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sebwr\Public First Dropbox\Policy and Research Team\Polling\Client Tables\ICON\Tables\"/>
    </mc:Choice>
  </mc:AlternateContent>
  <xr:revisionPtr revIDLastSave="0" documentId="13_ncr:1_{0FF0401A-0B52-4CD3-B930-8785E9059F69}" xr6:coauthVersionLast="47" xr6:coauthVersionMax="47" xr10:uidLastSave="{00000000-0000-0000-0000-000000000000}"/>
  <bookViews>
    <workbookView xWindow="2760" yWindow="3570" windowWidth="27285" windowHeight="14700" firstSheet="1" activeTab="1" xr2:uid="{00000000-000D-0000-FFFF-FFFF00000000}"/>
  </bookViews>
  <sheets>
    <sheet name="Cover Sheet" sheetId="1" r:id="rId1"/>
    <sheet name="Contents" sheetId="2" r:id="rId2"/>
    <sheet name="Full Results" sheetId="3" r:id="rId3"/>
    <sheet name="Table 1" sheetId="4" r:id="rId4"/>
    <sheet name="Table 2" sheetId="5" r:id="rId5"/>
    <sheet name="Table 3" sheetId="6" r:id="rId6"/>
    <sheet name="Table 4" sheetId="7" r:id="rId7"/>
    <sheet name="Table 5" sheetId="8" r:id="rId8"/>
    <sheet name="Table 6" sheetId="9" r:id="rId9"/>
    <sheet name="Table 7" sheetId="10" r:id="rId10"/>
    <sheet name="Table 8" sheetId="11" r:id="rId11"/>
    <sheet name="Table 9" sheetId="12" r:id="rId12"/>
    <sheet name="Table 10" sheetId="13" r:id="rId13"/>
    <sheet name="Table 11" sheetId="14" r:id="rId14"/>
    <sheet name="Table 12" sheetId="15" r:id="rId15"/>
    <sheet name="Table 13" sheetId="16" r:id="rId16"/>
    <sheet name="Table 14" sheetId="17" r:id="rId17"/>
    <sheet name="Table 15" sheetId="18" r:id="rId18"/>
    <sheet name="Table 16" sheetId="19" r:id="rId19"/>
    <sheet name="Table 17" sheetId="20" r:id="rId20"/>
    <sheet name="Table 18" sheetId="21" r:id="rId21"/>
    <sheet name="Table 19" sheetId="22" r:id="rId22"/>
    <sheet name="Table 20" sheetId="23" r:id="rId23"/>
    <sheet name="Table 21" sheetId="24" r:id="rId24"/>
    <sheet name="Table 22" sheetId="25" r:id="rId25"/>
    <sheet name="Table 23" sheetId="26" r:id="rId26"/>
    <sheet name="Table 24" sheetId="27" r:id="rId27"/>
    <sheet name="Table 25" sheetId="28" r:id="rId28"/>
    <sheet name="Table 26" sheetId="29" r:id="rId29"/>
    <sheet name="Table 27" sheetId="30" r:id="rId30"/>
    <sheet name="Table 28" sheetId="31" r:id="rId31"/>
    <sheet name="Table 29" sheetId="32" r:id="rId32"/>
    <sheet name="Table 30" sheetId="33" r:id="rId33"/>
    <sheet name="Table 31" sheetId="34" r:id="rId34"/>
    <sheet name="Table 32" sheetId="35" r:id="rId35"/>
    <sheet name="Table 33" sheetId="36" r:id="rId36"/>
    <sheet name="Table 34" sheetId="37" r:id="rId37"/>
    <sheet name="Table 35" sheetId="38" r:id="rId38"/>
    <sheet name="Table 36" sheetId="39" r:id="rId39"/>
    <sheet name="Table 37" sheetId="40" r:id="rId40"/>
    <sheet name="Table 38" sheetId="41" r:id="rId41"/>
    <sheet name="Table 39" sheetId="42" r:id="rId42"/>
    <sheet name="Table 40" sheetId="43" r:id="rId43"/>
    <sheet name="Table 41" sheetId="44" r:id="rId44"/>
    <sheet name="Table 42" sheetId="45" r:id="rId45"/>
    <sheet name="Table 43" sheetId="46" r:id="rId46"/>
    <sheet name="Table 44" sheetId="47" r:id="rId47"/>
    <sheet name="Table 45" sheetId="48" r:id="rId48"/>
    <sheet name="Table 46" sheetId="49" r:id="rId49"/>
    <sheet name="Table 47" sheetId="50" r:id="rId50"/>
    <sheet name="Table 48" sheetId="51" r:id="rId51"/>
    <sheet name="Table 49" sheetId="52" r:id="rId52"/>
    <sheet name="Table 50" sheetId="53" r:id="rId53"/>
    <sheet name="Table 51" sheetId="54" r:id="rId54"/>
    <sheet name="Table 53" sheetId="56" r:id="rId55"/>
    <sheet name="Table 54" sheetId="57" r:id="rId56"/>
    <sheet name="Table 55" sheetId="58" r:id="rId57"/>
    <sheet name="Table 56" sheetId="59" r:id="rId58"/>
    <sheet name="Table 57" sheetId="60" r:id="rId59"/>
    <sheet name="Table 58" sheetId="61" r:id="rId60"/>
    <sheet name="Table 59" sheetId="62" r:id="rId61"/>
    <sheet name="Table 60" sheetId="63" r:id="rId62"/>
    <sheet name="Table 61" sheetId="64" r:id="rId63"/>
    <sheet name="Table 62" sheetId="65" r:id="rId64"/>
    <sheet name="Table 63" sheetId="66" r:id="rId65"/>
    <sheet name="Table 64" sheetId="67" r:id="rId66"/>
    <sheet name="Table 65" sheetId="68" r:id="rId67"/>
    <sheet name="Table 66" sheetId="69" r:id="rId68"/>
    <sheet name="Table 67" sheetId="70" r:id="rId69"/>
    <sheet name="Table 68" sheetId="71" r:id="rId70"/>
    <sheet name="Table 69" sheetId="72" r:id="rId71"/>
    <sheet name="Table 70" sheetId="73" r:id="rId72"/>
    <sheet name="Table 71" sheetId="74" r:id="rId73"/>
    <sheet name="Table 72" sheetId="75" r:id="rId74"/>
    <sheet name="Table 73" sheetId="76" r:id="rId75"/>
    <sheet name="Table 74" sheetId="77" r:id="rId76"/>
    <sheet name="Table 75" sheetId="78" r:id="rId77"/>
    <sheet name="Table 76" sheetId="79" r:id="rId78"/>
    <sheet name="Table 77" sheetId="80" r:id="rId79"/>
    <sheet name="Table 78" sheetId="81" r:id="rId80"/>
    <sheet name="Table 79" sheetId="82" r:id="rId81"/>
    <sheet name="Table 80" sheetId="83" r:id="rId82"/>
    <sheet name="Table 81" sheetId="84" r:id="rId83"/>
    <sheet name="Table 82" sheetId="85" r:id="rId84"/>
    <sheet name="Table 83" sheetId="86" r:id="rId85"/>
    <sheet name="Table 84" sheetId="87" r:id="rId86"/>
    <sheet name="Table 85" sheetId="88" r:id="rId87"/>
    <sheet name="Table 86" sheetId="89" r:id="rId88"/>
    <sheet name="Table 87" sheetId="90" r:id="rId89"/>
    <sheet name="Table 88" sheetId="91" r:id="rId90"/>
    <sheet name="Table 89" sheetId="92" r:id="rId91"/>
    <sheet name="Table 90" sheetId="93" r:id="rId92"/>
    <sheet name="Table 91" sheetId="94" r:id="rId93"/>
    <sheet name="Table 92" sheetId="95" r:id="rId94"/>
    <sheet name="Table 93" sheetId="96" r:id="rId95"/>
    <sheet name="Table 94" sheetId="97" r:id="rId96"/>
    <sheet name="Table 95" sheetId="98" r:id="rId97"/>
    <sheet name="Table 96" sheetId="99" r:id="rId98"/>
    <sheet name="Table 97" sheetId="100" r:id="rId99"/>
    <sheet name="Table 98" sheetId="101" r:id="rId100"/>
    <sheet name="Table 99" sheetId="102" r:id="rId101"/>
    <sheet name="Table 100" sheetId="103" r:id="rId102"/>
    <sheet name="Table 101" sheetId="104" r:id="rId103"/>
    <sheet name="Table 102" sheetId="105" r:id="rId104"/>
    <sheet name="Table 103" sheetId="106" r:id="rId105"/>
    <sheet name="Table 104" sheetId="107" r:id="rId106"/>
    <sheet name="Table 105" sheetId="108" r:id="rId107"/>
    <sheet name="Table 106" sheetId="109" r:id="rId108"/>
    <sheet name="Table 107" sheetId="110" r:id="rId109"/>
    <sheet name="Table 108" sheetId="111" r:id="rId110"/>
    <sheet name="Table 109" sheetId="112" r:id="rId111"/>
    <sheet name="Table 110" sheetId="113" r:id="rId112"/>
    <sheet name="Table 111" sheetId="114" r:id="rId113"/>
    <sheet name="Table 112" sheetId="115" r:id="rId114"/>
    <sheet name="Table 113" sheetId="116" r:id="rId115"/>
    <sheet name="Table 114" sheetId="117" r:id="rId116"/>
    <sheet name="Table 115" sheetId="118" r:id="rId117"/>
    <sheet name="Table 116" sheetId="119" r:id="rId118"/>
    <sheet name="Table 117" sheetId="120" r:id="rId119"/>
    <sheet name="Table 118" sheetId="121" r:id="rId120"/>
    <sheet name="Table 119" sheetId="122" r:id="rId121"/>
    <sheet name="Table 120" sheetId="123" r:id="rId122"/>
    <sheet name="Table 121" sheetId="124" r:id="rId123"/>
    <sheet name="Table 122" sheetId="125" r:id="rId124"/>
    <sheet name="Table 123" sheetId="126" r:id="rId125"/>
    <sheet name="Table 124" sheetId="127" r:id="rId126"/>
    <sheet name="Table 125" sheetId="128" r:id="rId127"/>
    <sheet name="Table 126" sheetId="129" r:id="rId128"/>
    <sheet name="Table 127" sheetId="130" r:id="rId129"/>
    <sheet name="Table 128" sheetId="131" r:id="rId130"/>
    <sheet name="Table 129" sheetId="132" r:id="rId131"/>
    <sheet name="Table 130" sheetId="133" r:id="rId132"/>
    <sheet name="Table 131" sheetId="134" r:id="rId133"/>
    <sheet name="Table 132" sheetId="135" r:id="rId134"/>
    <sheet name="Table 133" sheetId="136" r:id="rId135"/>
    <sheet name="Table 134" sheetId="137" r:id="rId136"/>
    <sheet name="Table 135" sheetId="138" r:id="rId137"/>
    <sheet name="Table 136" sheetId="139" r:id="rId138"/>
    <sheet name="Table 137" sheetId="140" r:id="rId139"/>
    <sheet name="Table 138" sheetId="141" r:id="rId140"/>
    <sheet name="Table 139" sheetId="142" r:id="rId141"/>
    <sheet name="Table 140" sheetId="143" r:id="rId142"/>
    <sheet name="Table 141" sheetId="144" r:id="rId143"/>
    <sheet name="Table 142" sheetId="145" r:id="rId144"/>
    <sheet name="Table 143" sheetId="146" r:id="rId145"/>
    <sheet name="Table 144" sheetId="147" r:id="rId146"/>
    <sheet name="Table 145" sheetId="148" r:id="rId147"/>
    <sheet name="Table 146" sheetId="149" r:id="rId148"/>
    <sheet name="Table 147" sheetId="150" r:id="rId14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6" i="150" l="1"/>
  <c r="B18" i="149"/>
  <c r="B17" i="148"/>
  <c r="B17" i="147"/>
  <c r="B17" i="146"/>
  <c r="B17" i="145"/>
  <c r="B17" i="144"/>
  <c r="B17" i="143"/>
  <c r="B16" i="142"/>
  <c r="B16" i="141"/>
  <c r="B16" i="140"/>
  <c r="B16" i="139"/>
  <c r="B16" i="138"/>
  <c r="B16" i="137"/>
  <c r="B19" i="136"/>
  <c r="B19" i="135"/>
  <c r="B19" i="134"/>
  <c r="B19" i="133"/>
  <c r="B19" i="132"/>
  <c r="B19" i="131"/>
  <c r="B22" i="130"/>
  <c r="B17" i="129"/>
  <c r="B22" i="128"/>
  <c r="B22" i="127"/>
  <c r="B22" i="126"/>
  <c r="B22" i="125"/>
  <c r="B22" i="124"/>
  <c r="B22" i="123"/>
  <c r="B22" i="122"/>
  <c r="B22" i="121"/>
  <c r="B22" i="120"/>
  <c r="B18" i="119"/>
  <c r="B18" i="118"/>
  <c r="B18" i="117"/>
  <c r="B18" i="116"/>
  <c r="B18" i="115"/>
  <c r="B18" i="114"/>
  <c r="B18" i="113"/>
  <c r="B16" i="112"/>
  <c r="B27" i="111"/>
  <c r="B17" i="110"/>
  <c r="B18" i="109"/>
  <c r="B16" i="108"/>
  <c r="B23" i="107"/>
  <c r="B26" i="106"/>
  <c r="B19" i="105"/>
  <c r="B19" i="104"/>
  <c r="B19" i="103"/>
  <c r="B19" i="102"/>
  <c r="B19" i="101"/>
  <c r="B19" i="100"/>
  <c r="B19" i="99"/>
  <c r="B19" i="98"/>
  <c r="B19" i="97"/>
  <c r="B19" i="96"/>
  <c r="B19" i="95"/>
  <c r="B19" i="94"/>
  <c r="B19" i="93"/>
  <c r="B19" i="92"/>
  <c r="B37" i="91"/>
  <c r="B18" i="90"/>
  <c r="B18" i="89"/>
  <c r="B18" i="88"/>
  <c r="B18" i="87"/>
  <c r="B18" i="86"/>
  <c r="B18" i="85"/>
  <c r="B18" i="84"/>
  <c r="B18" i="83"/>
  <c r="B18" i="82"/>
  <c r="B18" i="81"/>
  <c r="B18" i="80"/>
  <c r="B18" i="79"/>
  <c r="B18" i="78"/>
  <c r="B18" i="77"/>
  <c r="B18" i="76"/>
  <c r="B18" i="75"/>
  <c r="B18" i="74"/>
  <c r="B18" i="73"/>
  <c r="B18" i="72"/>
  <c r="B18" i="71"/>
  <c r="B18" i="70"/>
  <c r="B18" i="69"/>
  <c r="B18" i="68"/>
  <c r="B19" i="67"/>
  <c r="B19" i="66"/>
  <c r="B19" i="65"/>
  <c r="B19" i="64"/>
  <c r="B19" i="63"/>
  <c r="B19" i="62"/>
  <c r="B19" i="61"/>
  <c r="B19" i="60"/>
  <c r="B19" i="59"/>
  <c r="B19" i="58"/>
  <c r="B19" i="57"/>
  <c r="B19" i="56"/>
  <c r="B21" i="54"/>
  <c r="B25" i="53"/>
  <c r="B25" i="52"/>
  <c r="B25" i="51"/>
  <c r="B25" i="50"/>
  <c r="B25" i="49"/>
  <c r="B25" i="48"/>
  <c r="B18" i="47"/>
  <c r="B18" i="46"/>
  <c r="B18" i="45"/>
  <c r="B18" i="44"/>
  <c r="B18" i="43"/>
  <c r="B18" i="42"/>
  <c r="B18" i="41"/>
  <c r="B18" i="40"/>
  <c r="B29" i="39"/>
  <c r="B17" i="38"/>
  <c r="B17" i="37"/>
  <c r="B17" i="36"/>
  <c r="B17" i="35"/>
  <c r="B17" i="34"/>
  <c r="B17" i="33"/>
  <c r="B32" i="32"/>
  <c r="B30" i="31"/>
  <c r="B17" i="30"/>
  <c r="B17" i="29"/>
  <c r="B17" i="28"/>
  <c r="B17" i="27"/>
  <c r="B17" i="26"/>
  <c r="B17" i="25"/>
  <c r="B17" i="24"/>
  <c r="B17" i="23"/>
  <c r="B17" i="22"/>
  <c r="B17" i="21"/>
  <c r="B17" i="20"/>
  <c r="B17" i="19"/>
  <c r="B17" i="18"/>
  <c r="B17" i="17"/>
  <c r="B17" i="16"/>
  <c r="B17" i="15"/>
  <c r="B17" i="14"/>
  <c r="B17" i="13"/>
  <c r="B17" i="12"/>
  <c r="B17" i="11"/>
  <c r="B17" i="10"/>
  <c r="B17" i="9"/>
  <c r="B17" i="8"/>
  <c r="B17" i="7"/>
  <c r="B17" i="6"/>
  <c r="B17" i="5"/>
  <c r="B19" i="4"/>
  <c r="E154" i="2"/>
  <c r="D154" i="2"/>
  <c r="E153" i="2"/>
  <c r="D153" i="2"/>
  <c r="E152" i="2"/>
  <c r="D152" i="2"/>
  <c r="E151" i="2"/>
  <c r="D151" i="2"/>
  <c r="E150" i="2"/>
  <c r="D150" i="2"/>
  <c r="E149" i="2"/>
  <c r="D149" i="2"/>
  <c r="E148" i="2"/>
  <c r="D148" i="2"/>
  <c r="D147" i="2"/>
  <c r="E146" i="2"/>
  <c r="D146" i="2"/>
  <c r="E145" i="2"/>
  <c r="D145" i="2"/>
  <c r="E144" i="2"/>
  <c r="D144" i="2"/>
  <c r="E143" i="2"/>
  <c r="D143" i="2"/>
  <c r="E142" i="2"/>
  <c r="D142" i="2"/>
  <c r="D141" i="2"/>
  <c r="E140" i="2"/>
  <c r="D140" i="2"/>
  <c r="E139" i="2"/>
  <c r="D139" i="2"/>
  <c r="E138" i="2"/>
  <c r="D138" i="2"/>
  <c r="E137" i="2"/>
  <c r="D137" i="2"/>
  <c r="E136" i="2"/>
  <c r="D136" i="2"/>
  <c r="D135" i="2"/>
  <c r="E134" i="2"/>
  <c r="D134" i="2"/>
  <c r="E133" i="2"/>
  <c r="D133" i="2"/>
  <c r="E132" i="2"/>
  <c r="D132" i="2"/>
  <c r="E131" i="2"/>
  <c r="D131" i="2"/>
  <c r="E130" i="2"/>
  <c r="D130" i="2"/>
  <c r="E129" i="2"/>
  <c r="D129" i="2"/>
  <c r="E128" i="2"/>
  <c r="D128" i="2"/>
  <c r="E127" i="2"/>
  <c r="D127" i="2"/>
  <c r="E126" i="2"/>
  <c r="D126" i="2"/>
  <c r="E125" i="2"/>
  <c r="D125" i="2"/>
  <c r="D124" i="2"/>
  <c r="E123" i="2"/>
  <c r="D123" i="2"/>
  <c r="E122" i="2"/>
  <c r="D122" i="2"/>
  <c r="E121" i="2"/>
  <c r="D121" i="2"/>
  <c r="E120" i="2"/>
  <c r="D120" i="2"/>
  <c r="E119" i="2"/>
  <c r="D119" i="2"/>
  <c r="E118" i="2"/>
  <c r="D118" i="2"/>
  <c r="D117" i="2"/>
  <c r="E116" i="2"/>
  <c r="D116" i="2"/>
  <c r="E115" i="2"/>
  <c r="D115" i="2"/>
  <c r="E114" i="2"/>
  <c r="D114" i="2"/>
  <c r="E113" i="2"/>
  <c r="D113" i="2"/>
  <c r="E112" i="2"/>
  <c r="D112" i="2"/>
  <c r="E111" i="2"/>
  <c r="D111" i="2"/>
  <c r="E110" i="2"/>
  <c r="D110" i="2"/>
  <c r="E109" i="2"/>
  <c r="D109" i="2"/>
  <c r="E108" i="2"/>
  <c r="D108" i="2"/>
  <c r="E107" i="2"/>
  <c r="D107" i="2"/>
  <c r="E106" i="2"/>
  <c r="D106" i="2"/>
  <c r="E105" i="2"/>
  <c r="D105" i="2"/>
  <c r="E104" i="2"/>
  <c r="D104" i="2"/>
  <c r="E103" i="2"/>
  <c r="D103" i="2"/>
  <c r="E102" i="2"/>
  <c r="D102" i="2"/>
  <c r="E101" i="2"/>
  <c r="D101" i="2"/>
  <c r="E100" i="2"/>
  <c r="D100" i="2"/>
  <c r="E99" i="2"/>
  <c r="D99" i="2"/>
  <c r="E98" i="2"/>
  <c r="D98" i="2"/>
  <c r="D97" i="2"/>
  <c r="E96" i="2"/>
  <c r="D96" i="2"/>
  <c r="E95" i="2"/>
  <c r="D95" i="2"/>
  <c r="E94" i="2"/>
  <c r="D94" i="2"/>
  <c r="E93" i="2"/>
  <c r="D93" i="2"/>
  <c r="E92" i="2"/>
  <c r="D92" i="2"/>
  <c r="E91" i="2"/>
  <c r="D91" i="2"/>
  <c r="E90" i="2"/>
  <c r="D90" i="2"/>
  <c r="E89" i="2"/>
  <c r="D89" i="2"/>
  <c r="E88" i="2"/>
  <c r="D88" i="2"/>
  <c r="E87" i="2"/>
  <c r="D87" i="2"/>
  <c r="E86" i="2"/>
  <c r="D86" i="2"/>
  <c r="E85" i="2"/>
  <c r="D85" i="2"/>
  <c r="E84" i="2"/>
  <c r="D84" i="2"/>
  <c r="D83" i="2"/>
  <c r="E82" i="2"/>
  <c r="D82" i="2"/>
  <c r="E81" i="2"/>
  <c r="D81" i="2"/>
  <c r="E80" i="2"/>
  <c r="D80" i="2"/>
  <c r="E79" i="2"/>
  <c r="D79" i="2"/>
  <c r="E78" i="2"/>
  <c r="D78" i="2"/>
  <c r="E77" i="2"/>
  <c r="D77" i="2"/>
  <c r="E76" i="2"/>
  <c r="D76" i="2"/>
  <c r="E75" i="2"/>
  <c r="D75" i="2"/>
  <c r="E74" i="2"/>
  <c r="D74" i="2"/>
  <c r="E73" i="2"/>
  <c r="D73" i="2"/>
  <c r="D72" i="2"/>
  <c r="E71" i="2"/>
  <c r="D71" i="2"/>
  <c r="E70" i="2"/>
  <c r="D70" i="2"/>
  <c r="E69" i="2"/>
  <c r="D69" i="2"/>
  <c r="E68" i="2"/>
  <c r="D68" i="2"/>
  <c r="E67" i="2"/>
  <c r="D67" i="2"/>
  <c r="E66" i="2"/>
  <c r="D66" i="2"/>
  <c r="E65" i="2"/>
  <c r="D65" i="2"/>
  <c r="E64" i="2"/>
  <c r="D64" i="2"/>
  <c r="E63" i="2"/>
  <c r="D63" i="2"/>
  <c r="E62" i="2"/>
  <c r="D62" i="2"/>
  <c r="E61" i="2"/>
  <c r="D61" i="2"/>
  <c r="D60" i="2"/>
  <c r="E59" i="2"/>
  <c r="D59" i="2"/>
  <c r="E58" i="2"/>
  <c r="D58" i="2"/>
  <c r="E57" i="2"/>
  <c r="D57" i="2"/>
  <c r="E56" i="2"/>
  <c r="D56" i="2"/>
  <c r="E55" i="2"/>
  <c r="D55" i="2"/>
  <c r="E54" i="2"/>
  <c r="D54" i="2"/>
  <c r="D53" i="2"/>
  <c r="E52" i="2"/>
  <c r="D52" i="2"/>
  <c r="E51" i="2"/>
  <c r="D51" i="2"/>
  <c r="E50" i="2"/>
  <c r="D50" i="2"/>
  <c r="E49" i="2"/>
  <c r="D49" i="2"/>
  <c r="E48" i="2"/>
  <c r="D48" i="2"/>
  <c r="E47" i="2"/>
  <c r="D47" i="2"/>
  <c r="E46" i="2"/>
  <c r="D46" i="2"/>
  <c r="D45" i="2"/>
  <c r="E44" i="2"/>
  <c r="D44" i="2"/>
  <c r="E43" i="2"/>
  <c r="D43" i="2"/>
  <c r="E42" i="2"/>
  <c r="D42" i="2"/>
  <c r="E41" i="2"/>
  <c r="D41" i="2"/>
  <c r="E40" i="2"/>
  <c r="D40" i="2"/>
  <c r="E39" i="2"/>
  <c r="D39" i="2"/>
  <c r="E38" i="2"/>
  <c r="D38" i="2"/>
  <c r="E37" i="2"/>
  <c r="D37" i="2"/>
  <c r="E36" i="2"/>
  <c r="D36" i="2"/>
  <c r="E35" i="2"/>
  <c r="D35" i="2"/>
  <c r="E34" i="2"/>
  <c r="D34" i="2"/>
  <c r="E33" i="2"/>
  <c r="D33" i="2"/>
  <c r="E32" i="2"/>
  <c r="D32" i="2"/>
  <c r="E31" i="2"/>
  <c r="D31" i="2"/>
  <c r="E30" i="2"/>
  <c r="D30" i="2"/>
  <c r="E29" i="2"/>
  <c r="D29" i="2"/>
  <c r="E28" i="2"/>
  <c r="D28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E17" i="2"/>
  <c r="D17" i="2"/>
  <c r="E16" i="2"/>
  <c r="D16" i="2"/>
  <c r="E15" i="2"/>
  <c r="D15" i="2"/>
  <c r="E14" i="2"/>
  <c r="D14" i="2"/>
  <c r="E13" i="2"/>
  <c r="D13" i="2"/>
  <c r="E12" i="2"/>
  <c r="D12" i="2"/>
  <c r="E11" i="2"/>
  <c r="D11" i="2"/>
  <c r="D10" i="2"/>
  <c r="E9" i="2"/>
  <c r="D9" i="2"/>
  <c r="D6" i="2"/>
  <c r="F20" i="1"/>
</calcChain>
</file>

<file path=xl/sharedStrings.xml><?xml version="1.0" encoding="utf-8"?>
<sst xmlns="http://schemas.openxmlformats.org/spreadsheetml/2006/main" count="15001" uniqueCount="571">
  <si>
    <t>Public First Poll for ICON Extended Tables</t>
  </si>
  <si>
    <t>Fieldwork:</t>
  </si>
  <si>
    <t>31st Jan - 5th Feb 2025</t>
  </si>
  <si>
    <t xml:space="preserve">Interview Method: </t>
  </si>
  <si>
    <t>Online Survey</t>
  </si>
  <si>
    <t>Population represented:</t>
  </si>
  <si>
    <t>English Adults</t>
  </si>
  <si>
    <t>Sample size:</t>
  </si>
  <si>
    <t>Methodology:</t>
  </si>
  <si>
    <t>All results are weighted using Iterative Proportional Fitting, or 'Raking'. The results are  weighted by interlocking age &amp; gender, region and social grade to Nationally Representative Proportions</t>
  </si>
  <si>
    <t>Public First is a member of the BPC and abides by its rules. For more information please contact the Public First polling team:</t>
  </si>
  <si>
    <t>Table of Contents</t>
  </si>
  <si>
    <t>Individual Tables</t>
  </si>
  <si>
    <t>Full Result Row</t>
  </si>
  <si>
    <t>Question Base</t>
  </si>
  <si>
    <t/>
  </si>
  <si>
    <t>Total</t>
  </si>
  <si>
    <t>Male</t>
  </si>
  <si>
    <t>Female</t>
  </si>
  <si>
    <t>Unweighted</t>
  </si>
  <si>
    <t>Weighted</t>
  </si>
  <si>
    <t>18-24</t>
  </si>
  <si>
    <t>25-34</t>
  </si>
  <si>
    <t>35-44</t>
  </si>
  <si>
    <t>45-54</t>
  </si>
  <si>
    <t>55-64</t>
  </si>
  <si>
    <t>65+</t>
  </si>
  <si>
    <t>AB</t>
  </si>
  <si>
    <t>C1</t>
  </si>
  <si>
    <t>C2</t>
  </si>
  <si>
    <t>DE</t>
  </si>
  <si>
    <t>London</t>
  </si>
  <si>
    <t>South East</t>
  </si>
  <si>
    <t>South West</t>
  </si>
  <si>
    <t>East of England</t>
  </si>
  <si>
    <t>East Midlands</t>
  </si>
  <si>
    <t>West Midlands</t>
  </si>
  <si>
    <t>Yorkshire and the Humber</t>
  </si>
  <si>
    <t>North East</t>
  </si>
  <si>
    <t>North West</t>
  </si>
  <si>
    <t>Leave</t>
  </si>
  <si>
    <t>Remain</t>
  </si>
  <si>
    <t>I did not vote</t>
  </si>
  <si>
    <t>Conservative</t>
  </si>
  <si>
    <t>Labour</t>
  </si>
  <si>
    <t>Liberal Democrats</t>
  </si>
  <si>
    <t>Reform UK</t>
  </si>
  <si>
    <t>GCSE or equivalent (Scottish National/O Level)</t>
  </si>
  <si>
    <t>A Level or equivalent (GCE/Higher/Advanced Higher)</t>
  </si>
  <si>
    <t>University Undergraduate Degree (BA/BSc)</t>
  </si>
  <si>
    <t>University Postgraduate Degree (MA/MSc/MPhil)</t>
  </si>
  <si>
    <t>Doctorate (PhD/DPHil)</t>
  </si>
  <si>
    <t>Less than £15,000</t>
  </si>
  <si>
    <t>£15,000 to £30,000</t>
  </si>
  <si>
    <t>£30,000 to £50,000</t>
  </si>
  <si>
    <t>£50,000 to £80,000</t>
  </si>
  <si>
    <t>£80,000 or more</t>
  </si>
  <si>
    <t>Urban/City Centre</t>
  </si>
  <si>
    <t>Suburbs</t>
  </si>
  <si>
    <t>Large Town</t>
  </si>
  <si>
    <t>Small Town</t>
  </si>
  <si>
    <t>Village</t>
  </si>
  <si>
    <t>Rural Area</t>
  </si>
  <si>
    <t>No</t>
  </si>
  <si>
    <t>Children U18</t>
  </si>
  <si>
    <t>Adult children</t>
  </si>
  <si>
    <t>Yes</t>
  </si>
  <si>
    <t>Owned outright</t>
  </si>
  <si>
    <t>Owned with a mortgage or loan</t>
  </si>
  <si>
    <t>Rented from the council</t>
  </si>
  <si>
    <t>Rented from a housing association</t>
  </si>
  <si>
    <t>Privately rented</t>
  </si>
  <si>
    <t>White</t>
  </si>
  <si>
    <t>Asian</t>
  </si>
  <si>
    <t>Black</t>
  </si>
  <si>
    <t>Other including mix</t>
  </si>
  <si>
    <t>Q1</t>
  </si>
  <si>
    <t>Q2</t>
  </si>
  <si>
    <t>Q3</t>
  </si>
  <si>
    <t>Q4</t>
  </si>
  <si>
    <t>Q5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</si>
  <si>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</si>
  <si>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</si>
  <si>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</si>
  <si>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</si>
  <si>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</si>
  <si>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</si>
  <si>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</si>
  <si>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</si>
  <si>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</si>
  <si>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</si>
  <si>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Gender</t>
  </si>
  <si>
    <t>Age</t>
  </si>
  <si>
    <t>Social Grade</t>
  </si>
  <si>
    <t>Region</t>
  </si>
  <si>
    <t>EU 2016 Vote</t>
  </si>
  <si>
    <t>Voting Intention</t>
  </si>
  <si>
    <t>Education</t>
  </si>
  <si>
    <t>Income</t>
  </si>
  <si>
    <t>Area</t>
  </si>
  <si>
    <t>Schoolage Children</t>
  </si>
  <si>
    <t>Disability</t>
  </si>
  <si>
    <t>Tenure</t>
  </si>
  <si>
    <t>Ethnic group</t>
  </si>
  <si>
    <t>Need Index Quintiles</t>
  </si>
  <si>
    <t>IMD Decile</t>
  </si>
  <si>
    <t>I will definitely never move away from the neighbourhood</t>
  </si>
  <si>
    <t>I will probably never move away from the neighbourhood</t>
  </si>
  <si>
    <t>I could see myself moving away from the neighbourhood</t>
  </si>
  <si>
    <t>I will probably move away from the neighbourhood</t>
  </si>
  <si>
    <t>I will definitely move away from the neighbourhood</t>
  </si>
  <si>
    <t>Don’t Know</t>
  </si>
  <si>
    <t xml:space="preserve"> Which of the following best explains how you feel about the local neighbourhood you currently live in?</t>
  </si>
  <si>
    <t>BASE: All Respondents</t>
  </si>
  <si>
    <t>Fieldwork:  31st Jan - 5th Feb 2025</t>
  </si>
  <si>
    <t>Data weighted by interlocking age &amp; gender, region and social grade to Nationally Representative Proportions</t>
  </si>
  <si>
    <t xml:space="preserve"> Pub</t>
  </si>
  <si>
    <t xml:space="preserve"> Library</t>
  </si>
  <si>
    <t xml:space="preserve"> Town hall</t>
  </si>
  <si>
    <t xml:space="preserve"> Youth club</t>
  </si>
  <si>
    <t xml:space="preserve"> Religious place of worship</t>
  </si>
  <si>
    <t xml:space="preserve"> Cafe</t>
  </si>
  <si>
    <t xml:space="preserve"> Primary school</t>
  </si>
  <si>
    <t xml:space="preserve"> Secondary school</t>
  </si>
  <si>
    <t xml:space="preserve"> GP or doctor’s practice</t>
  </si>
  <si>
    <t xml:space="preserve"> High street</t>
  </si>
  <si>
    <t xml:space="preserve"> Community or civic centre</t>
  </si>
  <si>
    <t xml:space="preserve"> Sports club</t>
  </si>
  <si>
    <t xml:space="preserve"> Town or village hall</t>
  </si>
  <si>
    <t xml:space="preserve"> Hospital</t>
  </si>
  <si>
    <t xml:space="preserve"> Dentist</t>
  </si>
  <si>
    <t xml:space="preserve"> Public green space like parks</t>
  </si>
  <si>
    <t>There are multiple in my local neighbourhood</t>
  </si>
  <si>
    <t>There is one in my local neighbourhood</t>
  </si>
  <si>
    <t>There is not one in my local neighbourhood</t>
  </si>
  <si>
    <t>Grid Summary: Which of the following do you have in your local neighbourhood?</t>
  </si>
  <si>
    <t>Which of the following do you have in your local neighbourhood?: Pub</t>
  </si>
  <si>
    <t>Which of the following do you have in your local neighbourhood?: Library</t>
  </si>
  <si>
    <t>Which of the following do you have in your local neighbourhood?: Town hall</t>
  </si>
  <si>
    <t>Which of the following do you have in your local neighbourhood?: Youth club</t>
  </si>
  <si>
    <t>Which of the following do you have in your local neighbourhood?: Religious place of worship</t>
  </si>
  <si>
    <t>Which of the following do you have in your local neighbourhood?: Cafe</t>
  </si>
  <si>
    <t>Which of the following do you have in your local neighbourhood?: Primary school</t>
  </si>
  <si>
    <t>Which of the following do you have in your local neighbourhood?: Secondary school</t>
  </si>
  <si>
    <t>Which of the following do you have in your local neighbourhood?: GP or doctor’s practice</t>
  </si>
  <si>
    <t>Which of the following do you have in your local neighbourhood?: High street</t>
  </si>
  <si>
    <t>Which of the following do you have in your local neighbourhood?: Community or civic centre</t>
  </si>
  <si>
    <t>Which of the following do you have in your local neighbourhood?: Sports club</t>
  </si>
  <si>
    <t>Which of the following do you have in your local neighbourhood?: Town or village hall</t>
  </si>
  <si>
    <t>Which of the following do you have in your local neighbourhood?: Hospital</t>
  </si>
  <si>
    <t>Which of the following do you have in your local neighbourhood?: Dentist</t>
  </si>
  <si>
    <t>Which of the following do you have in your local neighbourhood?: Public green space like parks</t>
  </si>
  <si>
    <t xml:space="preserve">  A large grocery shop</t>
  </si>
  <si>
    <t xml:space="preserve"> Clothes shopping</t>
  </si>
  <si>
    <t xml:space="preserve"> An evening out</t>
  </si>
  <si>
    <t xml:space="preserve"> To spend time outside in nature</t>
  </si>
  <si>
    <t xml:space="preserve"> To meet a friend</t>
  </si>
  <si>
    <t xml:space="preserve"> To get childcare</t>
  </si>
  <si>
    <t xml:space="preserve"> To exercise</t>
  </si>
  <si>
    <t xml:space="preserve"> For leisure activities (e.g. cinema, sports)</t>
  </si>
  <si>
    <t>I would stay in my local neighbourhood</t>
  </si>
  <si>
    <t>I would travel to a different neighbourhood</t>
  </si>
  <si>
    <t>N/A - I do not do this</t>
  </si>
  <si>
    <t>Don't Know</t>
  </si>
  <si>
    <t>Grid Summary: For each of the following, would you tend to stay in your local neighbourhood, or travel to a different neighbourhood (such as a different town, or the nearest city)?</t>
  </si>
  <si>
    <t>For each of the following, would you tend to stay in your local neighbourhood, or travel to a different neighbourhood (such as a different town, or the nearest city)?:  A large grocery shop</t>
  </si>
  <si>
    <t>For each of the following, would you tend to stay in your local neighbourhood, or travel to a different neighbourhood (such as a different town, or the nearest city)?: Clothes shopping</t>
  </si>
  <si>
    <t>For each of the following, would you tend to stay in your local neighbourhood, or travel to a different neighbourhood (such as a different town, or the nearest city)?: An evening out</t>
  </si>
  <si>
    <t>For each of the following, would you tend to stay in your local neighbourhood, or travel to a different neighbourhood (such as a different town, or the nearest city)?: To spend time outside in nature</t>
  </si>
  <si>
    <t>For each of the following, would you tend to stay in your local neighbourhood, or travel to a different neighbourhood (such as a different town, or the nearest city)?: To meet a friend</t>
  </si>
  <si>
    <t>0</t>
  </si>
  <si>
    <t>*</t>
  </si>
  <si>
    <t>For each of the following, would you tend to stay in your local neighbourhood, or travel to a different neighbourhood (such as a different town, or the nearest city)?: To get childcare</t>
  </si>
  <si>
    <t>BASE: Question randomly assigned to respondents</t>
  </si>
  <si>
    <t>For each of the following, would you tend to stay in your local neighbourhood, or travel to a different neighbourhood (such as a different town, or the nearest city)?: To exercise</t>
  </si>
  <si>
    <t>For each of the following, would you tend to stay in your local neighbourhood, or travel to a different neighbourhood (such as a different town, or the nearest city)?: For leisure activities (e.g. cinema, sports)</t>
  </si>
  <si>
    <t>Cost of living</t>
  </si>
  <si>
    <t>Quality of the NHS</t>
  </si>
  <si>
    <t>Levels of immigration</t>
  </si>
  <si>
    <t>State of the economy</t>
  </si>
  <si>
    <t>Levels of crime</t>
  </si>
  <si>
    <t>Availability of housing</t>
  </si>
  <si>
    <t>Threat of climate change</t>
  </si>
  <si>
    <t>Level of taxation</t>
  </si>
  <si>
    <t>Britain leaving the EU</t>
  </si>
  <si>
    <t>Number of people on welfare</t>
  </si>
  <si>
    <t>Threat of terrorism</t>
  </si>
  <si>
    <t>Quality / cost of public transport</t>
  </si>
  <si>
    <t>Access to good pensions</t>
  </si>
  <si>
    <t>State of Britain's Armed Forces</t>
  </si>
  <si>
    <t>Quality of and access to schools / universities</t>
  </si>
  <si>
    <t>None of the above</t>
  </si>
  <si>
    <t>Don't know</t>
  </si>
  <si>
    <t>Which do you think are the most important issues facing the country at this time?Please tick up to three</t>
  </si>
  <si>
    <t>Quality of the roads</t>
  </si>
  <si>
    <t>Shops and businesses closing down</t>
  </si>
  <si>
    <t>Availability and affordability of housing</t>
  </si>
  <si>
    <t>Crime and anti-social behaviour</t>
  </si>
  <si>
    <t>Quality of local healthcare</t>
  </si>
  <si>
    <t>State of the local economy</t>
  </si>
  <si>
    <t>Availability of good jobs and employment</t>
  </si>
  <si>
    <t>Lack of activities and things to do</t>
  </si>
  <si>
    <t>Quality and affordability of public transport</t>
  </si>
  <si>
    <t>Too many local developments or infrastructure projects</t>
  </si>
  <si>
    <t>Lack of community in the local neighbourhood</t>
  </si>
  <si>
    <t>Lack of local leadership</t>
  </si>
  <si>
    <t>Quality of education and schools</t>
  </si>
  <si>
    <t>Too few local developments or infrastructure projects</t>
  </si>
  <si>
    <t>Poor air quality</t>
  </si>
  <si>
    <t>Access to and quality of nature / green spaces</t>
  </si>
  <si>
    <t>There are no issues facing my local neighbourhood</t>
  </si>
  <si>
    <t>Other (please specify)</t>
  </si>
  <si>
    <t>What are the biggest issues facing your local neighbourhood?Select up to three</t>
  </si>
  <si>
    <t>That the government grows the national economy</t>
  </si>
  <si>
    <t>That the government grows the economy in my local neighbourhood</t>
  </si>
  <si>
    <t>Neither of the above</t>
  </si>
  <si>
    <t xml:space="preserve"> Which of the following is more important to you?</t>
  </si>
  <si>
    <t>That the government improves education opportunities across the country</t>
  </si>
  <si>
    <t>That the government improves the education opportunities in my local neighbourhood</t>
  </si>
  <si>
    <t>That the government reduces the impact the country is having on the environment</t>
  </si>
  <si>
    <t>That the government improves the air quality and green space in my local neighbourhood</t>
  </si>
  <si>
    <t>That the government reduces crime across the country</t>
  </si>
  <si>
    <t>That the government reduces crime in my local neighbourhood</t>
  </si>
  <si>
    <t>That the government reduces NHS waiting times across the country</t>
  </si>
  <si>
    <t>That the government makes reduces NHS waiting times in my local neighbourhood</t>
  </si>
  <si>
    <t>That the government builds more houses across the country</t>
  </si>
  <si>
    <t>That the government builds more houses in my neighbourhood</t>
  </si>
  <si>
    <t>There would be more jobs available</t>
  </si>
  <si>
    <t>Local shops would have more business</t>
  </si>
  <si>
    <t>There would be more businesses on the highstreet</t>
  </si>
  <si>
    <t>There would be more investment in local infrastructure</t>
  </si>
  <si>
    <t>The healthcare in the local area would be better</t>
  </si>
  <si>
    <t>There would be better transport options</t>
  </si>
  <si>
    <t>Crime would decrease in the local neighbourhood</t>
  </si>
  <si>
    <t>Local schools would get better</t>
  </si>
  <si>
    <t>There would be more housing available</t>
  </si>
  <si>
    <t>The environment in the local area would improve</t>
  </si>
  <si>
    <t>House prices would go up</t>
  </si>
  <si>
    <t>People would get along better with each other</t>
  </si>
  <si>
    <t>There would be less litter</t>
  </si>
  <si>
    <t>N/A - This would not have any impacts on my local neighbourhood</t>
  </si>
  <si>
    <t>Other (Please Specify)</t>
  </si>
  <si>
    <t>If the government took action to grow the national economy, what impacts, if any, would you expect this to have on your local neighbourhood?Select any which apply</t>
  </si>
  <si>
    <t xml:space="preserve"> The national Government</t>
  </si>
  <si>
    <t xml:space="preserve"> Businesses in England</t>
  </si>
  <si>
    <t xml:space="preserve"> My local council</t>
  </si>
  <si>
    <t xml:space="preserve"> My regional mayor</t>
  </si>
  <si>
    <t xml:space="preserve"> The local police</t>
  </si>
  <si>
    <t xml:space="preserve"> The NHS</t>
  </si>
  <si>
    <t xml:space="preserve"> My local MP</t>
  </si>
  <si>
    <t>Trust completely</t>
  </si>
  <si>
    <t>Somewhat trust</t>
  </si>
  <si>
    <t>Trust a little</t>
  </si>
  <si>
    <t>Do not trust at all</t>
  </si>
  <si>
    <t>Grid Summary: How much do you trust the following institutions, people and groups, if at all?</t>
  </si>
  <si>
    <t>How much do you trust the following institutions, people and groups, if at all?: The national Government</t>
  </si>
  <si>
    <t>How much do you trust the following institutions, people and groups, if at all?: Businesses in England</t>
  </si>
  <si>
    <t>How much do you trust the following institutions, people and groups, if at all?: My local council</t>
  </si>
  <si>
    <t>How much do you trust the following institutions, people and groups, if at all?: My regional mayor</t>
  </si>
  <si>
    <t>How much do you trust the following institutions, people and groups, if at all?: The local police</t>
  </si>
  <si>
    <t>How much do you trust the following institutions, people and groups, if at all?: The NHS</t>
  </si>
  <si>
    <t>How much do you trust the following institutions, people and groups, if at all?: My local MP</t>
  </si>
  <si>
    <t xml:space="preserve"> The Conservative Party</t>
  </si>
  <si>
    <t xml:space="preserve"> The Labour Party</t>
  </si>
  <si>
    <t xml:space="preserve"> The Liberal Democrats</t>
  </si>
  <si>
    <t xml:space="preserve"> The Green Party</t>
  </si>
  <si>
    <t xml:space="preserve"> Reform UK</t>
  </si>
  <si>
    <t>0 - I would never consider voting for this party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</si>
  <si>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</si>
  <si>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</si>
  <si>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</si>
  <si>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</si>
  <si>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</si>
  <si>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</si>
  <si>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</si>
  <si>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</si>
  <si>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</si>
  <si>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10 - I would definitely consider voting for this party</t>
  </si>
  <si>
    <t>Grid Summary: How likely or unlikely are you to consider voting for the following political parties in the future?</t>
  </si>
  <si>
    <t>How likely or unlikely are you to consider voting for the following political parties in the future?: The Conservative Party</t>
  </si>
  <si>
    <t>How likely or unlikely are you to consider voting for the following political parties in the future?: The Labour Party</t>
  </si>
  <si>
    <t>How likely or unlikely are you to consider voting for the following political parties in the future?: The Liberal Democrats</t>
  </si>
  <si>
    <t>How likely or unlikely are you to consider voting for the following political parties in the future?: The Green Party</t>
  </si>
  <si>
    <t>How likely or unlikely are you to consider voting for the following political parties in the future?: Reform UK</t>
  </si>
  <si>
    <t>An estate or block of flats that I live in</t>
  </si>
  <si>
    <t>A collection of houses, estates or blocks of flats that I live in</t>
  </si>
  <si>
    <t>My street or couple of streets</t>
  </si>
  <si>
    <t>My part of the wider town or city I live in</t>
  </si>
  <si>
    <t>The town or city that I live in</t>
  </si>
  <si>
    <t>Other (Please describe)</t>
  </si>
  <si>
    <t>N/A - I do not think I live in a “neighbourhood”</t>
  </si>
  <si>
    <t xml:space="preserve"> When you think about your “neighbourhood”, which of the following best describes what you think about?</t>
  </si>
  <si>
    <t xml:space="preserve"> The local economy</t>
  </si>
  <si>
    <t xml:space="preserve"> Local businesses</t>
  </si>
  <si>
    <t xml:space="preserve"> Things to do in the local neighbourhood</t>
  </si>
  <si>
    <t xml:space="preserve"> Availability of local jobs</t>
  </si>
  <si>
    <t xml:space="preserve"> Healthcare</t>
  </si>
  <si>
    <t xml:space="preserve"> The local council</t>
  </si>
  <si>
    <t xml:space="preserve"> The state of the local highstreet</t>
  </si>
  <si>
    <t xml:space="preserve"> The sense of community people in my neighbourhood feel</t>
  </si>
  <si>
    <t xml:space="preserve"> How much I feel I belong to my local neighbourhood</t>
  </si>
  <si>
    <t xml:space="preserve"> Homelessness</t>
  </si>
  <si>
    <t xml:space="preserve"> Crime</t>
  </si>
  <si>
    <t>Much better</t>
  </si>
  <si>
    <t>Better</t>
  </si>
  <si>
    <t>Neither better nor worse</t>
  </si>
  <si>
    <t>Worse</t>
  </si>
  <si>
    <t>Much worse</t>
  </si>
  <si>
    <t>Grid Summary: Thinking about your local neighbourhood, would you say the following have gotten better or worse over the past 10 years?</t>
  </si>
  <si>
    <t>Thinking about your local neighbourhood, would you say the following have gotten better or worse over the past 10 years?: The local economy</t>
  </si>
  <si>
    <t>Thinking about your local neighbourhood, would you say the following have gotten better or worse over the past 10 years?: Local businesses</t>
  </si>
  <si>
    <t>Thinking about your local neighbourhood, would you say the following have gotten better or worse over the past 10 years?: Things to do in the local neighbourhood</t>
  </si>
  <si>
    <t>Thinking about your local neighbourhood, would you say the following have gotten better or worse over the past 10 years?: Availability of local jobs</t>
  </si>
  <si>
    <t>Thinking about your local neighbourhood, would you say the following have gotten better or worse over the past 10 years?: Healthcare</t>
  </si>
  <si>
    <t>Thinking about your local neighbourhood, would you say the following have gotten better or worse over the past 10 years?: The local council</t>
  </si>
  <si>
    <t>Thinking about your local neighbourhood, would you say the following have gotten better or worse over the past 10 years?: The state of the local highstreet</t>
  </si>
  <si>
    <t>Thinking about your local neighbourhood, would you say the following have gotten better or worse over the past 10 years?: The sense of community people in my neighbourhood feel</t>
  </si>
  <si>
    <t>Thinking about your local neighbourhood, would you say the following have gotten better or worse over the past 10 years?: How much I feel I belong to my local neighbourhood</t>
  </si>
  <si>
    <t>Thinking about your local neighbourhood, would you say the following have gotten better or worse over the past 10 years?: Homelessness</t>
  </si>
  <si>
    <t>Thinking about your local neighbourhood, would you say the following have gotten better or worse over the past 10 years?: Crime</t>
  </si>
  <si>
    <t xml:space="preserve"> Potholes in the roads</t>
  </si>
  <si>
    <t xml:space="preserve"> Lack of parking availability</t>
  </si>
  <si>
    <t xml:space="preserve"> Fly-tipping</t>
  </si>
  <si>
    <t xml:space="preserve"> Litter</t>
  </si>
  <si>
    <t xml:space="preserve"> Dog poo</t>
  </si>
  <si>
    <t xml:space="preserve"> Shops closing on the high street</t>
  </si>
  <si>
    <t xml:space="preserve"> Antisocial behaviour</t>
  </si>
  <si>
    <t xml:space="preserve"> Young people leaving the neighbourhood</t>
  </si>
  <si>
    <t xml:space="preserve"> Overcrowding</t>
  </si>
  <si>
    <t xml:space="preserve"> Noise at antisocial hours</t>
  </si>
  <si>
    <t>This is a major issue in my local neighbourhood</t>
  </si>
  <si>
    <t>This is somewhat of an issue in my local neighbourhood</t>
  </si>
  <si>
    <t>This is a small issue in my local neighbourhood</t>
  </si>
  <si>
    <t>This is not an issue in my local neighbourhood</t>
  </si>
  <si>
    <t>Grid Summary: Would you say that any of the following are issues in your local neighbourhood?</t>
  </si>
  <si>
    <t>Would you say that any of the following are issues in your local neighbourhood?: Potholes in the roads</t>
  </si>
  <si>
    <t>Would you say that any of the following are issues in your local neighbourhood?: Lack of parking availability</t>
  </si>
  <si>
    <t>Would you say that any of the following are issues in your local neighbourhood?: Fly-tipping</t>
  </si>
  <si>
    <t>Would you say that any of the following are issues in your local neighbourhood?: Litter</t>
  </si>
  <si>
    <t>Would you say that any of the following are issues in your local neighbourhood?: Dog poo</t>
  </si>
  <si>
    <t>Would you say that any of the following are issues in your local neighbourhood?: Shops closing on the high street</t>
  </si>
  <si>
    <t>Would you say that any of the following are issues in your local neighbourhood?: Antisocial behaviour</t>
  </si>
  <si>
    <t>Would you say that any of the following are issues in your local neighbourhood?: Young people leaving the neighbourhood</t>
  </si>
  <si>
    <t>Would you say that any of the following are issues in your local neighbourhood?: Overcrowding</t>
  </si>
  <si>
    <t>Would you say that any of the following are issues in your local neighbourhood?: Noise at antisocial hours</t>
  </si>
  <si>
    <t xml:space="preserve"> Vandalism</t>
  </si>
  <si>
    <t xml:space="preserve"> Illegal drugs</t>
  </si>
  <si>
    <t xml:space="preserve"> Too many new developments</t>
  </si>
  <si>
    <t xml:space="preserve"> Not enough housing</t>
  </si>
  <si>
    <t xml:space="preserve"> Not enough social infrastructure (like childcare, libraries, parks)</t>
  </si>
  <si>
    <t xml:space="preserve"> Poor quality public transport</t>
  </si>
  <si>
    <t xml:space="preserve"> Not enough youth services</t>
  </si>
  <si>
    <t xml:space="preserve"> Not enough things to do</t>
  </si>
  <si>
    <t xml:space="preserve"> Difficulty accessing healthcare services like GPs</t>
  </si>
  <si>
    <t>Would you say that any of the following are issues in your local neighbourhood?: Vandalism</t>
  </si>
  <si>
    <t>Would you say that any of the following are issues in your local neighbourhood?: Illegal drugs</t>
  </si>
  <si>
    <t>Would you say that any of the following are issues in your local neighbourhood?: Homelessness</t>
  </si>
  <si>
    <t>Would you say that any of the following are issues in your local neighbourhood?: Too many new developments</t>
  </si>
  <si>
    <t>Would you say that any of the following are issues in your local neighbourhood?: Not enough housing</t>
  </si>
  <si>
    <t>Would you say that any of the following are issues in your local neighbourhood?: Not enough social infrastructure (like childcare, libraries, parks)</t>
  </si>
  <si>
    <t>Would you say that any of the following are issues in your local neighbourhood?: Poor quality public transport</t>
  </si>
  <si>
    <t>Would you say that any of the following are issues in your local neighbourhood?: Crime</t>
  </si>
  <si>
    <t>Would you say that any of the following are issues in your local neighbourhood?: Not enough youth services</t>
  </si>
  <si>
    <t>Would you say that any of the following are issues in your local neighbourhood?: Not enough things to do</t>
  </si>
  <si>
    <t>Would you say that any of the following are issues in your local neighbourhood?: Difficulty accessing healthcare services like GPs</t>
  </si>
  <si>
    <t>Potholes in the roads</t>
  </si>
  <si>
    <t>Difficulty accessing healthcare services like GPs</t>
  </si>
  <si>
    <t>Shops closing on the high street</t>
  </si>
  <si>
    <t>Crime</t>
  </si>
  <si>
    <t>Antisocial behaviour</t>
  </si>
  <si>
    <t>Poor quality public transport</t>
  </si>
  <si>
    <t>Illegal drugs</t>
  </si>
  <si>
    <t>Homelessness</t>
  </si>
  <si>
    <t>Lack of parking availability</t>
  </si>
  <si>
    <t>Litter</t>
  </si>
  <si>
    <t>Dog poo</t>
  </si>
  <si>
    <t>Not enough housing</t>
  </si>
  <si>
    <t>Too many new developments</t>
  </si>
  <si>
    <t>Not enough things to do</t>
  </si>
  <si>
    <t>Not enough youth services</t>
  </si>
  <si>
    <t>Fly-tipping</t>
  </si>
  <si>
    <t>Not enough social infrastructure (like childcare, libraries, parks)</t>
  </si>
  <si>
    <t>Vandalism</t>
  </si>
  <si>
    <t>Air pollution and air quality</t>
  </si>
  <si>
    <t>Overcrowding</t>
  </si>
  <si>
    <t>Noise at antisocial hours</t>
  </si>
  <si>
    <t>Young people leaving the neighbourhood</t>
  </si>
  <si>
    <t>Looking at that same list, which do you think are the highest priority to be addressed in your local neighbourhood?Select up to five of the following</t>
  </si>
  <si>
    <t>My local neighbourhood is struggling much more than others</t>
  </si>
  <si>
    <t>My local neighbourhood is struggling more than others</t>
  </si>
  <si>
    <t>My local neighbourhood is struggling no more or less than others</t>
  </si>
  <si>
    <t>My local neighbourhood is struggling less than others</t>
  </si>
  <si>
    <t>My local neighbourhood is struggling much less than others</t>
  </si>
  <si>
    <t xml:space="preserve"> Which of the following comes closest to your view?</t>
  </si>
  <si>
    <t xml:space="preserve"> GPs</t>
  </si>
  <si>
    <t xml:space="preserve"> A&amp;E</t>
  </si>
  <si>
    <t xml:space="preserve"> Police</t>
  </si>
  <si>
    <t xml:space="preserve"> Fire</t>
  </si>
  <si>
    <t xml:space="preserve"> Dentists</t>
  </si>
  <si>
    <t xml:space="preserve"> Childcare services</t>
  </si>
  <si>
    <t xml:space="preserve"> Mental health services</t>
  </si>
  <si>
    <t xml:space="preserve"> Council housing services</t>
  </si>
  <si>
    <t xml:space="preserve"> Waste collection services</t>
  </si>
  <si>
    <t xml:space="preserve"> Parks and green spaces</t>
  </si>
  <si>
    <t xml:space="preserve"> Libraries</t>
  </si>
  <si>
    <t xml:space="preserve"> Public transport</t>
  </si>
  <si>
    <t>1 - Very poor quality</t>
  </si>
  <si>
    <t>5 - Very high quality</t>
  </si>
  <si>
    <t>Grid Summary: How would you rate the quality of the following services in your local neighbourhood?Please use a scale from 1 to 5, where 1 indicates very poor quality, and 5 indicates very high quality</t>
  </si>
  <si>
    <t>How would you rate the quality of the following services in your local neighbourhood?Please use a scale from 1 to 5, where 1 indicates very poor quality, and 5 indicates very high quality: GPs</t>
  </si>
  <si>
    <t>How would you rate the quality of the following services in your local neighbourhood?Please use a scale from 1 to 5, where 1 indicates very poor quality, and 5 indicates very high quality: A&amp;E</t>
  </si>
  <si>
    <t>How would you rate the quality of the following services in your local neighbourhood?Please use a scale from 1 to 5, where 1 indicates very poor quality, and 5 indicates very high quality: Police</t>
  </si>
  <si>
    <t>How would you rate the quality of the following services in your local neighbourhood?Please use a scale from 1 to 5, where 1 indicates very poor quality, and 5 indicates very high quality: Fire</t>
  </si>
  <si>
    <t>How would you rate the quality of the following services in your local neighbourhood?Please use a scale from 1 to 5, where 1 indicates very poor quality, and 5 indicates very high quality: Dentists</t>
  </si>
  <si>
    <t>How would you rate the quality of the following services in your local neighbourhood?Please use a scale from 1 to 5, where 1 indicates very poor quality, and 5 indicates very high quality: Childcare services</t>
  </si>
  <si>
    <t>How would you rate the quality of the following services in your local neighbourhood?Please use a scale from 1 to 5, where 1 indicates very poor quality, and 5 indicates very high quality: Mental health services</t>
  </si>
  <si>
    <t>How would you rate the quality of the following services in your local neighbourhood?Please use a scale from 1 to 5, where 1 indicates very poor quality, and 5 indicates very high quality: Council housing services</t>
  </si>
  <si>
    <t>How would you rate the quality of the following services in your local neighbourhood?Please use a scale from 1 to 5, where 1 indicates very poor quality, and 5 indicates very high quality: Waste collection services</t>
  </si>
  <si>
    <t>How would you rate the quality of the following services in your local neighbourhood?Please use a scale from 1 to 5, where 1 indicates very poor quality, and 5 indicates very high quality: Parks and green spaces</t>
  </si>
  <si>
    <t>How would you rate the quality of the following services in your local neighbourhood?Please use a scale from 1 to 5, where 1 indicates very poor quality, and 5 indicates very high quality: Libraries</t>
  </si>
  <si>
    <t>How would you rate the quality of the following services in your local neighbourhood?Please use a scale from 1 to 5, where 1 indicates very poor quality, and 5 indicates very high quality: Public transport</t>
  </si>
  <si>
    <t>GPs</t>
  </si>
  <si>
    <t>A&amp;E</t>
  </si>
  <si>
    <t>Dentists</t>
  </si>
  <si>
    <t>Police</t>
  </si>
  <si>
    <t>Public transport</t>
  </si>
  <si>
    <t>Mental health services</t>
  </si>
  <si>
    <t>Council housing services</t>
  </si>
  <si>
    <t>Waste collection services</t>
  </si>
  <si>
    <t>Parks and green spaces</t>
  </si>
  <si>
    <t>Childcare services</t>
  </si>
  <si>
    <t>Libraries</t>
  </si>
  <si>
    <t>Fire</t>
  </si>
  <si>
    <t>Which of the following would you most like to see improved in your local neighbourhood?Select up to three of the following</t>
  </si>
  <si>
    <t>The demand for these services is too high</t>
  </si>
  <si>
    <t>The services are poorly managed</t>
  </si>
  <si>
    <t>The national government has not supported these services across the country</t>
  </si>
  <si>
    <t>My local neighbourhood does not have enough funding from the national government</t>
  </si>
  <si>
    <t>My local government does not have the correct priorities</t>
  </si>
  <si>
    <t>There is not enough money from taxation to support these services</t>
  </si>
  <si>
    <t>There are not enough people available to work in delivering these services</t>
  </si>
  <si>
    <t>The services are outdated</t>
  </si>
  <si>
    <t>For the local services in your neighbourhood which are underperforming, which of the following best explains why you think this is?Select up to three of the following</t>
  </si>
  <si>
    <t>I would like my neighbourhood to change</t>
  </si>
  <si>
    <t>I would like my neighbourhood to stay the same</t>
  </si>
  <si>
    <t>In general, my local neighbourhood has not changed at all in the last 10 years</t>
  </si>
  <si>
    <t>In general, my local neighbourhood has changed a little in the last 10 years</t>
  </si>
  <si>
    <t>In general, my local neighbourhood has changed somewhat in the last 10 years</t>
  </si>
  <si>
    <t>In general, my local neighbourhood has changed a lot in the last 10 years</t>
  </si>
  <si>
    <t>The changes have been for better</t>
  </si>
  <si>
    <t>The changes have been for worse</t>
  </si>
  <si>
    <t xml:space="preserve"> Would you say the changes in your local neighbourhood have been for better or worse?</t>
  </si>
  <si>
    <t>BASE: Question displayed when the  Question "Which of the following comes closest to your view?" is one of the following answers ("In general, my local neighbourhood has changed a little in the last 10 years","In general, my local neighbourhood has changed somewhat in the last 10 years","In general, my local neighbourhood has changed a lot in the last 10 years")</t>
  </si>
  <si>
    <t>The people who live in the neighbourhood</t>
  </si>
  <si>
    <t>The infrastructure in the neighbourhood, like roads and public transport</t>
  </si>
  <si>
    <t>How safe the neighbourhood is to live in</t>
  </si>
  <si>
    <t>The businesses that operate in the neighbourhood</t>
  </si>
  <si>
    <t>The appearance of the local neighbourhood</t>
  </si>
  <si>
    <t>How clean the neighborhood is</t>
  </si>
  <si>
    <t>How well people in the neighbourhood get on with each other</t>
  </si>
  <si>
    <t>The activities available in the neighbourhood</t>
  </si>
  <si>
    <t>The sorts of jobs available in the neighbourhood</t>
  </si>
  <si>
    <t>Availability of support for mental health</t>
  </si>
  <si>
    <t>None of the above - my local neighbourhood has not changed</t>
  </si>
  <si>
    <t>Availability of childcare and youth services</t>
  </si>
  <si>
    <t>In what ways, if any, has your local neighbourhood changed most in the last 10 years?Select up to three of the following</t>
  </si>
  <si>
    <t>People who move into my local neighbourhood tend to have difficulty fitting in</t>
  </si>
  <si>
    <t>People who move into my local neighbourhood tend to fit in quite easily</t>
  </si>
  <si>
    <t xml:space="preserve"> More housing being built in your local neighbourhood | Less housing being built in your local neighbourhood</t>
  </si>
  <si>
    <t xml:space="preserve"> More young people moving into your local neighbourhood | Fewer young people moving into your local neighbourhood</t>
  </si>
  <si>
    <t xml:space="preserve"> To spend less tax | To spend more tax and have it go to your local neighbourhood</t>
  </si>
  <si>
    <t xml:space="preserve"> New buildings in the local neighbourhood to bring more jobs and housing | Fewer new buildings to minimise road traffic and disruption</t>
  </si>
  <si>
    <t xml:space="preserve"> More spaces in the local neighbourhood for people to meet in, such as pubs and cafes | Fewer spaces in the local neighbourhood for people to meet in</t>
  </si>
  <si>
    <t xml:space="preserve"> To know the people in my neighbourhood better | To see the people in my neighbourhood less often</t>
  </si>
  <si>
    <t>-2</t>
  </si>
  <si>
    <t>-1</t>
  </si>
  <si>
    <t>Grid Summary: If you could choose, would you prefer…</t>
  </si>
  <si>
    <t>If you could choose, would you prefer…: More housing being built in your local neighbourhood | Less housing being built in your local neighbourhood</t>
  </si>
  <si>
    <t>If you could choose, would you prefer…: More young people moving into your local neighbourhood | Fewer young people moving into your local neighbourhood</t>
  </si>
  <si>
    <t>If you could choose, would you prefer…: To spend less tax | To spend more tax and have it go to your local neighbourhood</t>
  </si>
  <si>
    <t>If you could choose, would you prefer…: New buildings in the local neighbourhood to bring more jobs and housing | Fewer new buildings to minimise road traffic and disruption</t>
  </si>
  <si>
    <t>If you could choose, would you prefer…: More spaces in the local neighbourhood for people to meet in, such as pubs and cafes | Fewer spaces in the local neighbourhood for people to meet in</t>
  </si>
  <si>
    <t>If you could choose, would you prefer…: To know the people in my neighbourhood better | To see the people in my neighbourhood less often</t>
  </si>
  <si>
    <t xml:space="preserve"> I am proud of my local neighbourhood</t>
  </si>
  <si>
    <t xml:space="preserve"> I feel like I belong in my neighbourhood</t>
  </si>
  <si>
    <t xml:space="preserve"> Everyone in my local neighbourhood gets along</t>
  </si>
  <si>
    <t xml:space="preserve"> I feel a strong connection to my local neighbourhood</t>
  </si>
  <si>
    <t xml:space="preserve"> My local neighbourhood is changing for the worse</t>
  </si>
  <si>
    <t xml:space="preserve"> I feel involved in my local neighbourhood</t>
  </si>
  <si>
    <t xml:space="preserve"> My local neighbourhood is changing too fast</t>
  </si>
  <si>
    <t xml:space="preserve"> I often feel lonely in my local neighbourhood</t>
  </si>
  <si>
    <t>Strongly Agree</t>
  </si>
  <si>
    <t>Agree</t>
  </si>
  <si>
    <t>Neither Agree nor Disagree</t>
  </si>
  <si>
    <t>Disagree</t>
  </si>
  <si>
    <t>Strongly Disagree</t>
  </si>
  <si>
    <t>Total Agree:</t>
  </si>
  <si>
    <t>Total Disagree:</t>
  </si>
  <si>
    <t>Net:</t>
  </si>
  <si>
    <t>Grid Summary: Do you agree or disagree with the following?</t>
  </si>
  <si>
    <t>Do you agree or disagree with the following?: I am proud of my local neighbourhood</t>
  </si>
  <si>
    <t>Do you agree or disagree with the following?: Everyone in my local neighbourhood gets along</t>
  </si>
  <si>
    <t>Do you agree or disagree with the following?: My local neighbourhood is changing for the worse</t>
  </si>
  <si>
    <t>Do you agree or disagree with the following?: My local neighbourhood is changing too fast</t>
  </si>
  <si>
    <t>Do you agree or disagree with the following?: I feel involved in my local neighbourhood</t>
  </si>
  <si>
    <t>Do you agree or disagree with the following?: I often feel lonely in my local neighbourhood</t>
  </si>
  <si>
    <t>Do you agree or disagree with the following?: I feel a strong connection to my local neighbourhood</t>
  </si>
  <si>
    <t>Do you agree or disagree with the following?: I feel like I belong in my neighbourhood</t>
  </si>
  <si>
    <t>I do most of my shopping online</t>
  </si>
  <si>
    <t>I do equal amounts of my shopping online and in person</t>
  </si>
  <si>
    <t>I do most of my shopping in person</t>
  </si>
  <si>
    <t xml:space="preserve"> Which of the following is closest to your view?</t>
  </si>
  <si>
    <t>Daily</t>
  </si>
  <si>
    <t>Multiple times a week</t>
  </si>
  <si>
    <t>Weekly</t>
  </si>
  <si>
    <t>Multiple times a month</t>
  </si>
  <si>
    <t>Monthly</t>
  </si>
  <si>
    <t>Every couple of months</t>
  </si>
  <si>
    <t>Less often, but still on occasion</t>
  </si>
  <si>
    <t>Never</t>
  </si>
  <si>
    <t xml:space="preserve"> How often do you personally visit your nearest highstreet or shopping area?</t>
  </si>
  <si>
    <t xml:space="preserve"> Visiting my local highstreet or shopping neighbourhood</t>
  </si>
  <si>
    <t xml:space="preserve"> Visiting pubs, cafes and restaurants in the local neighbourhood</t>
  </si>
  <si>
    <t xml:space="preserve"> Visiting green space in the local neighbourhood</t>
  </si>
  <si>
    <t xml:space="preserve"> Talking to your neighbours and those who live locally</t>
  </si>
  <si>
    <t xml:space="preserve"> Making new friends in my neighbourhood</t>
  </si>
  <si>
    <t>Much more often</t>
  </si>
  <si>
    <t>More often</t>
  </si>
  <si>
    <t>About the same amount</t>
  </si>
  <si>
    <t>Less often</t>
  </si>
  <si>
    <t>Much less often</t>
  </si>
  <si>
    <t>Grid Summary: Would you say you are doing the following more or less frequently when compared to 10 years ago?</t>
  </si>
  <si>
    <t>Would you say you are doing the following more or less frequently when compared to 10 years ago?: Visiting my local highstreet or shopping neighbourhood</t>
  </si>
  <si>
    <t>Would you say you are doing the following more or less frequently when compared to 10 years ago?: Visiting pubs, cafes and restaurants in the local neighbourhood</t>
  </si>
  <si>
    <t>Would you say you are doing the following more or less frequently when compared to 10 years ago?: Visiting green space in the local neighbourhood</t>
  </si>
  <si>
    <t>Would you say you are doing the following more or less frequently when compared to 10 years ago?: Talking to your neighbours and those who live locally</t>
  </si>
  <si>
    <t>Would you say you are doing the following more or less frequently when compared to 10 years ago?: Making new friends in my neighbourhood</t>
  </si>
  <si>
    <t xml:space="preserve"> I am on a neighbourhood messaging channel or chat (such as a WhatsApp)</t>
  </si>
  <si>
    <t xml:space="preserve"> I am on a social media page for my local neighbourhood</t>
  </si>
  <si>
    <t xml:space="preserve"> We have neighbourhood watch in my local neighbourhood</t>
  </si>
  <si>
    <t xml:space="preserve"> My local neighbourhood has a newspaper</t>
  </si>
  <si>
    <t xml:space="preserve"> I have taken part in discussions on planning permission in my local neighbourhood</t>
  </si>
  <si>
    <t>True for me</t>
  </si>
  <si>
    <t>Not true for me</t>
  </si>
  <si>
    <t>Grid Summary: Which of the following are true for you and your local neighbourhood?</t>
  </si>
  <si>
    <t>Which of the following are true for you and your local neighbourhood?: I am on a neighbourhood messaging channel or chat (such as a WhatsApp)</t>
  </si>
  <si>
    <t>Which of the following are true for you and your local neighbourhood?: I am on a social media page for my local neighbourhood</t>
  </si>
  <si>
    <t>Which of the following are true for you and your local neighbourhood?: We have neighbourhood watch in my local neighbourhood</t>
  </si>
  <si>
    <t>Which of the following are true for you and your local neighbourhood?: My local neighbourhood has a newspaper</t>
  </si>
  <si>
    <t>Which of the following are true for you and your local neighbourhood?: I have taken part in discussions on planning permission in my local neighbourhood</t>
  </si>
  <si>
    <t xml:space="preserve"> Leave a spare set of keys with them</t>
  </si>
  <si>
    <t xml:space="preserve"> Have them check on your property while you are away</t>
  </si>
  <si>
    <t xml:space="preserve"> Ask to borrow ingredients for cooking</t>
  </si>
  <si>
    <t xml:space="preserve"> Have them over for dinner or drinks</t>
  </si>
  <si>
    <t xml:space="preserve"> Borrow their phone to make a call</t>
  </si>
  <si>
    <t>I definitely know a neighbour well enough to do this</t>
  </si>
  <si>
    <t>I probably know a neighbour well enough to do this</t>
  </si>
  <si>
    <t>I do not know a neighbour well enough to do this</t>
  </si>
  <si>
    <t>Grid Summary: Do you personally know a neighbour in your local neighbourhood well enough for the following?</t>
  </si>
  <si>
    <t>Do you personally know a neighbour in your local neighbourhood well enough for the following?: Leave a spare set of keys with them</t>
  </si>
  <si>
    <t>Do you personally know a neighbour in your local neighbourhood well enough for the following?: Have them check on your property while you are away</t>
  </si>
  <si>
    <t>Do you personally know a neighbour in your local neighbourhood well enough for the following?: Ask to borrow ingredients for cooking</t>
  </si>
  <si>
    <t>Do you personally know a neighbour in your local neighbourhood well enough for the following?: Have them over for dinner or drinks</t>
  </si>
  <si>
    <t>Do you personally know a neighbour in your local neighbourhood well enough for the following?: Borrow their phone to make a call</t>
  </si>
  <si>
    <t>Most of the friends I have in my neighbourhood are people I knew from before I lived here</t>
  </si>
  <si>
    <t>Most of the friends I have in my neighbourhood are friends I made after moving here</t>
  </si>
  <si>
    <t>It is an even split</t>
  </si>
  <si>
    <t>N/A - I do not have many friends in my neighbourhood</t>
  </si>
  <si>
    <t>I have some close family in my local neighbourhood</t>
  </si>
  <si>
    <t>I have no close family in my local neighbourhood</t>
  </si>
  <si>
    <t>Full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</si>
</sst>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rgb="FF000000"/>
      <name val="Calibri"/>
      <family val="2"/>
      <scheme val="minor"/>
    </font>
    <font>
      <b/>
      <sz val="18"/>
      <color rgb="FF000000"/>
      <name val="Calibri"/>
    </font>
    <font>
      <b/>
      <sz val="14"/>
      <color rgb="FF000000"/>
      <name val="Calibri"/>
    </font>
    <font>
      <sz val="14"/>
      <color rgb="FF000000"/>
      <name val="Calibri"/>
    </font>
    <font>
      <sz val="13"/>
      <color rgb="FF000000"/>
      <name val="Calibri"/>
    </font>
    <font>
      <i/>
      <sz val="13"/>
      <color rgb="FF000000"/>
      <name val="Calibri"/>
    </font>
    <font>
      <i/>
      <u/>
      <sz val="13"/>
      <color theme="10"/>
      <name val="Calibri"/>
    </font>
    <font>
      <b/>
      <sz val="11"/>
      <color rgb="FF000000"/>
      <name val="Calibri"/>
    </font>
    <font>
      <sz val="11"/>
      <color rgb="FF000000"/>
      <name val="Calibri"/>
    </font>
    <font>
      <u/>
      <sz val="11"/>
      <color theme="10"/>
      <name val="Calibri"/>
    </font>
    <font>
      <b/>
      <sz val="12"/>
      <color rgb="FF000000"/>
      <name val="Calibri"/>
    </font>
    <font>
      <b/>
      <i/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center" vertical="top" wrapText="1"/>
    </xf>
    <xf numFmtId="0" fontId="2" fillId="0" borderId="0" xfId="0" applyFont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9" fontId="8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9" fontId="7" fillId="0" borderId="0" xfId="0" applyNumberFormat="1" applyFont="1" applyAlignment="1">
      <alignment horizontal="center" vertical="center"/>
    </xf>
    <xf numFmtId="9" fontId="7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11" fillId="0" borderId="0" xfId="0" applyFont="1"/>
    <xf numFmtId="0" fontId="1" fillId="0" borderId="0" xfId="0" applyFont="1" applyAlignment="1">
      <alignment horizontal="center" vertical="top" wrapText="1"/>
    </xf>
    <xf numFmtId="0" fontId="0" fillId="0" borderId="0" xfId="0"/>
    <xf numFmtId="0" fontId="4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4389120" cy="8229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F7:M20"/>
  <sheetViews>
    <sheetView showGridLines="0" topLeftCell="A13" workbookViewId="0"/>
  </sheetViews>
  <sheetFormatPr defaultColWidth="11.42578125" defaultRowHeight="15" x14ac:dyDescent="0.25"/>
  <sheetData>
    <row r="7" spans="6:12" ht="39.950000000000003" customHeight="1" x14ac:dyDescent="0.25">
      <c r="F7" s="25" t="s">
        <v>0</v>
      </c>
      <c r="G7" s="26"/>
      <c r="H7" s="26"/>
      <c r="I7" s="26"/>
      <c r="J7" s="26"/>
      <c r="K7" s="26"/>
      <c r="L7" s="26"/>
    </row>
    <row r="10" spans="6:12" ht="20.100000000000001" customHeight="1" x14ac:dyDescent="0.3">
      <c r="F10" s="2" t="s">
        <v>1</v>
      </c>
      <c r="K10" s="3" t="s">
        <v>2</v>
      </c>
    </row>
    <row r="11" spans="6:12" ht="20.100000000000001" customHeight="1" x14ac:dyDescent="0.3">
      <c r="F11" s="2" t="s">
        <v>3</v>
      </c>
      <c r="K11" s="3" t="s">
        <v>4</v>
      </c>
    </row>
    <row r="12" spans="6:12" ht="20.100000000000001" customHeight="1" x14ac:dyDescent="0.3">
      <c r="F12" s="2" t="s">
        <v>5</v>
      </c>
      <c r="K12" s="3" t="s">
        <v>6</v>
      </c>
    </row>
    <row r="13" spans="6:12" ht="20.100000000000001" customHeight="1" x14ac:dyDescent="0.3">
      <c r="F13" s="2" t="s">
        <v>7</v>
      </c>
      <c r="K13" s="3">
        <v>4051</v>
      </c>
    </row>
    <row r="14" spans="6:12" ht="18.75" x14ac:dyDescent="0.3">
      <c r="F14" s="2"/>
    </row>
    <row r="15" spans="6:12" ht="18.75" x14ac:dyDescent="0.3">
      <c r="F15" s="2"/>
    </row>
    <row r="16" spans="6:12" ht="18.75" x14ac:dyDescent="0.3">
      <c r="F16" s="2" t="s">
        <v>8</v>
      </c>
    </row>
    <row r="17" spans="6:13" ht="50.1" customHeight="1" x14ac:dyDescent="0.25">
      <c r="F17" s="27" t="s">
        <v>9</v>
      </c>
      <c r="G17" s="26"/>
      <c r="H17" s="26"/>
      <c r="I17" s="26"/>
      <c r="J17" s="26"/>
      <c r="K17" s="26"/>
      <c r="L17" s="26"/>
      <c r="M17" s="26"/>
    </row>
    <row r="19" spans="6:13" ht="30" customHeight="1" x14ac:dyDescent="0.25">
      <c r="F19" s="4" t="s">
        <v>10</v>
      </c>
    </row>
    <row r="20" spans="6:13" ht="17.25" x14ac:dyDescent="0.25">
      <c r="F20" s="5" t="str">
        <f>HYPERLINK("mailto:" &amp; "polling@publicfirst.co.uk" &amp; "?subject="&amp; F7, "polling@publicfirst.co.uk")</f>
        <v>polling@publicfirst.co.uk</v>
      </c>
    </row>
  </sheetData>
  <mergeCells count="2">
    <mergeCell ref="F7:L7"/>
    <mergeCell ref="F17:M17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140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0.52566414122934702</v>
      </c>
      <c r="D9" s="17">
        <v>0.50778307327082295</v>
      </c>
      <c r="E9" s="17">
        <v>0.54320222440497801</v>
      </c>
      <c r="F9" s="17"/>
      <c r="G9" s="17">
        <v>0.50230572570041898</v>
      </c>
      <c r="H9" s="17">
        <v>0.512385532919163</v>
      </c>
      <c r="I9" s="17">
        <v>0.51224937213312705</v>
      </c>
      <c r="J9" s="17">
        <v>0.54950565453646005</v>
      </c>
      <c r="K9" s="17">
        <v>0.50966797152515797</v>
      </c>
      <c r="L9" s="17">
        <v>0.54897466610312495</v>
      </c>
      <c r="M9" s="17"/>
      <c r="N9" s="17">
        <v>0.56324072854673002</v>
      </c>
      <c r="O9" s="17">
        <v>0.53169406997678303</v>
      </c>
      <c r="P9" s="17">
        <v>0.50291311839981101</v>
      </c>
      <c r="Q9" s="17">
        <v>0.50095750064123801</v>
      </c>
      <c r="R9" s="17"/>
      <c r="S9" s="17">
        <v>0.62804329053801999</v>
      </c>
      <c r="T9" s="17">
        <v>0.53061311628597796</v>
      </c>
      <c r="U9" s="17">
        <v>0.45129265182377198</v>
      </c>
      <c r="V9" s="17">
        <v>0.49201182421488299</v>
      </c>
      <c r="W9" s="17">
        <v>0.477010873762583</v>
      </c>
      <c r="X9" s="17">
        <v>0.50935464572683598</v>
      </c>
      <c r="Y9" s="17">
        <v>0.51019165474443895</v>
      </c>
      <c r="Z9" s="17">
        <v>0.434114128017279</v>
      </c>
      <c r="AA9" s="17">
        <v>0.57383211101906895</v>
      </c>
      <c r="AB9" s="17"/>
      <c r="AC9" s="17">
        <v>0.50922526592376804</v>
      </c>
      <c r="AD9" s="17">
        <v>0.55973005304242296</v>
      </c>
      <c r="AE9" s="17">
        <v>0.50608617462649796</v>
      </c>
      <c r="AF9" s="17"/>
      <c r="AG9" s="17">
        <v>0.51438357469418905</v>
      </c>
      <c r="AH9" s="17">
        <v>0.57626101668723095</v>
      </c>
      <c r="AI9" s="17">
        <v>0.52761272101294099</v>
      </c>
      <c r="AJ9" s="17">
        <v>0.46742994589995601</v>
      </c>
      <c r="AK9" s="17"/>
      <c r="AL9" s="17">
        <v>0.484930863003316</v>
      </c>
      <c r="AM9" s="17">
        <v>0.52257602883894105</v>
      </c>
      <c r="AN9" s="17">
        <v>0.58007014955194003</v>
      </c>
      <c r="AO9" s="17">
        <v>0.55370672610466098</v>
      </c>
      <c r="AP9" s="17">
        <v>0.54356557459723998</v>
      </c>
      <c r="AQ9" s="17"/>
      <c r="AR9" s="17">
        <v>0.50817877031038605</v>
      </c>
      <c r="AS9" s="17">
        <v>0.49764190947626002</v>
      </c>
      <c r="AT9" s="17">
        <v>0.54702897138509199</v>
      </c>
      <c r="AU9" s="17">
        <v>0.50687060115819405</v>
      </c>
      <c r="AV9" s="17">
        <v>0.58445321110401005</v>
      </c>
      <c r="AW9" s="17"/>
      <c r="AX9" s="17">
        <v>0.57143223807844201</v>
      </c>
      <c r="AY9" s="17">
        <v>0.52884257659258405</v>
      </c>
      <c r="AZ9" s="17">
        <v>0.53261151926513395</v>
      </c>
      <c r="BA9" s="17">
        <v>0.59731301805140202</v>
      </c>
      <c r="BB9" s="17">
        <v>0.40590996098007898</v>
      </c>
      <c r="BC9" s="17">
        <v>0.31415360688863597</v>
      </c>
      <c r="BD9" s="17"/>
      <c r="BE9" s="17">
        <v>0.51525975145428504</v>
      </c>
      <c r="BF9" s="17">
        <v>0.52426417192432995</v>
      </c>
      <c r="BG9" s="17">
        <v>0.54630501634882001</v>
      </c>
      <c r="BH9" s="17"/>
      <c r="BI9" s="17">
        <v>0.51783168025461102</v>
      </c>
      <c r="BJ9" s="17">
        <v>0.52765262524536605</v>
      </c>
      <c r="BK9" s="17"/>
      <c r="BL9" s="17">
        <v>0.558429023038297</v>
      </c>
      <c r="BM9" s="17">
        <v>0.49403457224241598</v>
      </c>
      <c r="BN9" s="17">
        <v>0.460268503738406</v>
      </c>
      <c r="BO9" s="17">
        <v>0.487975247416086</v>
      </c>
      <c r="BP9" s="17">
        <v>0.53563126693276397</v>
      </c>
      <c r="BQ9" s="17"/>
      <c r="BR9" s="17">
        <v>0.51999101686764904</v>
      </c>
      <c r="BS9" s="17">
        <v>0.510485447265843</v>
      </c>
      <c r="BT9" s="17">
        <v>0.60645084826266304</v>
      </c>
      <c r="BU9" s="17">
        <v>0.55806898205390199</v>
      </c>
      <c r="BV9" s="17"/>
      <c r="BW9" s="17">
        <v>0.56182818344072605</v>
      </c>
      <c r="BX9" s="17">
        <v>0.55730821589852197</v>
      </c>
      <c r="BY9" s="17">
        <v>0.51538577917989503</v>
      </c>
      <c r="BZ9" s="17">
        <v>0.49067018102011201</v>
      </c>
      <c r="CA9" s="17">
        <v>0.51562462395692599</v>
      </c>
      <c r="CB9" s="17"/>
      <c r="CC9" s="17">
        <v>0.51190965267392996</v>
      </c>
      <c r="CD9" s="17">
        <v>0.52075975017079001</v>
      </c>
      <c r="CE9" s="17">
        <v>0.54653437749043399</v>
      </c>
      <c r="CF9" s="17">
        <v>0.55095623476374</v>
      </c>
      <c r="CG9" s="17">
        <v>0.47278678844496003</v>
      </c>
      <c r="CH9" s="17">
        <v>0.56788251638634502</v>
      </c>
      <c r="CI9" s="17">
        <v>0.50099768214873397</v>
      </c>
      <c r="CJ9" s="17">
        <v>0.52970846954724804</v>
      </c>
      <c r="CK9" s="17">
        <v>0.54594769336273397</v>
      </c>
      <c r="CL9" s="17">
        <v>0.54196897722690196</v>
      </c>
    </row>
    <row r="10" spans="2:90" ht="30" x14ac:dyDescent="0.25">
      <c r="B10" s="18" t="s">
        <v>133</v>
      </c>
      <c r="C10" s="17">
        <v>0.34433474166207401</v>
      </c>
      <c r="D10" s="17">
        <v>0.36737549678498999</v>
      </c>
      <c r="E10" s="17">
        <v>0.32325014509345501</v>
      </c>
      <c r="F10" s="17"/>
      <c r="G10" s="17">
        <v>0.32884677093421399</v>
      </c>
      <c r="H10" s="17">
        <v>0.31819679399827999</v>
      </c>
      <c r="I10" s="17">
        <v>0.346579625367815</v>
      </c>
      <c r="J10" s="17">
        <v>0.30540643068742901</v>
      </c>
      <c r="K10" s="17">
        <v>0.38217521978423202</v>
      </c>
      <c r="L10" s="17">
        <v>0.37081608176868702</v>
      </c>
      <c r="M10" s="17"/>
      <c r="N10" s="17">
        <v>0.34482344389186598</v>
      </c>
      <c r="O10" s="17">
        <v>0.34169113986455801</v>
      </c>
      <c r="P10" s="17">
        <v>0.353046208636415</v>
      </c>
      <c r="Q10" s="17">
        <v>0.33845241025120898</v>
      </c>
      <c r="R10" s="17"/>
      <c r="S10" s="17">
        <v>0.25292800292199702</v>
      </c>
      <c r="T10" s="17">
        <v>0.32888835943165001</v>
      </c>
      <c r="U10" s="17">
        <v>0.40308635287636202</v>
      </c>
      <c r="V10" s="17">
        <v>0.37895504376127498</v>
      </c>
      <c r="W10" s="17">
        <v>0.39348568108562199</v>
      </c>
      <c r="X10" s="17">
        <v>0.35232256724657202</v>
      </c>
      <c r="Y10" s="17">
        <v>0.35643991739136699</v>
      </c>
      <c r="Z10" s="17">
        <v>0.40926171414109902</v>
      </c>
      <c r="AA10" s="17">
        <v>0.32624349238129302</v>
      </c>
      <c r="AB10" s="17"/>
      <c r="AC10" s="17">
        <v>0.379943581808251</v>
      </c>
      <c r="AD10" s="17">
        <v>0.32428644735859802</v>
      </c>
      <c r="AE10" s="17">
        <v>0.33079739510747902</v>
      </c>
      <c r="AF10" s="17"/>
      <c r="AG10" s="17">
        <v>0.38351578862087299</v>
      </c>
      <c r="AH10" s="17">
        <v>0.32357266053092798</v>
      </c>
      <c r="AI10" s="17">
        <v>0.33220735324855899</v>
      </c>
      <c r="AJ10" s="17">
        <v>0.39991765020293002</v>
      </c>
      <c r="AK10" s="17"/>
      <c r="AL10" s="17">
        <v>0.35458617103779799</v>
      </c>
      <c r="AM10" s="17">
        <v>0.34484269329869099</v>
      </c>
      <c r="AN10" s="17">
        <v>0.32293259949004699</v>
      </c>
      <c r="AO10" s="17">
        <v>0.34054252869567297</v>
      </c>
      <c r="AP10" s="17">
        <v>0.358731329756526</v>
      </c>
      <c r="AQ10" s="17"/>
      <c r="AR10" s="17">
        <v>0.32500608813404902</v>
      </c>
      <c r="AS10" s="17">
        <v>0.36245341982961599</v>
      </c>
      <c r="AT10" s="17">
        <v>0.34240882519996102</v>
      </c>
      <c r="AU10" s="17">
        <v>0.37484690727879399</v>
      </c>
      <c r="AV10" s="17">
        <v>0.309486924518585</v>
      </c>
      <c r="AW10" s="17"/>
      <c r="AX10" s="17">
        <v>0.30776564954920599</v>
      </c>
      <c r="AY10" s="17">
        <v>0.34768432004051297</v>
      </c>
      <c r="AZ10" s="17">
        <v>0.33026215361331202</v>
      </c>
      <c r="BA10" s="17">
        <v>0.26101794286128599</v>
      </c>
      <c r="BB10" s="17">
        <v>0.48109217020400602</v>
      </c>
      <c r="BC10" s="17">
        <v>0.50181719675521097</v>
      </c>
      <c r="BD10" s="17"/>
      <c r="BE10" s="17">
        <v>0.32601817190564703</v>
      </c>
      <c r="BF10" s="17">
        <v>0.34915323852611202</v>
      </c>
      <c r="BG10" s="17">
        <v>0.36548845867485902</v>
      </c>
      <c r="BH10" s="17"/>
      <c r="BI10" s="17">
        <v>0.33628634721794098</v>
      </c>
      <c r="BJ10" s="17">
        <v>0.346378046283495</v>
      </c>
      <c r="BK10" s="17"/>
      <c r="BL10" s="17">
        <v>0.34501914215516599</v>
      </c>
      <c r="BM10" s="17">
        <v>0.365382169604131</v>
      </c>
      <c r="BN10" s="17">
        <v>0.36431993514941302</v>
      </c>
      <c r="BO10" s="17">
        <v>0.34848879297791802</v>
      </c>
      <c r="BP10" s="17">
        <v>0.32257685564530802</v>
      </c>
      <c r="BQ10" s="17"/>
      <c r="BR10" s="17">
        <v>0.34936490132821801</v>
      </c>
      <c r="BS10" s="17">
        <v>0.362497080711422</v>
      </c>
      <c r="BT10" s="17">
        <v>0.28865312811691501</v>
      </c>
      <c r="BU10" s="17">
        <v>0.31519701020616803</v>
      </c>
      <c r="BV10" s="17"/>
      <c r="BW10" s="17">
        <v>0.312790708799012</v>
      </c>
      <c r="BX10" s="17">
        <v>0.31754135864695898</v>
      </c>
      <c r="BY10" s="17">
        <v>0.368990092360377</v>
      </c>
      <c r="BZ10" s="17">
        <v>0.39084996372220099</v>
      </c>
      <c r="CA10" s="17">
        <v>0.33319495629497198</v>
      </c>
      <c r="CB10" s="17"/>
      <c r="CC10" s="17">
        <v>0.32234163635926</v>
      </c>
      <c r="CD10" s="17">
        <v>0.34138088085597401</v>
      </c>
      <c r="CE10" s="17">
        <v>0.33402594236604299</v>
      </c>
      <c r="CF10" s="17">
        <v>0.33445469895989599</v>
      </c>
      <c r="CG10" s="17">
        <v>0.39003234681077698</v>
      </c>
      <c r="CH10" s="17">
        <v>0.31368582978544801</v>
      </c>
      <c r="CI10" s="17">
        <v>0.377786656245028</v>
      </c>
      <c r="CJ10" s="17">
        <v>0.361577842522804</v>
      </c>
      <c r="CK10" s="17">
        <v>0.35280613290535401</v>
      </c>
      <c r="CL10" s="17">
        <v>0.337087925710781</v>
      </c>
    </row>
    <row r="11" spans="2:90" ht="30" x14ac:dyDescent="0.25">
      <c r="B11" s="18" t="s">
        <v>134</v>
      </c>
      <c r="C11" s="17">
        <v>6.51704615043813E-2</v>
      </c>
      <c r="D11" s="17">
        <v>7.1519816047881005E-2</v>
      </c>
      <c r="E11" s="17">
        <v>5.9088662539748898E-2</v>
      </c>
      <c r="F11" s="17"/>
      <c r="G11" s="17">
        <v>8.0819184763250507E-2</v>
      </c>
      <c r="H11" s="17">
        <v>7.6006930562518699E-2</v>
      </c>
      <c r="I11" s="17">
        <v>6.2366683903441598E-2</v>
      </c>
      <c r="J11" s="17">
        <v>7.2545342042440605E-2</v>
      </c>
      <c r="K11" s="17">
        <v>5.7353638289516999E-2</v>
      </c>
      <c r="L11" s="17">
        <v>5.2278869250467201E-2</v>
      </c>
      <c r="M11" s="17"/>
      <c r="N11" s="17">
        <v>5.8272874418109702E-2</v>
      </c>
      <c r="O11" s="17">
        <v>5.7668971749095098E-2</v>
      </c>
      <c r="P11" s="17">
        <v>6.4024403789441395E-2</v>
      </c>
      <c r="Q11" s="17">
        <v>8.0632803725170205E-2</v>
      </c>
      <c r="R11" s="17"/>
      <c r="S11" s="17">
        <v>4.8406911331117901E-2</v>
      </c>
      <c r="T11" s="17">
        <v>7.1175107355788705E-2</v>
      </c>
      <c r="U11" s="17">
        <v>8.2611785813371197E-2</v>
      </c>
      <c r="V11" s="17">
        <v>7.0757786733210704E-2</v>
      </c>
      <c r="W11" s="17">
        <v>5.8756961721786703E-2</v>
      </c>
      <c r="X11" s="17">
        <v>7.8461343127346705E-2</v>
      </c>
      <c r="Y11" s="17">
        <v>5.8467616412066999E-2</v>
      </c>
      <c r="Z11" s="17">
        <v>9.4621222779877098E-2</v>
      </c>
      <c r="AA11" s="17">
        <v>4.7157585200290703E-2</v>
      </c>
      <c r="AB11" s="17"/>
      <c r="AC11" s="17">
        <v>6.2507317551345601E-2</v>
      </c>
      <c r="AD11" s="17">
        <v>6.5150180982299799E-2</v>
      </c>
      <c r="AE11" s="17">
        <v>5.8193181929983601E-2</v>
      </c>
      <c r="AF11" s="17"/>
      <c r="AG11" s="17">
        <v>5.0522389284027101E-2</v>
      </c>
      <c r="AH11" s="17">
        <v>6.206529619389E-2</v>
      </c>
      <c r="AI11" s="17">
        <v>8.9469225648172099E-2</v>
      </c>
      <c r="AJ11" s="17">
        <v>7.4926869249166E-2</v>
      </c>
      <c r="AK11" s="17"/>
      <c r="AL11" s="17">
        <v>6.5399971886184599E-2</v>
      </c>
      <c r="AM11" s="17">
        <v>7.40035582481883E-2</v>
      </c>
      <c r="AN11" s="17">
        <v>5.3766022743632999E-2</v>
      </c>
      <c r="AO11" s="17">
        <v>5.4745539095436002E-2</v>
      </c>
      <c r="AP11" s="17">
        <v>6.62578252400471E-2</v>
      </c>
      <c r="AQ11" s="17"/>
      <c r="AR11" s="17">
        <v>5.6338738134589901E-2</v>
      </c>
      <c r="AS11" s="17">
        <v>7.7437560322125204E-2</v>
      </c>
      <c r="AT11" s="17">
        <v>6.7497371379957094E-2</v>
      </c>
      <c r="AU11" s="17">
        <v>5.43152584809828E-2</v>
      </c>
      <c r="AV11" s="17">
        <v>6.18044158040627E-2</v>
      </c>
      <c r="AW11" s="17"/>
      <c r="AX11" s="17">
        <v>5.8135759153279697E-2</v>
      </c>
      <c r="AY11" s="17">
        <v>5.6800084649547299E-2</v>
      </c>
      <c r="AZ11" s="17">
        <v>6.0176227174627901E-2</v>
      </c>
      <c r="BA11" s="17">
        <v>6.7902294702161997E-2</v>
      </c>
      <c r="BB11" s="17">
        <v>6.5720415519380307E-2</v>
      </c>
      <c r="BC11" s="17">
        <v>0.143684788506561</v>
      </c>
      <c r="BD11" s="17"/>
      <c r="BE11" s="17">
        <v>7.4524457207335096E-2</v>
      </c>
      <c r="BF11" s="17">
        <v>6.50294874913563E-2</v>
      </c>
      <c r="BG11" s="17">
        <v>5.2905160545739897E-2</v>
      </c>
      <c r="BH11" s="17"/>
      <c r="BI11" s="17">
        <v>7.0086143311014398E-2</v>
      </c>
      <c r="BJ11" s="17">
        <v>6.3922481497604794E-2</v>
      </c>
      <c r="BK11" s="17"/>
      <c r="BL11" s="17">
        <v>6.0653957563770899E-2</v>
      </c>
      <c r="BM11" s="17">
        <v>7.1579992914376306E-2</v>
      </c>
      <c r="BN11" s="17">
        <v>8.8281455544066301E-2</v>
      </c>
      <c r="BO11" s="17">
        <v>7.7641191232234896E-2</v>
      </c>
      <c r="BP11" s="17">
        <v>5.5269656368442902E-2</v>
      </c>
      <c r="BQ11" s="17"/>
      <c r="BR11" s="17">
        <v>6.6175447170928506E-2</v>
      </c>
      <c r="BS11" s="17">
        <v>7.0752236523675002E-2</v>
      </c>
      <c r="BT11" s="17">
        <v>5.4977044242631799E-2</v>
      </c>
      <c r="BU11" s="17">
        <v>5.8568292543948401E-2</v>
      </c>
      <c r="BV11" s="17"/>
      <c r="BW11" s="17">
        <v>5.7378702417568199E-2</v>
      </c>
      <c r="BX11" s="17">
        <v>5.8586352831537E-2</v>
      </c>
      <c r="BY11" s="17">
        <v>6.1383056629028397E-2</v>
      </c>
      <c r="BZ11" s="17">
        <v>6.2514725393042994E-2</v>
      </c>
      <c r="CA11" s="17">
        <v>7.8243398912913806E-2</v>
      </c>
      <c r="CB11" s="17"/>
      <c r="CC11" s="17">
        <v>9.36151194691974E-2</v>
      </c>
      <c r="CD11" s="17">
        <v>4.79204619456663E-2</v>
      </c>
      <c r="CE11" s="17">
        <v>6.8562760404195205E-2</v>
      </c>
      <c r="CF11" s="17">
        <v>5.6446672631062497E-2</v>
      </c>
      <c r="CG11" s="17">
        <v>6.8696566114181401E-2</v>
      </c>
      <c r="CH11" s="17">
        <v>5.4760695364403603E-2</v>
      </c>
      <c r="CI11" s="17">
        <v>5.9581133556214097E-2</v>
      </c>
      <c r="CJ11" s="17">
        <v>6.7725548771635294E-2</v>
      </c>
      <c r="CK11" s="17">
        <v>5.4301714698177399E-2</v>
      </c>
      <c r="CL11" s="17">
        <v>6.4552434968997596E-2</v>
      </c>
    </row>
    <row r="12" spans="2:90" x14ac:dyDescent="0.25">
      <c r="B12" s="18" t="s">
        <v>111</v>
      </c>
      <c r="C12" s="19">
        <v>6.4830655604198206E-2</v>
      </c>
      <c r="D12" s="19">
        <v>5.3321613896306103E-2</v>
      </c>
      <c r="E12" s="19">
        <v>7.4458967961818404E-2</v>
      </c>
      <c r="F12" s="19"/>
      <c r="G12" s="19">
        <v>8.8028318602116601E-2</v>
      </c>
      <c r="H12" s="19">
        <v>9.3410742520037393E-2</v>
      </c>
      <c r="I12" s="19">
        <v>7.8804318595616304E-2</v>
      </c>
      <c r="J12" s="19">
        <v>7.2542572733669999E-2</v>
      </c>
      <c r="K12" s="19">
        <v>5.0803170401093098E-2</v>
      </c>
      <c r="L12" s="19">
        <v>2.7930382877721101E-2</v>
      </c>
      <c r="M12" s="19"/>
      <c r="N12" s="19">
        <v>3.36629531432944E-2</v>
      </c>
      <c r="O12" s="19">
        <v>6.8945818409564194E-2</v>
      </c>
      <c r="P12" s="19">
        <v>8.00162691743323E-2</v>
      </c>
      <c r="Q12" s="19">
        <v>7.9957285382382295E-2</v>
      </c>
      <c r="R12" s="19"/>
      <c r="S12" s="19">
        <v>7.0621795208865398E-2</v>
      </c>
      <c r="T12" s="19">
        <v>6.9323416926583697E-2</v>
      </c>
      <c r="U12" s="19">
        <v>6.3009209486494897E-2</v>
      </c>
      <c r="V12" s="19">
        <v>5.8275345290631102E-2</v>
      </c>
      <c r="W12" s="19">
        <v>7.0746483430008694E-2</v>
      </c>
      <c r="X12" s="19">
        <v>5.9861443899245199E-2</v>
      </c>
      <c r="Y12" s="19">
        <v>7.4900811452126598E-2</v>
      </c>
      <c r="Z12" s="19">
        <v>6.2002935061744403E-2</v>
      </c>
      <c r="AA12" s="19">
        <v>5.2766811399347802E-2</v>
      </c>
      <c r="AB12" s="19"/>
      <c r="AC12" s="19">
        <v>4.8323834716635698E-2</v>
      </c>
      <c r="AD12" s="19">
        <v>5.08333186166793E-2</v>
      </c>
      <c r="AE12" s="19">
        <v>0.10492324833604</v>
      </c>
      <c r="AF12" s="19"/>
      <c r="AG12" s="19">
        <v>5.15782474009105E-2</v>
      </c>
      <c r="AH12" s="19">
        <v>3.8101026587950899E-2</v>
      </c>
      <c r="AI12" s="19">
        <v>5.0710700090328402E-2</v>
      </c>
      <c r="AJ12" s="19">
        <v>5.7725534647948301E-2</v>
      </c>
      <c r="AK12" s="19"/>
      <c r="AL12" s="19">
        <v>9.5082994072701293E-2</v>
      </c>
      <c r="AM12" s="19">
        <v>5.8577719614179902E-2</v>
      </c>
      <c r="AN12" s="19">
        <v>4.3231228214381003E-2</v>
      </c>
      <c r="AO12" s="19">
        <v>5.1005206104230302E-2</v>
      </c>
      <c r="AP12" s="19">
        <v>3.1445270406186797E-2</v>
      </c>
      <c r="AQ12" s="19"/>
      <c r="AR12" s="19">
        <v>0.11047640342097401</v>
      </c>
      <c r="AS12" s="19">
        <v>6.2467110371998702E-2</v>
      </c>
      <c r="AT12" s="19">
        <v>4.30648320349898E-2</v>
      </c>
      <c r="AU12" s="19">
        <v>6.3967233082029007E-2</v>
      </c>
      <c r="AV12" s="19">
        <v>4.4255448573342099E-2</v>
      </c>
      <c r="AW12" s="19"/>
      <c r="AX12" s="19">
        <v>6.2666353219072005E-2</v>
      </c>
      <c r="AY12" s="19">
        <v>6.6673018717356203E-2</v>
      </c>
      <c r="AZ12" s="19">
        <v>7.6950099946926406E-2</v>
      </c>
      <c r="BA12" s="19">
        <v>7.3766744385150407E-2</v>
      </c>
      <c r="BB12" s="19">
        <v>4.7277453296534301E-2</v>
      </c>
      <c r="BC12" s="19">
        <v>4.0344407849591903E-2</v>
      </c>
      <c r="BD12" s="19"/>
      <c r="BE12" s="19">
        <v>8.4197619432732601E-2</v>
      </c>
      <c r="BF12" s="19">
        <v>6.1553102058201803E-2</v>
      </c>
      <c r="BG12" s="19">
        <v>3.5301364430581801E-2</v>
      </c>
      <c r="BH12" s="19"/>
      <c r="BI12" s="19">
        <v>7.57958292164332E-2</v>
      </c>
      <c r="BJ12" s="19">
        <v>6.2046846973534298E-2</v>
      </c>
      <c r="BK12" s="19"/>
      <c r="BL12" s="19">
        <v>3.5897877242767003E-2</v>
      </c>
      <c r="BM12" s="19">
        <v>6.9003265239076794E-2</v>
      </c>
      <c r="BN12" s="19">
        <v>8.7130105568114596E-2</v>
      </c>
      <c r="BO12" s="19">
        <v>8.5894768373761393E-2</v>
      </c>
      <c r="BP12" s="19">
        <v>8.6522221053484796E-2</v>
      </c>
      <c r="BQ12" s="19"/>
      <c r="BR12" s="19">
        <v>6.4468634633204305E-2</v>
      </c>
      <c r="BS12" s="19">
        <v>5.6265235499059603E-2</v>
      </c>
      <c r="BT12" s="19">
        <v>4.99189793777906E-2</v>
      </c>
      <c r="BU12" s="19">
        <v>6.8165715195981899E-2</v>
      </c>
      <c r="BV12" s="19"/>
      <c r="BW12" s="19">
        <v>6.8002405342693403E-2</v>
      </c>
      <c r="BX12" s="19">
        <v>6.6564072622982903E-2</v>
      </c>
      <c r="BY12" s="19">
        <v>5.4241071830699698E-2</v>
      </c>
      <c r="BZ12" s="19">
        <v>5.5965129864643803E-2</v>
      </c>
      <c r="CA12" s="19">
        <v>7.2937020835188299E-2</v>
      </c>
      <c r="CB12" s="19"/>
      <c r="CC12" s="19">
        <v>7.2133591497613295E-2</v>
      </c>
      <c r="CD12" s="19">
        <v>8.9938907027569806E-2</v>
      </c>
      <c r="CE12" s="19">
        <v>5.0876919739326801E-2</v>
      </c>
      <c r="CF12" s="19">
        <v>5.8142393645302201E-2</v>
      </c>
      <c r="CG12" s="19">
        <v>6.8484298630081805E-2</v>
      </c>
      <c r="CH12" s="19">
        <v>6.3670958463803204E-2</v>
      </c>
      <c r="CI12" s="19">
        <v>6.1634528050024298E-2</v>
      </c>
      <c r="CJ12" s="19">
        <v>4.0988139158312703E-2</v>
      </c>
      <c r="CK12" s="19">
        <v>4.6944459033734599E-2</v>
      </c>
      <c r="CL12" s="19">
        <v>5.6390662093319298E-2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416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0.10338036641604301</v>
      </c>
      <c r="D9" s="17">
        <v>9.9382699685345799E-2</v>
      </c>
      <c r="E9" s="17">
        <v>0.10715357477075001</v>
      </c>
      <c r="F9" s="17"/>
      <c r="G9" s="17">
        <v>7.6132910244299995E-2</v>
      </c>
      <c r="H9" s="17">
        <v>8.5551030082155102E-2</v>
      </c>
      <c r="I9" s="17">
        <v>0.118121699311404</v>
      </c>
      <c r="J9" s="17">
        <v>0.131207502355351</v>
      </c>
      <c r="K9" s="17">
        <v>0.109829031021483</v>
      </c>
      <c r="L9" s="17">
        <v>9.4020893668634906E-2</v>
      </c>
      <c r="M9" s="17"/>
      <c r="N9" s="17">
        <v>6.3202609276259605E-2</v>
      </c>
      <c r="O9" s="17">
        <v>9.8167012158000097E-2</v>
      </c>
      <c r="P9" s="17">
        <v>0.11768256065178199</v>
      </c>
      <c r="Q9" s="17">
        <v>0.13852008189429099</v>
      </c>
      <c r="R9" s="17"/>
      <c r="S9" s="17">
        <v>8.1157542944720495E-2</v>
      </c>
      <c r="T9" s="17">
        <v>0.10663581551012299</v>
      </c>
      <c r="U9" s="17">
        <v>0.11806802796672</v>
      </c>
      <c r="V9" s="17">
        <v>9.4254391004161206E-2</v>
      </c>
      <c r="W9" s="17">
        <v>0.10660648474658101</v>
      </c>
      <c r="X9" s="17">
        <v>0.115176741366772</v>
      </c>
      <c r="Y9" s="17">
        <v>8.4508202062815604E-2</v>
      </c>
      <c r="Z9" s="17">
        <v>0.134551965158755</v>
      </c>
      <c r="AA9" s="17">
        <v>0.11331184101411899</v>
      </c>
      <c r="AB9" s="17"/>
      <c r="AC9" s="17">
        <v>0.135495528391678</v>
      </c>
      <c r="AD9" s="17">
        <v>7.7954769560579895E-2</v>
      </c>
      <c r="AE9" s="17">
        <v>9.3555609201449494E-2</v>
      </c>
      <c r="AF9" s="17"/>
      <c r="AG9" s="17">
        <v>5.71217747401652E-2</v>
      </c>
      <c r="AH9" s="17">
        <v>6.5912536784003606E-2</v>
      </c>
      <c r="AI9" s="17">
        <v>8.0247674015013606E-2</v>
      </c>
      <c r="AJ9" s="17">
        <v>0.170896600189863</v>
      </c>
      <c r="AK9" s="17"/>
      <c r="AL9" s="17">
        <v>0.12351730655710801</v>
      </c>
      <c r="AM9" s="17">
        <v>0.110148279246256</v>
      </c>
      <c r="AN9" s="17">
        <v>8.3417898063737603E-2</v>
      </c>
      <c r="AO9" s="17">
        <v>7.3335751033888397E-2</v>
      </c>
      <c r="AP9" s="17">
        <v>4.0809442571381298E-2</v>
      </c>
      <c r="AQ9" s="17"/>
      <c r="AR9" s="17">
        <v>0.121519712471367</v>
      </c>
      <c r="AS9" s="17">
        <v>0.11410604144085899</v>
      </c>
      <c r="AT9" s="17">
        <v>0.112839995552085</v>
      </c>
      <c r="AU9" s="17">
        <v>8.7808964855825899E-2</v>
      </c>
      <c r="AV9" s="17">
        <v>4.37495592297217E-2</v>
      </c>
      <c r="AW9" s="17"/>
      <c r="AX9" s="17">
        <v>9.9463989754520005E-2</v>
      </c>
      <c r="AY9" s="17">
        <v>9.5372596784092906E-2</v>
      </c>
      <c r="AZ9" s="17">
        <v>0.104991497634509</v>
      </c>
      <c r="BA9" s="17">
        <v>0.111794770140848</v>
      </c>
      <c r="BB9" s="17">
        <v>0.10398981023343901</v>
      </c>
      <c r="BC9" s="17">
        <v>0.13375986833515399</v>
      </c>
      <c r="BD9" s="17"/>
      <c r="BE9" s="17">
        <v>9.3765719747034904E-2</v>
      </c>
      <c r="BF9" s="17">
        <v>9.8440015435698899E-2</v>
      </c>
      <c r="BG9" s="17">
        <v>0.119308026019126</v>
      </c>
      <c r="BH9" s="17"/>
      <c r="BI9" s="17">
        <v>0.17311743203044699</v>
      </c>
      <c r="BJ9" s="17">
        <v>8.56757087425951E-2</v>
      </c>
      <c r="BK9" s="17"/>
      <c r="BL9" s="17">
        <v>7.6520487372053206E-2</v>
      </c>
      <c r="BM9" s="17">
        <v>8.3506112248052794E-2</v>
      </c>
      <c r="BN9" s="17">
        <v>0.10252362411925101</v>
      </c>
      <c r="BO9" s="17">
        <v>0.120506325110066</v>
      </c>
      <c r="BP9" s="17">
        <v>0.164252419749707</v>
      </c>
      <c r="BQ9" s="17"/>
      <c r="BR9" s="17">
        <v>0.11008506271126201</v>
      </c>
      <c r="BS9" s="17">
        <v>7.8947281529714405E-2</v>
      </c>
      <c r="BT9" s="17">
        <v>4.83189808473126E-2</v>
      </c>
      <c r="BU9" s="17">
        <v>8.4830574958311603E-2</v>
      </c>
      <c r="BV9" s="17"/>
      <c r="BW9" s="17">
        <v>6.9885993157400197E-2</v>
      </c>
      <c r="BX9" s="17">
        <v>7.4530480989608794E-2</v>
      </c>
      <c r="BY9" s="17">
        <v>0.108425140584979</v>
      </c>
      <c r="BZ9" s="17">
        <v>0.12143790553177999</v>
      </c>
      <c r="CA9" s="17">
        <v>0.137751005422725</v>
      </c>
      <c r="CB9" s="17"/>
      <c r="CC9" s="17">
        <v>0.144522711357079</v>
      </c>
      <c r="CD9" s="17">
        <v>0.12648790827776099</v>
      </c>
      <c r="CE9" s="17">
        <v>0.104788058089877</v>
      </c>
      <c r="CF9" s="17">
        <v>0.10405122598864</v>
      </c>
      <c r="CG9" s="17">
        <v>9.4890138933781606E-2</v>
      </c>
      <c r="CH9" s="17">
        <v>0.110253993698074</v>
      </c>
      <c r="CI9" s="17">
        <v>9.7967497260509198E-2</v>
      </c>
      <c r="CJ9" s="17">
        <v>9.10830483571516E-2</v>
      </c>
      <c r="CK9" s="17">
        <v>8.9073081912348903E-2</v>
      </c>
      <c r="CL9" s="17">
        <v>6.1832059127500699E-2</v>
      </c>
    </row>
    <row r="10" spans="2:90" x14ac:dyDescent="0.25">
      <c r="B10" s="18" t="s">
        <v>269</v>
      </c>
      <c r="C10" s="17">
        <v>0.13580916837329299</v>
      </c>
      <c r="D10" s="17">
        <v>0.14362470323115001</v>
      </c>
      <c r="E10" s="17">
        <v>0.128457473505836</v>
      </c>
      <c r="F10" s="17"/>
      <c r="G10" s="17">
        <v>0.136661472403451</v>
      </c>
      <c r="H10" s="17">
        <v>0.135248498148691</v>
      </c>
      <c r="I10" s="17">
        <v>0.13331518885760699</v>
      </c>
      <c r="J10" s="17">
        <v>0.14541450941308101</v>
      </c>
      <c r="K10" s="17">
        <v>0.147349212289061</v>
      </c>
      <c r="L10" s="17">
        <v>0.122878497498133</v>
      </c>
      <c r="M10" s="17"/>
      <c r="N10" s="17">
        <v>0.121044699073938</v>
      </c>
      <c r="O10" s="17">
        <v>0.118851001228547</v>
      </c>
      <c r="P10" s="17">
        <v>0.146974250488797</v>
      </c>
      <c r="Q10" s="17">
        <v>0.160665559335576</v>
      </c>
      <c r="R10" s="17"/>
      <c r="S10" s="17">
        <v>0.14975793834623</v>
      </c>
      <c r="T10" s="17">
        <v>0.141880258617639</v>
      </c>
      <c r="U10" s="17">
        <v>0.10633891352401301</v>
      </c>
      <c r="V10" s="17">
        <v>0.11618477159979999</v>
      </c>
      <c r="W10" s="17">
        <v>0.12578472336482799</v>
      </c>
      <c r="X10" s="17">
        <v>0.15573841467638799</v>
      </c>
      <c r="Y10" s="17">
        <v>0.12674792616688099</v>
      </c>
      <c r="Z10" s="17">
        <v>0.124107159785111</v>
      </c>
      <c r="AA10" s="17">
        <v>0.152837510192672</v>
      </c>
      <c r="AB10" s="17"/>
      <c r="AC10" s="17">
        <v>0.13609780482463399</v>
      </c>
      <c r="AD10" s="17">
        <v>0.136855984678349</v>
      </c>
      <c r="AE10" s="17">
        <v>0.11963482847335</v>
      </c>
      <c r="AF10" s="17"/>
      <c r="AG10" s="17">
        <v>0.123456911443221</v>
      </c>
      <c r="AH10" s="17">
        <v>0.135508365129062</v>
      </c>
      <c r="AI10" s="17">
        <v>0.126633393347342</v>
      </c>
      <c r="AJ10" s="17">
        <v>0.14924454353177699</v>
      </c>
      <c r="AK10" s="17"/>
      <c r="AL10" s="17">
        <v>0.16074942455976701</v>
      </c>
      <c r="AM10" s="17">
        <v>0.13556500306960301</v>
      </c>
      <c r="AN10" s="17">
        <v>0.127266417680612</v>
      </c>
      <c r="AO10" s="17">
        <v>0.10948295713013</v>
      </c>
      <c r="AP10" s="17">
        <v>8.8733063037563106E-2</v>
      </c>
      <c r="AQ10" s="17"/>
      <c r="AR10" s="17">
        <v>0.14800948667039099</v>
      </c>
      <c r="AS10" s="17">
        <v>0.15210884961916901</v>
      </c>
      <c r="AT10" s="17">
        <v>0.13433645367394001</v>
      </c>
      <c r="AU10" s="17">
        <v>0.12698319149700399</v>
      </c>
      <c r="AV10" s="17">
        <v>0.117168289336018</v>
      </c>
      <c r="AW10" s="17"/>
      <c r="AX10" s="17">
        <v>0.118118309743872</v>
      </c>
      <c r="AY10" s="17">
        <v>0.15213963126539401</v>
      </c>
      <c r="AZ10" s="17">
        <v>0.15559032555677499</v>
      </c>
      <c r="BA10" s="17">
        <v>0.13327724449703601</v>
      </c>
      <c r="BB10" s="17">
        <v>0.12087955934845</v>
      </c>
      <c r="BC10" s="17">
        <v>0.116320085258283</v>
      </c>
      <c r="BD10" s="17"/>
      <c r="BE10" s="17">
        <v>0.13006259444503901</v>
      </c>
      <c r="BF10" s="17">
        <v>0.13331908793959399</v>
      </c>
      <c r="BG10" s="17">
        <v>0.14472346141758399</v>
      </c>
      <c r="BH10" s="17"/>
      <c r="BI10" s="17">
        <v>0.169059540404291</v>
      </c>
      <c r="BJ10" s="17">
        <v>0.127367653819488</v>
      </c>
      <c r="BK10" s="17"/>
      <c r="BL10" s="17">
        <v>0.118630740128427</v>
      </c>
      <c r="BM10" s="17">
        <v>0.13267452523370199</v>
      </c>
      <c r="BN10" s="17">
        <v>0.246834077686516</v>
      </c>
      <c r="BO10" s="17">
        <v>0.14351381976299801</v>
      </c>
      <c r="BP10" s="17">
        <v>0.13099284260797001</v>
      </c>
      <c r="BQ10" s="17"/>
      <c r="BR10" s="17">
        <v>0.136748303703559</v>
      </c>
      <c r="BS10" s="17">
        <v>0.15009944759032601</v>
      </c>
      <c r="BT10" s="17">
        <v>8.0859504288354797E-2</v>
      </c>
      <c r="BU10" s="17">
        <v>0.15334712234898201</v>
      </c>
      <c r="BV10" s="17"/>
      <c r="BW10" s="17">
        <v>0.11412913539867001</v>
      </c>
      <c r="BX10" s="17">
        <v>0.147296932165628</v>
      </c>
      <c r="BY10" s="17">
        <v>0.118196421346195</v>
      </c>
      <c r="BZ10" s="17">
        <v>0.14998343694743399</v>
      </c>
      <c r="CA10" s="17">
        <v>0.153093382633264</v>
      </c>
      <c r="CB10" s="17"/>
      <c r="CC10" s="17">
        <v>0.17412686406845401</v>
      </c>
      <c r="CD10" s="17">
        <v>0.16813226441458801</v>
      </c>
      <c r="CE10" s="17">
        <v>0.139215500473447</v>
      </c>
      <c r="CF10" s="17">
        <v>0.13454760960257001</v>
      </c>
      <c r="CG10" s="17">
        <v>0.13168555986549199</v>
      </c>
      <c r="CH10" s="17">
        <v>0.14311580494849799</v>
      </c>
      <c r="CI10" s="17">
        <v>0.130764553062442</v>
      </c>
      <c r="CJ10" s="17">
        <v>0.133547038338377</v>
      </c>
      <c r="CK10" s="17">
        <v>0.10165863914445</v>
      </c>
      <c r="CL10" s="17">
        <v>0.101856378688892</v>
      </c>
    </row>
    <row r="11" spans="2:90" x14ac:dyDescent="0.25">
      <c r="B11" s="18" t="s">
        <v>270</v>
      </c>
      <c r="C11" s="17">
        <v>0.275640924078558</v>
      </c>
      <c r="D11" s="17">
        <v>0.28466639253314802</v>
      </c>
      <c r="E11" s="17">
        <v>0.267778145291936</v>
      </c>
      <c r="F11" s="17"/>
      <c r="G11" s="17">
        <v>0.31436259701436797</v>
      </c>
      <c r="H11" s="17">
        <v>0.28124822560864998</v>
      </c>
      <c r="I11" s="17">
        <v>0.32333586554907601</v>
      </c>
      <c r="J11" s="17">
        <v>0.26438150583910203</v>
      </c>
      <c r="K11" s="17">
        <v>0.27124104866833398</v>
      </c>
      <c r="L11" s="17">
        <v>0.23199667873955601</v>
      </c>
      <c r="M11" s="17"/>
      <c r="N11" s="17">
        <v>0.291126949051983</v>
      </c>
      <c r="O11" s="17">
        <v>0.26576585290410598</v>
      </c>
      <c r="P11" s="17">
        <v>0.28313334834378301</v>
      </c>
      <c r="Q11" s="17">
        <v>0.26668207725460202</v>
      </c>
      <c r="R11" s="17"/>
      <c r="S11" s="17">
        <v>0.29910403374122402</v>
      </c>
      <c r="T11" s="17">
        <v>0.235237214976355</v>
      </c>
      <c r="U11" s="17">
        <v>0.30612065133752098</v>
      </c>
      <c r="V11" s="17">
        <v>0.29683430844742298</v>
      </c>
      <c r="W11" s="17">
        <v>0.243283196039906</v>
      </c>
      <c r="X11" s="17">
        <v>0.230136752206901</v>
      </c>
      <c r="Y11" s="17">
        <v>0.29267832710866298</v>
      </c>
      <c r="Z11" s="17">
        <v>0.29309151775335501</v>
      </c>
      <c r="AA11" s="17">
        <v>0.29504250460707898</v>
      </c>
      <c r="AB11" s="17"/>
      <c r="AC11" s="17">
        <v>0.25519005856120902</v>
      </c>
      <c r="AD11" s="17">
        <v>0.28525778865434198</v>
      </c>
      <c r="AE11" s="17">
        <v>0.277407440983301</v>
      </c>
      <c r="AF11" s="17"/>
      <c r="AG11" s="17">
        <v>0.27830825861306902</v>
      </c>
      <c r="AH11" s="17">
        <v>0.29540582846352398</v>
      </c>
      <c r="AI11" s="17">
        <v>0.32553891468051099</v>
      </c>
      <c r="AJ11" s="17">
        <v>0.27449854621251701</v>
      </c>
      <c r="AK11" s="17"/>
      <c r="AL11" s="17">
        <v>0.28251974177009598</v>
      </c>
      <c r="AM11" s="17">
        <v>0.267138341429837</v>
      </c>
      <c r="AN11" s="17">
        <v>0.27885684922751702</v>
      </c>
      <c r="AO11" s="17">
        <v>0.325450503061191</v>
      </c>
      <c r="AP11" s="17">
        <v>0.201747460165947</v>
      </c>
      <c r="AQ11" s="17"/>
      <c r="AR11" s="17">
        <v>0.23992663523287</v>
      </c>
      <c r="AS11" s="17">
        <v>0.27335985559910198</v>
      </c>
      <c r="AT11" s="17">
        <v>0.30503098726510097</v>
      </c>
      <c r="AU11" s="17">
        <v>0.29032445436709797</v>
      </c>
      <c r="AV11" s="17">
        <v>0.25897376261341698</v>
      </c>
      <c r="AW11" s="17"/>
      <c r="AX11" s="17">
        <v>0.27024325948486999</v>
      </c>
      <c r="AY11" s="17">
        <v>0.27024854155058098</v>
      </c>
      <c r="AZ11" s="17">
        <v>0.29608076297390401</v>
      </c>
      <c r="BA11" s="17">
        <v>0.29496767993971201</v>
      </c>
      <c r="BB11" s="17">
        <v>0.25341525520431102</v>
      </c>
      <c r="BC11" s="17">
        <v>0.26920934630003601</v>
      </c>
      <c r="BD11" s="17"/>
      <c r="BE11" s="17">
        <v>0.278712760447964</v>
      </c>
      <c r="BF11" s="17">
        <v>0.30111754655119999</v>
      </c>
      <c r="BG11" s="17">
        <v>0.24845115422011901</v>
      </c>
      <c r="BH11" s="17"/>
      <c r="BI11" s="17">
        <v>0.24998270844048501</v>
      </c>
      <c r="BJ11" s="17">
        <v>0.28215496249387401</v>
      </c>
      <c r="BK11" s="17"/>
      <c r="BL11" s="17">
        <v>0.238028260993773</v>
      </c>
      <c r="BM11" s="17">
        <v>0.29331926766537703</v>
      </c>
      <c r="BN11" s="17">
        <v>0.331598860056458</v>
      </c>
      <c r="BO11" s="17">
        <v>0.361100440982625</v>
      </c>
      <c r="BP11" s="17">
        <v>0.27306290035499903</v>
      </c>
      <c r="BQ11" s="17"/>
      <c r="BR11" s="17">
        <v>0.27314867608714699</v>
      </c>
      <c r="BS11" s="17">
        <v>0.32385763881061802</v>
      </c>
      <c r="BT11" s="17">
        <v>0.248240628438684</v>
      </c>
      <c r="BU11" s="17">
        <v>0.29973302213351199</v>
      </c>
      <c r="BV11" s="17"/>
      <c r="BW11" s="17">
        <v>0.26807653583979602</v>
      </c>
      <c r="BX11" s="17">
        <v>0.26758137785344599</v>
      </c>
      <c r="BY11" s="17">
        <v>0.27639488910665799</v>
      </c>
      <c r="BZ11" s="17">
        <v>0.29312307995766501</v>
      </c>
      <c r="CA11" s="17">
        <v>0.27441744782160599</v>
      </c>
      <c r="CB11" s="17"/>
      <c r="CC11" s="17">
        <v>0.28725075797070099</v>
      </c>
      <c r="CD11" s="17">
        <v>0.28833491649577597</v>
      </c>
      <c r="CE11" s="17">
        <v>0.29218857428857398</v>
      </c>
      <c r="CF11" s="17">
        <v>0.30605202717713598</v>
      </c>
      <c r="CG11" s="17">
        <v>0.28138105983937201</v>
      </c>
      <c r="CH11" s="17">
        <v>0.25871167754180702</v>
      </c>
      <c r="CI11" s="17">
        <v>0.27137914729677398</v>
      </c>
      <c r="CJ11" s="17">
        <v>0.26737643942296202</v>
      </c>
      <c r="CK11" s="17">
        <v>0.27305755718375602</v>
      </c>
      <c r="CL11" s="17">
        <v>0.23279041864285899</v>
      </c>
    </row>
    <row r="12" spans="2:90" x14ac:dyDescent="0.25">
      <c r="B12" s="18" t="s">
        <v>271</v>
      </c>
      <c r="C12" s="17">
        <v>0.13496169696597701</v>
      </c>
      <c r="D12" s="17">
        <v>0.147180602141635</v>
      </c>
      <c r="E12" s="17">
        <v>0.123267073860889</v>
      </c>
      <c r="F12" s="17"/>
      <c r="G12" s="17">
        <v>0.18559422610089299</v>
      </c>
      <c r="H12" s="17">
        <v>0.21819804421598901</v>
      </c>
      <c r="I12" s="17">
        <v>0.160495443771623</v>
      </c>
      <c r="J12" s="17">
        <v>0.115139990962186</v>
      </c>
      <c r="K12" s="17">
        <v>9.1231607916869406E-2</v>
      </c>
      <c r="L12" s="17">
        <v>7.7790873893771803E-2</v>
      </c>
      <c r="M12" s="17"/>
      <c r="N12" s="17">
        <v>0.14484383376586801</v>
      </c>
      <c r="O12" s="17">
        <v>0.137751303629671</v>
      </c>
      <c r="P12" s="17">
        <v>0.13482249796825599</v>
      </c>
      <c r="Q12" s="17">
        <v>0.122768282447051</v>
      </c>
      <c r="R12" s="17"/>
      <c r="S12" s="17">
        <v>0.192703364406693</v>
      </c>
      <c r="T12" s="17">
        <v>9.4246556856000599E-2</v>
      </c>
      <c r="U12" s="17">
        <v>9.7334206468857806E-2</v>
      </c>
      <c r="V12" s="17">
        <v>0.143352657432395</v>
      </c>
      <c r="W12" s="17">
        <v>0.146668727819495</v>
      </c>
      <c r="X12" s="17">
        <v>0.123993827468906</v>
      </c>
      <c r="Y12" s="17">
        <v>0.135417517100029</v>
      </c>
      <c r="Z12" s="17">
        <v>0.14964492489815001</v>
      </c>
      <c r="AA12" s="17">
        <v>0.13412138634485099</v>
      </c>
      <c r="AB12" s="17"/>
      <c r="AC12" s="17">
        <v>0.117081694023094</v>
      </c>
      <c r="AD12" s="17">
        <v>0.140948981715771</v>
      </c>
      <c r="AE12" s="17">
        <v>0.16675890398742499</v>
      </c>
      <c r="AF12" s="17"/>
      <c r="AG12" s="17">
        <v>0.13931063143971401</v>
      </c>
      <c r="AH12" s="17">
        <v>0.20601126656176599</v>
      </c>
      <c r="AI12" s="17">
        <v>9.7460279267218203E-2</v>
      </c>
      <c r="AJ12" s="17">
        <v>0.106119190858826</v>
      </c>
      <c r="AK12" s="17"/>
      <c r="AL12" s="17">
        <v>0.103187230768644</v>
      </c>
      <c r="AM12" s="17">
        <v>0.12905862408066901</v>
      </c>
      <c r="AN12" s="17">
        <v>0.15712438897571401</v>
      </c>
      <c r="AO12" s="17">
        <v>0.17516495857925399</v>
      </c>
      <c r="AP12" s="17">
        <v>0.26558103345615702</v>
      </c>
      <c r="AQ12" s="17"/>
      <c r="AR12" s="17">
        <v>0.13803347816144701</v>
      </c>
      <c r="AS12" s="17">
        <v>0.14972167148985099</v>
      </c>
      <c r="AT12" s="17">
        <v>0.107748686723107</v>
      </c>
      <c r="AU12" s="17">
        <v>0.14667393456483799</v>
      </c>
      <c r="AV12" s="17">
        <v>0.19782327503706301</v>
      </c>
      <c r="AW12" s="17"/>
      <c r="AX12" s="17">
        <v>0.21733769830986599</v>
      </c>
      <c r="AY12" s="17">
        <v>0.11805610229357601</v>
      </c>
      <c r="AZ12" s="17">
        <v>0.121893193578159</v>
      </c>
      <c r="BA12" s="17">
        <v>9.4545306018519695E-2</v>
      </c>
      <c r="BB12" s="17">
        <v>8.2933626611020994E-2</v>
      </c>
      <c r="BC12" s="17">
        <v>0.147316695386843</v>
      </c>
      <c r="BD12" s="17"/>
      <c r="BE12" s="17">
        <v>0.123697474610673</v>
      </c>
      <c r="BF12" s="17">
        <v>0.21052612252861599</v>
      </c>
      <c r="BG12" s="17">
        <v>8.1576108499263097E-2</v>
      </c>
      <c r="BH12" s="17"/>
      <c r="BI12" s="17">
        <v>0.109630003997153</v>
      </c>
      <c r="BJ12" s="17">
        <v>0.14139283868882699</v>
      </c>
      <c r="BK12" s="17"/>
      <c r="BL12" s="17">
        <v>0.109545030586996</v>
      </c>
      <c r="BM12" s="17">
        <v>0.158683066382588</v>
      </c>
      <c r="BN12" s="17">
        <v>0.17480155319698201</v>
      </c>
      <c r="BO12" s="17">
        <v>0.18233979516263199</v>
      </c>
      <c r="BP12" s="17">
        <v>0.13547942445551001</v>
      </c>
      <c r="BQ12" s="17"/>
      <c r="BR12" s="17">
        <v>0.11941483184586101</v>
      </c>
      <c r="BS12" s="17">
        <v>0.16158530930893999</v>
      </c>
      <c r="BT12" s="17">
        <v>0.293263866553718</v>
      </c>
      <c r="BU12" s="17">
        <v>0.196038087168173</v>
      </c>
      <c r="BV12" s="17"/>
      <c r="BW12" s="17">
        <v>0.128320947970511</v>
      </c>
      <c r="BX12" s="17">
        <v>0.12857416917598999</v>
      </c>
      <c r="BY12" s="17">
        <v>0.13414571081794299</v>
      </c>
      <c r="BZ12" s="17">
        <v>0.12681104011028799</v>
      </c>
      <c r="CA12" s="17">
        <v>0.16112703067135101</v>
      </c>
      <c r="CB12" s="17"/>
      <c r="CC12" s="17">
        <v>0.151150718075555</v>
      </c>
      <c r="CD12" s="17">
        <v>0.17123331672830999</v>
      </c>
      <c r="CE12" s="17">
        <v>0.16383105702946099</v>
      </c>
      <c r="CF12" s="17">
        <v>0.151247246501022</v>
      </c>
      <c r="CG12" s="17">
        <v>0.12134047712731801</v>
      </c>
      <c r="CH12" s="17">
        <v>0.120303472898449</v>
      </c>
      <c r="CI12" s="17">
        <v>0.131329478611902</v>
      </c>
      <c r="CJ12" s="17">
        <v>9.8637181593945703E-2</v>
      </c>
      <c r="CK12" s="17">
        <v>0.109945495792072</v>
      </c>
      <c r="CL12" s="17">
        <v>0.114574520874202</v>
      </c>
    </row>
    <row r="13" spans="2:90" x14ac:dyDescent="0.25">
      <c r="B13" s="18" t="s">
        <v>407</v>
      </c>
      <c r="C13" s="17">
        <v>4.63380880086647E-2</v>
      </c>
      <c r="D13" s="17">
        <v>5.9735594734671799E-2</v>
      </c>
      <c r="E13" s="17">
        <v>3.3999042243188601E-2</v>
      </c>
      <c r="F13" s="17"/>
      <c r="G13" s="17">
        <v>0.10971446003810301</v>
      </c>
      <c r="H13" s="17">
        <v>9.0583184406282394E-2</v>
      </c>
      <c r="I13" s="17">
        <v>4.5633747091183202E-2</v>
      </c>
      <c r="J13" s="17">
        <v>1.9004014379181901E-2</v>
      </c>
      <c r="K13" s="17">
        <v>2.7199201979542498E-2</v>
      </c>
      <c r="L13" s="17">
        <v>1.8784485784415401E-2</v>
      </c>
      <c r="M13" s="17"/>
      <c r="N13" s="17">
        <v>4.9811611626860999E-2</v>
      </c>
      <c r="O13" s="17">
        <v>4.0083140081478001E-2</v>
      </c>
      <c r="P13" s="17">
        <v>4.3336719281967299E-2</v>
      </c>
      <c r="Q13" s="17">
        <v>5.1462170189162201E-2</v>
      </c>
      <c r="R13" s="17"/>
      <c r="S13" s="17">
        <v>6.6987380721418702E-2</v>
      </c>
      <c r="T13" s="17">
        <v>3.4180516583962199E-2</v>
      </c>
      <c r="U13" s="17">
        <v>4.17778852403594E-2</v>
      </c>
      <c r="V13" s="17">
        <v>4.6705780460816901E-2</v>
      </c>
      <c r="W13" s="17">
        <v>4.9152736177362703E-2</v>
      </c>
      <c r="X13" s="17">
        <v>5.7076761659196902E-2</v>
      </c>
      <c r="Y13" s="17">
        <v>4.0572802427695898E-2</v>
      </c>
      <c r="Z13" s="17">
        <v>5.4565226447395199E-2</v>
      </c>
      <c r="AA13" s="17">
        <v>3.076736234375E-2</v>
      </c>
      <c r="AB13" s="17"/>
      <c r="AC13" s="17">
        <v>3.3222103629222899E-2</v>
      </c>
      <c r="AD13" s="17">
        <v>5.4414469264502802E-2</v>
      </c>
      <c r="AE13" s="17">
        <v>4.9113900189042797E-2</v>
      </c>
      <c r="AF13" s="17"/>
      <c r="AG13" s="17">
        <v>6.2197582881235301E-2</v>
      </c>
      <c r="AH13" s="17">
        <v>8.3341163302845606E-2</v>
      </c>
      <c r="AI13" s="17">
        <v>3.3730212225951503E-2</v>
      </c>
      <c r="AJ13" s="17">
        <v>2.5556825021548098E-2</v>
      </c>
      <c r="AK13" s="17"/>
      <c r="AL13" s="17">
        <v>3.2911269469598402E-2</v>
      </c>
      <c r="AM13" s="17">
        <v>4.5465451527331002E-2</v>
      </c>
      <c r="AN13" s="17">
        <v>4.4087103529788098E-2</v>
      </c>
      <c r="AO13" s="17">
        <v>7.9448863776165404E-2</v>
      </c>
      <c r="AP13" s="17">
        <v>0.132718034878541</v>
      </c>
      <c r="AQ13" s="17"/>
      <c r="AR13" s="17">
        <v>5.1962116886015097E-2</v>
      </c>
      <c r="AS13" s="17">
        <v>4.42988257829788E-2</v>
      </c>
      <c r="AT13" s="17">
        <v>3.7099595221224697E-2</v>
      </c>
      <c r="AU13" s="17">
        <v>3.8468381865006E-2</v>
      </c>
      <c r="AV13" s="17">
        <v>8.8742770741231103E-2</v>
      </c>
      <c r="AW13" s="17"/>
      <c r="AX13" s="17">
        <v>9.5864821225587593E-2</v>
      </c>
      <c r="AY13" s="17">
        <v>4.37120147153248E-2</v>
      </c>
      <c r="AZ13" s="17">
        <v>3.1648275747920597E-2</v>
      </c>
      <c r="BA13" s="17">
        <v>2.8254270297969598E-2</v>
      </c>
      <c r="BB13" s="17">
        <v>1.12060764208735E-2</v>
      </c>
      <c r="BC13" s="17">
        <v>1.4534943647387499E-2</v>
      </c>
      <c r="BD13" s="17"/>
      <c r="BE13" s="17">
        <v>4.63738738834664E-2</v>
      </c>
      <c r="BF13" s="17">
        <v>7.7148103965379994E-2</v>
      </c>
      <c r="BG13" s="17">
        <v>1.7076451484050702E-2</v>
      </c>
      <c r="BH13" s="17"/>
      <c r="BI13" s="17">
        <v>3.5787156303177699E-2</v>
      </c>
      <c r="BJ13" s="17">
        <v>4.9016730024009199E-2</v>
      </c>
      <c r="BK13" s="17"/>
      <c r="BL13" s="17">
        <v>3.9435877357597703E-2</v>
      </c>
      <c r="BM13" s="17">
        <v>4.4963461087772799E-2</v>
      </c>
      <c r="BN13" s="17">
        <v>5.1210718288972001E-2</v>
      </c>
      <c r="BO13" s="17">
        <v>7.4112448137805903E-2</v>
      </c>
      <c r="BP13" s="17">
        <v>4.9695562947649097E-2</v>
      </c>
      <c r="BQ13" s="17"/>
      <c r="BR13" s="17">
        <v>3.3160547607878899E-2</v>
      </c>
      <c r="BS13" s="17">
        <v>8.0579905087704004E-2</v>
      </c>
      <c r="BT13" s="17">
        <v>0.17800160123113201</v>
      </c>
      <c r="BU13" s="17">
        <v>8.7224206126961398E-2</v>
      </c>
      <c r="BV13" s="17"/>
      <c r="BW13" s="17">
        <v>4.2024144743025002E-2</v>
      </c>
      <c r="BX13" s="17">
        <v>4.5147205327758601E-2</v>
      </c>
      <c r="BY13" s="17">
        <v>4.2358542221448199E-2</v>
      </c>
      <c r="BZ13" s="17">
        <v>3.10274950178526E-2</v>
      </c>
      <c r="CA13" s="17">
        <v>6.0350744975247499E-2</v>
      </c>
      <c r="CB13" s="17"/>
      <c r="CC13" s="17">
        <v>6.15101219130589E-2</v>
      </c>
      <c r="CD13" s="17">
        <v>5.6703320333725597E-2</v>
      </c>
      <c r="CE13" s="17">
        <v>6.5183280273998195E-2</v>
      </c>
      <c r="CF13" s="17">
        <v>4.2138148119792003E-2</v>
      </c>
      <c r="CG13" s="17">
        <v>4.8837986433327603E-2</v>
      </c>
      <c r="CH13" s="17">
        <v>2.2338642264490199E-2</v>
      </c>
      <c r="CI13" s="17">
        <v>4.6885013669744499E-2</v>
      </c>
      <c r="CJ13" s="17">
        <v>3.6256160952035502E-2</v>
      </c>
      <c r="CK13" s="17">
        <v>2.9140053056598399E-2</v>
      </c>
      <c r="CL13" s="17">
        <v>3.1133581079022699E-2</v>
      </c>
    </row>
    <row r="14" spans="2:90" x14ac:dyDescent="0.25">
      <c r="B14" s="18" t="s">
        <v>111</v>
      </c>
      <c r="C14" s="19">
        <v>0.30386975615746298</v>
      </c>
      <c r="D14" s="19">
        <v>0.26541000767404999</v>
      </c>
      <c r="E14" s="19">
        <v>0.3393446903274</v>
      </c>
      <c r="F14" s="19"/>
      <c r="G14" s="19">
        <v>0.17753433419888601</v>
      </c>
      <c r="H14" s="19">
        <v>0.18917101753823301</v>
      </c>
      <c r="I14" s="19">
        <v>0.21909805541910701</v>
      </c>
      <c r="J14" s="19">
        <v>0.32485247705109799</v>
      </c>
      <c r="K14" s="19">
        <v>0.35314989812471098</v>
      </c>
      <c r="L14" s="19">
        <v>0.454528570415488</v>
      </c>
      <c r="M14" s="19"/>
      <c r="N14" s="19">
        <v>0.32997029720509102</v>
      </c>
      <c r="O14" s="19">
        <v>0.33938168999819901</v>
      </c>
      <c r="P14" s="19">
        <v>0.27405062326541502</v>
      </c>
      <c r="Q14" s="19">
        <v>0.25990182887931801</v>
      </c>
      <c r="R14" s="19"/>
      <c r="S14" s="19">
        <v>0.210289739839714</v>
      </c>
      <c r="T14" s="19">
        <v>0.38781963745592002</v>
      </c>
      <c r="U14" s="19">
        <v>0.33036031546252898</v>
      </c>
      <c r="V14" s="19">
        <v>0.30266809105540399</v>
      </c>
      <c r="W14" s="19">
        <v>0.32850413185182697</v>
      </c>
      <c r="X14" s="19">
        <v>0.317877502621837</v>
      </c>
      <c r="Y14" s="19">
        <v>0.32007522513391501</v>
      </c>
      <c r="Z14" s="19">
        <v>0.244039205957234</v>
      </c>
      <c r="AA14" s="19">
        <v>0.27391939549752897</v>
      </c>
      <c r="AB14" s="19"/>
      <c r="AC14" s="19">
        <v>0.32291281057016202</v>
      </c>
      <c r="AD14" s="19">
        <v>0.30456800612645502</v>
      </c>
      <c r="AE14" s="19">
        <v>0.29352931716543101</v>
      </c>
      <c r="AF14" s="19"/>
      <c r="AG14" s="19">
        <v>0.33960484088259502</v>
      </c>
      <c r="AH14" s="19">
        <v>0.21382083975879901</v>
      </c>
      <c r="AI14" s="19">
        <v>0.33638952646396397</v>
      </c>
      <c r="AJ14" s="19">
        <v>0.27368429418547002</v>
      </c>
      <c r="AK14" s="19"/>
      <c r="AL14" s="19">
        <v>0.29711502687478802</v>
      </c>
      <c r="AM14" s="19">
        <v>0.31262430064630498</v>
      </c>
      <c r="AN14" s="19">
        <v>0.30924734252263197</v>
      </c>
      <c r="AO14" s="19">
        <v>0.23711696641937199</v>
      </c>
      <c r="AP14" s="19">
        <v>0.27041096589041003</v>
      </c>
      <c r="AQ14" s="19"/>
      <c r="AR14" s="19">
        <v>0.30054857057791101</v>
      </c>
      <c r="AS14" s="19">
        <v>0.26640475606803998</v>
      </c>
      <c r="AT14" s="19">
        <v>0.302944281564544</v>
      </c>
      <c r="AU14" s="19">
        <v>0.309741072850229</v>
      </c>
      <c r="AV14" s="19">
        <v>0.293542343042549</v>
      </c>
      <c r="AW14" s="19"/>
      <c r="AX14" s="19">
        <v>0.19897192148128501</v>
      </c>
      <c r="AY14" s="19">
        <v>0.32047111339103201</v>
      </c>
      <c r="AZ14" s="19">
        <v>0.28979594450873303</v>
      </c>
      <c r="BA14" s="19">
        <v>0.33716072910591399</v>
      </c>
      <c r="BB14" s="19">
        <v>0.42757567218190501</v>
      </c>
      <c r="BC14" s="19">
        <v>0.318859061072296</v>
      </c>
      <c r="BD14" s="19"/>
      <c r="BE14" s="19">
        <v>0.32738757686582198</v>
      </c>
      <c r="BF14" s="19">
        <v>0.17944912357951101</v>
      </c>
      <c r="BG14" s="19">
        <v>0.38886479835985699</v>
      </c>
      <c r="BH14" s="19"/>
      <c r="BI14" s="19">
        <v>0.262423158824446</v>
      </c>
      <c r="BJ14" s="19">
        <v>0.314392106231206</v>
      </c>
      <c r="BK14" s="19"/>
      <c r="BL14" s="19">
        <v>0.41783960356115302</v>
      </c>
      <c r="BM14" s="19">
        <v>0.286853567382507</v>
      </c>
      <c r="BN14" s="19">
        <v>9.3031166651820804E-2</v>
      </c>
      <c r="BO14" s="19">
        <v>0.118427170843873</v>
      </c>
      <c r="BP14" s="19">
        <v>0.246516849884166</v>
      </c>
      <c r="BQ14" s="19"/>
      <c r="BR14" s="19">
        <v>0.327442578044293</v>
      </c>
      <c r="BS14" s="19">
        <v>0.20493041767269701</v>
      </c>
      <c r="BT14" s="19">
        <v>0.15131541864079801</v>
      </c>
      <c r="BU14" s="19">
        <v>0.17882698726405999</v>
      </c>
      <c r="BV14" s="19"/>
      <c r="BW14" s="19">
        <v>0.37756324289059701</v>
      </c>
      <c r="BX14" s="19">
        <v>0.33686983448756802</v>
      </c>
      <c r="BY14" s="19">
        <v>0.32047929592277702</v>
      </c>
      <c r="BZ14" s="19">
        <v>0.27761704243498098</v>
      </c>
      <c r="CA14" s="19">
        <v>0.213260388475806</v>
      </c>
      <c r="CB14" s="19"/>
      <c r="CC14" s="19">
        <v>0.18143882661515201</v>
      </c>
      <c r="CD14" s="19">
        <v>0.18910827374983999</v>
      </c>
      <c r="CE14" s="19">
        <v>0.234793529844643</v>
      </c>
      <c r="CF14" s="19">
        <v>0.26196374261084099</v>
      </c>
      <c r="CG14" s="19">
        <v>0.32186477780070899</v>
      </c>
      <c r="CH14" s="19">
        <v>0.34527640864868098</v>
      </c>
      <c r="CI14" s="19">
        <v>0.32167431009862801</v>
      </c>
      <c r="CJ14" s="19">
        <v>0.373100131335528</v>
      </c>
      <c r="CK14" s="19">
        <v>0.39712517291077498</v>
      </c>
      <c r="CL14" s="19">
        <v>0.45781304158752401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417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4.6490715550952001E-2</v>
      </c>
      <c r="D9" s="17">
        <v>4.3477323802350303E-2</v>
      </c>
      <c r="E9" s="17">
        <v>4.90974526296633E-2</v>
      </c>
      <c r="F9" s="17"/>
      <c r="G9" s="17">
        <v>4.8006382383858903E-2</v>
      </c>
      <c r="H9" s="17">
        <v>3.6096572347970597E-2</v>
      </c>
      <c r="I9" s="17">
        <v>6.4263851643569E-2</v>
      </c>
      <c r="J9" s="17">
        <v>6.12260493496233E-2</v>
      </c>
      <c r="K9" s="17">
        <v>4.5932859653152601E-2</v>
      </c>
      <c r="L9" s="17">
        <v>3.0837369213133702E-2</v>
      </c>
      <c r="M9" s="17"/>
      <c r="N9" s="17">
        <v>2.7483324324749699E-2</v>
      </c>
      <c r="O9" s="17">
        <v>5.5960167030276502E-2</v>
      </c>
      <c r="P9" s="17">
        <v>4.94570112515344E-2</v>
      </c>
      <c r="Q9" s="17">
        <v>5.4343101069953097E-2</v>
      </c>
      <c r="R9" s="17"/>
      <c r="S9" s="17">
        <v>2.71319027526974E-2</v>
      </c>
      <c r="T9" s="17">
        <v>3.4053950134328999E-2</v>
      </c>
      <c r="U9" s="17">
        <v>4.8874273990938202E-2</v>
      </c>
      <c r="V9" s="17">
        <v>5.3958784186132903E-2</v>
      </c>
      <c r="W9" s="17">
        <v>2.5584588759907399E-2</v>
      </c>
      <c r="X9" s="17">
        <v>7.2321747283605201E-2</v>
      </c>
      <c r="Y9" s="17">
        <v>5.2450572317480501E-2</v>
      </c>
      <c r="Z9" s="17">
        <v>4.8330609246618701E-2</v>
      </c>
      <c r="AA9" s="17">
        <v>6.5060540332117403E-2</v>
      </c>
      <c r="AB9" s="17"/>
      <c r="AC9" s="17">
        <v>5.4409215218078302E-2</v>
      </c>
      <c r="AD9" s="17">
        <v>3.9978711602588798E-2</v>
      </c>
      <c r="AE9" s="17">
        <v>4.1951585150945603E-2</v>
      </c>
      <c r="AF9" s="17"/>
      <c r="AG9" s="17">
        <v>4.1437111346602697E-2</v>
      </c>
      <c r="AH9" s="17">
        <v>2.68676119049738E-2</v>
      </c>
      <c r="AI9" s="17">
        <v>2.9533799764958998E-2</v>
      </c>
      <c r="AJ9" s="17">
        <v>6.7041046697263101E-2</v>
      </c>
      <c r="AK9" s="17"/>
      <c r="AL9" s="17">
        <v>5.79941861154828E-2</v>
      </c>
      <c r="AM9" s="17">
        <v>4.6972992782144798E-2</v>
      </c>
      <c r="AN9" s="17">
        <v>2.8222223516382101E-2</v>
      </c>
      <c r="AO9" s="17">
        <v>3.9879237665105101E-2</v>
      </c>
      <c r="AP9" s="17">
        <v>2.77858539359255E-2</v>
      </c>
      <c r="AQ9" s="17"/>
      <c r="AR9" s="17">
        <v>6.5036166008793306E-2</v>
      </c>
      <c r="AS9" s="17">
        <v>5.2402300547438198E-2</v>
      </c>
      <c r="AT9" s="17">
        <v>5.0569739489677398E-2</v>
      </c>
      <c r="AU9" s="17">
        <v>3.3102896684305702E-2</v>
      </c>
      <c r="AV9" s="17">
        <v>1.84945892593892E-2</v>
      </c>
      <c r="AW9" s="17"/>
      <c r="AX9" s="17">
        <v>5.0721183999573101E-2</v>
      </c>
      <c r="AY9" s="17">
        <v>4.0254540305016101E-2</v>
      </c>
      <c r="AZ9" s="17">
        <v>4.6063802348528499E-2</v>
      </c>
      <c r="BA9" s="17">
        <v>5.5581489967929401E-2</v>
      </c>
      <c r="BB9" s="17">
        <v>3.4625055657484402E-2</v>
      </c>
      <c r="BC9" s="17">
        <v>5.9662550301497301E-2</v>
      </c>
      <c r="BD9" s="17"/>
      <c r="BE9" s="17">
        <v>4.5079188129387597E-2</v>
      </c>
      <c r="BF9" s="17">
        <v>5.1220678407196497E-2</v>
      </c>
      <c r="BG9" s="17">
        <v>4.3157126206980201E-2</v>
      </c>
      <c r="BH9" s="17"/>
      <c r="BI9" s="17">
        <v>7.8934751543240603E-2</v>
      </c>
      <c r="BJ9" s="17">
        <v>3.8253911410603199E-2</v>
      </c>
      <c r="BK9" s="17"/>
      <c r="BL9" s="17">
        <v>3.5968771492877902E-2</v>
      </c>
      <c r="BM9" s="17">
        <v>4.1929671141624603E-2</v>
      </c>
      <c r="BN9" s="17">
        <v>7.9969246688780193E-2</v>
      </c>
      <c r="BO9" s="17">
        <v>5.1510138837721903E-2</v>
      </c>
      <c r="BP9" s="17">
        <v>5.6433751493459097E-2</v>
      </c>
      <c r="BQ9" s="17"/>
      <c r="BR9" s="17">
        <v>4.8094514423291199E-2</v>
      </c>
      <c r="BS9" s="17">
        <v>4.9097472172148597E-2</v>
      </c>
      <c r="BT9" s="17">
        <v>1.90661841801389E-2</v>
      </c>
      <c r="BU9" s="17">
        <v>4.7941961965941603E-2</v>
      </c>
      <c r="BV9" s="17"/>
      <c r="BW9" s="17">
        <v>2.6555330653242299E-2</v>
      </c>
      <c r="BX9" s="17">
        <v>2.8210555549519602E-2</v>
      </c>
      <c r="BY9" s="17">
        <v>4.0486685570734197E-2</v>
      </c>
      <c r="BZ9" s="17">
        <v>5.2636023490903502E-2</v>
      </c>
      <c r="CA9" s="17">
        <v>8.1108601124796106E-2</v>
      </c>
      <c r="CB9" s="17"/>
      <c r="CC9" s="17">
        <v>8.2871589780026997E-2</v>
      </c>
      <c r="CD9" s="17">
        <v>7.6866654104513196E-2</v>
      </c>
      <c r="CE9" s="17">
        <v>5.3928512709206199E-2</v>
      </c>
      <c r="CF9" s="17">
        <v>3.6276928093362602E-2</v>
      </c>
      <c r="CG9" s="17">
        <v>3.4921608753453799E-2</v>
      </c>
      <c r="CH9" s="17">
        <v>4.4498182644412097E-2</v>
      </c>
      <c r="CI9" s="17">
        <v>4.50642625468545E-2</v>
      </c>
      <c r="CJ9" s="17">
        <v>3.9100152917855999E-2</v>
      </c>
      <c r="CK9" s="17">
        <v>2.7357411878383298E-2</v>
      </c>
      <c r="CL9" s="17">
        <v>1.32785806581989E-2</v>
      </c>
    </row>
    <row r="10" spans="2:90" x14ac:dyDescent="0.25">
      <c r="B10" s="18" t="s">
        <v>269</v>
      </c>
      <c r="C10" s="17">
        <v>8.8358008501131804E-2</v>
      </c>
      <c r="D10" s="17">
        <v>8.6885712287969194E-2</v>
      </c>
      <c r="E10" s="17">
        <v>8.95126983139512E-2</v>
      </c>
      <c r="F10" s="17"/>
      <c r="G10" s="17">
        <v>0.10302968481378399</v>
      </c>
      <c r="H10" s="17">
        <v>9.8112985884375503E-2</v>
      </c>
      <c r="I10" s="17">
        <v>0.11981070076653599</v>
      </c>
      <c r="J10" s="17">
        <v>0.11821892526736601</v>
      </c>
      <c r="K10" s="17">
        <v>5.3927053124613503E-2</v>
      </c>
      <c r="L10" s="17">
        <v>5.4822275546472697E-2</v>
      </c>
      <c r="M10" s="17"/>
      <c r="N10" s="17">
        <v>8.1798114529584007E-2</v>
      </c>
      <c r="O10" s="17">
        <v>8.9977576861844905E-2</v>
      </c>
      <c r="P10" s="17">
        <v>9.5213791349238894E-2</v>
      </c>
      <c r="Q10" s="17">
        <v>8.8124071117358801E-2</v>
      </c>
      <c r="R10" s="17"/>
      <c r="S10" s="17">
        <v>9.6804706575172497E-2</v>
      </c>
      <c r="T10" s="17">
        <v>7.6958834835398199E-2</v>
      </c>
      <c r="U10" s="17">
        <v>0.104184414734407</v>
      </c>
      <c r="V10" s="17">
        <v>8.0192835108144206E-2</v>
      </c>
      <c r="W10" s="17">
        <v>6.5953059713714193E-2</v>
      </c>
      <c r="X10" s="17">
        <v>8.8141339155307599E-2</v>
      </c>
      <c r="Y10" s="17">
        <v>8.6158432789175204E-2</v>
      </c>
      <c r="Z10" s="17">
        <v>7.3993152443670801E-2</v>
      </c>
      <c r="AA10" s="17">
        <v>0.108988793476045</v>
      </c>
      <c r="AB10" s="17"/>
      <c r="AC10" s="17">
        <v>7.48362336229388E-2</v>
      </c>
      <c r="AD10" s="17">
        <v>8.6863167359054499E-2</v>
      </c>
      <c r="AE10" s="17">
        <v>0.111136119578327</v>
      </c>
      <c r="AF10" s="17"/>
      <c r="AG10" s="17">
        <v>7.8923841752641805E-2</v>
      </c>
      <c r="AH10" s="17">
        <v>7.0514431941770706E-2</v>
      </c>
      <c r="AI10" s="17">
        <v>8.4070535094271301E-2</v>
      </c>
      <c r="AJ10" s="17">
        <v>9.6594694587098504E-2</v>
      </c>
      <c r="AK10" s="17"/>
      <c r="AL10" s="17">
        <v>7.3700375175549795E-2</v>
      </c>
      <c r="AM10" s="17">
        <v>0.10683608772167601</v>
      </c>
      <c r="AN10" s="17">
        <v>9.7548086677995305E-2</v>
      </c>
      <c r="AO10" s="17">
        <v>8.4064194651173596E-2</v>
      </c>
      <c r="AP10" s="17">
        <v>4.2393937865240698E-2</v>
      </c>
      <c r="AQ10" s="17"/>
      <c r="AR10" s="17">
        <v>0.10832137773195</v>
      </c>
      <c r="AS10" s="17">
        <v>6.9888698622500994E-2</v>
      </c>
      <c r="AT10" s="17">
        <v>9.6539239976765195E-2</v>
      </c>
      <c r="AU10" s="17">
        <v>9.1417376717054299E-2</v>
      </c>
      <c r="AV10" s="17">
        <v>7.8739241689430403E-2</v>
      </c>
      <c r="AW10" s="17"/>
      <c r="AX10" s="17">
        <v>0.10677325742584</v>
      </c>
      <c r="AY10" s="17">
        <v>9.9055401485979702E-2</v>
      </c>
      <c r="AZ10" s="17">
        <v>8.0857913574620299E-2</v>
      </c>
      <c r="BA10" s="17">
        <v>7.4567271255301396E-2</v>
      </c>
      <c r="BB10" s="17">
        <v>5.8942337368726297E-2</v>
      </c>
      <c r="BC10" s="17">
        <v>7.3488460742575701E-2</v>
      </c>
      <c r="BD10" s="17"/>
      <c r="BE10" s="17">
        <v>0.112020217660009</v>
      </c>
      <c r="BF10" s="17">
        <v>9.0303457746302496E-2</v>
      </c>
      <c r="BG10" s="17">
        <v>5.3685101325836301E-2</v>
      </c>
      <c r="BH10" s="17"/>
      <c r="BI10" s="17">
        <v>0.10918739918050401</v>
      </c>
      <c r="BJ10" s="17">
        <v>8.3069899110870496E-2</v>
      </c>
      <c r="BK10" s="17"/>
      <c r="BL10" s="17">
        <v>6.7449472439528896E-2</v>
      </c>
      <c r="BM10" s="17">
        <v>8.7384768339794097E-2</v>
      </c>
      <c r="BN10" s="17">
        <v>8.9436975129997306E-2</v>
      </c>
      <c r="BO10" s="17">
        <v>9.8013820624100106E-2</v>
      </c>
      <c r="BP10" s="17">
        <v>0.11643918856295001</v>
      </c>
      <c r="BQ10" s="17"/>
      <c r="BR10" s="17">
        <v>8.7544470336754401E-2</v>
      </c>
      <c r="BS10" s="17">
        <v>0.102104657260598</v>
      </c>
      <c r="BT10" s="17">
        <v>7.6907194747608501E-2</v>
      </c>
      <c r="BU10" s="17">
        <v>8.4697332041834703E-2</v>
      </c>
      <c r="BV10" s="17"/>
      <c r="BW10" s="17">
        <v>7.4849449877572805E-2</v>
      </c>
      <c r="BX10" s="17">
        <v>8.4846254745550798E-2</v>
      </c>
      <c r="BY10" s="17">
        <v>8.1758462149931599E-2</v>
      </c>
      <c r="BZ10" s="17">
        <v>0.113691825833783</v>
      </c>
      <c r="CA10" s="17">
        <v>8.6272175747068996E-2</v>
      </c>
      <c r="CB10" s="17"/>
      <c r="CC10" s="17">
        <v>0.125547407514805</v>
      </c>
      <c r="CD10" s="17">
        <v>8.4947260590772497E-2</v>
      </c>
      <c r="CE10" s="17">
        <v>0.108590935695555</v>
      </c>
      <c r="CF10" s="17">
        <v>8.77459923181894E-2</v>
      </c>
      <c r="CG10" s="17">
        <v>9.3060663511074795E-2</v>
      </c>
      <c r="CH10" s="17">
        <v>9.3225534990257805E-2</v>
      </c>
      <c r="CI10" s="17">
        <v>9.2067062750189596E-2</v>
      </c>
      <c r="CJ10" s="17">
        <v>6.1142281396706202E-2</v>
      </c>
      <c r="CK10" s="17">
        <v>6.2329551444409499E-2</v>
      </c>
      <c r="CL10" s="17">
        <v>6.2530668113908505E-2</v>
      </c>
    </row>
    <row r="11" spans="2:90" x14ac:dyDescent="0.25">
      <c r="B11" s="18" t="s">
        <v>270</v>
      </c>
      <c r="C11" s="17">
        <v>0.28699956994524001</v>
      </c>
      <c r="D11" s="17">
        <v>0.28648625040198999</v>
      </c>
      <c r="E11" s="17">
        <v>0.287896047516913</v>
      </c>
      <c r="F11" s="17"/>
      <c r="G11" s="17">
        <v>0.32568915731310499</v>
      </c>
      <c r="H11" s="17">
        <v>0.33138173398036003</v>
      </c>
      <c r="I11" s="17">
        <v>0.30045443162270302</v>
      </c>
      <c r="J11" s="17">
        <v>0.29404546737921999</v>
      </c>
      <c r="K11" s="17">
        <v>0.30409816734230499</v>
      </c>
      <c r="L11" s="17">
        <v>0.21136689410359599</v>
      </c>
      <c r="M11" s="17"/>
      <c r="N11" s="17">
        <v>0.262898974631947</v>
      </c>
      <c r="O11" s="17">
        <v>0.286247300268067</v>
      </c>
      <c r="P11" s="17">
        <v>0.29097363149543998</v>
      </c>
      <c r="Q11" s="17">
        <v>0.31332847465932301</v>
      </c>
      <c r="R11" s="17"/>
      <c r="S11" s="17">
        <v>0.32520999105970899</v>
      </c>
      <c r="T11" s="17">
        <v>0.258861488555862</v>
      </c>
      <c r="U11" s="17">
        <v>0.26456124198090503</v>
      </c>
      <c r="V11" s="17">
        <v>0.27273635454984002</v>
      </c>
      <c r="W11" s="17">
        <v>0.247189986403372</v>
      </c>
      <c r="X11" s="17">
        <v>0.274648709312383</v>
      </c>
      <c r="Y11" s="17">
        <v>0.31476389423185003</v>
      </c>
      <c r="Z11" s="17">
        <v>0.331105589756511</v>
      </c>
      <c r="AA11" s="17">
        <v>0.30506360385806403</v>
      </c>
      <c r="AB11" s="17"/>
      <c r="AC11" s="17">
        <v>0.26652908483923798</v>
      </c>
      <c r="AD11" s="17">
        <v>0.27757228233314402</v>
      </c>
      <c r="AE11" s="17">
        <v>0.34278268296379799</v>
      </c>
      <c r="AF11" s="17"/>
      <c r="AG11" s="17">
        <v>0.24788907585616199</v>
      </c>
      <c r="AH11" s="17">
        <v>0.280850765898365</v>
      </c>
      <c r="AI11" s="17">
        <v>0.24962739187776101</v>
      </c>
      <c r="AJ11" s="17">
        <v>0.30245532507620898</v>
      </c>
      <c r="AK11" s="17"/>
      <c r="AL11" s="17">
        <v>0.29345316391902798</v>
      </c>
      <c r="AM11" s="17">
        <v>0.31294826724939301</v>
      </c>
      <c r="AN11" s="17">
        <v>0.29720487765426901</v>
      </c>
      <c r="AO11" s="17">
        <v>0.29127843068227</v>
      </c>
      <c r="AP11" s="17">
        <v>0.198761038570444</v>
      </c>
      <c r="AQ11" s="17"/>
      <c r="AR11" s="17">
        <v>0.31318735434311301</v>
      </c>
      <c r="AS11" s="17">
        <v>0.29470161844718501</v>
      </c>
      <c r="AT11" s="17">
        <v>0.28822768663403597</v>
      </c>
      <c r="AU11" s="17">
        <v>0.28654039081622101</v>
      </c>
      <c r="AV11" s="17">
        <v>0.24995748326601899</v>
      </c>
      <c r="AW11" s="17"/>
      <c r="AX11" s="17">
        <v>0.26907011969148298</v>
      </c>
      <c r="AY11" s="17">
        <v>0.30682142149852198</v>
      </c>
      <c r="AZ11" s="17">
        <v>0.32349698079608402</v>
      </c>
      <c r="BA11" s="17">
        <v>0.27083231584711498</v>
      </c>
      <c r="BB11" s="17">
        <v>0.26769464607003102</v>
      </c>
      <c r="BC11" s="17">
        <v>0.25831646656569002</v>
      </c>
      <c r="BD11" s="17"/>
      <c r="BE11" s="17">
        <v>0.30660689274692199</v>
      </c>
      <c r="BF11" s="17">
        <v>0.31262656859314197</v>
      </c>
      <c r="BG11" s="17">
        <v>0.24184938440358</v>
      </c>
      <c r="BH11" s="17"/>
      <c r="BI11" s="17">
        <v>0.31097377049011199</v>
      </c>
      <c r="BJ11" s="17">
        <v>0.28091306472879601</v>
      </c>
      <c r="BK11" s="17"/>
      <c r="BL11" s="17">
        <v>0.25095921711455699</v>
      </c>
      <c r="BM11" s="17">
        <v>0.30956330387721298</v>
      </c>
      <c r="BN11" s="17">
        <v>0.37726010414189598</v>
      </c>
      <c r="BO11" s="17">
        <v>0.31462273639675098</v>
      </c>
      <c r="BP11" s="17">
        <v>0.29081000909828703</v>
      </c>
      <c r="BQ11" s="17"/>
      <c r="BR11" s="17">
        <v>0.28321186392960401</v>
      </c>
      <c r="BS11" s="17">
        <v>0.283097758468352</v>
      </c>
      <c r="BT11" s="17">
        <v>0.30188319496987298</v>
      </c>
      <c r="BU11" s="17">
        <v>0.35550864636878798</v>
      </c>
      <c r="BV11" s="17"/>
      <c r="BW11" s="17">
        <v>0.27088093539999503</v>
      </c>
      <c r="BX11" s="17">
        <v>0.27836952336883097</v>
      </c>
      <c r="BY11" s="17">
        <v>0.26867885348215598</v>
      </c>
      <c r="BZ11" s="17">
        <v>0.29556149145181299</v>
      </c>
      <c r="CA11" s="17">
        <v>0.322543752693708</v>
      </c>
      <c r="CB11" s="17"/>
      <c r="CC11" s="17">
        <v>0.29182567803381698</v>
      </c>
      <c r="CD11" s="17">
        <v>0.36290475036373099</v>
      </c>
      <c r="CE11" s="17">
        <v>0.31180212912891597</v>
      </c>
      <c r="CF11" s="17">
        <v>0.34045272356791401</v>
      </c>
      <c r="CG11" s="17">
        <v>0.278437705851387</v>
      </c>
      <c r="CH11" s="17">
        <v>0.241359976418383</v>
      </c>
      <c r="CI11" s="17">
        <v>0.22806599656433901</v>
      </c>
      <c r="CJ11" s="17">
        <v>0.23823546690059799</v>
      </c>
      <c r="CK11" s="17">
        <v>0.270905826877336</v>
      </c>
      <c r="CL11" s="17">
        <v>0.29950822085193002</v>
      </c>
    </row>
    <row r="12" spans="2:90" x14ac:dyDescent="0.25">
      <c r="B12" s="18" t="s">
        <v>271</v>
      </c>
      <c r="C12" s="17">
        <v>0.36793362517657102</v>
      </c>
      <c r="D12" s="17">
        <v>0.37929550815443802</v>
      </c>
      <c r="E12" s="17">
        <v>0.35742294084600601</v>
      </c>
      <c r="F12" s="17"/>
      <c r="G12" s="17">
        <v>0.32456867655322902</v>
      </c>
      <c r="H12" s="17">
        <v>0.31874533556109902</v>
      </c>
      <c r="I12" s="17">
        <v>0.35850888064655601</v>
      </c>
      <c r="J12" s="17">
        <v>0.36266212712673701</v>
      </c>
      <c r="K12" s="17">
        <v>0.36674845176323501</v>
      </c>
      <c r="L12" s="17">
        <v>0.43427133132395901</v>
      </c>
      <c r="M12" s="17"/>
      <c r="N12" s="17">
        <v>0.423990369065262</v>
      </c>
      <c r="O12" s="17">
        <v>0.36221935335010202</v>
      </c>
      <c r="P12" s="17">
        <v>0.37088559537058702</v>
      </c>
      <c r="Q12" s="17">
        <v>0.31208273476748599</v>
      </c>
      <c r="R12" s="17"/>
      <c r="S12" s="17">
        <v>0.36015080273904299</v>
      </c>
      <c r="T12" s="17">
        <v>0.39511301677606903</v>
      </c>
      <c r="U12" s="17">
        <v>0.37282016774577997</v>
      </c>
      <c r="V12" s="17">
        <v>0.397951314743968</v>
      </c>
      <c r="W12" s="17">
        <v>0.41812578826843999</v>
      </c>
      <c r="X12" s="17">
        <v>0.32045268445267</v>
      </c>
      <c r="Y12" s="17">
        <v>0.31542214283605402</v>
      </c>
      <c r="Z12" s="17">
        <v>0.34775231879150498</v>
      </c>
      <c r="AA12" s="17">
        <v>0.36591698537072898</v>
      </c>
      <c r="AB12" s="17"/>
      <c r="AC12" s="17">
        <v>0.374366571917222</v>
      </c>
      <c r="AD12" s="17">
        <v>0.39973448776282</v>
      </c>
      <c r="AE12" s="17">
        <v>0.31290037635597101</v>
      </c>
      <c r="AF12" s="17"/>
      <c r="AG12" s="17">
        <v>0.40325385379769202</v>
      </c>
      <c r="AH12" s="17">
        <v>0.39171565554334098</v>
      </c>
      <c r="AI12" s="17">
        <v>0.430683689618167</v>
      </c>
      <c r="AJ12" s="17">
        <v>0.33377309277123401</v>
      </c>
      <c r="AK12" s="17"/>
      <c r="AL12" s="17">
        <v>0.3491224260338</v>
      </c>
      <c r="AM12" s="17">
        <v>0.31901952230011998</v>
      </c>
      <c r="AN12" s="17">
        <v>0.38816617602765302</v>
      </c>
      <c r="AO12" s="17">
        <v>0.405756724254076</v>
      </c>
      <c r="AP12" s="17">
        <v>0.45076861940469098</v>
      </c>
      <c r="AQ12" s="17"/>
      <c r="AR12" s="17">
        <v>0.27923749445021401</v>
      </c>
      <c r="AS12" s="17">
        <v>0.354767641818373</v>
      </c>
      <c r="AT12" s="17">
        <v>0.38136000772158002</v>
      </c>
      <c r="AU12" s="17">
        <v>0.38472745600476699</v>
      </c>
      <c r="AV12" s="17">
        <v>0.42597131610730699</v>
      </c>
      <c r="AW12" s="17"/>
      <c r="AX12" s="17">
        <v>0.355619671811014</v>
      </c>
      <c r="AY12" s="17">
        <v>0.33911626051265498</v>
      </c>
      <c r="AZ12" s="17">
        <v>0.36951777891761201</v>
      </c>
      <c r="BA12" s="17">
        <v>0.392862813425643</v>
      </c>
      <c r="BB12" s="17">
        <v>0.42713295574483401</v>
      </c>
      <c r="BC12" s="17">
        <v>0.37941363033424302</v>
      </c>
      <c r="BD12" s="17"/>
      <c r="BE12" s="17">
        <v>0.342952070924335</v>
      </c>
      <c r="BF12" s="17">
        <v>0.35537580080718401</v>
      </c>
      <c r="BG12" s="17">
        <v>0.41410061776208201</v>
      </c>
      <c r="BH12" s="17"/>
      <c r="BI12" s="17">
        <v>0.31212554267616999</v>
      </c>
      <c r="BJ12" s="17">
        <v>0.38210203027615502</v>
      </c>
      <c r="BK12" s="17"/>
      <c r="BL12" s="17">
        <v>0.40458406162744998</v>
      </c>
      <c r="BM12" s="17">
        <v>0.39244006758135302</v>
      </c>
      <c r="BN12" s="17">
        <v>0.26155936370238497</v>
      </c>
      <c r="BO12" s="17">
        <v>0.33601062511147201</v>
      </c>
      <c r="BP12" s="17">
        <v>0.33935828157590298</v>
      </c>
      <c r="BQ12" s="17"/>
      <c r="BR12" s="17">
        <v>0.37628805729297199</v>
      </c>
      <c r="BS12" s="17">
        <v>0.35894911642626498</v>
      </c>
      <c r="BT12" s="17">
        <v>0.31571462157596297</v>
      </c>
      <c r="BU12" s="17">
        <v>0.296245142072111</v>
      </c>
      <c r="BV12" s="17"/>
      <c r="BW12" s="17">
        <v>0.399975194039971</v>
      </c>
      <c r="BX12" s="17">
        <v>0.40856969676327098</v>
      </c>
      <c r="BY12" s="17">
        <v>0.398718713257249</v>
      </c>
      <c r="BZ12" s="17">
        <v>0.33714358106732101</v>
      </c>
      <c r="CA12" s="17">
        <v>0.308445020459931</v>
      </c>
      <c r="CB12" s="17"/>
      <c r="CC12" s="17">
        <v>0.31072811779549098</v>
      </c>
      <c r="CD12" s="17">
        <v>0.308510598848175</v>
      </c>
      <c r="CE12" s="17">
        <v>0.338631453297351</v>
      </c>
      <c r="CF12" s="17">
        <v>0.33185670007571599</v>
      </c>
      <c r="CG12" s="17">
        <v>0.37883092446295702</v>
      </c>
      <c r="CH12" s="17">
        <v>0.409742448327162</v>
      </c>
      <c r="CI12" s="17">
        <v>0.409868131863521</v>
      </c>
      <c r="CJ12" s="17">
        <v>0.43463270583225699</v>
      </c>
      <c r="CK12" s="17">
        <v>0.40673630983405201</v>
      </c>
      <c r="CL12" s="17">
        <v>0.39077217016812199</v>
      </c>
    </row>
    <row r="13" spans="2:90" x14ac:dyDescent="0.25">
      <c r="B13" s="18" t="s">
        <v>407</v>
      </c>
      <c r="C13" s="17">
        <v>0.17330921042036901</v>
      </c>
      <c r="D13" s="17">
        <v>0.16860263841105899</v>
      </c>
      <c r="E13" s="17">
        <v>0.17846135357412299</v>
      </c>
      <c r="F13" s="17"/>
      <c r="G13" s="17">
        <v>0.10429028578789</v>
      </c>
      <c r="H13" s="17">
        <v>0.16118753062470101</v>
      </c>
      <c r="I13" s="17">
        <v>0.119003602213402</v>
      </c>
      <c r="J13" s="17">
        <v>0.13312660591144501</v>
      </c>
      <c r="K13" s="17">
        <v>0.20704785037735399</v>
      </c>
      <c r="L13" s="17">
        <v>0.25667425768565799</v>
      </c>
      <c r="M13" s="17"/>
      <c r="N13" s="17">
        <v>0.187256368079353</v>
      </c>
      <c r="O13" s="17">
        <v>0.170626568176416</v>
      </c>
      <c r="P13" s="17">
        <v>0.164580601695692</v>
      </c>
      <c r="Q13" s="17">
        <v>0.16506562393014301</v>
      </c>
      <c r="R13" s="17"/>
      <c r="S13" s="17">
        <v>0.15423650988660501</v>
      </c>
      <c r="T13" s="17">
        <v>0.19172237619112201</v>
      </c>
      <c r="U13" s="17">
        <v>0.18890557885922099</v>
      </c>
      <c r="V13" s="17">
        <v>0.16567954247414801</v>
      </c>
      <c r="W13" s="17">
        <v>0.21297132186491599</v>
      </c>
      <c r="X13" s="17">
        <v>0.18940457714158701</v>
      </c>
      <c r="Y13" s="17">
        <v>0.16981833003562399</v>
      </c>
      <c r="Z13" s="17">
        <v>0.18713336879439799</v>
      </c>
      <c r="AA13" s="17">
        <v>0.12572748258201299</v>
      </c>
      <c r="AB13" s="17"/>
      <c r="AC13" s="17">
        <v>0.205058558987915</v>
      </c>
      <c r="AD13" s="17">
        <v>0.17879987267662201</v>
      </c>
      <c r="AE13" s="17">
        <v>0.121419778228951</v>
      </c>
      <c r="AF13" s="17"/>
      <c r="AG13" s="17">
        <v>0.20765393778368099</v>
      </c>
      <c r="AH13" s="17">
        <v>0.20266129819841899</v>
      </c>
      <c r="AI13" s="17">
        <v>0.177575631318134</v>
      </c>
      <c r="AJ13" s="17">
        <v>0.180960754271178</v>
      </c>
      <c r="AK13" s="17"/>
      <c r="AL13" s="17">
        <v>0.169719041566745</v>
      </c>
      <c r="AM13" s="17">
        <v>0.17686125238815101</v>
      </c>
      <c r="AN13" s="17">
        <v>0.16357473448770299</v>
      </c>
      <c r="AO13" s="17">
        <v>0.16084199879758301</v>
      </c>
      <c r="AP13" s="17">
        <v>0.24911475846021</v>
      </c>
      <c r="AQ13" s="17"/>
      <c r="AR13" s="17">
        <v>0.14366811570198601</v>
      </c>
      <c r="AS13" s="17">
        <v>0.190168728622092</v>
      </c>
      <c r="AT13" s="17">
        <v>0.15878701934203501</v>
      </c>
      <c r="AU13" s="17">
        <v>0.18372520956089</v>
      </c>
      <c r="AV13" s="17">
        <v>0.214226571904162</v>
      </c>
      <c r="AW13" s="17"/>
      <c r="AX13" s="17">
        <v>0.18058952791237001</v>
      </c>
      <c r="AY13" s="17">
        <v>0.17602853446842701</v>
      </c>
      <c r="AZ13" s="17">
        <v>0.145315523965689</v>
      </c>
      <c r="BA13" s="17">
        <v>0.16619381465133201</v>
      </c>
      <c r="BB13" s="17">
        <v>0.18053885702868799</v>
      </c>
      <c r="BC13" s="17">
        <v>0.20039241270864599</v>
      </c>
      <c r="BD13" s="17"/>
      <c r="BE13" s="17">
        <v>0.141848355589447</v>
      </c>
      <c r="BF13" s="17">
        <v>0.161496990110611</v>
      </c>
      <c r="BG13" s="17">
        <v>0.225918606014303</v>
      </c>
      <c r="BH13" s="17"/>
      <c r="BI13" s="17">
        <v>0.15112583666672899</v>
      </c>
      <c r="BJ13" s="17">
        <v>0.178941065372826</v>
      </c>
      <c r="BK13" s="17"/>
      <c r="BL13" s="17">
        <v>0.224076522329032</v>
      </c>
      <c r="BM13" s="17">
        <v>0.13788410170359799</v>
      </c>
      <c r="BN13" s="17">
        <v>0.13293000729625901</v>
      </c>
      <c r="BO13" s="17">
        <v>0.14260906569823101</v>
      </c>
      <c r="BP13" s="17">
        <v>0.15252465479452201</v>
      </c>
      <c r="BQ13" s="17"/>
      <c r="BR13" s="17">
        <v>0.17300070080950999</v>
      </c>
      <c r="BS13" s="17">
        <v>0.129904167378913</v>
      </c>
      <c r="BT13" s="17">
        <v>0.23519535078083401</v>
      </c>
      <c r="BU13" s="17">
        <v>0.178498902290364</v>
      </c>
      <c r="BV13" s="17"/>
      <c r="BW13" s="17">
        <v>0.19444489078782601</v>
      </c>
      <c r="BX13" s="17">
        <v>0.18296252283015901</v>
      </c>
      <c r="BY13" s="17">
        <v>0.178118588157545</v>
      </c>
      <c r="BZ13" s="17">
        <v>0.16463580839542</v>
      </c>
      <c r="CA13" s="17">
        <v>0.15285990264994601</v>
      </c>
      <c r="CB13" s="17"/>
      <c r="CC13" s="17">
        <v>0.13340336660563801</v>
      </c>
      <c r="CD13" s="17">
        <v>0.124041155175482</v>
      </c>
      <c r="CE13" s="17">
        <v>0.14920210191065</v>
      </c>
      <c r="CF13" s="17">
        <v>0.17267070350376201</v>
      </c>
      <c r="CG13" s="17">
        <v>0.17510087590632001</v>
      </c>
      <c r="CH13" s="17">
        <v>0.172780913986877</v>
      </c>
      <c r="CI13" s="17">
        <v>0.20312251774929599</v>
      </c>
      <c r="CJ13" s="17">
        <v>0.20532658964798201</v>
      </c>
      <c r="CK13" s="17">
        <v>0.21928902767077199</v>
      </c>
      <c r="CL13" s="17">
        <v>0.204676745185252</v>
      </c>
    </row>
    <row r="14" spans="2:90" x14ac:dyDescent="0.25">
      <c r="B14" s="18" t="s">
        <v>111</v>
      </c>
      <c r="C14" s="19">
        <v>3.6908870405737197E-2</v>
      </c>
      <c r="D14" s="19">
        <v>3.5252566942193399E-2</v>
      </c>
      <c r="E14" s="19">
        <v>3.7609507119343202E-2</v>
      </c>
      <c r="F14" s="19"/>
      <c r="G14" s="19">
        <v>9.4415813148132396E-2</v>
      </c>
      <c r="H14" s="19">
        <v>5.4475841601493401E-2</v>
      </c>
      <c r="I14" s="19">
        <v>3.79585331072336E-2</v>
      </c>
      <c r="J14" s="19">
        <v>3.0720824965609399E-2</v>
      </c>
      <c r="K14" s="19">
        <v>2.2245617739339599E-2</v>
      </c>
      <c r="L14" s="19">
        <v>1.20278721271806E-2</v>
      </c>
      <c r="M14" s="19"/>
      <c r="N14" s="19">
        <v>1.6572849369104001E-2</v>
      </c>
      <c r="O14" s="19">
        <v>3.49690343132937E-2</v>
      </c>
      <c r="P14" s="19">
        <v>2.8889368837507399E-2</v>
      </c>
      <c r="Q14" s="19">
        <v>6.7055994455735998E-2</v>
      </c>
      <c r="R14" s="19"/>
      <c r="S14" s="19">
        <v>3.64660869867739E-2</v>
      </c>
      <c r="T14" s="19">
        <v>4.3290333507220002E-2</v>
      </c>
      <c r="U14" s="19">
        <v>2.06543226887482E-2</v>
      </c>
      <c r="V14" s="19">
        <v>2.9481168937766599E-2</v>
      </c>
      <c r="W14" s="19">
        <v>3.0175254989650801E-2</v>
      </c>
      <c r="X14" s="19">
        <v>5.5030942654446399E-2</v>
      </c>
      <c r="Y14" s="19">
        <v>6.1386627789816198E-2</v>
      </c>
      <c r="Z14" s="19">
        <v>1.1684960967296499E-2</v>
      </c>
      <c r="AA14" s="19">
        <v>2.9242594381031699E-2</v>
      </c>
      <c r="AB14" s="19"/>
      <c r="AC14" s="19">
        <v>2.4800335414607601E-2</v>
      </c>
      <c r="AD14" s="19">
        <v>1.7051478265771001E-2</v>
      </c>
      <c r="AE14" s="19">
        <v>6.9809457722008E-2</v>
      </c>
      <c r="AF14" s="19"/>
      <c r="AG14" s="19">
        <v>2.0842179463219701E-2</v>
      </c>
      <c r="AH14" s="19">
        <v>2.7390236513129999E-2</v>
      </c>
      <c r="AI14" s="19">
        <v>2.85089523267078E-2</v>
      </c>
      <c r="AJ14" s="19">
        <v>1.9175086597017402E-2</v>
      </c>
      <c r="AK14" s="19"/>
      <c r="AL14" s="19">
        <v>5.60108071893941E-2</v>
      </c>
      <c r="AM14" s="19">
        <v>3.7361877558515798E-2</v>
      </c>
      <c r="AN14" s="19">
        <v>2.52839016359971E-2</v>
      </c>
      <c r="AO14" s="19">
        <v>1.81794139497925E-2</v>
      </c>
      <c r="AP14" s="19">
        <v>3.1175791763488399E-2</v>
      </c>
      <c r="AQ14" s="19"/>
      <c r="AR14" s="19">
        <v>9.0549491763943196E-2</v>
      </c>
      <c r="AS14" s="19">
        <v>3.8071011942411102E-2</v>
      </c>
      <c r="AT14" s="19">
        <v>2.4516306835906301E-2</v>
      </c>
      <c r="AU14" s="19">
        <v>2.0486670216762599E-2</v>
      </c>
      <c r="AV14" s="19">
        <v>1.26107977736926E-2</v>
      </c>
      <c r="AW14" s="19"/>
      <c r="AX14" s="19">
        <v>3.7226239159719197E-2</v>
      </c>
      <c r="AY14" s="19">
        <v>3.8723841729400001E-2</v>
      </c>
      <c r="AZ14" s="19">
        <v>3.47480003974657E-2</v>
      </c>
      <c r="BA14" s="19">
        <v>3.9962294852679603E-2</v>
      </c>
      <c r="BB14" s="19">
        <v>3.1066148130237201E-2</v>
      </c>
      <c r="BC14" s="19">
        <v>2.8726479347347501E-2</v>
      </c>
      <c r="BD14" s="19"/>
      <c r="BE14" s="19">
        <v>5.1493274949899498E-2</v>
      </c>
      <c r="BF14" s="19">
        <v>2.8976504335564701E-2</v>
      </c>
      <c r="BG14" s="19">
        <v>2.1289164287219699E-2</v>
      </c>
      <c r="BH14" s="19"/>
      <c r="BI14" s="19">
        <v>3.7652699443244397E-2</v>
      </c>
      <c r="BJ14" s="19">
        <v>3.67200291007495E-2</v>
      </c>
      <c r="BK14" s="19"/>
      <c r="BL14" s="19">
        <v>1.6961954996554399E-2</v>
      </c>
      <c r="BM14" s="19">
        <v>3.0798087356417699E-2</v>
      </c>
      <c r="BN14" s="19">
        <v>5.8844303040683103E-2</v>
      </c>
      <c r="BO14" s="19">
        <v>5.7233613331724199E-2</v>
      </c>
      <c r="BP14" s="19">
        <v>4.44341144748783E-2</v>
      </c>
      <c r="BQ14" s="19"/>
      <c r="BR14" s="19">
        <v>3.18603932078683E-2</v>
      </c>
      <c r="BS14" s="19">
        <v>7.6846828293723302E-2</v>
      </c>
      <c r="BT14" s="19">
        <v>5.1233453745582802E-2</v>
      </c>
      <c r="BU14" s="19">
        <v>3.7108015260960803E-2</v>
      </c>
      <c r="BV14" s="19"/>
      <c r="BW14" s="19">
        <v>3.3294199241393499E-2</v>
      </c>
      <c r="BX14" s="19">
        <v>1.70414467426682E-2</v>
      </c>
      <c r="BY14" s="19">
        <v>3.2238697382384697E-2</v>
      </c>
      <c r="BZ14" s="19">
        <v>3.6331269760760003E-2</v>
      </c>
      <c r="CA14" s="19">
        <v>4.8770547324549898E-2</v>
      </c>
      <c r="CB14" s="19"/>
      <c r="CC14" s="19">
        <v>5.5623840270222401E-2</v>
      </c>
      <c r="CD14" s="19">
        <v>4.2729580917326301E-2</v>
      </c>
      <c r="CE14" s="19">
        <v>3.7844867258322097E-2</v>
      </c>
      <c r="CF14" s="19">
        <v>3.0996952441056401E-2</v>
      </c>
      <c r="CG14" s="19">
        <v>3.9648221514808103E-2</v>
      </c>
      <c r="CH14" s="19">
        <v>3.8392943632908502E-2</v>
      </c>
      <c r="CI14" s="19">
        <v>2.1812028525799301E-2</v>
      </c>
      <c r="CJ14" s="19">
        <v>2.1562803304600298E-2</v>
      </c>
      <c r="CK14" s="19">
        <v>1.33818722950469E-2</v>
      </c>
      <c r="CL14" s="19">
        <v>2.92336150225883E-2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418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2.9325890496562101E-2</v>
      </c>
      <c r="D9" s="17">
        <v>2.4082970914007001E-2</v>
      </c>
      <c r="E9" s="17">
        <v>3.4359219586748001E-2</v>
      </c>
      <c r="F9" s="17"/>
      <c r="G9" s="17">
        <v>3.5404877870539399E-2</v>
      </c>
      <c r="H9" s="17">
        <v>1.98090471956597E-2</v>
      </c>
      <c r="I9" s="17">
        <v>4.1166367173820703E-2</v>
      </c>
      <c r="J9" s="17">
        <v>3.8896001950769699E-2</v>
      </c>
      <c r="K9" s="17">
        <v>2.98856038512459E-2</v>
      </c>
      <c r="L9" s="17">
        <v>1.8057296027963101E-2</v>
      </c>
      <c r="M9" s="17"/>
      <c r="N9" s="17">
        <v>1.62031163650007E-2</v>
      </c>
      <c r="O9" s="17">
        <v>2.92523175354641E-2</v>
      </c>
      <c r="P9" s="17">
        <v>3.2309586662831E-2</v>
      </c>
      <c r="Q9" s="17">
        <v>3.9555521821584498E-2</v>
      </c>
      <c r="R9" s="17"/>
      <c r="S9" s="17">
        <v>1.7176674181807499E-2</v>
      </c>
      <c r="T9" s="17">
        <v>1.6497263918244801E-2</v>
      </c>
      <c r="U9" s="17">
        <v>2.21502848174072E-2</v>
      </c>
      <c r="V9" s="17">
        <v>3.9369977633421503E-2</v>
      </c>
      <c r="W9" s="17">
        <v>3.1608305388351299E-2</v>
      </c>
      <c r="X9" s="17">
        <v>4.1294380286849702E-2</v>
      </c>
      <c r="Y9" s="17">
        <v>2.57095585699064E-2</v>
      </c>
      <c r="Z9" s="17">
        <v>5.0602941672265499E-2</v>
      </c>
      <c r="AA9" s="17">
        <v>4.0820747848225397E-2</v>
      </c>
      <c r="AB9" s="17"/>
      <c r="AC9" s="17">
        <v>3.6994445756949199E-2</v>
      </c>
      <c r="AD9" s="17">
        <v>2.08319274317437E-2</v>
      </c>
      <c r="AE9" s="17">
        <v>1.9800778404720599E-2</v>
      </c>
      <c r="AF9" s="17"/>
      <c r="AG9" s="17">
        <v>1.91279371621721E-2</v>
      </c>
      <c r="AH9" s="17">
        <v>2.1708516228927801E-2</v>
      </c>
      <c r="AI9" s="17">
        <v>1.6552327971174698E-2</v>
      </c>
      <c r="AJ9" s="17">
        <v>4.6068801049472301E-2</v>
      </c>
      <c r="AK9" s="17"/>
      <c r="AL9" s="17">
        <v>3.1090700568251702E-2</v>
      </c>
      <c r="AM9" s="17">
        <v>3.00121332910845E-2</v>
      </c>
      <c r="AN9" s="17">
        <v>2.2730076798961E-2</v>
      </c>
      <c r="AO9" s="17">
        <v>1.9130979862038901E-2</v>
      </c>
      <c r="AP9" s="17">
        <v>2.2949231630645099E-2</v>
      </c>
      <c r="AQ9" s="17"/>
      <c r="AR9" s="17">
        <v>4.0324643934215199E-2</v>
      </c>
      <c r="AS9" s="17">
        <v>2.93398872932671E-2</v>
      </c>
      <c r="AT9" s="17">
        <v>3.0229491427314001E-2</v>
      </c>
      <c r="AU9" s="17">
        <v>3.02498983620208E-2</v>
      </c>
      <c r="AV9" s="17">
        <v>1.1105219914281201E-2</v>
      </c>
      <c r="AW9" s="17"/>
      <c r="AX9" s="17">
        <v>3.0805029574119899E-2</v>
      </c>
      <c r="AY9" s="17">
        <v>2.32755487544614E-2</v>
      </c>
      <c r="AZ9" s="17">
        <v>2.2416663816506002E-2</v>
      </c>
      <c r="BA9" s="17">
        <v>4.3186222796372603E-2</v>
      </c>
      <c r="BB9" s="17">
        <v>3.0034820762595098E-2</v>
      </c>
      <c r="BC9" s="17">
        <v>2.6255859515116099E-2</v>
      </c>
      <c r="BD9" s="17"/>
      <c r="BE9" s="17">
        <v>3.1317140960560999E-2</v>
      </c>
      <c r="BF9" s="17">
        <v>3.11655955908345E-2</v>
      </c>
      <c r="BG9" s="17">
        <v>2.4782208586515399E-2</v>
      </c>
      <c r="BH9" s="17"/>
      <c r="BI9" s="17">
        <v>4.6199375277548103E-2</v>
      </c>
      <c r="BJ9" s="17">
        <v>2.5042095800391399E-2</v>
      </c>
      <c r="BK9" s="17"/>
      <c r="BL9" s="17">
        <v>2.15033684234834E-2</v>
      </c>
      <c r="BM9" s="17">
        <v>2.7020799651267201E-2</v>
      </c>
      <c r="BN9" s="17">
        <v>3.9430611274014399E-2</v>
      </c>
      <c r="BO9" s="17">
        <v>4.9671695885657403E-2</v>
      </c>
      <c r="BP9" s="17">
        <v>2.9230810604649202E-2</v>
      </c>
      <c r="BQ9" s="17"/>
      <c r="BR9" s="17">
        <v>2.9058376410120101E-2</v>
      </c>
      <c r="BS9" s="17">
        <v>4.8505825166053097E-2</v>
      </c>
      <c r="BT9" s="17">
        <v>1.62186081210089E-2</v>
      </c>
      <c r="BU9" s="17">
        <v>2.0321483017080599E-2</v>
      </c>
      <c r="BV9" s="17"/>
      <c r="BW9" s="17">
        <v>1.4717467116274899E-2</v>
      </c>
      <c r="BX9" s="17">
        <v>1.69174828000873E-2</v>
      </c>
      <c r="BY9" s="17">
        <v>2.77349615866983E-2</v>
      </c>
      <c r="BZ9" s="17">
        <v>3.6403718247526799E-2</v>
      </c>
      <c r="CA9" s="17">
        <v>5.1653845492337702E-2</v>
      </c>
      <c r="CB9" s="17"/>
      <c r="CC9" s="17">
        <v>6.38367438722761E-2</v>
      </c>
      <c r="CD9" s="17">
        <v>4.88470159394769E-2</v>
      </c>
      <c r="CE9" s="17">
        <v>3.7004770110634098E-2</v>
      </c>
      <c r="CF9" s="17">
        <v>1.51349091746603E-2</v>
      </c>
      <c r="CG9" s="17">
        <v>2.0195360760180699E-2</v>
      </c>
      <c r="CH9" s="17">
        <v>3.2307524246538898E-2</v>
      </c>
      <c r="CI9" s="17">
        <v>1.8232214298585701E-2</v>
      </c>
      <c r="CJ9" s="17">
        <v>3.09764693829753E-2</v>
      </c>
      <c r="CK9" s="17">
        <v>1.9314012715995699E-2</v>
      </c>
      <c r="CL9" s="17">
        <v>7.1575683994363802E-3</v>
      </c>
    </row>
    <row r="10" spans="2:90" x14ac:dyDescent="0.25">
      <c r="B10" s="18" t="s">
        <v>269</v>
      </c>
      <c r="C10" s="17">
        <v>6.2868306535080007E-2</v>
      </c>
      <c r="D10" s="17">
        <v>6.6165584204952804E-2</v>
      </c>
      <c r="E10" s="17">
        <v>5.9449215039477803E-2</v>
      </c>
      <c r="F10" s="17"/>
      <c r="G10" s="17">
        <v>9.1862187535313403E-2</v>
      </c>
      <c r="H10" s="17">
        <v>7.6567241119862003E-2</v>
      </c>
      <c r="I10" s="17">
        <v>6.1106721075011403E-2</v>
      </c>
      <c r="J10" s="17">
        <v>6.0929139072567001E-2</v>
      </c>
      <c r="K10" s="17">
        <v>5.5612507887239503E-2</v>
      </c>
      <c r="L10" s="17">
        <v>4.7462610170357099E-2</v>
      </c>
      <c r="M10" s="17"/>
      <c r="N10" s="17">
        <v>4.6471411756514001E-2</v>
      </c>
      <c r="O10" s="17">
        <v>7.2324458852880594E-2</v>
      </c>
      <c r="P10" s="17">
        <v>5.2610469200936802E-2</v>
      </c>
      <c r="Q10" s="17">
        <v>8.0712801756100197E-2</v>
      </c>
      <c r="R10" s="17"/>
      <c r="S10" s="17">
        <v>4.8127740538649197E-2</v>
      </c>
      <c r="T10" s="17">
        <v>5.2862884410358399E-2</v>
      </c>
      <c r="U10" s="17">
        <v>4.2025471129345703E-2</v>
      </c>
      <c r="V10" s="17">
        <v>5.6041292927529997E-2</v>
      </c>
      <c r="W10" s="17">
        <v>5.4464791025875002E-2</v>
      </c>
      <c r="X10" s="17">
        <v>9.5643110598134504E-2</v>
      </c>
      <c r="Y10" s="17">
        <v>7.3099964079635704E-2</v>
      </c>
      <c r="Z10" s="17">
        <v>6.2036376157078098E-2</v>
      </c>
      <c r="AA10" s="17">
        <v>8.7007517034845994E-2</v>
      </c>
      <c r="AB10" s="17"/>
      <c r="AC10" s="17">
        <v>5.5989588662990898E-2</v>
      </c>
      <c r="AD10" s="17">
        <v>5.6872995647422903E-2</v>
      </c>
      <c r="AE10" s="17">
        <v>7.0487417528705201E-2</v>
      </c>
      <c r="AF10" s="17"/>
      <c r="AG10" s="17">
        <v>5.2180231724409401E-2</v>
      </c>
      <c r="AH10" s="17">
        <v>6.2865802538701498E-2</v>
      </c>
      <c r="AI10" s="17">
        <v>3.1530883765476601E-2</v>
      </c>
      <c r="AJ10" s="17">
        <v>7.3014739639797294E-2</v>
      </c>
      <c r="AK10" s="17"/>
      <c r="AL10" s="17">
        <v>6.3798902929909404E-2</v>
      </c>
      <c r="AM10" s="17">
        <v>7.5380026188168803E-2</v>
      </c>
      <c r="AN10" s="17">
        <v>6.1759322372902603E-2</v>
      </c>
      <c r="AO10" s="17">
        <v>5.70130284031376E-2</v>
      </c>
      <c r="AP10" s="17">
        <v>2.56977693689825E-2</v>
      </c>
      <c r="AQ10" s="17"/>
      <c r="AR10" s="17">
        <v>9.7888255048270603E-2</v>
      </c>
      <c r="AS10" s="17">
        <v>5.9135294542636198E-2</v>
      </c>
      <c r="AT10" s="17">
        <v>6.5331362283434197E-2</v>
      </c>
      <c r="AU10" s="17">
        <v>5.7002481458741101E-2</v>
      </c>
      <c r="AV10" s="17">
        <v>3.9261436750454799E-2</v>
      </c>
      <c r="AW10" s="17"/>
      <c r="AX10" s="17">
        <v>6.8815646804126093E-2</v>
      </c>
      <c r="AY10" s="17">
        <v>6.0882546703524401E-2</v>
      </c>
      <c r="AZ10" s="17">
        <v>8.7734523124955499E-2</v>
      </c>
      <c r="BA10" s="17">
        <v>5.9596161297083297E-2</v>
      </c>
      <c r="BB10" s="17">
        <v>4.1994787770145398E-2</v>
      </c>
      <c r="BC10" s="17">
        <v>4.70284442005778E-2</v>
      </c>
      <c r="BD10" s="17"/>
      <c r="BE10" s="17">
        <v>7.4072351074653695E-2</v>
      </c>
      <c r="BF10" s="17">
        <v>6.0998514139610799E-2</v>
      </c>
      <c r="BG10" s="17">
        <v>5.0442416067845698E-2</v>
      </c>
      <c r="BH10" s="17"/>
      <c r="BI10" s="17">
        <v>8.5107378693176194E-2</v>
      </c>
      <c r="BJ10" s="17">
        <v>5.7222311022288003E-2</v>
      </c>
      <c r="BK10" s="17"/>
      <c r="BL10" s="17">
        <v>4.5973251942526397E-2</v>
      </c>
      <c r="BM10" s="17">
        <v>6.02162359718958E-2</v>
      </c>
      <c r="BN10" s="17">
        <v>9.6755821912390405E-2</v>
      </c>
      <c r="BO10" s="17">
        <v>8.8932148358341706E-2</v>
      </c>
      <c r="BP10" s="17">
        <v>7.4382936005273403E-2</v>
      </c>
      <c r="BQ10" s="17"/>
      <c r="BR10" s="17">
        <v>6.17530388396983E-2</v>
      </c>
      <c r="BS10" s="17">
        <v>7.9228834871117204E-2</v>
      </c>
      <c r="BT10" s="17">
        <v>6.2280630033077003E-2</v>
      </c>
      <c r="BU10" s="17">
        <v>5.0211332769406203E-2</v>
      </c>
      <c r="BV10" s="17"/>
      <c r="BW10" s="17">
        <v>4.0112355605036003E-2</v>
      </c>
      <c r="BX10" s="17">
        <v>5.7438327701023799E-2</v>
      </c>
      <c r="BY10" s="17">
        <v>5.4340081057861901E-2</v>
      </c>
      <c r="BZ10" s="17">
        <v>7.2946192215232603E-2</v>
      </c>
      <c r="CA10" s="17">
        <v>9.1555682304095803E-2</v>
      </c>
      <c r="CB10" s="17"/>
      <c r="CC10" s="17">
        <v>9.7262783509020595E-2</v>
      </c>
      <c r="CD10" s="17">
        <v>8.1155908752707798E-2</v>
      </c>
      <c r="CE10" s="17">
        <v>8.30765559649944E-2</v>
      </c>
      <c r="CF10" s="17">
        <v>5.0455092549784003E-2</v>
      </c>
      <c r="CG10" s="17">
        <v>6.5613762032517495E-2</v>
      </c>
      <c r="CH10" s="17">
        <v>6.4360511239194396E-2</v>
      </c>
      <c r="CI10" s="17">
        <v>7.0351172347218799E-2</v>
      </c>
      <c r="CJ10" s="17">
        <v>4.6650652769383502E-2</v>
      </c>
      <c r="CK10" s="17">
        <v>3.5336418955827197E-2</v>
      </c>
      <c r="CL10" s="17">
        <v>3.3861063184265697E-2</v>
      </c>
    </row>
    <row r="11" spans="2:90" x14ac:dyDescent="0.25">
      <c r="B11" s="18" t="s">
        <v>270</v>
      </c>
      <c r="C11" s="17">
        <v>0.26438115922946698</v>
      </c>
      <c r="D11" s="17">
        <v>0.26053196551179397</v>
      </c>
      <c r="E11" s="17">
        <v>0.26828919670408702</v>
      </c>
      <c r="F11" s="17"/>
      <c r="G11" s="17">
        <v>0.28470694810674102</v>
      </c>
      <c r="H11" s="17">
        <v>0.29618685062449801</v>
      </c>
      <c r="I11" s="17">
        <v>0.28985783073642801</v>
      </c>
      <c r="J11" s="17">
        <v>0.27066404777546998</v>
      </c>
      <c r="K11" s="17">
        <v>0.25344803423606099</v>
      </c>
      <c r="L11" s="17">
        <v>0.217318355661829</v>
      </c>
      <c r="M11" s="17"/>
      <c r="N11" s="17">
        <v>0.23393588049092601</v>
      </c>
      <c r="O11" s="17">
        <v>0.26707479985527099</v>
      </c>
      <c r="P11" s="17">
        <v>0.26997049010552099</v>
      </c>
      <c r="Q11" s="17">
        <v>0.29078420077432199</v>
      </c>
      <c r="R11" s="17"/>
      <c r="S11" s="17">
        <v>0.264001371480728</v>
      </c>
      <c r="T11" s="17">
        <v>0.27615682429764699</v>
      </c>
      <c r="U11" s="17">
        <v>0.22190185375499999</v>
      </c>
      <c r="V11" s="17">
        <v>0.24008795181473</v>
      </c>
      <c r="W11" s="17">
        <v>0.30484725373197502</v>
      </c>
      <c r="X11" s="17">
        <v>0.23657328109022799</v>
      </c>
      <c r="Y11" s="17">
        <v>0.26941441427111001</v>
      </c>
      <c r="Z11" s="17">
        <v>0.23922364660103701</v>
      </c>
      <c r="AA11" s="17">
        <v>0.30495411560650598</v>
      </c>
      <c r="AB11" s="17"/>
      <c r="AC11" s="17">
        <v>0.25632709085044397</v>
      </c>
      <c r="AD11" s="17">
        <v>0.258879234656965</v>
      </c>
      <c r="AE11" s="17">
        <v>0.29818524266954699</v>
      </c>
      <c r="AF11" s="17"/>
      <c r="AG11" s="17">
        <v>0.25101213244473802</v>
      </c>
      <c r="AH11" s="17">
        <v>0.25070628253287403</v>
      </c>
      <c r="AI11" s="17">
        <v>0.25092778248212899</v>
      </c>
      <c r="AJ11" s="17">
        <v>0.267471465691213</v>
      </c>
      <c r="AK11" s="17"/>
      <c r="AL11" s="17">
        <v>0.27299010316157402</v>
      </c>
      <c r="AM11" s="17">
        <v>0.27757223406113501</v>
      </c>
      <c r="AN11" s="17">
        <v>0.26180039541684202</v>
      </c>
      <c r="AO11" s="17">
        <v>0.24495105853565799</v>
      </c>
      <c r="AP11" s="17">
        <v>0.23121090770499</v>
      </c>
      <c r="AQ11" s="17"/>
      <c r="AR11" s="17">
        <v>0.24964435358860901</v>
      </c>
      <c r="AS11" s="17">
        <v>0.28159727590014599</v>
      </c>
      <c r="AT11" s="17">
        <v>0.26793922903225897</v>
      </c>
      <c r="AU11" s="17">
        <v>0.24793641877498701</v>
      </c>
      <c r="AV11" s="17">
        <v>0.23815754797274999</v>
      </c>
      <c r="AW11" s="17"/>
      <c r="AX11" s="17">
        <v>0.27612113816216299</v>
      </c>
      <c r="AY11" s="17">
        <v>0.269298814212583</v>
      </c>
      <c r="AZ11" s="17">
        <v>0.29344349827370098</v>
      </c>
      <c r="BA11" s="17">
        <v>0.242685307388878</v>
      </c>
      <c r="BB11" s="17">
        <v>0.240430879397524</v>
      </c>
      <c r="BC11" s="17">
        <v>0.240370242452214</v>
      </c>
      <c r="BD11" s="17"/>
      <c r="BE11" s="17">
        <v>0.27335077255361101</v>
      </c>
      <c r="BF11" s="17">
        <v>0.29394815467527402</v>
      </c>
      <c r="BG11" s="17">
        <v>0.222252110028369</v>
      </c>
      <c r="BH11" s="17"/>
      <c r="BI11" s="17">
        <v>0.29038374804483602</v>
      </c>
      <c r="BJ11" s="17">
        <v>0.25777969228296499</v>
      </c>
      <c r="BK11" s="17"/>
      <c r="BL11" s="17">
        <v>0.23926851367458199</v>
      </c>
      <c r="BM11" s="17">
        <v>0.27089913897175699</v>
      </c>
      <c r="BN11" s="17">
        <v>0.30670243367929001</v>
      </c>
      <c r="BO11" s="17">
        <v>0.28011788183039299</v>
      </c>
      <c r="BP11" s="17">
        <v>0.290028467408253</v>
      </c>
      <c r="BQ11" s="17"/>
      <c r="BR11" s="17">
        <v>0.255704458472295</v>
      </c>
      <c r="BS11" s="17">
        <v>0.29480010179171301</v>
      </c>
      <c r="BT11" s="17">
        <v>0.30916159661502901</v>
      </c>
      <c r="BU11" s="17">
        <v>0.32117108984378501</v>
      </c>
      <c r="BV11" s="17"/>
      <c r="BW11" s="17">
        <v>0.23224731426085701</v>
      </c>
      <c r="BX11" s="17">
        <v>0.24458718197593601</v>
      </c>
      <c r="BY11" s="17">
        <v>0.25154174417625202</v>
      </c>
      <c r="BZ11" s="17">
        <v>0.29177827072279799</v>
      </c>
      <c r="CA11" s="17">
        <v>0.29221485999882602</v>
      </c>
      <c r="CB11" s="17"/>
      <c r="CC11" s="17">
        <v>0.27177714605786402</v>
      </c>
      <c r="CD11" s="17">
        <v>0.31465136237096902</v>
      </c>
      <c r="CE11" s="17">
        <v>0.31430867721401101</v>
      </c>
      <c r="CF11" s="17">
        <v>0.31620783836244898</v>
      </c>
      <c r="CG11" s="17">
        <v>0.27943886217001901</v>
      </c>
      <c r="CH11" s="17">
        <v>0.21903890972597501</v>
      </c>
      <c r="CI11" s="17">
        <v>0.24258912192895701</v>
      </c>
      <c r="CJ11" s="17">
        <v>0.23403235188726301</v>
      </c>
      <c r="CK11" s="17">
        <v>0.196435599986863</v>
      </c>
      <c r="CL11" s="17">
        <v>0.21315122454720101</v>
      </c>
    </row>
    <row r="12" spans="2:90" x14ac:dyDescent="0.25">
      <c r="B12" s="18" t="s">
        <v>271</v>
      </c>
      <c r="C12" s="17">
        <v>0.36648185584341297</v>
      </c>
      <c r="D12" s="17">
        <v>0.38273109737279198</v>
      </c>
      <c r="E12" s="17">
        <v>0.352453179081061</v>
      </c>
      <c r="F12" s="17"/>
      <c r="G12" s="17">
        <v>0.32618502003593702</v>
      </c>
      <c r="H12" s="17">
        <v>0.35992248732266502</v>
      </c>
      <c r="I12" s="17">
        <v>0.37712291322814501</v>
      </c>
      <c r="J12" s="17">
        <v>0.35851947569515602</v>
      </c>
      <c r="K12" s="17">
        <v>0.35402907568511299</v>
      </c>
      <c r="L12" s="17">
        <v>0.39601792497549099</v>
      </c>
      <c r="M12" s="17"/>
      <c r="N12" s="17">
        <v>0.42305240200555</v>
      </c>
      <c r="O12" s="17">
        <v>0.368904334075565</v>
      </c>
      <c r="P12" s="17">
        <v>0.35798731449138199</v>
      </c>
      <c r="Q12" s="17">
        <v>0.30975085853035</v>
      </c>
      <c r="R12" s="17"/>
      <c r="S12" s="17">
        <v>0.38902758415414201</v>
      </c>
      <c r="T12" s="17">
        <v>0.34976093685721998</v>
      </c>
      <c r="U12" s="17">
        <v>0.38848960151150602</v>
      </c>
      <c r="V12" s="17">
        <v>0.37988981586764298</v>
      </c>
      <c r="W12" s="17">
        <v>0.32709415051528301</v>
      </c>
      <c r="X12" s="17">
        <v>0.34408120449118901</v>
      </c>
      <c r="Y12" s="17">
        <v>0.37887564845181998</v>
      </c>
      <c r="Z12" s="17">
        <v>0.40275372548771998</v>
      </c>
      <c r="AA12" s="17">
        <v>0.35316073468032</v>
      </c>
      <c r="AB12" s="17"/>
      <c r="AC12" s="17">
        <v>0.35480073203127399</v>
      </c>
      <c r="AD12" s="17">
        <v>0.39693904302486099</v>
      </c>
      <c r="AE12" s="17">
        <v>0.35149108015305702</v>
      </c>
      <c r="AF12" s="17"/>
      <c r="AG12" s="17">
        <v>0.37939783501922802</v>
      </c>
      <c r="AH12" s="17">
        <v>0.40108665418156503</v>
      </c>
      <c r="AI12" s="17">
        <v>0.38760368320579802</v>
      </c>
      <c r="AJ12" s="17">
        <v>0.34717179176197199</v>
      </c>
      <c r="AK12" s="17"/>
      <c r="AL12" s="17">
        <v>0.35303993423388003</v>
      </c>
      <c r="AM12" s="17">
        <v>0.34925729126185101</v>
      </c>
      <c r="AN12" s="17">
        <v>0.40011694446101698</v>
      </c>
      <c r="AO12" s="17">
        <v>0.40661417718319598</v>
      </c>
      <c r="AP12" s="17">
        <v>0.36913671812505899</v>
      </c>
      <c r="AQ12" s="17"/>
      <c r="AR12" s="17">
        <v>0.307616236701516</v>
      </c>
      <c r="AS12" s="17">
        <v>0.35213789859455502</v>
      </c>
      <c r="AT12" s="17">
        <v>0.37922210108114801</v>
      </c>
      <c r="AU12" s="17">
        <v>0.40945859295020998</v>
      </c>
      <c r="AV12" s="17">
        <v>0.36484859347472698</v>
      </c>
      <c r="AW12" s="17"/>
      <c r="AX12" s="17">
        <v>0.34451499778767097</v>
      </c>
      <c r="AY12" s="17">
        <v>0.37984531579645298</v>
      </c>
      <c r="AZ12" s="17">
        <v>0.36798646575691202</v>
      </c>
      <c r="BA12" s="17">
        <v>0.38320615735036201</v>
      </c>
      <c r="BB12" s="17">
        <v>0.38075123733482202</v>
      </c>
      <c r="BC12" s="17">
        <v>0.29918912700111699</v>
      </c>
      <c r="BD12" s="17"/>
      <c r="BE12" s="17">
        <v>0.35552351614296201</v>
      </c>
      <c r="BF12" s="17">
        <v>0.36150929906826001</v>
      </c>
      <c r="BG12" s="17">
        <v>0.389528194247102</v>
      </c>
      <c r="BH12" s="17"/>
      <c r="BI12" s="17">
        <v>0.31124296581578498</v>
      </c>
      <c r="BJ12" s="17">
        <v>0.38050575589690799</v>
      </c>
      <c r="BK12" s="17"/>
      <c r="BL12" s="17">
        <v>0.38518750102951499</v>
      </c>
      <c r="BM12" s="17">
        <v>0.38535754977208603</v>
      </c>
      <c r="BN12" s="17">
        <v>0.318649585241563</v>
      </c>
      <c r="BO12" s="17">
        <v>0.33110749796443101</v>
      </c>
      <c r="BP12" s="17">
        <v>0.34811879763898901</v>
      </c>
      <c r="BQ12" s="17"/>
      <c r="BR12" s="17">
        <v>0.37435255958722902</v>
      </c>
      <c r="BS12" s="17">
        <v>0.34392065579457198</v>
      </c>
      <c r="BT12" s="17">
        <v>0.31003913399315902</v>
      </c>
      <c r="BU12" s="17">
        <v>0.34219768659687599</v>
      </c>
      <c r="BV12" s="17"/>
      <c r="BW12" s="17">
        <v>0.39611139828300101</v>
      </c>
      <c r="BX12" s="17">
        <v>0.39942107773493501</v>
      </c>
      <c r="BY12" s="17">
        <v>0.390483940662956</v>
      </c>
      <c r="BZ12" s="17">
        <v>0.32184927334889402</v>
      </c>
      <c r="CA12" s="17">
        <v>0.33041457498704502</v>
      </c>
      <c r="CB12" s="17"/>
      <c r="CC12" s="17">
        <v>0.33681569023517899</v>
      </c>
      <c r="CD12" s="17">
        <v>0.298728948345171</v>
      </c>
      <c r="CE12" s="17">
        <v>0.36231185019318302</v>
      </c>
      <c r="CF12" s="17">
        <v>0.34825316925724098</v>
      </c>
      <c r="CG12" s="17">
        <v>0.34174197348437302</v>
      </c>
      <c r="CH12" s="17">
        <v>0.38691233548020598</v>
      </c>
      <c r="CI12" s="17">
        <v>0.34043399057937401</v>
      </c>
      <c r="CJ12" s="17">
        <v>0.40213440050149502</v>
      </c>
      <c r="CK12" s="17">
        <v>0.413977148802671</v>
      </c>
      <c r="CL12" s="17">
        <v>0.45882347322051198</v>
      </c>
    </row>
    <row r="13" spans="2:90" x14ac:dyDescent="0.25">
      <c r="B13" s="18" t="s">
        <v>407</v>
      </c>
      <c r="C13" s="17">
        <v>0.24269023702770001</v>
      </c>
      <c r="D13" s="17">
        <v>0.237371065898237</v>
      </c>
      <c r="E13" s="17">
        <v>0.247251495297761</v>
      </c>
      <c r="F13" s="17"/>
      <c r="G13" s="17">
        <v>0.19948583908488299</v>
      </c>
      <c r="H13" s="17">
        <v>0.20546416164016901</v>
      </c>
      <c r="I13" s="17">
        <v>0.201021413215693</v>
      </c>
      <c r="J13" s="17">
        <v>0.22982660148058101</v>
      </c>
      <c r="K13" s="17">
        <v>0.28324504975065801</v>
      </c>
      <c r="L13" s="17">
        <v>0.29981184917916298</v>
      </c>
      <c r="M13" s="17"/>
      <c r="N13" s="17">
        <v>0.26017639369906498</v>
      </c>
      <c r="O13" s="17">
        <v>0.229630548670687</v>
      </c>
      <c r="P13" s="17">
        <v>0.25908600638423801</v>
      </c>
      <c r="Q13" s="17">
        <v>0.22224485744508601</v>
      </c>
      <c r="R13" s="17"/>
      <c r="S13" s="17">
        <v>0.25662601017287601</v>
      </c>
      <c r="T13" s="17">
        <v>0.25800562084321499</v>
      </c>
      <c r="U13" s="17">
        <v>0.29931100569276198</v>
      </c>
      <c r="V13" s="17">
        <v>0.25493749766178198</v>
      </c>
      <c r="W13" s="17">
        <v>0.24983164009844799</v>
      </c>
      <c r="X13" s="17">
        <v>0.232635824527097</v>
      </c>
      <c r="Y13" s="17">
        <v>0.206425718791729</v>
      </c>
      <c r="Z13" s="17">
        <v>0.22152688822626501</v>
      </c>
      <c r="AA13" s="17">
        <v>0.19054394331528901</v>
      </c>
      <c r="AB13" s="17"/>
      <c r="AC13" s="17">
        <v>0.26841682922524901</v>
      </c>
      <c r="AD13" s="17">
        <v>0.24849316393955001</v>
      </c>
      <c r="AE13" s="17">
        <v>0.198625258764908</v>
      </c>
      <c r="AF13" s="17"/>
      <c r="AG13" s="17">
        <v>0.27020960847122399</v>
      </c>
      <c r="AH13" s="17">
        <v>0.24261055594991501</v>
      </c>
      <c r="AI13" s="17">
        <v>0.27718178310843999</v>
      </c>
      <c r="AJ13" s="17">
        <v>0.24999269560433901</v>
      </c>
      <c r="AK13" s="17"/>
      <c r="AL13" s="17">
        <v>0.229036495790054</v>
      </c>
      <c r="AM13" s="17">
        <v>0.229721785302265</v>
      </c>
      <c r="AN13" s="17">
        <v>0.22919876049867299</v>
      </c>
      <c r="AO13" s="17">
        <v>0.25417251641313199</v>
      </c>
      <c r="AP13" s="17">
        <v>0.34292800489715303</v>
      </c>
      <c r="AQ13" s="17"/>
      <c r="AR13" s="17">
        <v>0.23362327184206699</v>
      </c>
      <c r="AS13" s="17">
        <v>0.23633743207223001</v>
      </c>
      <c r="AT13" s="17">
        <v>0.236807275747378</v>
      </c>
      <c r="AU13" s="17">
        <v>0.235568859806919</v>
      </c>
      <c r="AV13" s="17">
        <v>0.33097211183123199</v>
      </c>
      <c r="AW13" s="17"/>
      <c r="AX13" s="17">
        <v>0.24454056706260799</v>
      </c>
      <c r="AY13" s="17">
        <v>0.23834973884553101</v>
      </c>
      <c r="AZ13" s="17">
        <v>0.199084676461459</v>
      </c>
      <c r="BA13" s="17">
        <v>0.23025736632811</v>
      </c>
      <c r="BB13" s="17">
        <v>0.26812092620674299</v>
      </c>
      <c r="BC13" s="17">
        <v>0.34375560359958002</v>
      </c>
      <c r="BD13" s="17"/>
      <c r="BE13" s="17">
        <v>0.22505326438881401</v>
      </c>
      <c r="BF13" s="17">
        <v>0.22447056437794699</v>
      </c>
      <c r="BG13" s="17">
        <v>0.284818192612523</v>
      </c>
      <c r="BH13" s="17"/>
      <c r="BI13" s="17">
        <v>0.226249877944251</v>
      </c>
      <c r="BJ13" s="17">
        <v>0.24686407094280099</v>
      </c>
      <c r="BK13" s="17"/>
      <c r="BL13" s="17">
        <v>0.28884433967280398</v>
      </c>
      <c r="BM13" s="17">
        <v>0.230500840026613</v>
      </c>
      <c r="BN13" s="17">
        <v>0.18201498468739</v>
      </c>
      <c r="BO13" s="17">
        <v>0.190941443345467</v>
      </c>
      <c r="BP13" s="17">
        <v>0.21679802000819701</v>
      </c>
      <c r="BQ13" s="17"/>
      <c r="BR13" s="17">
        <v>0.246697686511616</v>
      </c>
      <c r="BS13" s="17">
        <v>0.189984870032428</v>
      </c>
      <c r="BT13" s="17">
        <v>0.25871570471777</v>
      </c>
      <c r="BU13" s="17">
        <v>0.23573128963773901</v>
      </c>
      <c r="BV13" s="17"/>
      <c r="BW13" s="17">
        <v>0.28423753533655699</v>
      </c>
      <c r="BX13" s="17">
        <v>0.26285235198291501</v>
      </c>
      <c r="BY13" s="17">
        <v>0.24428612745063299</v>
      </c>
      <c r="BZ13" s="17">
        <v>0.23840762674457799</v>
      </c>
      <c r="CA13" s="17">
        <v>0.189243686716323</v>
      </c>
      <c r="CB13" s="17"/>
      <c r="CC13" s="17">
        <v>0.18335229133398401</v>
      </c>
      <c r="CD13" s="17">
        <v>0.212536970321028</v>
      </c>
      <c r="CE13" s="17">
        <v>0.17527790211321501</v>
      </c>
      <c r="CF13" s="17">
        <v>0.239997090036523</v>
      </c>
      <c r="CG13" s="17">
        <v>0.24946436367479999</v>
      </c>
      <c r="CH13" s="17">
        <v>0.25180848274246997</v>
      </c>
      <c r="CI13" s="17">
        <v>0.31272477015711703</v>
      </c>
      <c r="CJ13" s="17">
        <v>0.26464056714942302</v>
      </c>
      <c r="CK13" s="17">
        <v>0.313380092688329</v>
      </c>
      <c r="CL13" s="17">
        <v>0.25303162163438903</v>
      </c>
    </row>
    <row r="14" spans="2:90" x14ac:dyDescent="0.25">
      <c r="B14" s="18" t="s">
        <v>111</v>
      </c>
      <c r="C14" s="19">
        <v>3.4252550867778002E-2</v>
      </c>
      <c r="D14" s="19">
        <v>2.91173160982173E-2</v>
      </c>
      <c r="E14" s="19">
        <v>3.8197694290865898E-2</v>
      </c>
      <c r="F14" s="19"/>
      <c r="G14" s="19">
        <v>6.2355127366586403E-2</v>
      </c>
      <c r="H14" s="19">
        <v>4.2050212097146503E-2</v>
      </c>
      <c r="I14" s="19">
        <v>2.9724754570902099E-2</v>
      </c>
      <c r="J14" s="19">
        <v>4.1164734025455597E-2</v>
      </c>
      <c r="K14" s="19">
        <v>2.3779728589681599E-2</v>
      </c>
      <c r="L14" s="19">
        <v>2.1331963985196701E-2</v>
      </c>
      <c r="M14" s="19"/>
      <c r="N14" s="19">
        <v>2.0160795682944599E-2</v>
      </c>
      <c r="O14" s="19">
        <v>3.2813541010131501E-2</v>
      </c>
      <c r="P14" s="19">
        <v>2.8036133155091101E-2</v>
      </c>
      <c r="Q14" s="19">
        <v>5.6951759672557001E-2</v>
      </c>
      <c r="R14" s="19"/>
      <c r="S14" s="19">
        <v>2.5040619471797299E-2</v>
      </c>
      <c r="T14" s="19">
        <v>4.67164696733142E-2</v>
      </c>
      <c r="U14" s="19">
        <v>2.6121783093979001E-2</v>
      </c>
      <c r="V14" s="19">
        <v>2.9673464094893399E-2</v>
      </c>
      <c r="W14" s="19">
        <v>3.2153859240068999E-2</v>
      </c>
      <c r="X14" s="19">
        <v>4.9772199006501601E-2</v>
      </c>
      <c r="Y14" s="19">
        <v>4.6474695835798698E-2</v>
      </c>
      <c r="Z14" s="19">
        <v>2.38564218556339E-2</v>
      </c>
      <c r="AA14" s="19">
        <v>2.3512941514813899E-2</v>
      </c>
      <c r="AB14" s="19"/>
      <c r="AC14" s="19">
        <v>2.7471313473091601E-2</v>
      </c>
      <c r="AD14" s="19">
        <v>1.79836352994577E-2</v>
      </c>
      <c r="AE14" s="19">
        <v>6.1410222479062297E-2</v>
      </c>
      <c r="AF14" s="19"/>
      <c r="AG14" s="19">
        <v>2.80722551782287E-2</v>
      </c>
      <c r="AH14" s="19">
        <v>2.1022188568016499E-2</v>
      </c>
      <c r="AI14" s="19">
        <v>3.6203539466981897E-2</v>
      </c>
      <c r="AJ14" s="19">
        <v>1.6280506253205599E-2</v>
      </c>
      <c r="AK14" s="19"/>
      <c r="AL14" s="19">
        <v>5.0043863316331101E-2</v>
      </c>
      <c r="AM14" s="19">
        <v>3.8056529895496002E-2</v>
      </c>
      <c r="AN14" s="19">
        <v>2.4394500451604101E-2</v>
      </c>
      <c r="AO14" s="19">
        <v>1.8118239602837299E-2</v>
      </c>
      <c r="AP14" s="19">
        <v>8.0773682731706507E-3</v>
      </c>
      <c r="AQ14" s="19"/>
      <c r="AR14" s="19">
        <v>7.09032388853231E-2</v>
      </c>
      <c r="AS14" s="19">
        <v>4.1452211597164897E-2</v>
      </c>
      <c r="AT14" s="19">
        <v>2.0470540428466799E-2</v>
      </c>
      <c r="AU14" s="19">
        <v>1.9783748647122502E-2</v>
      </c>
      <c r="AV14" s="19">
        <v>1.5655090056555101E-2</v>
      </c>
      <c r="AW14" s="19"/>
      <c r="AX14" s="19">
        <v>3.5202620609312098E-2</v>
      </c>
      <c r="AY14" s="19">
        <v>2.8348035687447402E-2</v>
      </c>
      <c r="AZ14" s="19">
        <v>2.93341725664669E-2</v>
      </c>
      <c r="BA14" s="19">
        <v>4.10687848391941E-2</v>
      </c>
      <c r="BB14" s="19">
        <v>3.8667348528169998E-2</v>
      </c>
      <c r="BC14" s="19">
        <v>4.3400723231395599E-2</v>
      </c>
      <c r="BD14" s="19"/>
      <c r="BE14" s="19">
        <v>4.06829548793992E-2</v>
      </c>
      <c r="BF14" s="19">
        <v>2.7907872148074098E-2</v>
      </c>
      <c r="BG14" s="19">
        <v>2.8176878457645101E-2</v>
      </c>
      <c r="BH14" s="19"/>
      <c r="BI14" s="19">
        <v>4.0816654224404399E-2</v>
      </c>
      <c r="BJ14" s="19">
        <v>3.2586074054646898E-2</v>
      </c>
      <c r="BK14" s="19"/>
      <c r="BL14" s="19">
        <v>1.92230252570901E-2</v>
      </c>
      <c r="BM14" s="19">
        <v>2.6005435606380099E-2</v>
      </c>
      <c r="BN14" s="19">
        <v>5.6446563205352698E-2</v>
      </c>
      <c r="BO14" s="19">
        <v>5.9229332615710097E-2</v>
      </c>
      <c r="BP14" s="19">
        <v>4.1440968334638603E-2</v>
      </c>
      <c r="BQ14" s="19"/>
      <c r="BR14" s="19">
        <v>3.2433880179041703E-2</v>
      </c>
      <c r="BS14" s="19">
        <v>4.3559712344116902E-2</v>
      </c>
      <c r="BT14" s="19">
        <v>4.35843265199558E-2</v>
      </c>
      <c r="BU14" s="19">
        <v>3.0367118135113402E-2</v>
      </c>
      <c r="BV14" s="19"/>
      <c r="BW14" s="19">
        <v>3.2573929398273402E-2</v>
      </c>
      <c r="BX14" s="19">
        <v>1.8783577805102099E-2</v>
      </c>
      <c r="BY14" s="19">
        <v>3.1613145065598799E-2</v>
      </c>
      <c r="BZ14" s="19">
        <v>3.8614918720970497E-2</v>
      </c>
      <c r="CA14" s="19">
        <v>4.4917350501372501E-2</v>
      </c>
      <c r="CB14" s="19"/>
      <c r="CC14" s="19">
        <v>4.69553449916763E-2</v>
      </c>
      <c r="CD14" s="19">
        <v>4.4079794270647198E-2</v>
      </c>
      <c r="CE14" s="19">
        <v>2.80202444039622E-2</v>
      </c>
      <c r="CF14" s="19">
        <v>2.99519006193418E-2</v>
      </c>
      <c r="CG14" s="19">
        <v>4.3545677878109902E-2</v>
      </c>
      <c r="CH14" s="19">
        <v>4.5572236565615903E-2</v>
      </c>
      <c r="CI14" s="19">
        <v>1.5668730688747402E-2</v>
      </c>
      <c r="CJ14" s="19">
        <v>2.15655583094598E-2</v>
      </c>
      <c r="CK14" s="19">
        <v>2.1556726850315001E-2</v>
      </c>
      <c r="CL14" s="19">
        <v>3.3975049014196103E-2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419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5.99178057034341E-2</v>
      </c>
      <c r="D9" s="17">
        <v>6.0936628672068699E-2</v>
      </c>
      <c r="E9" s="17">
        <v>5.8618416952468402E-2</v>
      </c>
      <c r="F9" s="17"/>
      <c r="G9" s="17">
        <v>6.9857980446065504E-2</v>
      </c>
      <c r="H9" s="17">
        <v>3.4025147296088E-2</v>
      </c>
      <c r="I9" s="17">
        <v>4.6346540175491301E-2</v>
      </c>
      <c r="J9" s="17">
        <v>6.9407283963902194E-2</v>
      </c>
      <c r="K9" s="17">
        <v>6.6777934374018397E-2</v>
      </c>
      <c r="L9" s="17">
        <v>7.2330849133987393E-2</v>
      </c>
      <c r="M9" s="17"/>
      <c r="N9" s="17">
        <v>4.3420547798870203E-2</v>
      </c>
      <c r="O9" s="17">
        <v>6.1400596304845997E-2</v>
      </c>
      <c r="P9" s="17">
        <v>6.4374189804259394E-2</v>
      </c>
      <c r="Q9" s="17">
        <v>7.0595257596028305E-2</v>
      </c>
      <c r="R9" s="17"/>
      <c r="S9" s="17">
        <v>4.4776032755695402E-2</v>
      </c>
      <c r="T9" s="17">
        <v>4.4637527039960198E-2</v>
      </c>
      <c r="U9" s="17">
        <v>7.1723069949290397E-2</v>
      </c>
      <c r="V9" s="17">
        <v>5.2405740515191597E-2</v>
      </c>
      <c r="W9" s="17">
        <v>6.24605729333058E-2</v>
      </c>
      <c r="X9" s="17">
        <v>6.4967746377211602E-2</v>
      </c>
      <c r="Y9" s="17">
        <v>6.3908062238173802E-2</v>
      </c>
      <c r="Z9" s="17">
        <v>8.63888963787873E-2</v>
      </c>
      <c r="AA9" s="17">
        <v>7.5855106467065794E-2</v>
      </c>
      <c r="AB9" s="17"/>
      <c r="AC9" s="17">
        <v>7.1506118805570298E-2</v>
      </c>
      <c r="AD9" s="17">
        <v>4.8675781767059702E-2</v>
      </c>
      <c r="AE9" s="17">
        <v>5.0340139283957697E-2</v>
      </c>
      <c r="AF9" s="17"/>
      <c r="AG9" s="17">
        <v>5.9113665967566002E-2</v>
      </c>
      <c r="AH9" s="17">
        <v>4.0229464613377799E-2</v>
      </c>
      <c r="AI9" s="17">
        <v>6.99300749161995E-2</v>
      </c>
      <c r="AJ9" s="17">
        <v>8.1102800612895695E-2</v>
      </c>
      <c r="AK9" s="17"/>
      <c r="AL9" s="17">
        <v>6.6893000939318797E-2</v>
      </c>
      <c r="AM9" s="17">
        <v>7.5194380888119403E-2</v>
      </c>
      <c r="AN9" s="17">
        <v>3.6157295244373402E-2</v>
      </c>
      <c r="AO9" s="17">
        <v>3.1599395251018701E-2</v>
      </c>
      <c r="AP9" s="17">
        <v>4.2646316299938598E-2</v>
      </c>
      <c r="AQ9" s="17"/>
      <c r="AR9" s="17">
        <v>7.5903060944475201E-2</v>
      </c>
      <c r="AS9" s="17">
        <v>5.62141041366798E-2</v>
      </c>
      <c r="AT9" s="17">
        <v>6.4958262197482103E-2</v>
      </c>
      <c r="AU9" s="17">
        <v>5.2510466070705898E-2</v>
      </c>
      <c r="AV9" s="17">
        <v>5.4165716185135902E-2</v>
      </c>
      <c r="AW9" s="17"/>
      <c r="AX9" s="17">
        <v>4.3670132911716703E-2</v>
      </c>
      <c r="AY9" s="17">
        <v>5.8032191496713001E-2</v>
      </c>
      <c r="AZ9" s="17">
        <v>4.3372475526098901E-2</v>
      </c>
      <c r="BA9" s="17">
        <v>4.94201436026728E-2</v>
      </c>
      <c r="BB9" s="17">
        <v>9.8553346881843404E-2</v>
      </c>
      <c r="BC9" s="17">
        <v>0.132033033348677</v>
      </c>
      <c r="BD9" s="17"/>
      <c r="BE9" s="17">
        <v>6.7573624426755102E-2</v>
      </c>
      <c r="BF9" s="17">
        <v>3.4018114737366698E-2</v>
      </c>
      <c r="BG9" s="17">
        <v>7.4408133461025303E-2</v>
      </c>
      <c r="BH9" s="17"/>
      <c r="BI9" s="17">
        <v>9.3925108164213095E-2</v>
      </c>
      <c r="BJ9" s="17">
        <v>5.1284123698592997E-2</v>
      </c>
      <c r="BK9" s="17"/>
      <c r="BL9" s="17">
        <v>6.6908771090889801E-2</v>
      </c>
      <c r="BM9" s="17">
        <v>3.8895814797077197E-2</v>
      </c>
      <c r="BN9" s="17">
        <v>8.7872281722654599E-2</v>
      </c>
      <c r="BO9" s="17">
        <v>6.3966052088702693E-2</v>
      </c>
      <c r="BP9" s="17">
        <v>5.0011915138161597E-2</v>
      </c>
      <c r="BQ9" s="17"/>
      <c r="BR9" s="17">
        <v>6.5572202583605604E-2</v>
      </c>
      <c r="BS9" s="17">
        <v>3.8892894963465603E-2</v>
      </c>
      <c r="BT9" s="17">
        <v>2.4955284128861499E-2</v>
      </c>
      <c r="BU9" s="17">
        <v>3.4686706765228503E-2</v>
      </c>
      <c r="BV9" s="17"/>
      <c r="BW9" s="17">
        <v>3.3530105307383803E-2</v>
      </c>
      <c r="BX9" s="17">
        <v>3.7683036561862601E-2</v>
      </c>
      <c r="BY9" s="17">
        <v>7.4488522699111895E-2</v>
      </c>
      <c r="BZ9" s="17">
        <v>7.8794446010866798E-2</v>
      </c>
      <c r="CA9" s="17">
        <v>7.4474714590126695E-2</v>
      </c>
      <c r="CB9" s="17"/>
      <c r="CC9" s="17">
        <v>6.9413867455573305E-2</v>
      </c>
      <c r="CD9" s="17">
        <v>8.1919031734032796E-2</v>
      </c>
      <c r="CE9" s="17">
        <v>7.3171570022518104E-2</v>
      </c>
      <c r="CF9" s="17">
        <v>6.0167962565074201E-2</v>
      </c>
      <c r="CG9" s="17">
        <v>4.6316813454971101E-2</v>
      </c>
      <c r="CH9" s="17">
        <v>5.56584334596604E-2</v>
      </c>
      <c r="CI9" s="17">
        <v>5.7970326174866103E-2</v>
      </c>
      <c r="CJ9" s="17">
        <v>8.5210401936669206E-2</v>
      </c>
      <c r="CK9" s="17">
        <v>3.2738366295038998E-2</v>
      </c>
      <c r="CL9" s="17">
        <v>3.27306595302665E-2</v>
      </c>
    </row>
    <row r="10" spans="2:90" x14ac:dyDescent="0.25">
      <c r="B10" s="18" t="s">
        <v>269</v>
      </c>
      <c r="C10" s="17">
        <v>0.11152556482576099</v>
      </c>
      <c r="D10" s="17">
        <v>0.12646309419458701</v>
      </c>
      <c r="E10" s="17">
        <v>9.7605885417590493E-2</v>
      </c>
      <c r="F10" s="17"/>
      <c r="G10" s="17">
        <v>0.112473409609366</v>
      </c>
      <c r="H10" s="17">
        <v>0.107991422347383</v>
      </c>
      <c r="I10" s="17">
        <v>0.12287367573496499</v>
      </c>
      <c r="J10" s="17">
        <v>0.127325172071206</v>
      </c>
      <c r="K10" s="17">
        <v>0.11488908101956601</v>
      </c>
      <c r="L10" s="17">
        <v>9.2193168911949494E-2</v>
      </c>
      <c r="M10" s="17"/>
      <c r="N10" s="17">
        <v>0.10748577240692</v>
      </c>
      <c r="O10" s="17">
        <v>0.11485745296625199</v>
      </c>
      <c r="P10" s="17">
        <v>0.12660016831513099</v>
      </c>
      <c r="Q10" s="17">
        <v>0.10081680233913</v>
      </c>
      <c r="R10" s="17"/>
      <c r="S10" s="17">
        <v>0.105329702637439</v>
      </c>
      <c r="T10" s="17">
        <v>8.7180332937449895E-2</v>
      </c>
      <c r="U10" s="17">
        <v>8.6452788183850798E-2</v>
      </c>
      <c r="V10" s="17">
        <v>9.6867434955227802E-2</v>
      </c>
      <c r="W10" s="17">
        <v>0.15025256856956701</v>
      </c>
      <c r="X10" s="17">
        <v>0.113502108997816</v>
      </c>
      <c r="Y10" s="17">
        <v>0.102734418570345</v>
      </c>
      <c r="Z10" s="17">
        <v>0.15684629005044701</v>
      </c>
      <c r="AA10" s="17">
        <v>0.14408440522188601</v>
      </c>
      <c r="AB10" s="17"/>
      <c r="AC10" s="17">
        <v>0.10353610798726701</v>
      </c>
      <c r="AD10" s="17">
        <v>0.114949828501898</v>
      </c>
      <c r="AE10" s="17">
        <v>0.107747967507409</v>
      </c>
      <c r="AF10" s="17"/>
      <c r="AG10" s="17">
        <v>9.1880117941429307E-2</v>
      </c>
      <c r="AH10" s="17">
        <v>9.7742085040075297E-2</v>
      </c>
      <c r="AI10" s="17">
        <v>9.8754941598839102E-2</v>
      </c>
      <c r="AJ10" s="17">
        <v>0.13957865826749799</v>
      </c>
      <c r="AK10" s="17"/>
      <c r="AL10" s="17">
        <v>0.10179082252606</v>
      </c>
      <c r="AM10" s="17">
        <v>0.111630467692726</v>
      </c>
      <c r="AN10" s="17">
        <v>0.11503309097763401</v>
      </c>
      <c r="AO10" s="17">
        <v>0.11193058151541201</v>
      </c>
      <c r="AP10" s="17">
        <v>0.13731880918851699</v>
      </c>
      <c r="AQ10" s="17"/>
      <c r="AR10" s="17">
        <v>0.10617302036237999</v>
      </c>
      <c r="AS10" s="17">
        <v>0.110197536217456</v>
      </c>
      <c r="AT10" s="17">
        <v>0.11404739547736099</v>
      </c>
      <c r="AU10" s="17">
        <v>0.11756534790777599</v>
      </c>
      <c r="AV10" s="17">
        <v>0.12083324640657001</v>
      </c>
      <c r="AW10" s="17"/>
      <c r="AX10" s="17">
        <v>0.11312571004779701</v>
      </c>
      <c r="AY10" s="17">
        <v>0.119456202280614</v>
      </c>
      <c r="AZ10" s="17">
        <v>0.111421202132148</v>
      </c>
      <c r="BA10" s="17">
        <v>8.2464268969369203E-2</v>
      </c>
      <c r="BB10" s="17">
        <v>0.13414879284578099</v>
      </c>
      <c r="BC10" s="17">
        <v>0.109832020408626</v>
      </c>
      <c r="BD10" s="17"/>
      <c r="BE10" s="17">
        <v>0.122817168400834</v>
      </c>
      <c r="BF10" s="17">
        <v>0.10853081312007699</v>
      </c>
      <c r="BG10" s="17">
        <v>9.6994549148125095E-2</v>
      </c>
      <c r="BH10" s="17"/>
      <c r="BI10" s="17">
        <v>0.125611949727643</v>
      </c>
      <c r="BJ10" s="17">
        <v>0.10794935151155</v>
      </c>
      <c r="BK10" s="17"/>
      <c r="BL10" s="17">
        <v>9.6441232873603303E-2</v>
      </c>
      <c r="BM10" s="17">
        <v>0.11790184821432501</v>
      </c>
      <c r="BN10" s="17">
        <v>0.12984054298803499</v>
      </c>
      <c r="BO10" s="17">
        <v>0.11192037036187499</v>
      </c>
      <c r="BP10" s="17">
        <v>0.115370087365727</v>
      </c>
      <c r="BQ10" s="17"/>
      <c r="BR10" s="17">
        <v>0.112523280431938</v>
      </c>
      <c r="BS10" s="17">
        <v>0.130015009924598</v>
      </c>
      <c r="BT10" s="17">
        <v>8.0952856559074499E-2</v>
      </c>
      <c r="BU10" s="17">
        <v>8.1589789344994904E-2</v>
      </c>
      <c r="BV10" s="17"/>
      <c r="BW10" s="17">
        <v>0.104887128659261</v>
      </c>
      <c r="BX10" s="17">
        <v>0.11696128324466699</v>
      </c>
      <c r="BY10" s="17">
        <v>0.102721068157598</v>
      </c>
      <c r="BZ10" s="17">
        <v>0.11555541496675099</v>
      </c>
      <c r="CA10" s="17">
        <v>0.11838197768320601</v>
      </c>
      <c r="CB10" s="17"/>
      <c r="CC10" s="17">
        <v>0.13380000485615101</v>
      </c>
      <c r="CD10" s="17">
        <v>0.13803622213987299</v>
      </c>
      <c r="CE10" s="17">
        <v>0.113957085729797</v>
      </c>
      <c r="CF10" s="17">
        <v>9.2541073963755494E-2</v>
      </c>
      <c r="CG10" s="17">
        <v>0.104246815628284</v>
      </c>
      <c r="CH10" s="17">
        <v>0.119187238919163</v>
      </c>
      <c r="CI10" s="17">
        <v>0.105721803058064</v>
      </c>
      <c r="CJ10" s="17">
        <v>8.1550059390070498E-2</v>
      </c>
      <c r="CK10" s="17">
        <v>0.113760691258201</v>
      </c>
      <c r="CL10" s="17">
        <v>0.11681419446151201</v>
      </c>
    </row>
    <row r="11" spans="2:90" x14ac:dyDescent="0.25">
      <c r="B11" s="18" t="s">
        <v>270</v>
      </c>
      <c r="C11" s="17">
        <v>0.30253713315432401</v>
      </c>
      <c r="D11" s="17">
        <v>0.315066476989531</v>
      </c>
      <c r="E11" s="17">
        <v>0.29211521357093401</v>
      </c>
      <c r="F11" s="17"/>
      <c r="G11" s="17">
        <v>0.28974933560792399</v>
      </c>
      <c r="H11" s="17">
        <v>0.33054163496293298</v>
      </c>
      <c r="I11" s="17">
        <v>0.32289014368709201</v>
      </c>
      <c r="J11" s="17">
        <v>0.287285466637966</v>
      </c>
      <c r="K11" s="17">
        <v>0.31384528618418001</v>
      </c>
      <c r="L11" s="17">
        <v>0.27690994877910602</v>
      </c>
      <c r="M11" s="17"/>
      <c r="N11" s="17">
        <v>0.29188591882214798</v>
      </c>
      <c r="O11" s="17">
        <v>0.29244061976730401</v>
      </c>
      <c r="P11" s="17">
        <v>0.312051839879669</v>
      </c>
      <c r="Q11" s="17">
        <v>0.31855353734577202</v>
      </c>
      <c r="R11" s="17"/>
      <c r="S11" s="17">
        <v>0.30455518458453001</v>
      </c>
      <c r="T11" s="17">
        <v>0.317028276440806</v>
      </c>
      <c r="U11" s="17">
        <v>0.338249465684404</v>
      </c>
      <c r="V11" s="17">
        <v>0.31747134923463799</v>
      </c>
      <c r="W11" s="17">
        <v>0.264989786905447</v>
      </c>
      <c r="X11" s="17">
        <v>0.25597910498319598</v>
      </c>
      <c r="Y11" s="17">
        <v>0.31666961775807301</v>
      </c>
      <c r="Z11" s="17">
        <v>0.32627457200087601</v>
      </c>
      <c r="AA11" s="17">
        <v>0.284364142538586</v>
      </c>
      <c r="AB11" s="17"/>
      <c r="AC11" s="17">
        <v>0.30174010363378401</v>
      </c>
      <c r="AD11" s="17">
        <v>0.29638917643584001</v>
      </c>
      <c r="AE11" s="17">
        <v>0.32661950155846903</v>
      </c>
      <c r="AF11" s="17"/>
      <c r="AG11" s="17">
        <v>0.29488495545785998</v>
      </c>
      <c r="AH11" s="17">
        <v>0.320486117666617</v>
      </c>
      <c r="AI11" s="17">
        <v>0.28533683773233498</v>
      </c>
      <c r="AJ11" s="17">
        <v>0.31763010350982501</v>
      </c>
      <c r="AK11" s="17"/>
      <c r="AL11" s="17">
        <v>0.31766727453226501</v>
      </c>
      <c r="AM11" s="17">
        <v>0.29553299171205499</v>
      </c>
      <c r="AN11" s="17">
        <v>0.32347341814656899</v>
      </c>
      <c r="AO11" s="17">
        <v>0.25294707169258002</v>
      </c>
      <c r="AP11" s="17">
        <v>0.297231620750324</v>
      </c>
      <c r="AQ11" s="17"/>
      <c r="AR11" s="17">
        <v>0.257960103663885</v>
      </c>
      <c r="AS11" s="17">
        <v>0.30383962079335902</v>
      </c>
      <c r="AT11" s="17">
        <v>0.314365278608917</v>
      </c>
      <c r="AU11" s="17">
        <v>0.33264390926966497</v>
      </c>
      <c r="AV11" s="17">
        <v>0.25698617031340298</v>
      </c>
      <c r="AW11" s="17"/>
      <c r="AX11" s="17">
        <v>0.28925224990710402</v>
      </c>
      <c r="AY11" s="17">
        <v>0.30750836749170501</v>
      </c>
      <c r="AZ11" s="17">
        <v>0.34242772374660602</v>
      </c>
      <c r="BA11" s="17">
        <v>0.31145036669418202</v>
      </c>
      <c r="BB11" s="17">
        <v>0.28517366576066699</v>
      </c>
      <c r="BC11" s="17">
        <v>0.25239362128896697</v>
      </c>
      <c r="BD11" s="17"/>
      <c r="BE11" s="17">
        <v>0.29442326559175802</v>
      </c>
      <c r="BF11" s="17">
        <v>0.32263518902618299</v>
      </c>
      <c r="BG11" s="17">
        <v>0.29719996938058002</v>
      </c>
      <c r="BH11" s="17"/>
      <c r="BI11" s="17">
        <v>0.28261861297090402</v>
      </c>
      <c r="BJ11" s="17">
        <v>0.30759399320574998</v>
      </c>
      <c r="BK11" s="17"/>
      <c r="BL11" s="17">
        <v>0.286568303873316</v>
      </c>
      <c r="BM11" s="17">
        <v>0.32540431710218598</v>
      </c>
      <c r="BN11" s="17">
        <v>0.32238146163831699</v>
      </c>
      <c r="BO11" s="17">
        <v>0.309881283100992</v>
      </c>
      <c r="BP11" s="17">
        <v>0.30890099748317601</v>
      </c>
      <c r="BQ11" s="17"/>
      <c r="BR11" s="17">
        <v>0.30642384754271801</v>
      </c>
      <c r="BS11" s="17">
        <v>0.28362857055278901</v>
      </c>
      <c r="BT11" s="17">
        <v>0.30550222057197202</v>
      </c>
      <c r="BU11" s="17">
        <v>0.263911898711021</v>
      </c>
      <c r="BV11" s="17"/>
      <c r="BW11" s="17">
        <v>0.30144263737370902</v>
      </c>
      <c r="BX11" s="17">
        <v>0.31264638676047402</v>
      </c>
      <c r="BY11" s="17">
        <v>0.28907708832878398</v>
      </c>
      <c r="BZ11" s="17">
        <v>0.31423223309269099</v>
      </c>
      <c r="CA11" s="17">
        <v>0.30020521141435402</v>
      </c>
      <c r="CB11" s="17"/>
      <c r="CC11" s="17">
        <v>0.282854537791219</v>
      </c>
      <c r="CD11" s="17">
        <v>0.32478277545272199</v>
      </c>
      <c r="CE11" s="17">
        <v>0.29200008354295798</v>
      </c>
      <c r="CF11" s="17">
        <v>0.32469457788976702</v>
      </c>
      <c r="CG11" s="17">
        <v>0.30619330482769203</v>
      </c>
      <c r="CH11" s="17">
        <v>0.301569110850676</v>
      </c>
      <c r="CI11" s="17">
        <v>0.30061755144193603</v>
      </c>
      <c r="CJ11" s="17">
        <v>0.26587932778671303</v>
      </c>
      <c r="CK11" s="17">
        <v>0.29898439340524702</v>
      </c>
      <c r="CL11" s="17">
        <v>0.33991923177296302</v>
      </c>
    </row>
    <row r="12" spans="2:90" x14ac:dyDescent="0.25">
      <c r="B12" s="18" t="s">
        <v>271</v>
      </c>
      <c r="C12" s="17">
        <v>0.279453519926887</v>
      </c>
      <c r="D12" s="17">
        <v>0.27375376956202002</v>
      </c>
      <c r="E12" s="17">
        <v>0.28537021250097899</v>
      </c>
      <c r="F12" s="17"/>
      <c r="G12" s="17">
        <v>0.27315652233864701</v>
      </c>
      <c r="H12" s="17">
        <v>0.280898749020834</v>
      </c>
      <c r="I12" s="17">
        <v>0.28586170665418897</v>
      </c>
      <c r="J12" s="17">
        <v>0.25306664200573598</v>
      </c>
      <c r="K12" s="17">
        <v>0.23190801004766501</v>
      </c>
      <c r="L12" s="17">
        <v>0.32788442914168697</v>
      </c>
      <c r="M12" s="17"/>
      <c r="N12" s="17">
        <v>0.30886028564930901</v>
      </c>
      <c r="O12" s="17">
        <v>0.28145039134647598</v>
      </c>
      <c r="P12" s="17">
        <v>0.27672718013713798</v>
      </c>
      <c r="Q12" s="17">
        <v>0.24920241538917401</v>
      </c>
      <c r="R12" s="17"/>
      <c r="S12" s="17">
        <v>0.310866006378827</v>
      </c>
      <c r="T12" s="17">
        <v>0.28888349291362397</v>
      </c>
      <c r="U12" s="17">
        <v>0.27210589952595698</v>
      </c>
      <c r="V12" s="17">
        <v>0.256287670369655</v>
      </c>
      <c r="W12" s="17">
        <v>0.27282009603170998</v>
      </c>
      <c r="X12" s="17">
        <v>0.291825715954522</v>
      </c>
      <c r="Y12" s="17">
        <v>0.27562588309276598</v>
      </c>
      <c r="Z12" s="17">
        <v>0.22129944285654199</v>
      </c>
      <c r="AA12" s="17">
        <v>0.27402420648909698</v>
      </c>
      <c r="AB12" s="17"/>
      <c r="AC12" s="17">
        <v>0.28253350598868698</v>
      </c>
      <c r="AD12" s="17">
        <v>0.304577925540292</v>
      </c>
      <c r="AE12" s="17">
        <v>0.232805007754014</v>
      </c>
      <c r="AF12" s="17"/>
      <c r="AG12" s="17">
        <v>0.31738780052299997</v>
      </c>
      <c r="AH12" s="17">
        <v>0.29851251525004202</v>
      </c>
      <c r="AI12" s="17">
        <v>0.300990192825485</v>
      </c>
      <c r="AJ12" s="17">
        <v>0.25067567284965298</v>
      </c>
      <c r="AK12" s="17"/>
      <c r="AL12" s="17">
        <v>0.26485355542521</v>
      </c>
      <c r="AM12" s="17">
        <v>0.255577910138514</v>
      </c>
      <c r="AN12" s="17">
        <v>0.294673670443929</v>
      </c>
      <c r="AO12" s="17">
        <v>0.34093041726375001</v>
      </c>
      <c r="AP12" s="17">
        <v>0.35032068330907001</v>
      </c>
      <c r="AQ12" s="17"/>
      <c r="AR12" s="17">
        <v>0.26030309748189301</v>
      </c>
      <c r="AS12" s="17">
        <v>0.28985082556710301</v>
      </c>
      <c r="AT12" s="17">
        <v>0.27534843000522802</v>
      </c>
      <c r="AU12" s="17">
        <v>0.27990873939969402</v>
      </c>
      <c r="AV12" s="17">
        <v>0.30726589054110098</v>
      </c>
      <c r="AW12" s="17"/>
      <c r="AX12" s="17">
        <v>0.29664374740152299</v>
      </c>
      <c r="AY12" s="17">
        <v>0.27572307463817303</v>
      </c>
      <c r="AZ12" s="17">
        <v>0.27860903252830999</v>
      </c>
      <c r="BA12" s="17">
        <v>0.31499366946992702</v>
      </c>
      <c r="BB12" s="17">
        <v>0.203447228499814</v>
      </c>
      <c r="BC12" s="17">
        <v>0.269356327354417</v>
      </c>
      <c r="BD12" s="17"/>
      <c r="BE12" s="17">
        <v>0.252836313677681</v>
      </c>
      <c r="BF12" s="17">
        <v>0.30772913563103499</v>
      </c>
      <c r="BG12" s="17">
        <v>0.29094617410750301</v>
      </c>
      <c r="BH12" s="17"/>
      <c r="BI12" s="17">
        <v>0.25623323307328899</v>
      </c>
      <c r="BJ12" s="17">
        <v>0.28534862357370999</v>
      </c>
      <c r="BK12" s="17"/>
      <c r="BL12" s="17">
        <v>0.29670803410075702</v>
      </c>
      <c r="BM12" s="17">
        <v>0.27443861452392299</v>
      </c>
      <c r="BN12" s="17">
        <v>0.26132425141778498</v>
      </c>
      <c r="BO12" s="17">
        <v>0.26143660792551499</v>
      </c>
      <c r="BP12" s="17">
        <v>0.28199985525245702</v>
      </c>
      <c r="BQ12" s="17"/>
      <c r="BR12" s="17">
        <v>0.27372287293779402</v>
      </c>
      <c r="BS12" s="17">
        <v>0.29668785136563502</v>
      </c>
      <c r="BT12" s="17">
        <v>0.331976661605488</v>
      </c>
      <c r="BU12" s="17">
        <v>0.30715357965156898</v>
      </c>
      <c r="BV12" s="17"/>
      <c r="BW12" s="17">
        <v>0.31067595502686002</v>
      </c>
      <c r="BX12" s="17">
        <v>0.28764877793056198</v>
      </c>
      <c r="BY12" s="17">
        <v>0.289435948554223</v>
      </c>
      <c r="BZ12" s="17">
        <v>0.24800235076169899</v>
      </c>
      <c r="CA12" s="17">
        <v>0.26377768914199501</v>
      </c>
      <c r="CB12" s="17"/>
      <c r="CC12" s="17">
        <v>0.28076224491454199</v>
      </c>
      <c r="CD12" s="17">
        <v>0.233984592391137</v>
      </c>
      <c r="CE12" s="17">
        <v>0.27894099091674301</v>
      </c>
      <c r="CF12" s="17">
        <v>0.24914953592476999</v>
      </c>
      <c r="CG12" s="17">
        <v>0.25671946802993401</v>
      </c>
      <c r="CH12" s="17">
        <v>0.29310251205497101</v>
      </c>
      <c r="CI12" s="17">
        <v>0.30386005011224998</v>
      </c>
      <c r="CJ12" s="17">
        <v>0.30523291945735498</v>
      </c>
      <c r="CK12" s="17">
        <v>0.31641824904582999</v>
      </c>
      <c r="CL12" s="17">
        <v>0.29347241920438899</v>
      </c>
    </row>
    <row r="13" spans="2:90" x14ac:dyDescent="0.25">
      <c r="B13" s="18" t="s">
        <v>407</v>
      </c>
      <c r="C13" s="17">
        <v>0.131104879573681</v>
      </c>
      <c r="D13" s="17">
        <v>0.12244876087580001</v>
      </c>
      <c r="E13" s="17">
        <v>0.138930728548849</v>
      </c>
      <c r="F13" s="17"/>
      <c r="G13" s="17">
        <v>0.144452728406986</v>
      </c>
      <c r="H13" s="17">
        <v>0.14154274182200399</v>
      </c>
      <c r="I13" s="17">
        <v>0.11776262824148</v>
      </c>
      <c r="J13" s="17">
        <v>0.120060673845738</v>
      </c>
      <c r="K13" s="17">
        <v>0.14124805589049599</v>
      </c>
      <c r="L13" s="17">
        <v>0.127836827547019</v>
      </c>
      <c r="M13" s="17"/>
      <c r="N13" s="17">
        <v>0.152953175454627</v>
      </c>
      <c r="O13" s="17">
        <v>0.129109592626271</v>
      </c>
      <c r="P13" s="17">
        <v>0.11827131663778701</v>
      </c>
      <c r="Q13" s="17">
        <v>0.117421611373783</v>
      </c>
      <c r="R13" s="17"/>
      <c r="S13" s="17">
        <v>0.15615200411593</v>
      </c>
      <c r="T13" s="17">
        <v>0.12480547289453001</v>
      </c>
      <c r="U13" s="17">
        <v>0.133158150337786</v>
      </c>
      <c r="V13" s="17">
        <v>0.135807994443913</v>
      </c>
      <c r="W13" s="17">
        <v>0.110638569380822</v>
      </c>
      <c r="X13" s="17">
        <v>0.122931465735934</v>
      </c>
      <c r="Y13" s="17">
        <v>0.13068796503476199</v>
      </c>
      <c r="Z13" s="17">
        <v>0.131049472696327</v>
      </c>
      <c r="AA13" s="17">
        <v>0.12376099610258701</v>
      </c>
      <c r="AB13" s="17"/>
      <c r="AC13" s="17">
        <v>0.13112778479322099</v>
      </c>
      <c r="AD13" s="17">
        <v>0.14190914431729401</v>
      </c>
      <c r="AE13" s="17">
        <v>0.113259413893783</v>
      </c>
      <c r="AF13" s="17"/>
      <c r="AG13" s="17">
        <v>0.14659222995543</v>
      </c>
      <c r="AH13" s="17">
        <v>0.169337262657896</v>
      </c>
      <c r="AI13" s="17">
        <v>0.13274931416344801</v>
      </c>
      <c r="AJ13" s="17">
        <v>0.10661151309096301</v>
      </c>
      <c r="AK13" s="17"/>
      <c r="AL13" s="17">
        <v>0.10642518103488501</v>
      </c>
      <c r="AM13" s="17">
        <v>0.131594841653668</v>
      </c>
      <c r="AN13" s="17">
        <v>0.134143958216384</v>
      </c>
      <c r="AO13" s="17">
        <v>0.180210086090626</v>
      </c>
      <c r="AP13" s="17">
        <v>0.145700766135615</v>
      </c>
      <c r="AQ13" s="17"/>
      <c r="AR13" s="17">
        <v>0.12823346177540301</v>
      </c>
      <c r="AS13" s="17">
        <v>0.135940411538406</v>
      </c>
      <c r="AT13" s="17">
        <v>0.12236990279862101</v>
      </c>
      <c r="AU13" s="17">
        <v>0.11706887775996699</v>
      </c>
      <c r="AV13" s="17">
        <v>0.18577633261042101</v>
      </c>
      <c r="AW13" s="17"/>
      <c r="AX13" s="17">
        <v>0.17007702379307901</v>
      </c>
      <c r="AY13" s="17">
        <v>0.124828286421201</v>
      </c>
      <c r="AZ13" s="17">
        <v>0.12885230905971301</v>
      </c>
      <c r="BA13" s="17">
        <v>0.13624243020461899</v>
      </c>
      <c r="BB13" s="17">
        <v>9.7886172591573201E-2</v>
      </c>
      <c r="BC13" s="17">
        <v>5.4424880539262498E-2</v>
      </c>
      <c r="BD13" s="17"/>
      <c r="BE13" s="17">
        <v>0.110051419293494</v>
      </c>
      <c r="BF13" s="17">
        <v>0.163166905762234</v>
      </c>
      <c r="BG13" s="17">
        <v>0.12982326402536301</v>
      </c>
      <c r="BH13" s="17"/>
      <c r="BI13" s="17">
        <v>0.116130272228397</v>
      </c>
      <c r="BJ13" s="17">
        <v>0.13490659240038</v>
      </c>
      <c r="BK13" s="17"/>
      <c r="BL13" s="17">
        <v>0.14629903415648299</v>
      </c>
      <c r="BM13" s="17">
        <v>0.12384418702854399</v>
      </c>
      <c r="BN13" s="17">
        <v>9.06898941142988E-2</v>
      </c>
      <c r="BO13" s="17">
        <v>0.132663841303888</v>
      </c>
      <c r="BP13" s="17">
        <v>0.12711508296634999</v>
      </c>
      <c r="BQ13" s="17"/>
      <c r="BR13" s="17">
        <v>0.123643940283944</v>
      </c>
      <c r="BS13" s="17">
        <v>0.12809692590335101</v>
      </c>
      <c r="BT13" s="17">
        <v>0.18253405302626899</v>
      </c>
      <c r="BU13" s="17">
        <v>0.22343394523007701</v>
      </c>
      <c r="BV13" s="17"/>
      <c r="BW13" s="17">
        <v>0.141880823050412</v>
      </c>
      <c r="BX13" s="17">
        <v>0.132234723350663</v>
      </c>
      <c r="BY13" s="17">
        <v>0.13194665559885799</v>
      </c>
      <c r="BZ13" s="17">
        <v>0.112916164736258</v>
      </c>
      <c r="CA13" s="17">
        <v>0.132624503104321</v>
      </c>
      <c r="CB13" s="17"/>
      <c r="CC13" s="17">
        <v>0.12521549038136101</v>
      </c>
      <c r="CD13" s="17">
        <v>0.100846350965148</v>
      </c>
      <c r="CE13" s="17">
        <v>0.153078664349383</v>
      </c>
      <c r="CF13" s="17">
        <v>0.15071161547366899</v>
      </c>
      <c r="CG13" s="17">
        <v>0.14777768118176199</v>
      </c>
      <c r="CH13" s="17">
        <v>0.107730904924183</v>
      </c>
      <c r="CI13" s="17">
        <v>0.13835583733169199</v>
      </c>
      <c r="CJ13" s="17">
        <v>0.12597520046149899</v>
      </c>
      <c r="CK13" s="17">
        <v>0.13425273905061899</v>
      </c>
      <c r="CL13" s="17">
        <v>0.10938913159231201</v>
      </c>
    </row>
    <row r="14" spans="2:90" x14ac:dyDescent="0.25">
      <c r="B14" s="18" t="s">
        <v>111</v>
      </c>
      <c r="C14" s="19">
        <v>0.115461096815912</v>
      </c>
      <c r="D14" s="19">
        <v>0.101331269705993</v>
      </c>
      <c r="E14" s="19">
        <v>0.12735954300917901</v>
      </c>
      <c r="F14" s="19"/>
      <c r="G14" s="19">
        <v>0.110310023591011</v>
      </c>
      <c r="H14" s="19">
        <v>0.105000304550758</v>
      </c>
      <c r="I14" s="19">
        <v>0.10426530550678099</v>
      </c>
      <c r="J14" s="19">
        <v>0.14285476147545201</v>
      </c>
      <c r="K14" s="19">
        <v>0.13133163248407401</v>
      </c>
      <c r="L14" s="19">
        <v>0.102844776486251</v>
      </c>
      <c r="M14" s="19"/>
      <c r="N14" s="19">
        <v>9.5394299868126503E-2</v>
      </c>
      <c r="O14" s="19">
        <v>0.12074134698885</v>
      </c>
      <c r="P14" s="19">
        <v>0.101975305226016</v>
      </c>
      <c r="Q14" s="19">
        <v>0.143410375956113</v>
      </c>
      <c r="R14" s="19"/>
      <c r="S14" s="19">
        <v>7.8321069527579099E-2</v>
      </c>
      <c r="T14" s="19">
        <v>0.13746489777363</v>
      </c>
      <c r="U14" s="19">
        <v>9.8310626318711306E-2</v>
      </c>
      <c r="V14" s="19">
        <v>0.14115981048137399</v>
      </c>
      <c r="W14" s="19">
        <v>0.138838406179149</v>
      </c>
      <c r="X14" s="19">
        <v>0.15079385795132</v>
      </c>
      <c r="Y14" s="19">
        <v>0.110374053305879</v>
      </c>
      <c r="Z14" s="19">
        <v>7.8141326017019994E-2</v>
      </c>
      <c r="AA14" s="19">
        <v>9.7911143180778606E-2</v>
      </c>
      <c r="AB14" s="19"/>
      <c r="AC14" s="19">
        <v>0.109556378791471</v>
      </c>
      <c r="AD14" s="19">
        <v>9.3498143437616102E-2</v>
      </c>
      <c r="AE14" s="19">
        <v>0.169227970002367</v>
      </c>
      <c r="AF14" s="19"/>
      <c r="AG14" s="19">
        <v>9.0141230154714203E-2</v>
      </c>
      <c r="AH14" s="19">
        <v>7.3692554771992505E-2</v>
      </c>
      <c r="AI14" s="19">
        <v>0.112238638763694</v>
      </c>
      <c r="AJ14" s="19">
        <v>0.104401251669166</v>
      </c>
      <c r="AK14" s="19"/>
      <c r="AL14" s="19">
        <v>0.14237016554226001</v>
      </c>
      <c r="AM14" s="19">
        <v>0.13046940791491801</v>
      </c>
      <c r="AN14" s="19">
        <v>9.6518566971111094E-2</v>
      </c>
      <c r="AO14" s="19">
        <v>8.2382448186612695E-2</v>
      </c>
      <c r="AP14" s="19">
        <v>2.6781804316534801E-2</v>
      </c>
      <c r="AQ14" s="19"/>
      <c r="AR14" s="19">
        <v>0.17142725577196399</v>
      </c>
      <c r="AS14" s="19">
        <v>0.103957501746996</v>
      </c>
      <c r="AT14" s="19">
        <v>0.10891073091239099</v>
      </c>
      <c r="AU14" s="19">
        <v>0.10030265959219201</v>
      </c>
      <c r="AV14" s="19">
        <v>7.4972643943369305E-2</v>
      </c>
      <c r="AW14" s="19"/>
      <c r="AX14" s="19">
        <v>8.7231135938781207E-2</v>
      </c>
      <c r="AY14" s="19">
        <v>0.114451877671594</v>
      </c>
      <c r="AZ14" s="19">
        <v>9.5317257007124595E-2</v>
      </c>
      <c r="BA14" s="19">
        <v>0.10542912105923</v>
      </c>
      <c r="BB14" s="19">
        <v>0.18079079342032101</v>
      </c>
      <c r="BC14" s="19">
        <v>0.18196011706005</v>
      </c>
      <c r="BD14" s="19"/>
      <c r="BE14" s="19">
        <v>0.15229820860947799</v>
      </c>
      <c r="BF14" s="19">
        <v>6.3919841723103596E-2</v>
      </c>
      <c r="BG14" s="19">
        <v>0.11062790987740399</v>
      </c>
      <c r="BH14" s="19"/>
      <c r="BI14" s="19">
        <v>0.12548082383555501</v>
      </c>
      <c r="BJ14" s="19">
        <v>0.112917315610017</v>
      </c>
      <c r="BK14" s="19"/>
      <c r="BL14" s="19">
        <v>0.107074623904951</v>
      </c>
      <c r="BM14" s="19">
        <v>0.119515218333944</v>
      </c>
      <c r="BN14" s="19">
        <v>0.10789156811891</v>
      </c>
      <c r="BO14" s="19">
        <v>0.12013184521902701</v>
      </c>
      <c r="BP14" s="19">
        <v>0.11660206179412699</v>
      </c>
      <c r="BQ14" s="19"/>
      <c r="BR14" s="19">
        <v>0.11811385622000101</v>
      </c>
      <c r="BS14" s="19">
        <v>0.122678747290161</v>
      </c>
      <c r="BT14" s="19">
        <v>7.4078924108334804E-2</v>
      </c>
      <c r="BU14" s="19">
        <v>8.9224080297110001E-2</v>
      </c>
      <c r="BV14" s="19"/>
      <c r="BW14" s="19">
        <v>0.107583350582375</v>
      </c>
      <c r="BX14" s="19">
        <v>0.11282579215177201</v>
      </c>
      <c r="BY14" s="19">
        <v>0.112330716661425</v>
      </c>
      <c r="BZ14" s="19">
        <v>0.130499390431735</v>
      </c>
      <c r="CA14" s="19">
        <v>0.110535904065998</v>
      </c>
      <c r="CB14" s="19"/>
      <c r="CC14" s="19">
        <v>0.107953854601154</v>
      </c>
      <c r="CD14" s="19">
        <v>0.12043102731708701</v>
      </c>
      <c r="CE14" s="19">
        <v>8.8851605438600406E-2</v>
      </c>
      <c r="CF14" s="19">
        <v>0.122735234182964</v>
      </c>
      <c r="CG14" s="19">
        <v>0.13874591687735599</v>
      </c>
      <c r="CH14" s="19">
        <v>0.122751799791345</v>
      </c>
      <c r="CI14" s="19">
        <v>9.3474431881192602E-2</v>
      </c>
      <c r="CJ14" s="19">
        <v>0.13615209096769401</v>
      </c>
      <c r="CK14" s="19">
        <v>0.103845560945064</v>
      </c>
      <c r="CL14" s="19">
        <v>0.10767436343855701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420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8.8596168674154097E-2</v>
      </c>
      <c r="D9" s="17">
        <v>7.6273242141937397E-2</v>
      </c>
      <c r="E9" s="17">
        <v>0.100511277156734</v>
      </c>
      <c r="F9" s="17"/>
      <c r="G9" s="17">
        <v>6.8282246422392195E-2</v>
      </c>
      <c r="H9" s="17">
        <v>4.94781751811324E-2</v>
      </c>
      <c r="I9" s="17">
        <v>0.101802035558703</v>
      </c>
      <c r="J9" s="17">
        <v>0.105564122039758</v>
      </c>
      <c r="K9" s="17">
        <v>8.0179380998495503E-2</v>
      </c>
      <c r="L9" s="17">
        <v>0.11053896762609</v>
      </c>
      <c r="M9" s="17"/>
      <c r="N9" s="17">
        <v>8.0121812191869701E-2</v>
      </c>
      <c r="O9" s="17">
        <v>9.4179276995712602E-2</v>
      </c>
      <c r="P9" s="17">
        <v>8.5842777871905002E-2</v>
      </c>
      <c r="Q9" s="17">
        <v>9.3031813297577107E-2</v>
      </c>
      <c r="R9" s="17"/>
      <c r="S9" s="17">
        <v>2.9224176435767499E-2</v>
      </c>
      <c r="T9" s="17">
        <v>9.0270352796071596E-2</v>
      </c>
      <c r="U9" s="17">
        <v>0.12401490407811</v>
      </c>
      <c r="V9" s="17">
        <v>0.135024505781841</v>
      </c>
      <c r="W9" s="17">
        <v>7.64007765785754E-2</v>
      </c>
      <c r="X9" s="17">
        <v>7.6849827809549798E-2</v>
      </c>
      <c r="Y9" s="17">
        <v>0.119809688803918</v>
      </c>
      <c r="Z9" s="17">
        <v>0.102574607945622</v>
      </c>
      <c r="AA9" s="17">
        <v>7.9799782463147895E-2</v>
      </c>
      <c r="AB9" s="17"/>
      <c r="AC9" s="17">
        <v>0.111987359826103</v>
      </c>
      <c r="AD9" s="17">
        <v>7.7653592379994002E-2</v>
      </c>
      <c r="AE9" s="17">
        <v>5.0223877822533999E-2</v>
      </c>
      <c r="AF9" s="17"/>
      <c r="AG9" s="17">
        <v>8.4982451035860496E-2</v>
      </c>
      <c r="AH9" s="17">
        <v>7.0759583087382602E-2</v>
      </c>
      <c r="AI9" s="17">
        <v>9.0482234026209293E-2</v>
      </c>
      <c r="AJ9" s="17">
        <v>0.119186750444603</v>
      </c>
      <c r="AK9" s="17"/>
      <c r="AL9" s="17">
        <v>8.7509228576112194E-2</v>
      </c>
      <c r="AM9" s="17">
        <v>9.4969971183527999E-2</v>
      </c>
      <c r="AN9" s="17">
        <v>6.8326158319772803E-2</v>
      </c>
      <c r="AO9" s="17">
        <v>8.9272236305109096E-2</v>
      </c>
      <c r="AP9" s="17">
        <v>8.0535113289887605E-2</v>
      </c>
      <c r="AQ9" s="17"/>
      <c r="AR9" s="17">
        <v>7.5402665793385698E-2</v>
      </c>
      <c r="AS9" s="17">
        <v>9.0053870465900701E-2</v>
      </c>
      <c r="AT9" s="17">
        <v>0.102509018357508</v>
      </c>
      <c r="AU9" s="17">
        <v>8.2882022166620994E-2</v>
      </c>
      <c r="AV9" s="17">
        <v>6.1401478833372103E-2</v>
      </c>
      <c r="AW9" s="17"/>
      <c r="AX9" s="17">
        <v>5.0670586723444898E-2</v>
      </c>
      <c r="AY9" s="17">
        <v>6.3181038857030497E-2</v>
      </c>
      <c r="AZ9" s="17">
        <v>5.2083575439044003E-2</v>
      </c>
      <c r="BA9" s="17">
        <v>0.109346322487341</v>
      </c>
      <c r="BB9" s="17">
        <v>0.16975035970046201</v>
      </c>
      <c r="BC9" s="17">
        <v>0.24054278871406901</v>
      </c>
      <c r="BD9" s="17"/>
      <c r="BE9" s="17">
        <v>8.9305861490661095E-2</v>
      </c>
      <c r="BF9" s="17">
        <v>6.9911815770781205E-2</v>
      </c>
      <c r="BG9" s="17">
        <v>0.102916742978462</v>
      </c>
      <c r="BH9" s="17"/>
      <c r="BI9" s="17">
        <v>0.141086249656702</v>
      </c>
      <c r="BJ9" s="17">
        <v>7.5270128829202199E-2</v>
      </c>
      <c r="BK9" s="17"/>
      <c r="BL9" s="17">
        <v>8.2524781628642602E-2</v>
      </c>
      <c r="BM9" s="17">
        <v>8.4624161712079607E-2</v>
      </c>
      <c r="BN9" s="17">
        <v>0.10196565249360399</v>
      </c>
      <c r="BO9" s="17">
        <v>0.100421367329613</v>
      </c>
      <c r="BP9" s="17">
        <v>8.6732045590947104E-2</v>
      </c>
      <c r="BQ9" s="17"/>
      <c r="BR9" s="17">
        <v>9.6503219283044103E-2</v>
      </c>
      <c r="BS9" s="17">
        <v>4.3770415849911898E-2</v>
      </c>
      <c r="BT9" s="17">
        <v>2.8323975465034901E-2</v>
      </c>
      <c r="BU9" s="17">
        <v>7.5594103090283402E-2</v>
      </c>
      <c r="BV9" s="17"/>
      <c r="BW9" s="17">
        <v>6.3304538714922295E-2</v>
      </c>
      <c r="BX9" s="17">
        <v>8.0937224605629104E-2</v>
      </c>
      <c r="BY9" s="17">
        <v>9.3001494174460103E-2</v>
      </c>
      <c r="BZ9" s="17">
        <v>0.118273813246469</v>
      </c>
      <c r="CA9" s="17">
        <v>8.5688666009056794E-2</v>
      </c>
      <c r="CB9" s="17"/>
      <c r="CC9" s="17">
        <v>6.0643619101000301E-2</v>
      </c>
      <c r="CD9" s="17">
        <v>9.3132933142074506E-2</v>
      </c>
      <c r="CE9" s="17">
        <v>7.9009546089685204E-2</v>
      </c>
      <c r="CF9" s="17">
        <v>9.3402937103001599E-2</v>
      </c>
      <c r="CG9" s="17">
        <v>8.2839816684866299E-2</v>
      </c>
      <c r="CH9" s="17">
        <v>0.10997440263305901</v>
      </c>
      <c r="CI9" s="17">
        <v>0.105923218420809</v>
      </c>
      <c r="CJ9" s="17">
        <v>9.7845844489128697E-2</v>
      </c>
      <c r="CK9" s="17">
        <v>8.5399102349241598E-2</v>
      </c>
      <c r="CL9" s="17">
        <v>7.7898591628801403E-2</v>
      </c>
    </row>
    <row r="10" spans="2:90" x14ac:dyDescent="0.25">
      <c r="B10" s="18" t="s">
        <v>269</v>
      </c>
      <c r="C10" s="17">
        <v>0.13975313629797101</v>
      </c>
      <c r="D10" s="17">
        <v>0.13740155238298599</v>
      </c>
      <c r="E10" s="17">
        <v>0.141551375360356</v>
      </c>
      <c r="F10" s="17"/>
      <c r="G10" s="17">
        <v>0.14382102405298999</v>
      </c>
      <c r="H10" s="17">
        <v>0.11838150321438901</v>
      </c>
      <c r="I10" s="17">
        <v>0.11648574181592899</v>
      </c>
      <c r="J10" s="17">
        <v>0.153845207731933</v>
      </c>
      <c r="K10" s="17">
        <v>0.15946399899787</v>
      </c>
      <c r="L10" s="17">
        <v>0.14625364478811201</v>
      </c>
      <c r="M10" s="17"/>
      <c r="N10" s="17">
        <v>0.14939985045947099</v>
      </c>
      <c r="O10" s="17">
        <v>0.13909914114723301</v>
      </c>
      <c r="P10" s="17">
        <v>0.15415995909198299</v>
      </c>
      <c r="Q10" s="17">
        <v>0.11941038196742</v>
      </c>
      <c r="R10" s="17"/>
      <c r="S10" s="17">
        <v>5.54153397371418E-2</v>
      </c>
      <c r="T10" s="17">
        <v>0.13596074445578199</v>
      </c>
      <c r="U10" s="17">
        <v>0.18506793048671399</v>
      </c>
      <c r="V10" s="17">
        <v>0.153570729699365</v>
      </c>
      <c r="W10" s="17">
        <v>0.14000550637098599</v>
      </c>
      <c r="X10" s="17">
        <v>0.176646510041226</v>
      </c>
      <c r="Y10" s="17">
        <v>0.15967362765048401</v>
      </c>
      <c r="Z10" s="17">
        <v>0.14738341144887299</v>
      </c>
      <c r="AA10" s="17">
        <v>0.15112482043194</v>
      </c>
      <c r="AB10" s="17"/>
      <c r="AC10" s="17">
        <v>0.13469625480043301</v>
      </c>
      <c r="AD10" s="17">
        <v>0.15740593482428</v>
      </c>
      <c r="AE10" s="17">
        <v>0.104424771074576</v>
      </c>
      <c r="AF10" s="17"/>
      <c r="AG10" s="17">
        <v>0.108366157089653</v>
      </c>
      <c r="AH10" s="17">
        <v>0.13673827240979899</v>
      </c>
      <c r="AI10" s="17">
        <v>0.17622832941936101</v>
      </c>
      <c r="AJ10" s="17">
        <v>0.14354136526368599</v>
      </c>
      <c r="AK10" s="17"/>
      <c r="AL10" s="17">
        <v>0.12071882439994901</v>
      </c>
      <c r="AM10" s="17">
        <v>0.14466793104689099</v>
      </c>
      <c r="AN10" s="17">
        <v>0.16153584772139101</v>
      </c>
      <c r="AO10" s="17">
        <v>0.114360197340391</v>
      </c>
      <c r="AP10" s="17">
        <v>0.215410084239788</v>
      </c>
      <c r="AQ10" s="17"/>
      <c r="AR10" s="17">
        <v>0.147615773570133</v>
      </c>
      <c r="AS10" s="17">
        <v>0.127472914240816</v>
      </c>
      <c r="AT10" s="17">
        <v>0.14157444139352199</v>
      </c>
      <c r="AU10" s="17">
        <v>0.15429088298155</v>
      </c>
      <c r="AV10" s="17">
        <v>0.14312235759768199</v>
      </c>
      <c r="AW10" s="17"/>
      <c r="AX10" s="17">
        <v>8.4173691278045304E-2</v>
      </c>
      <c r="AY10" s="17">
        <v>0.13532399242165</v>
      </c>
      <c r="AZ10" s="17">
        <v>0.12993234430638001</v>
      </c>
      <c r="BA10" s="17">
        <v>0.148343404085583</v>
      </c>
      <c r="BB10" s="17">
        <v>0.24134404920611799</v>
      </c>
      <c r="BC10" s="17">
        <v>0.18816623798277099</v>
      </c>
      <c r="BD10" s="17"/>
      <c r="BE10" s="17">
        <v>0.14505515429920901</v>
      </c>
      <c r="BF10" s="17">
        <v>0.120100726664641</v>
      </c>
      <c r="BG10" s="17">
        <v>0.15202627351393599</v>
      </c>
      <c r="BH10" s="17"/>
      <c r="BI10" s="17">
        <v>0.14813362685678699</v>
      </c>
      <c r="BJ10" s="17">
        <v>0.13762552001282599</v>
      </c>
      <c r="BK10" s="17"/>
      <c r="BL10" s="17">
        <v>0.14905602984545799</v>
      </c>
      <c r="BM10" s="17">
        <v>0.13542980068789001</v>
      </c>
      <c r="BN10" s="17">
        <v>0.12720862412481401</v>
      </c>
      <c r="BO10" s="17">
        <v>0.14414805156344701</v>
      </c>
      <c r="BP10" s="17">
        <v>0.12303600228198</v>
      </c>
      <c r="BQ10" s="17"/>
      <c r="BR10" s="17">
        <v>0.14354488669750301</v>
      </c>
      <c r="BS10" s="17">
        <v>0.15728047634971001</v>
      </c>
      <c r="BT10" s="17">
        <v>7.4773222177752896E-2</v>
      </c>
      <c r="BU10" s="17">
        <v>0.110849680961933</v>
      </c>
      <c r="BV10" s="17"/>
      <c r="BW10" s="17">
        <v>0.12382098031345599</v>
      </c>
      <c r="BX10" s="17">
        <v>0.13442064040899199</v>
      </c>
      <c r="BY10" s="17">
        <v>0.14107636843645199</v>
      </c>
      <c r="BZ10" s="17">
        <v>0.17570926141714799</v>
      </c>
      <c r="CA10" s="17">
        <v>0.12624930370736501</v>
      </c>
      <c r="CB10" s="17"/>
      <c r="CC10" s="17">
        <v>0.10548584953057499</v>
      </c>
      <c r="CD10" s="17">
        <v>0.127173581168674</v>
      </c>
      <c r="CE10" s="17">
        <v>0.118638327446163</v>
      </c>
      <c r="CF10" s="17">
        <v>0.13938275664469399</v>
      </c>
      <c r="CG10" s="17">
        <v>0.13326431266595501</v>
      </c>
      <c r="CH10" s="17">
        <v>0.139901448546079</v>
      </c>
      <c r="CI10" s="17">
        <v>0.15213434639225101</v>
      </c>
      <c r="CJ10" s="17">
        <v>0.16505742137229201</v>
      </c>
      <c r="CK10" s="17">
        <v>0.13448904358802399</v>
      </c>
      <c r="CL10" s="17">
        <v>0.19135703032359699</v>
      </c>
    </row>
    <row r="11" spans="2:90" x14ac:dyDescent="0.25">
      <c r="B11" s="18" t="s">
        <v>270</v>
      </c>
      <c r="C11" s="17">
        <v>0.29419294040096799</v>
      </c>
      <c r="D11" s="17">
        <v>0.29642395697264401</v>
      </c>
      <c r="E11" s="17">
        <v>0.292538994623605</v>
      </c>
      <c r="F11" s="17"/>
      <c r="G11" s="17">
        <v>0.31067858534208098</v>
      </c>
      <c r="H11" s="17">
        <v>0.319236263135597</v>
      </c>
      <c r="I11" s="17">
        <v>0.31779387488771199</v>
      </c>
      <c r="J11" s="17">
        <v>0.28538135612784998</v>
      </c>
      <c r="K11" s="17">
        <v>0.27135222795714697</v>
      </c>
      <c r="L11" s="17">
        <v>0.273941696181429</v>
      </c>
      <c r="M11" s="17"/>
      <c r="N11" s="17">
        <v>0.28843537869333702</v>
      </c>
      <c r="O11" s="17">
        <v>0.304931729042206</v>
      </c>
      <c r="P11" s="17">
        <v>0.30549916316569797</v>
      </c>
      <c r="Q11" s="17">
        <v>0.27966763533618</v>
      </c>
      <c r="R11" s="17"/>
      <c r="S11" s="17">
        <v>0.26797300835840698</v>
      </c>
      <c r="T11" s="17">
        <v>0.33128270096889501</v>
      </c>
      <c r="U11" s="17">
        <v>0.27079290042951198</v>
      </c>
      <c r="V11" s="17">
        <v>0.31488111205105501</v>
      </c>
      <c r="W11" s="17">
        <v>0.29273356695638603</v>
      </c>
      <c r="X11" s="17">
        <v>0.262387021721115</v>
      </c>
      <c r="Y11" s="17">
        <v>0.297734811031515</v>
      </c>
      <c r="Z11" s="17">
        <v>0.288708420910329</v>
      </c>
      <c r="AA11" s="17">
        <v>0.306013786403243</v>
      </c>
      <c r="AB11" s="17"/>
      <c r="AC11" s="17">
        <v>0.28451209642144099</v>
      </c>
      <c r="AD11" s="17">
        <v>0.293998903348408</v>
      </c>
      <c r="AE11" s="17">
        <v>0.32653932749414299</v>
      </c>
      <c r="AF11" s="17"/>
      <c r="AG11" s="17">
        <v>0.30346473659043099</v>
      </c>
      <c r="AH11" s="17">
        <v>0.25243087008613702</v>
      </c>
      <c r="AI11" s="17">
        <v>0.292296118002079</v>
      </c>
      <c r="AJ11" s="17">
        <v>0.31104106029588802</v>
      </c>
      <c r="AK11" s="17"/>
      <c r="AL11" s="17">
        <v>0.28836685548871799</v>
      </c>
      <c r="AM11" s="17">
        <v>0.32761995797133098</v>
      </c>
      <c r="AN11" s="17">
        <v>0.28944258117542898</v>
      </c>
      <c r="AO11" s="17">
        <v>0.306210320303755</v>
      </c>
      <c r="AP11" s="17">
        <v>0.21181707781834</v>
      </c>
      <c r="AQ11" s="17"/>
      <c r="AR11" s="17">
        <v>0.30394751552709198</v>
      </c>
      <c r="AS11" s="17">
        <v>0.267429432249918</v>
      </c>
      <c r="AT11" s="17">
        <v>0.29202831644000399</v>
      </c>
      <c r="AU11" s="17">
        <v>0.31855058867127001</v>
      </c>
      <c r="AV11" s="17">
        <v>0.30752454032687299</v>
      </c>
      <c r="AW11" s="17"/>
      <c r="AX11" s="17">
        <v>0.25152407206953098</v>
      </c>
      <c r="AY11" s="17">
        <v>0.28657783023146299</v>
      </c>
      <c r="AZ11" s="17">
        <v>0.34073760259032398</v>
      </c>
      <c r="BA11" s="17">
        <v>0.31871378436536302</v>
      </c>
      <c r="BB11" s="17">
        <v>0.30507936213898801</v>
      </c>
      <c r="BC11" s="17">
        <v>0.311346893259899</v>
      </c>
      <c r="BD11" s="17"/>
      <c r="BE11" s="17">
        <v>0.29431572747499801</v>
      </c>
      <c r="BF11" s="17">
        <v>0.31327213638829399</v>
      </c>
      <c r="BG11" s="17">
        <v>0.279273272466528</v>
      </c>
      <c r="BH11" s="17"/>
      <c r="BI11" s="17">
        <v>0.28313567601987499</v>
      </c>
      <c r="BJ11" s="17">
        <v>0.29700012878704901</v>
      </c>
      <c r="BK11" s="17"/>
      <c r="BL11" s="17">
        <v>0.29676211143116199</v>
      </c>
      <c r="BM11" s="17">
        <v>0.29400904844144499</v>
      </c>
      <c r="BN11" s="17">
        <v>0.31228455323428</v>
      </c>
      <c r="BO11" s="17">
        <v>0.26155980505605902</v>
      </c>
      <c r="BP11" s="17">
        <v>0.28690362758599902</v>
      </c>
      <c r="BQ11" s="17"/>
      <c r="BR11" s="17">
        <v>0.29948236473258499</v>
      </c>
      <c r="BS11" s="17">
        <v>0.243748059127434</v>
      </c>
      <c r="BT11" s="17">
        <v>0.28577624889361902</v>
      </c>
      <c r="BU11" s="17">
        <v>0.28205249915915198</v>
      </c>
      <c r="BV11" s="17"/>
      <c r="BW11" s="17">
        <v>0.30100310775505001</v>
      </c>
      <c r="BX11" s="17">
        <v>0.31574245220569103</v>
      </c>
      <c r="BY11" s="17">
        <v>0.30710710642104</v>
      </c>
      <c r="BZ11" s="17">
        <v>0.28195283194531001</v>
      </c>
      <c r="CA11" s="17">
        <v>0.27061718775445998</v>
      </c>
      <c r="CB11" s="17"/>
      <c r="CC11" s="17">
        <v>0.25931401988857899</v>
      </c>
      <c r="CD11" s="17">
        <v>0.27970775873764703</v>
      </c>
      <c r="CE11" s="17">
        <v>0.27272262302075401</v>
      </c>
      <c r="CF11" s="17">
        <v>0.30076602528690599</v>
      </c>
      <c r="CG11" s="17">
        <v>0.29413148330886102</v>
      </c>
      <c r="CH11" s="17">
        <v>0.29630878600039501</v>
      </c>
      <c r="CI11" s="17">
        <v>0.32395103363536298</v>
      </c>
      <c r="CJ11" s="17">
        <v>0.27795519589489198</v>
      </c>
      <c r="CK11" s="17">
        <v>0.30417073440971398</v>
      </c>
      <c r="CL11" s="17">
        <v>0.36617506112141401</v>
      </c>
    </row>
    <row r="12" spans="2:90" x14ac:dyDescent="0.25">
      <c r="B12" s="18" t="s">
        <v>271</v>
      </c>
      <c r="C12" s="17">
        <v>0.28978874393468501</v>
      </c>
      <c r="D12" s="17">
        <v>0.300183931007108</v>
      </c>
      <c r="E12" s="17">
        <v>0.28026624617180501</v>
      </c>
      <c r="F12" s="17"/>
      <c r="G12" s="17">
        <v>0.24422351186997401</v>
      </c>
      <c r="H12" s="17">
        <v>0.30103613253807898</v>
      </c>
      <c r="I12" s="17">
        <v>0.28575069700204098</v>
      </c>
      <c r="J12" s="17">
        <v>0.27648069551473498</v>
      </c>
      <c r="K12" s="17">
        <v>0.31643303844079701</v>
      </c>
      <c r="L12" s="17">
        <v>0.29623084422446899</v>
      </c>
      <c r="M12" s="17"/>
      <c r="N12" s="17">
        <v>0.29951666062078303</v>
      </c>
      <c r="O12" s="17">
        <v>0.29097911889051298</v>
      </c>
      <c r="P12" s="17">
        <v>0.27798894335591401</v>
      </c>
      <c r="Q12" s="17">
        <v>0.29076061491543898</v>
      </c>
      <c r="R12" s="17"/>
      <c r="S12" s="17">
        <v>0.364664072959688</v>
      </c>
      <c r="T12" s="17">
        <v>0.24731075194930399</v>
      </c>
      <c r="U12" s="17">
        <v>0.28839432906637402</v>
      </c>
      <c r="V12" s="17">
        <v>0.28624967484161101</v>
      </c>
      <c r="W12" s="17">
        <v>0.29341004626425599</v>
      </c>
      <c r="X12" s="17">
        <v>0.255878362307352</v>
      </c>
      <c r="Y12" s="17">
        <v>0.25774346811980797</v>
      </c>
      <c r="Z12" s="17">
        <v>0.296176694323735</v>
      </c>
      <c r="AA12" s="17">
        <v>0.30363641686520898</v>
      </c>
      <c r="AB12" s="17"/>
      <c r="AC12" s="17">
        <v>0.28021122877161297</v>
      </c>
      <c r="AD12" s="17">
        <v>0.30242814726210998</v>
      </c>
      <c r="AE12" s="17">
        <v>0.299411322952292</v>
      </c>
      <c r="AF12" s="17"/>
      <c r="AG12" s="17">
        <v>0.31015243160580203</v>
      </c>
      <c r="AH12" s="17">
        <v>0.304810370763892</v>
      </c>
      <c r="AI12" s="17">
        <v>0.30073575671235703</v>
      </c>
      <c r="AJ12" s="17">
        <v>0.25914288808468999</v>
      </c>
      <c r="AK12" s="17"/>
      <c r="AL12" s="17">
        <v>0.29845012912487401</v>
      </c>
      <c r="AM12" s="17">
        <v>0.25884185219427702</v>
      </c>
      <c r="AN12" s="17">
        <v>0.30243496768792699</v>
      </c>
      <c r="AO12" s="17">
        <v>0.30765726608678301</v>
      </c>
      <c r="AP12" s="17">
        <v>0.30979369810520102</v>
      </c>
      <c r="AQ12" s="17"/>
      <c r="AR12" s="17">
        <v>0.25683794637429502</v>
      </c>
      <c r="AS12" s="17">
        <v>0.31662263009130698</v>
      </c>
      <c r="AT12" s="17">
        <v>0.29624300818654797</v>
      </c>
      <c r="AU12" s="17">
        <v>0.27030985437053401</v>
      </c>
      <c r="AV12" s="17">
        <v>0.28403842166410898</v>
      </c>
      <c r="AW12" s="17"/>
      <c r="AX12" s="17">
        <v>0.35248857197149802</v>
      </c>
      <c r="AY12" s="17">
        <v>0.31172724265179402</v>
      </c>
      <c r="AZ12" s="17">
        <v>0.31730999798606802</v>
      </c>
      <c r="BA12" s="17">
        <v>0.27064412518912301</v>
      </c>
      <c r="BB12" s="17">
        <v>0.17131151348503701</v>
      </c>
      <c r="BC12" s="17">
        <v>0.14399827846823501</v>
      </c>
      <c r="BD12" s="17"/>
      <c r="BE12" s="17">
        <v>0.2796031894612</v>
      </c>
      <c r="BF12" s="17">
        <v>0.29718159139494499</v>
      </c>
      <c r="BG12" s="17">
        <v>0.297828416056857</v>
      </c>
      <c r="BH12" s="17"/>
      <c r="BI12" s="17">
        <v>0.25167253206636397</v>
      </c>
      <c r="BJ12" s="17">
        <v>0.299465584750853</v>
      </c>
      <c r="BK12" s="17"/>
      <c r="BL12" s="17">
        <v>0.28451531777428102</v>
      </c>
      <c r="BM12" s="17">
        <v>0.31448492771396502</v>
      </c>
      <c r="BN12" s="17">
        <v>0.24995209744974201</v>
      </c>
      <c r="BO12" s="17">
        <v>0.30474547794641699</v>
      </c>
      <c r="BP12" s="17">
        <v>0.31302189968038002</v>
      </c>
      <c r="BQ12" s="17"/>
      <c r="BR12" s="17">
        <v>0.28521764676786798</v>
      </c>
      <c r="BS12" s="17">
        <v>0.32361258420801298</v>
      </c>
      <c r="BT12" s="17">
        <v>0.31716269434323502</v>
      </c>
      <c r="BU12" s="17">
        <v>0.30885477556422902</v>
      </c>
      <c r="BV12" s="17"/>
      <c r="BW12" s="17">
        <v>0.31054650156785502</v>
      </c>
      <c r="BX12" s="17">
        <v>0.27221212532104899</v>
      </c>
      <c r="BY12" s="17">
        <v>0.28512196521173699</v>
      </c>
      <c r="BZ12" s="17">
        <v>0.25703127612641502</v>
      </c>
      <c r="CA12" s="17">
        <v>0.32816030248703898</v>
      </c>
      <c r="CB12" s="17"/>
      <c r="CC12" s="17">
        <v>0.35816365760716601</v>
      </c>
      <c r="CD12" s="17">
        <v>0.313527691400037</v>
      </c>
      <c r="CE12" s="17">
        <v>0.31862665144125502</v>
      </c>
      <c r="CF12" s="17">
        <v>0.29069587959894899</v>
      </c>
      <c r="CG12" s="17">
        <v>0.29858693310696999</v>
      </c>
      <c r="CH12" s="17">
        <v>0.26043704538129198</v>
      </c>
      <c r="CI12" s="17">
        <v>0.24858537335643899</v>
      </c>
      <c r="CJ12" s="17">
        <v>0.30148444102621302</v>
      </c>
      <c r="CK12" s="17">
        <v>0.29477724798044802</v>
      </c>
      <c r="CL12" s="17">
        <v>0.202417400726009</v>
      </c>
    </row>
    <row r="13" spans="2:90" x14ac:dyDescent="0.25">
      <c r="B13" s="18" t="s">
        <v>407</v>
      </c>
      <c r="C13" s="17">
        <v>0.138893276185722</v>
      </c>
      <c r="D13" s="17">
        <v>0.14846192434962299</v>
      </c>
      <c r="E13" s="17">
        <v>0.13011637163581299</v>
      </c>
      <c r="F13" s="17"/>
      <c r="G13" s="17">
        <v>0.15569222295957</v>
      </c>
      <c r="H13" s="17">
        <v>0.15574697153577499</v>
      </c>
      <c r="I13" s="17">
        <v>0.13707742501929299</v>
      </c>
      <c r="J13" s="17">
        <v>0.12224039860001699</v>
      </c>
      <c r="K13" s="17">
        <v>0.12958554763201199</v>
      </c>
      <c r="L13" s="17">
        <v>0.138590386097139</v>
      </c>
      <c r="M13" s="17"/>
      <c r="N13" s="17">
        <v>0.15158853001700601</v>
      </c>
      <c r="O13" s="17">
        <v>0.12925182274444799</v>
      </c>
      <c r="P13" s="17">
        <v>0.132817949858653</v>
      </c>
      <c r="Q13" s="17">
        <v>0.13733782351457699</v>
      </c>
      <c r="R13" s="17"/>
      <c r="S13" s="17">
        <v>0.260323149572742</v>
      </c>
      <c r="T13" s="17">
        <v>0.13321918915002501</v>
      </c>
      <c r="U13" s="17">
        <v>7.8297054807590596E-2</v>
      </c>
      <c r="V13" s="17">
        <v>8.6247530189651506E-2</v>
      </c>
      <c r="W13" s="17">
        <v>0.13433557855824799</v>
      </c>
      <c r="X13" s="17">
        <v>0.134297157964653</v>
      </c>
      <c r="Y13" s="17">
        <v>9.9730391159893406E-2</v>
      </c>
      <c r="Z13" s="17">
        <v>0.14073106362086699</v>
      </c>
      <c r="AA13" s="17">
        <v>0.1274178834344</v>
      </c>
      <c r="AB13" s="17"/>
      <c r="AC13" s="17">
        <v>0.14163550115708901</v>
      </c>
      <c r="AD13" s="17">
        <v>0.14124656001465899</v>
      </c>
      <c r="AE13" s="17">
        <v>0.14005260416387799</v>
      </c>
      <c r="AF13" s="17"/>
      <c r="AG13" s="17">
        <v>0.15713260041619201</v>
      </c>
      <c r="AH13" s="17">
        <v>0.20161335910408801</v>
      </c>
      <c r="AI13" s="17">
        <v>0.101358100867941</v>
      </c>
      <c r="AJ13" s="17">
        <v>0.120349357698864</v>
      </c>
      <c r="AK13" s="17"/>
      <c r="AL13" s="17">
        <v>0.138569230341131</v>
      </c>
      <c r="AM13" s="17">
        <v>0.122904770219362</v>
      </c>
      <c r="AN13" s="17">
        <v>0.14014889978155601</v>
      </c>
      <c r="AO13" s="17">
        <v>0.16021689406755801</v>
      </c>
      <c r="AP13" s="17">
        <v>0.16867664332625101</v>
      </c>
      <c r="AQ13" s="17"/>
      <c r="AR13" s="17">
        <v>0.124014928974719</v>
      </c>
      <c r="AS13" s="17">
        <v>0.145283948501123</v>
      </c>
      <c r="AT13" s="17">
        <v>0.13153578057708901</v>
      </c>
      <c r="AU13" s="17">
        <v>0.14040741648364899</v>
      </c>
      <c r="AV13" s="17">
        <v>0.18673091247908799</v>
      </c>
      <c r="AW13" s="17"/>
      <c r="AX13" s="17">
        <v>0.21521803784323501</v>
      </c>
      <c r="AY13" s="17">
        <v>0.16362061433310099</v>
      </c>
      <c r="AZ13" s="17">
        <v>0.116435078141771</v>
      </c>
      <c r="BA13" s="17">
        <v>9.2350682519442603E-2</v>
      </c>
      <c r="BB13" s="17">
        <v>5.1770961753215002E-2</v>
      </c>
      <c r="BC13" s="17">
        <v>5.8387760514307697E-2</v>
      </c>
      <c r="BD13" s="17"/>
      <c r="BE13" s="17">
        <v>0.137551162499681</v>
      </c>
      <c r="BF13" s="17">
        <v>0.157378312091738</v>
      </c>
      <c r="BG13" s="17">
        <v>0.12521231618480899</v>
      </c>
      <c r="BH13" s="17"/>
      <c r="BI13" s="17">
        <v>0.123264340610084</v>
      </c>
      <c r="BJ13" s="17">
        <v>0.14286110809446601</v>
      </c>
      <c r="BK13" s="17"/>
      <c r="BL13" s="17">
        <v>0.148962334577001</v>
      </c>
      <c r="BM13" s="17">
        <v>0.125165719574199</v>
      </c>
      <c r="BN13" s="17">
        <v>0.14718577513543399</v>
      </c>
      <c r="BO13" s="17">
        <v>0.12956793011888201</v>
      </c>
      <c r="BP13" s="17">
        <v>0.142708559857053</v>
      </c>
      <c r="BQ13" s="17"/>
      <c r="BR13" s="17">
        <v>0.12610745325741199</v>
      </c>
      <c r="BS13" s="17">
        <v>0.17308255312047099</v>
      </c>
      <c r="BT13" s="17">
        <v>0.271247501472416</v>
      </c>
      <c r="BU13" s="17">
        <v>0.17871229542308001</v>
      </c>
      <c r="BV13" s="17"/>
      <c r="BW13" s="17">
        <v>0.15125082425182301</v>
      </c>
      <c r="BX13" s="17">
        <v>0.17586003829699401</v>
      </c>
      <c r="BY13" s="17">
        <v>0.136631838893779</v>
      </c>
      <c r="BZ13" s="17">
        <v>0.11107293250087499</v>
      </c>
      <c r="CA13" s="17">
        <v>0.11500496062323</v>
      </c>
      <c r="CB13" s="17"/>
      <c r="CC13" s="17">
        <v>0.14132733633455499</v>
      </c>
      <c r="CD13" s="17">
        <v>0.119996488364132</v>
      </c>
      <c r="CE13" s="17">
        <v>0.16604094165252101</v>
      </c>
      <c r="CF13" s="17">
        <v>0.13141828976678199</v>
      </c>
      <c r="CG13" s="17">
        <v>0.15483615053716401</v>
      </c>
      <c r="CH13" s="17">
        <v>0.14050368979348199</v>
      </c>
      <c r="CI13" s="17">
        <v>0.139026485172666</v>
      </c>
      <c r="CJ13" s="17">
        <v>0.118440066882881</v>
      </c>
      <c r="CK13" s="17">
        <v>0.150395740769806</v>
      </c>
      <c r="CL13" s="17">
        <v>0.10929452793780101</v>
      </c>
    </row>
    <row r="14" spans="2:90" x14ac:dyDescent="0.25">
      <c r="B14" s="18" t="s">
        <v>111</v>
      </c>
      <c r="C14" s="19">
        <v>4.8775734506499899E-2</v>
      </c>
      <c r="D14" s="19">
        <v>4.1255393145701098E-2</v>
      </c>
      <c r="E14" s="19">
        <v>5.5015735051688101E-2</v>
      </c>
      <c r="F14" s="19"/>
      <c r="G14" s="19">
        <v>7.7302409352992194E-2</v>
      </c>
      <c r="H14" s="19">
        <v>5.6120954395027102E-2</v>
      </c>
      <c r="I14" s="19">
        <v>4.1090225716322398E-2</v>
      </c>
      <c r="J14" s="19">
        <v>5.6488219985707001E-2</v>
      </c>
      <c r="K14" s="19">
        <v>4.2985805973678098E-2</v>
      </c>
      <c r="L14" s="19">
        <v>3.4444461082760197E-2</v>
      </c>
      <c r="M14" s="19"/>
      <c r="N14" s="19">
        <v>3.0937768017532601E-2</v>
      </c>
      <c r="O14" s="19">
        <v>4.1558911179886499E-2</v>
      </c>
      <c r="P14" s="19">
        <v>4.3691206655847803E-2</v>
      </c>
      <c r="Q14" s="19">
        <v>7.9791730968807206E-2</v>
      </c>
      <c r="R14" s="19"/>
      <c r="S14" s="19">
        <v>2.2400252936253501E-2</v>
      </c>
      <c r="T14" s="19">
        <v>6.1956260679923499E-2</v>
      </c>
      <c r="U14" s="19">
        <v>5.3432881131699299E-2</v>
      </c>
      <c r="V14" s="19">
        <v>2.4026447436476799E-2</v>
      </c>
      <c r="W14" s="19">
        <v>6.3114525271550204E-2</v>
      </c>
      <c r="X14" s="19">
        <v>9.3941120156103605E-2</v>
      </c>
      <c r="Y14" s="19">
        <v>6.5308013234380999E-2</v>
      </c>
      <c r="Z14" s="19">
        <v>2.4425801750573701E-2</v>
      </c>
      <c r="AA14" s="19">
        <v>3.2007310402060299E-2</v>
      </c>
      <c r="AB14" s="19"/>
      <c r="AC14" s="19">
        <v>4.6957559023321098E-2</v>
      </c>
      <c r="AD14" s="19">
        <v>2.72668621705488E-2</v>
      </c>
      <c r="AE14" s="19">
        <v>7.9348096492576806E-2</v>
      </c>
      <c r="AF14" s="19"/>
      <c r="AG14" s="19">
        <v>3.5901623262061602E-2</v>
      </c>
      <c r="AH14" s="19">
        <v>3.3647544548701697E-2</v>
      </c>
      <c r="AI14" s="19">
        <v>3.8899460972052498E-2</v>
      </c>
      <c r="AJ14" s="19">
        <v>4.6738578212268803E-2</v>
      </c>
      <c r="AK14" s="19"/>
      <c r="AL14" s="19">
        <v>6.6385732069216302E-2</v>
      </c>
      <c r="AM14" s="19">
        <v>5.0995517384610299E-2</v>
      </c>
      <c r="AN14" s="19">
        <v>3.8111545313925001E-2</v>
      </c>
      <c r="AO14" s="19">
        <v>2.2283085896403501E-2</v>
      </c>
      <c r="AP14" s="19">
        <v>1.37673832205323E-2</v>
      </c>
      <c r="AQ14" s="19"/>
      <c r="AR14" s="19">
        <v>9.2181169760375298E-2</v>
      </c>
      <c r="AS14" s="19">
        <v>5.3137204450935602E-2</v>
      </c>
      <c r="AT14" s="19">
        <v>3.6109435045329499E-2</v>
      </c>
      <c r="AU14" s="19">
        <v>3.3559235326376398E-2</v>
      </c>
      <c r="AV14" s="19">
        <v>1.7182289098876299E-2</v>
      </c>
      <c r="AW14" s="19"/>
      <c r="AX14" s="19">
        <v>4.5925040114246397E-2</v>
      </c>
      <c r="AY14" s="19">
        <v>3.9569281504961799E-2</v>
      </c>
      <c r="AZ14" s="19">
        <v>4.3501401536413797E-2</v>
      </c>
      <c r="BA14" s="19">
        <v>6.0601681353147099E-2</v>
      </c>
      <c r="BB14" s="19">
        <v>6.0743753716179502E-2</v>
      </c>
      <c r="BC14" s="19">
        <v>5.7558041060718802E-2</v>
      </c>
      <c r="BD14" s="19"/>
      <c r="BE14" s="19">
        <v>5.4168904774251403E-2</v>
      </c>
      <c r="BF14" s="19">
        <v>4.2155417689600599E-2</v>
      </c>
      <c r="BG14" s="19">
        <v>4.2742978799409102E-2</v>
      </c>
      <c r="BH14" s="19"/>
      <c r="BI14" s="19">
        <v>5.2707574790188699E-2</v>
      </c>
      <c r="BJ14" s="19">
        <v>4.7777529525603601E-2</v>
      </c>
      <c r="BK14" s="19"/>
      <c r="BL14" s="19">
        <v>3.8179424743455599E-2</v>
      </c>
      <c r="BM14" s="19">
        <v>4.62863418704225E-2</v>
      </c>
      <c r="BN14" s="19">
        <v>6.1403297562124703E-2</v>
      </c>
      <c r="BO14" s="19">
        <v>5.9557367985583198E-2</v>
      </c>
      <c r="BP14" s="19">
        <v>4.7597865003640598E-2</v>
      </c>
      <c r="BQ14" s="19"/>
      <c r="BR14" s="19">
        <v>4.9144429261586998E-2</v>
      </c>
      <c r="BS14" s="19">
        <v>5.85059113444613E-2</v>
      </c>
      <c r="BT14" s="19">
        <v>2.27163576479423E-2</v>
      </c>
      <c r="BU14" s="19">
        <v>4.3936645801321998E-2</v>
      </c>
      <c r="BV14" s="19"/>
      <c r="BW14" s="19">
        <v>5.0074047396893501E-2</v>
      </c>
      <c r="BX14" s="19">
        <v>2.0827519161644801E-2</v>
      </c>
      <c r="BY14" s="19">
        <v>3.7061226862532798E-2</v>
      </c>
      <c r="BZ14" s="19">
        <v>5.5959884763783101E-2</v>
      </c>
      <c r="CA14" s="19">
        <v>7.4279579418848093E-2</v>
      </c>
      <c r="CB14" s="19"/>
      <c r="CC14" s="19">
        <v>7.5065517538124196E-2</v>
      </c>
      <c r="CD14" s="19">
        <v>6.6461547187435993E-2</v>
      </c>
      <c r="CE14" s="19">
        <v>4.4961910349622401E-2</v>
      </c>
      <c r="CF14" s="19">
        <v>4.4334111599667103E-2</v>
      </c>
      <c r="CG14" s="19">
        <v>3.6341303696182201E-2</v>
      </c>
      <c r="CH14" s="19">
        <v>5.2874627645693603E-2</v>
      </c>
      <c r="CI14" s="19">
        <v>3.0379543022471801E-2</v>
      </c>
      <c r="CJ14" s="19">
        <v>3.9217030334592902E-2</v>
      </c>
      <c r="CK14" s="19">
        <v>3.0768130902767501E-2</v>
      </c>
      <c r="CL14" s="19">
        <v>5.2857388262377299E-2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B2:CL26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433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421</v>
      </c>
      <c r="C9" s="17">
        <v>0.46260534943908399</v>
      </c>
      <c r="D9" s="17">
        <v>0.43227202737776599</v>
      </c>
      <c r="E9" s="17">
        <v>0.49092792206594599</v>
      </c>
      <c r="F9" s="17"/>
      <c r="G9" s="17">
        <v>0.33371681871995101</v>
      </c>
      <c r="H9" s="17">
        <v>0.38830911379398098</v>
      </c>
      <c r="I9" s="17">
        <v>0.47431119953210599</v>
      </c>
      <c r="J9" s="17">
        <v>0.46985133486265201</v>
      </c>
      <c r="K9" s="17">
        <v>0.50654365648958599</v>
      </c>
      <c r="L9" s="17">
        <v>0.53118142793141199</v>
      </c>
      <c r="M9" s="17"/>
      <c r="N9" s="17">
        <v>0.46506967748618699</v>
      </c>
      <c r="O9" s="17">
        <v>0.43487473557369899</v>
      </c>
      <c r="P9" s="17">
        <v>0.47261581802201402</v>
      </c>
      <c r="Q9" s="17">
        <v>0.48106759251241499</v>
      </c>
      <c r="R9" s="17"/>
      <c r="S9" s="17">
        <v>0.38530998573922298</v>
      </c>
      <c r="T9" s="17">
        <v>0.54726310148045698</v>
      </c>
      <c r="U9" s="17">
        <v>0.50035363644775799</v>
      </c>
      <c r="V9" s="17">
        <v>0.50552275921477297</v>
      </c>
      <c r="W9" s="17">
        <v>0.44734027959259298</v>
      </c>
      <c r="X9" s="17">
        <v>0.438570433994591</v>
      </c>
      <c r="Y9" s="17">
        <v>0.42413688867758298</v>
      </c>
      <c r="Z9" s="17">
        <v>0.43381324084192102</v>
      </c>
      <c r="AA9" s="17">
        <v>0.45274525992241799</v>
      </c>
      <c r="AB9" s="17"/>
      <c r="AC9" s="17">
        <v>0.50929060104412904</v>
      </c>
      <c r="AD9" s="17">
        <v>0.44403792182019403</v>
      </c>
      <c r="AE9" s="17">
        <v>0.43015242512188101</v>
      </c>
      <c r="AF9" s="17"/>
      <c r="AG9" s="17">
        <v>0.49797447649571402</v>
      </c>
      <c r="AH9" s="17">
        <v>0.39766856685222701</v>
      </c>
      <c r="AI9" s="17">
        <v>0.45724865876569398</v>
      </c>
      <c r="AJ9" s="17">
        <v>0.52669619328349804</v>
      </c>
      <c r="AK9" s="17"/>
      <c r="AL9" s="17">
        <v>0.48957600320820799</v>
      </c>
      <c r="AM9" s="17">
        <v>0.47378712724074401</v>
      </c>
      <c r="AN9" s="17">
        <v>0.45065341215673999</v>
      </c>
      <c r="AO9" s="17">
        <v>0.43612156194042201</v>
      </c>
      <c r="AP9" s="17">
        <v>0.32367849147702998</v>
      </c>
      <c r="AQ9" s="17"/>
      <c r="AR9" s="17">
        <v>0.44891069060518102</v>
      </c>
      <c r="AS9" s="17">
        <v>0.43769695985936202</v>
      </c>
      <c r="AT9" s="17">
        <v>0.50102349139824098</v>
      </c>
      <c r="AU9" s="17">
        <v>0.48702619810709002</v>
      </c>
      <c r="AV9" s="17">
        <v>0.38126357640978897</v>
      </c>
      <c r="AW9" s="17"/>
      <c r="AX9" s="17">
        <v>0.36110902257174399</v>
      </c>
      <c r="AY9" s="17">
        <v>0.47061703489166401</v>
      </c>
      <c r="AZ9" s="17">
        <v>0.50233926229874404</v>
      </c>
      <c r="BA9" s="17">
        <v>0.50831973130203101</v>
      </c>
      <c r="BB9" s="17">
        <v>0.52233127151764502</v>
      </c>
      <c r="BC9" s="17">
        <v>0.49151883078025799</v>
      </c>
      <c r="BD9" s="17"/>
      <c r="BE9" s="17">
        <v>0.45256390005858199</v>
      </c>
      <c r="BF9" s="17">
        <v>0.42239226962064003</v>
      </c>
      <c r="BG9" s="17">
        <v>0.51606357084489896</v>
      </c>
      <c r="BH9" s="17"/>
      <c r="BI9" s="17">
        <v>0.50529745004339499</v>
      </c>
      <c r="BJ9" s="17">
        <v>0.45176679436223199</v>
      </c>
      <c r="BK9" s="17"/>
      <c r="BL9" s="17">
        <v>0.49872313291314102</v>
      </c>
      <c r="BM9" s="17">
        <v>0.47701184126350699</v>
      </c>
      <c r="BN9" s="17">
        <v>0.38108486919590501</v>
      </c>
      <c r="BO9" s="17">
        <v>0.389175338011709</v>
      </c>
      <c r="BP9" s="17">
        <v>0.44358244745171799</v>
      </c>
      <c r="BQ9" s="17"/>
      <c r="BR9" s="17">
        <v>0.47717594806782498</v>
      </c>
      <c r="BS9" s="17">
        <v>0.50214529609372704</v>
      </c>
      <c r="BT9" s="17">
        <v>0.30381975870848998</v>
      </c>
      <c r="BU9" s="17">
        <v>0.32198040923702798</v>
      </c>
      <c r="BV9" s="17"/>
      <c r="BW9" s="17">
        <v>0.46218139542204101</v>
      </c>
      <c r="BX9" s="17">
        <v>0.48561638344275898</v>
      </c>
      <c r="BY9" s="17">
        <v>0.47102783025559603</v>
      </c>
      <c r="BZ9" s="17">
        <v>0.46318181366378097</v>
      </c>
      <c r="CA9" s="17">
        <v>0.44255575453948598</v>
      </c>
      <c r="CB9" s="17"/>
      <c r="CC9" s="17">
        <v>0.43668079547419703</v>
      </c>
      <c r="CD9" s="17">
        <v>0.40126202016767498</v>
      </c>
      <c r="CE9" s="17">
        <v>0.451403966250288</v>
      </c>
      <c r="CF9" s="17">
        <v>0.47557241168731301</v>
      </c>
      <c r="CG9" s="17">
        <v>0.455352718293414</v>
      </c>
      <c r="CH9" s="17">
        <v>0.47162760237071499</v>
      </c>
      <c r="CI9" s="17">
        <v>0.468922743056639</v>
      </c>
      <c r="CJ9" s="17">
        <v>0.52533490873334299</v>
      </c>
      <c r="CK9" s="17">
        <v>0.45857910294789</v>
      </c>
      <c r="CL9" s="17">
        <v>0.51675336412933504</v>
      </c>
    </row>
    <row r="10" spans="2:90" x14ac:dyDescent="0.25">
      <c r="B10" s="18" t="s">
        <v>422</v>
      </c>
      <c r="C10" s="17">
        <v>0.31855709983248298</v>
      </c>
      <c r="D10" s="17">
        <v>0.29495485508355901</v>
      </c>
      <c r="E10" s="17">
        <v>0.341179349771072</v>
      </c>
      <c r="F10" s="17"/>
      <c r="G10" s="17">
        <v>0.24540575323313299</v>
      </c>
      <c r="H10" s="17">
        <v>0.25618487308087401</v>
      </c>
      <c r="I10" s="17">
        <v>0.289788443102801</v>
      </c>
      <c r="J10" s="17">
        <v>0.30260278530022</v>
      </c>
      <c r="K10" s="17">
        <v>0.35270858438679697</v>
      </c>
      <c r="L10" s="17">
        <v>0.404939483347664</v>
      </c>
      <c r="M10" s="17"/>
      <c r="N10" s="17">
        <v>0.31890033043452298</v>
      </c>
      <c r="O10" s="17">
        <v>0.30924760974914001</v>
      </c>
      <c r="P10" s="17">
        <v>0.31213452883423198</v>
      </c>
      <c r="Q10" s="17">
        <v>0.33224548019182498</v>
      </c>
      <c r="R10" s="17"/>
      <c r="S10" s="17">
        <v>0.31129666549537299</v>
      </c>
      <c r="T10" s="17">
        <v>0.36184187105620202</v>
      </c>
      <c r="U10" s="17">
        <v>0.27439635242502602</v>
      </c>
      <c r="V10" s="17">
        <v>0.30358820661598701</v>
      </c>
      <c r="W10" s="17">
        <v>0.29434676501425699</v>
      </c>
      <c r="X10" s="17">
        <v>0.32976022337098199</v>
      </c>
      <c r="Y10" s="17">
        <v>0.28490996055109502</v>
      </c>
      <c r="Z10" s="17">
        <v>0.27828473476486798</v>
      </c>
      <c r="AA10" s="17">
        <v>0.36751993866515098</v>
      </c>
      <c r="AB10" s="17"/>
      <c r="AC10" s="17">
        <v>0.35233602966077299</v>
      </c>
      <c r="AD10" s="17">
        <v>0.31075489513652099</v>
      </c>
      <c r="AE10" s="17">
        <v>0.28595247018148501</v>
      </c>
      <c r="AF10" s="17"/>
      <c r="AG10" s="17">
        <v>0.35093192315176103</v>
      </c>
      <c r="AH10" s="17">
        <v>0.26153330540801001</v>
      </c>
      <c r="AI10" s="17">
        <v>0.31784189164042798</v>
      </c>
      <c r="AJ10" s="17">
        <v>0.37229744920010599</v>
      </c>
      <c r="AK10" s="17"/>
      <c r="AL10" s="17">
        <v>0.327638433697308</v>
      </c>
      <c r="AM10" s="17">
        <v>0.31301590137295499</v>
      </c>
      <c r="AN10" s="17">
        <v>0.31204649063027201</v>
      </c>
      <c r="AO10" s="17">
        <v>0.30580251853054402</v>
      </c>
      <c r="AP10" s="17">
        <v>0.20872431797677901</v>
      </c>
      <c r="AQ10" s="17"/>
      <c r="AR10" s="17">
        <v>0.31126231443482999</v>
      </c>
      <c r="AS10" s="17">
        <v>0.307852464789589</v>
      </c>
      <c r="AT10" s="17">
        <v>0.35865011687561599</v>
      </c>
      <c r="AU10" s="17">
        <v>0.327158865489383</v>
      </c>
      <c r="AV10" s="17">
        <v>0.213184035112961</v>
      </c>
      <c r="AW10" s="17"/>
      <c r="AX10" s="17">
        <v>0.25863505621570898</v>
      </c>
      <c r="AY10" s="17">
        <v>0.35094139897434901</v>
      </c>
      <c r="AZ10" s="17">
        <v>0.347428003584764</v>
      </c>
      <c r="BA10" s="17">
        <v>0.35141957930003698</v>
      </c>
      <c r="BB10" s="17">
        <v>0.25406569996575201</v>
      </c>
      <c r="BC10" s="17">
        <v>0.35014448459715303</v>
      </c>
      <c r="BD10" s="17"/>
      <c r="BE10" s="17">
        <v>0.30070611642294498</v>
      </c>
      <c r="BF10" s="17">
        <v>0.27896532221401898</v>
      </c>
      <c r="BG10" s="17">
        <v>0.38273112964113098</v>
      </c>
      <c r="BH10" s="17"/>
      <c r="BI10" s="17">
        <v>0.356521682928503</v>
      </c>
      <c r="BJ10" s="17">
        <v>0.30891875411907599</v>
      </c>
      <c r="BK10" s="17"/>
      <c r="BL10" s="17">
        <v>0.36131934578978397</v>
      </c>
      <c r="BM10" s="17">
        <v>0.31476179787074898</v>
      </c>
      <c r="BN10" s="17">
        <v>0.32728074883334801</v>
      </c>
      <c r="BO10" s="17">
        <v>0.25233025217320199</v>
      </c>
      <c r="BP10" s="17">
        <v>0.268025140846953</v>
      </c>
      <c r="BQ10" s="17"/>
      <c r="BR10" s="17">
        <v>0.33261446862785599</v>
      </c>
      <c r="BS10" s="17">
        <v>0.309823755393279</v>
      </c>
      <c r="BT10" s="17">
        <v>0.19425000490632699</v>
      </c>
      <c r="BU10" s="17">
        <v>0.206103620461357</v>
      </c>
      <c r="BV10" s="17"/>
      <c r="BW10" s="17">
        <v>0.35467497835101502</v>
      </c>
      <c r="BX10" s="17">
        <v>0.32013007007189598</v>
      </c>
      <c r="BY10" s="17">
        <v>0.31418541499257902</v>
      </c>
      <c r="BZ10" s="17">
        <v>0.308018994900354</v>
      </c>
      <c r="CA10" s="17">
        <v>0.30835062310952999</v>
      </c>
      <c r="CB10" s="17"/>
      <c r="CC10" s="17">
        <v>0.31069128496428899</v>
      </c>
      <c r="CD10" s="17">
        <v>0.30001161265996801</v>
      </c>
      <c r="CE10" s="17">
        <v>0.305948953817128</v>
      </c>
      <c r="CF10" s="17">
        <v>0.28773625054619401</v>
      </c>
      <c r="CG10" s="17">
        <v>0.31750746188137202</v>
      </c>
      <c r="CH10" s="17">
        <v>0.34311203133556201</v>
      </c>
      <c r="CI10" s="17">
        <v>0.330507722224814</v>
      </c>
      <c r="CJ10" s="17">
        <v>0.30354379938327702</v>
      </c>
      <c r="CK10" s="17">
        <v>0.36320637917339599</v>
      </c>
      <c r="CL10" s="17">
        <v>0.35813119233296498</v>
      </c>
    </row>
    <row r="11" spans="2:90" x14ac:dyDescent="0.25">
      <c r="B11" s="18" t="s">
        <v>423</v>
      </c>
      <c r="C11" s="17">
        <v>0.29048943927594301</v>
      </c>
      <c r="D11" s="17">
        <v>0.27868330569341598</v>
      </c>
      <c r="E11" s="17">
        <v>0.30178616813480702</v>
      </c>
      <c r="F11" s="17"/>
      <c r="G11" s="17">
        <v>0.14520740462089199</v>
      </c>
      <c r="H11" s="17">
        <v>0.19488676346286801</v>
      </c>
      <c r="I11" s="17">
        <v>0.23287663959866001</v>
      </c>
      <c r="J11" s="17">
        <v>0.32497956150314899</v>
      </c>
      <c r="K11" s="17">
        <v>0.37762134780269202</v>
      </c>
      <c r="L11" s="17">
        <v>0.38145109794927101</v>
      </c>
      <c r="M11" s="17"/>
      <c r="N11" s="17">
        <v>0.271621461793425</v>
      </c>
      <c r="O11" s="17">
        <v>0.28174056598556302</v>
      </c>
      <c r="P11" s="17">
        <v>0.31715198994139499</v>
      </c>
      <c r="Q11" s="17">
        <v>0.29563120588151798</v>
      </c>
      <c r="R11" s="17"/>
      <c r="S11" s="17">
        <v>0.15230496216921499</v>
      </c>
      <c r="T11" s="17">
        <v>0.30697434171997501</v>
      </c>
      <c r="U11" s="17">
        <v>0.41349938196529601</v>
      </c>
      <c r="V11" s="17">
        <v>0.35391877448403197</v>
      </c>
      <c r="W11" s="17">
        <v>0.31638172126990899</v>
      </c>
      <c r="X11" s="17">
        <v>0.21026014865353601</v>
      </c>
      <c r="Y11" s="17">
        <v>0.32530925955330098</v>
      </c>
      <c r="Z11" s="17">
        <v>0.35684987769568399</v>
      </c>
      <c r="AA11" s="17">
        <v>0.28284489069316199</v>
      </c>
      <c r="AB11" s="17"/>
      <c r="AC11" s="17">
        <v>0.33997695394130301</v>
      </c>
      <c r="AD11" s="17">
        <v>0.286281686369254</v>
      </c>
      <c r="AE11" s="17">
        <v>0.24361817578376299</v>
      </c>
      <c r="AF11" s="17"/>
      <c r="AG11" s="17">
        <v>0.28848709852590698</v>
      </c>
      <c r="AH11" s="17">
        <v>0.266069012333015</v>
      </c>
      <c r="AI11" s="17">
        <v>0.34200793748184499</v>
      </c>
      <c r="AJ11" s="17">
        <v>0.33934006047416598</v>
      </c>
      <c r="AK11" s="17"/>
      <c r="AL11" s="17">
        <v>0.32146393121178302</v>
      </c>
      <c r="AM11" s="17">
        <v>0.28873082377287002</v>
      </c>
      <c r="AN11" s="17">
        <v>0.27122791568558502</v>
      </c>
      <c r="AO11" s="17">
        <v>0.21506788175955299</v>
      </c>
      <c r="AP11" s="17">
        <v>0.28110141131271899</v>
      </c>
      <c r="AQ11" s="17"/>
      <c r="AR11" s="17">
        <v>0.28062751412715597</v>
      </c>
      <c r="AS11" s="17">
        <v>0.32431852623380297</v>
      </c>
      <c r="AT11" s="17">
        <v>0.29450238987653199</v>
      </c>
      <c r="AU11" s="17">
        <v>0.26852248578779703</v>
      </c>
      <c r="AV11" s="17">
        <v>0.246813755435872</v>
      </c>
      <c r="AW11" s="17"/>
      <c r="AX11" s="17">
        <v>0.207754342687857</v>
      </c>
      <c r="AY11" s="17">
        <v>0.27766040043128598</v>
      </c>
      <c r="AZ11" s="17">
        <v>0.28130112715327199</v>
      </c>
      <c r="BA11" s="17">
        <v>0.374275857815205</v>
      </c>
      <c r="BB11" s="17">
        <v>0.34945466273761699</v>
      </c>
      <c r="BC11" s="17">
        <v>0.34157297742450499</v>
      </c>
      <c r="BD11" s="17"/>
      <c r="BE11" s="17">
        <v>0.24764006479506001</v>
      </c>
      <c r="BF11" s="17">
        <v>0.250514751233545</v>
      </c>
      <c r="BG11" s="17">
        <v>0.38487089453317502</v>
      </c>
      <c r="BH11" s="17"/>
      <c r="BI11" s="17">
        <v>0.30550213952593902</v>
      </c>
      <c r="BJ11" s="17">
        <v>0.28667805552558601</v>
      </c>
      <c r="BK11" s="17"/>
      <c r="BL11" s="17">
        <v>0.32807700869168499</v>
      </c>
      <c r="BM11" s="17">
        <v>0.30476488452397499</v>
      </c>
      <c r="BN11" s="17">
        <v>0.27551754062036998</v>
      </c>
      <c r="BO11" s="17">
        <v>0.26693203735123</v>
      </c>
      <c r="BP11" s="17">
        <v>0.224450366068602</v>
      </c>
      <c r="BQ11" s="17"/>
      <c r="BR11" s="17">
        <v>0.31446248627599199</v>
      </c>
      <c r="BS11" s="17">
        <v>0.185688163905711</v>
      </c>
      <c r="BT11" s="17">
        <v>0.119421265143306</v>
      </c>
      <c r="BU11" s="17">
        <v>0.200884673129678</v>
      </c>
      <c r="BV11" s="17"/>
      <c r="BW11" s="17">
        <v>0.25972391935193501</v>
      </c>
      <c r="BX11" s="17">
        <v>0.27998221708443899</v>
      </c>
      <c r="BY11" s="17">
        <v>0.28539728185811303</v>
      </c>
      <c r="BZ11" s="17">
        <v>0.31303831625739298</v>
      </c>
      <c r="CA11" s="17">
        <v>0.31570490900223103</v>
      </c>
      <c r="CB11" s="17"/>
      <c r="CC11" s="17">
        <v>0.25352279579158898</v>
      </c>
      <c r="CD11" s="17">
        <v>0.275761609772398</v>
      </c>
      <c r="CE11" s="17">
        <v>0.25546329712299198</v>
      </c>
      <c r="CF11" s="17">
        <v>0.29886841700954803</v>
      </c>
      <c r="CG11" s="17">
        <v>0.27408190738755001</v>
      </c>
      <c r="CH11" s="17">
        <v>0.31454884659059801</v>
      </c>
      <c r="CI11" s="17">
        <v>0.32345241032267802</v>
      </c>
      <c r="CJ11" s="17">
        <v>0.29406695157522</v>
      </c>
      <c r="CK11" s="17">
        <v>0.31225642447308599</v>
      </c>
      <c r="CL11" s="17">
        <v>0.33393138609249201</v>
      </c>
    </row>
    <row r="12" spans="2:90" x14ac:dyDescent="0.25">
      <c r="B12" s="18" t="s">
        <v>424</v>
      </c>
      <c r="C12" s="17">
        <v>0.25813329219002101</v>
      </c>
      <c r="D12" s="17">
        <v>0.29464343926676401</v>
      </c>
      <c r="E12" s="17">
        <v>0.224655729555366</v>
      </c>
      <c r="F12" s="17"/>
      <c r="G12" s="17">
        <v>0.24690567870741401</v>
      </c>
      <c r="H12" s="17">
        <v>0.224284673064687</v>
      </c>
      <c r="I12" s="17">
        <v>0.236337118849862</v>
      </c>
      <c r="J12" s="17">
        <v>0.28200613083406201</v>
      </c>
      <c r="K12" s="17">
        <v>0.26493717267028399</v>
      </c>
      <c r="L12" s="17">
        <v>0.28131378656424399</v>
      </c>
      <c r="M12" s="17"/>
      <c r="N12" s="17">
        <v>0.24530615987073301</v>
      </c>
      <c r="O12" s="17">
        <v>0.26678346040452799</v>
      </c>
      <c r="P12" s="17">
        <v>0.28447534556675802</v>
      </c>
      <c r="Q12" s="17">
        <v>0.24103138286714501</v>
      </c>
      <c r="R12" s="17"/>
      <c r="S12" s="17">
        <v>0.316950435601696</v>
      </c>
      <c r="T12" s="17">
        <v>0.24209390009616399</v>
      </c>
      <c r="U12" s="17">
        <v>0.24366818875971599</v>
      </c>
      <c r="V12" s="17">
        <v>0.21496860478784399</v>
      </c>
      <c r="W12" s="17">
        <v>0.21550759161677899</v>
      </c>
      <c r="X12" s="17">
        <v>0.29746596408755699</v>
      </c>
      <c r="Y12" s="17">
        <v>0.275216041552105</v>
      </c>
      <c r="Z12" s="17">
        <v>0.27132521119963499</v>
      </c>
      <c r="AA12" s="17">
        <v>0.23421473671691601</v>
      </c>
      <c r="AB12" s="17"/>
      <c r="AC12" s="17">
        <v>0.3079205640248</v>
      </c>
      <c r="AD12" s="17">
        <v>0.240619177317208</v>
      </c>
      <c r="AE12" s="17">
        <v>0.20590049825634901</v>
      </c>
      <c r="AF12" s="17"/>
      <c r="AG12" s="17">
        <v>0.28344411917307899</v>
      </c>
      <c r="AH12" s="17">
        <v>0.21902780781130199</v>
      </c>
      <c r="AI12" s="17">
        <v>0.20678858093319699</v>
      </c>
      <c r="AJ12" s="17">
        <v>0.34532784326475302</v>
      </c>
      <c r="AK12" s="17"/>
      <c r="AL12" s="17">
        <v>0.27153955026224202</v>
      </c>
      <c r="AM12" s="17">
        <v>0.27804748378815503</v>
      </c>
      <c r="AN12" s="17">
        <v>0.21750094269703199</v>
      </c>
      <c r="AO12" s="17">
        <v>0.235818608762008</v>
      </c>
      <c r="AP12" s="17">
        <v>0.256098245497067</v>
      </c>
      <c r="AQ12" s="17"/>
      <c r="AR12" s="17">
        <v>0.21539185019608001</v>
      </c>
      <c r="AS12" s="17">
        <v>0.25132115228691398</v>
      </c>
      <c r="AT12" s="17">
        <v>0.26732388427418002</v>
      </c>
      <c r="AU12" s="17">
        <v>0.26729372172129001</v>
      </c>
      <c r="AV12" s="17">
        <v>0.258766339685779</v>
      </c>
      <c r="AW12" s="17"/>
      <c r="AX12" s="17">
        <v>0.255049205864048</v>
      </c>
      <c r="AY12" s="17">
        <v>0.280755794762655</v>
      </c>
      <c r="AZ12" s="17">
        <v>0.25213160697978199</v>
      </c>
      <c r="BA12" s="17">
        <v>0.25215351872589598</v>
      </c>
      <c r="BB12" s="17">
        <v>0.233111982591792</v>
      </c>
      <c r="BC12" s="17">
        <v>0.22867591965492301</v>
      </c>
      <c r="BD12" s="17"/>
      <c r="BE12" s="17">
        <v>0.24938612508723301</v>
      </c>
      <c r="BF12" s="17">
        <v>0.250355019268936</v>
      </c>
      <c r="BG12" s="17">
        <v>0.27762446043653199</v>
      </c>
      <c r="BH12" s="17"/>
      <c r="BI12" s="17">
        <v>0.24895733600525499</v>
      </c>
      <c r="BJ12" s="17">
        <v>0.26046285913762002</v>
      </c>
      <c r="BK12" s="17"/>
      <c r="BL12" s="17">
        <v>0.28299789328022301</v>
      </c>
      <c r="BM12" s="17">
        <v>0.28391636841629803</v>
      </c>
      <c r="BN12" s="17">
        <v>0.25969703504316499</v>
      </c>
      <c r="BO12" s="17">
        <v>0.20183227212205401</v>
      </c>
      <c r="BP12" s="17">
        <v>0.209449551013556</v>
      </c>
      <c r="BQ12" s="17"/>
      <c r="BR12" s="17">
        <v>0.264049340062741</v>
      </c>
      <c r="BS12" s="17">
        <v>0.25588672904346099</v>
      </c>
      <c r="BT12" s="17">
        <v>0.20268097665635601</v>
      </c>
      <c r="BU12" s="17">
        <v>0.213383841937729</v>
      </c>
      <c r="BV12" s="17"/>
      <c r="BW12" s="17">
        <v>0.25427511048242102</v>
      </c>
      <c r="BX12" s="17">
        <v>0.25753580664268</v>
      </c>
      <c r="BY12" s="17">
        <v>0.256397712680204</v>
      </c>
      <c r="BZ12" s="17">
        <v>0.27421808270212999</v>
      </c>
      <c r="CA12" s="17">
        <v>0.25951902242421099</v>
      </c>
      <c r="CB12" s="17"/>
      <c r="CC12" s="17">
        <v>0.27557123283652901</v>
      </c>
      <c r="CD12" s="17">
        <v>0.28970618938762899</v>
      </c>
      <c r="CE12" s="17">
        <v>0.27549561511960102</v>
      </c>
      <c r="CF12" s="17">
        <v>0.26912149624238302</v>
      </c>
      <c r="CG12" s="17">
        <v>0.22496106867985399</v>
      </c>
      <c r="CH12" s="17">
        <v>0.240960770911964</v>
      </c>
      <c r="CI12" s="17">
        <v>0.29394154234185998</v>
      </c>
      <c r="CJ12" s="17">
        <v>0.25233736028411902</v>
      </c>
      <c r="CK12" s="17">
        <v>0.24848413062793601</v>
      </c>
      <c r="CL12" s="17">
        <v>0.23386665679017801</v>
      </c>
    </row>
    <row r="13" spans="2:90" x14ac:dyDescent="0.25">
      <c r="B13" s="18" t="s">
        <v>425</v>
      </c>
      <c r="C13" s="17">
        <v>0.248299383652339</v>
      </c>
      <c r="D13" s="17">
        <v>0.25264773035004101</v>
      </c>
      <c r="E13" s="17">
        <v>0.244478932764739</v>
      </c>
      <c r="F13" s="17"/>
      <c r="G13" s="17">
        <v>0.30217221189202798</v>
      </c>
      <c r="H13" s="17">
        <v>0.244050487422422</v>
      </c>
      <c r="I13" s="17">
        <v>0.23589480464620999</v>
      </c>
      <c r="J13" s="17">
        <v>0.22601595935941099</v>
      </c>
      <c r="K13" s="17">
        <v>0.22607555010871999</v>
      </c>
      <c r="L13" s="17">
        <v>0.26692425184457802</v>
      </c>
      <c r="M13" s="17"/>
      <c r="N13" s="17">
        <v>0.27836058082804799</v>
      </c>
      <c r="O13" s="17">
        <v>0.27145297326479501</v>
      </c>
      <c r="P13" s="17">
        <v>0.242304648771416</v>
      </c>
      <c r="Q13" s="17">
        <v>0.19677784804745899</v>
      </c>
      <c r="R13" s="17"/>
      <c r="S13" s="17">
        <v>0.18321088928784299</v>
      </c>
      <c r="T13" s="17">
        <v>0.25920967375211501</v>
      </c>
      <c r="U13" s="17">
        <v>0.29618979835749198</v>
      </c>
      <c r="V13" s="17">
        <v>0.25892595593010198</v>
      </c>
      <c r="W13" s="17">
        <v>0.25192539320303398</v>
      </c>
      <c r="X13" s="17">
        <v>0.242484623291709</v>
      </c>
      <c r="Y13" s="17">
        <v>0.29754180620831699</v>
      </c>
      <c r="Z13" s="17">
        <v>0.27490470356452201</v>
      </c>
      <c r="AA13" s="17">
        <v>0.22188721244374099</v>
      </c>
      <c r="AB13" s="17"/>
      <c r="AC13" s="17">
        <v>0.22826610375060499</v>
      </c>
      <c r="AD13" s="17">
        <v>0.26626529684842798</v>
      </c>
      <c r="AE13" s="17">
        <v>0.216952679204136</v>
      </c>
      <c r="AF13" s="17"/>
      <c r="AG13" s="17">
        <v>0.248679087257379</v>
      </c>
      <c r="AH13" s="17">
        <v>0.28988510881380603</v>
      </c>
      <c r="AI13" s="17">
        <v>0.31176898837261902</v>
      </c>
      <c r="AJ13" s="17">
        <v>0.209413185883498</v>
      </c>
      <c r="AK13" s="17"/>
      <c r="AL13" s="17">
        <v>0.20633629758866801</v>
      </c>
      <c r="AM13" s="17">
        <v>0.248393889528502</v>
      </c>
      <c r="AN13" s="17">
        <v>0.26570425723102398</v>
      </c>
      <c r="AO13" s="17">
        <v>0.31596499029543901</v>
      </c>
      <c r="AP13" s="17">
        <v>0.41527864409700299</v>
      </c>
      <c r="AQ13" s="17"/>
      <c r="AR13" s="17">
        <v>0.217235312937997</v>
      </c>
      <c r="AS13" s="17">
        <v>0.24203494894618099</v>
      </c>
      <c r="AT13" s="17">
        <v>0.24703243568327199</v>
      </c>
      <c r="AU13" s="17">
        <v>0.25946395769762198</v>
      </c>
      <c r="AV13" s="17">
        <v>0.29769148679994001</v>
      </c>
      <c r="AW13" s="17"/>
      <c r="AX13" s="17">
        <v>0.22939277729937299</v>
      </c>
      <c r="AY13" s="17">
        <v>0.20706812327750301</v>
      </c>
      <c r="AZ13" s="17">
        <v>0.19565968113131799</v>
      </c>
      <c r="BA13" s="17">
        <v>0.239208422515787</v>
      </c>
      <c r="BB13" s="17">
        <v>0.40625774961980998</v>
      </c>
      <c r="BC13" s="17">
        <v>0.38445049895271199</v>
      </c>
      <c r="BD13" s="17"/>
      <c r="BE13" s="17">
        <v>0.26619608334558997</v>
      </c>
      <c r="BF13" s="17">
        <v>0.22968255235480101</v>
      </c>
      <c r="BG13" s="17">
        <v>0.243422155977365</v>
      </c>
      <c r="BH13" s="17"/>
      <c r="BI13" s="17">
        <v>0.220604819195174</v>
      </c>
      <c r="BJ13" s="17">
        <v>0.25533040480026797</v>
      </c>
      <c r="BK13" s="17"/>
      <c r="BL13" s="17">
        <v>0.25949137856034998</v>
      </c>
      <c r="BM13" s="17">
        <v>0.22218848340684</v>
      </c>
      <c r="BN13" s="17">
        <v>0.22919431372617199</v>
      </c>
      <c r="BO13" s="17">
        <v>0.28955370105719702</v>
      </c>
      <c r="BP13" s="17">
        <v>0.236478685928078</v>
      </c>
      <c r="BQ13" s="17"/>
      <c r="BR13" s="17">
        <v>0.243305589455348</v>
      </c>
      <c r="BS13" s="17">
        <v>0.27293700240766999</v>
      </c>
      <c r="BT13" s="17">
        <v>0.282058415354555</v>
      </c>
      <c r="BU13" s="17">
        <v>0.26110739435218</v>
      </c>
      <c r="BV13" s="17"/>
      <c r="BW13" s="17">
        <v>0.22613404626154701</v>
      </c>
      <c r="BX13" s="17">
        <v>0.242026595736408</v>
      </c>
      <c r="BY13" s="17">
        <v>0.26878507194450901</v>
      </c>
      <c r="BZ13" s="17">
        <v>0.28204939328092299</v>
      </c>
      <c r="CA13" s="17">
        <v>0.22296373905945499</v>
      </c>
      <c r="CB13" s="17"/>
      <c r="CC13" s="17">
        <v>0.19709297411117499</v>
      </c>
      <c r="CD13" s="17">
        <v>0.21752756291596401</v>
      </c>
      <c r="CE13" s="17">
        <v>0.213937501912112</v>
      </c>
      <c r="CF13" s="17">
        <v>0.26448342973667199</v>
      </c>
      <c r="CG13" s="17">
        <v>0.262357865087678</v>
      </c>
      <c r="CH13" s="17">
        <v>0.25082644770094098</v>
      </c>
      <c r="CI13" s="17">
        <v>0.268731658063256</v>
      </c>
      <c r="CJ13" s="17">
        <v>0.28748681340910498</v>
      </c>
      <c r="CK13" s="17">
        <v>0.25297510663683098</v>
      </c>
      <c r="CL13" s="17">
        <v>0.27684151706621302</v>
      </c>
    </row>
    <row r="14" spans="2:90" x14ac:dyDescent="0.25">
      <c r="B14" s="18" t="s">
        <v>426</v>
      </c>
      <c r="C14" s="17">
        <v>0.22620700347231201</v>
      </c>
      <c r="D14" s="17">
        <v>0.19984077747328099</v>
      </c>
      <c r="E14" s="17">
        <v>0.24958036058918701</v>
      </c>
      <c r="F14" s="17"/>
      <c r="G14" s="17">
        <v>0.238495449400944</v>
      </c>
      <c r="H14" s="17">
        <v>0.33190472327468601</v>
      </c>
      <c r="I14" s="17">
        <v>0.260333422478773</v>
      </c>
      <c r="J14" s="17">
        <v>0.24548302963129101</v>
      </c>
      <c r="K14" s="17">
        <v>0.18459731271403301</v>
      </c>
      <c r="L14" s="17">
        <v>0.134514650807604</v>
      </c>
      <c r="M14" s="17"/>
      <c r="N14" s="17">
        <v>0.206733776455162</v>
      </c>
      <c r="O14" s="17">
        <v>0.24251927373805099</v>
      </c>
      <c r="P14" s="17">
        <v>0.227048837568321</v>
      </c>
      <c r="Q14" s="17">
        <v>0.22884983955601301</v>
      </c>
      <c r="R14" s="17"/>
      <c r="S14" s="17">
        <v>0.22852167050078101</v>
      </c>
      <c r="T14" s="17">
        <v>0.206353408082037</v>
      </c>
      <c r="U14" s="17">
        <v>0.21895546260249599</v>
      </c>
      <c r="V14" s="17">
        <v>0.22401908083361499</v>
      </c>
      <c r="W14" s="17">
        <v>0.25522056559519701</v>
      </c>
      <c r="X14" s="17">
        <v>0.25652028265551402</v>
      </c>
      <c r="Y14" s="17">
        <v>0.20546289358063299</v>
      </c>
      <c r="Z14" s="17">
        <v>0.20860421511652799</v>
      </c>
      <c r="AA14" s="17">
        <v>0.23426827255302601</v>
      </c>
      <c r="AB14" s="17"/>
      <c r="AC14" s="17">
        <v>0.178065929647406</v>
      </c>
      <c r="AD14" s="17">
        <v>0.26515937300728099</v>
      </c>
      <c r="AE14" s="17">
        <v>0.209106053615218</v>
      </c>
      <c r="AF14" s="17"/>
      <c r="AG14" s="17">
        <v>0.14786478712186099</v>
      </c>
      <c r="AH14" s="17">
        <v>0.27498779117196098</v>
      </c>
      <c r="AI14" s="17">
        <v>0.24833028067798901</v>
      </c>
      <c r="AJ14" s="17">
        <v>0.20427409533715199</v>
      </c>
      <c r="AK14" s="17"/>
      <c r="AL14" s="17">
        <v>0.21904554713144</v>
      </c>
      <c r="AM14" s="17">
        <v>0.23115596802437199</v>
      </c>
      <c r="AN14" s="17">
        <v>0.233504474994946</v>
      </c>
      <c r="AO14" s="17">
        <v>0.22404041870229599</v>
      </c>
      <c r="AP14" s="17">
        <v>0.22044792297162</v>
      </c>
      <c r="AQ14" s="17"/>
      <c r="AR14" s="17">
        <v>0.24228564659764201</v>
      </c>
      <c r="AS14" s="17">
        <v>0.22820360450556501</v>
      </c>
      <c r="AT14" s="17">
        <v>0.23186869154253001</v>
      </c>
      <c r="AU14" s="17">
        <v>0.21083706675530001</v>
      </c>
      <c r="AV14" s="17">
        <v>0.23933754915887001</v>
      </c>
      <c r="AW14" s="17"/>
      <c r="AX14" s="17">
        <v>0.26073896164452498</v>
      </c>
      <c r="AY14" s="17">
        <v>0.21815088786220299</v>
      </c>
      <c r="AZ14" s="17">
        <v>0.23621371088704901</v>
      </c>
      <c r="BA14" s="17">
        <v>0.22579361866797401</v>
      </c>
      <c r="BB14" s="17">
        <v>0.17343298902852999</v>
      </c>
      <c r="BC14" s="17">
        <v>0.214196101710421</v>
      </c>
      <c r="BD14" s="17"/>
      <c r="BE14" s="17">
        <v>0.229909130934143</v>
      </c>
      <c r="BF14" s="17">
        <v>0.273195370764519</v>
      </c>
      <c r="BG14" s="17">
        <v>0.17936251139218101</v>
      </c>
      <c r="BH14" s="17"/>
      <c r="BI14" s="17">
        <v>0.346439947057127</v>
      </c>
      <c r="BJ14" s="17">
        <v>0.19568258882300299</v>
      </c>
      <c r="BK14" s="17"/>
      <c r="BL14" s="17">
        <v>0.180258856782777</v>
      </c>
      <c r="BM14" s="17">
        <v>0.21482866229717601</v>
      </c>
      <c r="BN14" s="17">
        <v>0.24501360090390301</v>
      </c>
      <c r="BO14" s="17">
        <v>0.27997410044082499</v>
      </c>
      <c r="BP14" s="17">
        <v>0.30009822645104001</v>
      </c>
      <c r="BQ14" s="17"/>
      <c r="BR14" s="17">
        <v>0.22951065878203</v>
      </c>
      <c r="BS14" s="17">
        <v>0.15933380109472101</v>
      </c>
      <c r="BT14" s="17">
        <v>0.21539170643019001</v>
      </c>
      <c r="BU14" s="17">
        <v>0.299217799532082</v>
      </c>
      <c r="BV14" s="17"/>
      <c r="BW14" s="17">
        <v>0.21423459319181301</v>
      </c>
      <c r="BX14" s="17">
        <v>0.22090254436443299</v>
      </c>
      <c r="BY14" s="17">
        <v>0.21195259411640999</v>
      </c>
      <c r="BZ14" s="17">
        <v>0.23924243240385001</v>
      </c>
      <c r="CA14" s="17">
        <v>0.24151614450671599</v>
      </c>
      <c r="CB14" s="17"/>
      <c r="CC14" s="17">
        <v>0.27910162719445802</v>
      </c>
      <c r="CD14" s="17">
        <v>0.20243012444721101</v>
      </c>
      <c r="CE14" s="17">
        <v>0.25193285995685399</v>
      </c>
      <c r="CF14" s="17">
        <v>0.22851778247060001</v>
      </c>
      <c r="CG14" s="17">
        <v>0.23547037056961001</v>
      </c>
      <c r="CH14" s="17">
        <v>0.21929943614925099</v>
      </c>
      <c r="CI14" s="17">
        <v>0.18988490134425301</v>
      </c>
      <c r="CJ14" s="17">
        <v>0.23131234438595</v>
      </c>
      <c r="CK14" s="17">
        <v>0.19358419719130901</v>
      </c>
      <c r="CL14" s="17">
        <v>0.216714785889809</v>
      </c>
    </row>
    <row r="15" spans="2:90" x14ac:dyDescent="0.25">
      <c r="B15" s="18" t="s">
        <v>427</v>
      </c>
      <c r="C15" s="17">
        <v>0.169520844123704</v>
      </c>
      <c r="D15" s="17">
        <v>0.17454801437237699</v>
      </c>
      <c r="E15" s="17">
        <v>0.16471243046979001</v>
      </c>
      <c r="F15" s="17"/>
      <c r="G15" s="17">
        <v>0.179074565200282</v>
      </c>
      <c r="H15" s="17">
        <v>0.226657646691585</v>
      </c>
      <c r="I15" s="17">
        <v>0.185698169429625</v>
      </c>
      <c r="J15" s="17">
        <v>0.17564630602578299</v>
      </c>
      <c r="K15" s="17">
        <v>0.16022704696260401</v>
      </c>
      <c r="L15" s="17">
        <v>0.11433733798125099</v>
      </c>
      <c r="M15" s="17"/>
      <c r="N15" s="17">
        <v>0.14878197301955301</v>
      </c>
      <c r="O15" s="17">
        <v>0.15337040950361799</v>
      </c>
      <c r="P15" s="17">
        <v>0.17438568929596401</v>
      </c>
      <c r="Q15" s="17">
        <v>0.204735346926259</v>
      </c>
      <c r="R15" s="17"/>
      <c r="S15" s="17">
        <v>0.26697487292755401</v>
      </c>
      <c r="T15" s="17">
        <v>0.16314348377629501</v>
      </c>
      <c r="U15" s="17">
        <v>0.16297487286689399</v>
      </c>
      <c r="V15" s="17">
        <v>0.117731346982365</v>
      </c>
      <c r="W15" s="17">
        <v>0.138063962808846</v>
      </c>
      <c r="X15" s="17">
        <v>0.15788613899748299</v>
      </c>
      <c r="Y15" s="17">
        <v>0.118898833407069</v>
      </c>
      <c r="Z15" s="17">
        <v>0.172694579264907</v>
      </c>
      <c r="AA15" s="17">
        <v>0.17637642836240999</v>
      </c>
      <c r="AB15" s="17"/>
      <c r="AC15" s="17">
        <v>0.14938327390103701</v>
      </c>
      <c r="AD15" s="17">
        <v>0.179598004186973</v>
      </c>
      <c r="AE15" s="17">
        <v>0.19602536897457201</v>
      </c>
      <c r="AF15" s="17"/>
      <c r="AG15" s="17">
        <v>0.13237156255119401</v>
      </c>
      <c r="AH15" s="17">
        <v>0.23892553184051399</v>
      </c>
      <c r="AI15" s="17">
        <v>0.12980433504719199</v>
      </c>
      <c r="AJ15" s="17">
        <v>0.14426096763006299</v>
      </c>
      <c r="AK15" s="17"/>
      <c r="AL15" s="17">
        <v>0.16910586065470601</v>
      </c>
      <c r="AM15" s="17">
        <v>0.15382620973053199</v>
      </c>
      <c r="AN15" s="17">
        <v>0.172465600511783</v>
      </c>
      <c r="AO15" s="17">
        <v>0.18729759121706199</v>
      </c>
      <c r="AP15" s="17">
        <v>0.19728613296816</v>
      </c>
      <c r="AQ15" s="17"/>
      <c r="AR15" s="17">
        <v>0.186013030190713</v>
      </c>
      <c r="AS15" s="17">
        <v>0.19324322025475599</v>
      </c>
      <c r="AT15" s="17">
        <v>0.15701767407317899</v>
      </c>
      <c r="AU15" s="17">
        <v>0.16430634207167299</v>
      </c>
      <c r="AV15" s="17">
        <v>0.16623542109490999</v>
      </c>
      <c r="AW15" s="17"/>
      <c r="AX15" s="17">
        <v>0.25847666551604498</v>
      </c>
      <c r="AY15" s="17">
        <v>0.15098057761092401</v>
      </c>
      <c r="AZ15" s="17">
        <v>0.16665329685088201</v>
      </c>
      <c r="BA15" s="17">
        <v>0.14653283064719899</v>
      </c>
      <c r="BB15" s="17">
        <v>0.101794447994356</v>
      </c>
      <c r="BC15" s="17">
        <v>0.116353185274175</v>
      </c>
      <c r="BD15" s="17"/>
      <c r="BE15" s="17">
        <v>0.14075578124288801</v>
      </c>
      <c r="BF15" s="17">
        <v>0.23219174493881201</v>
      </c>
      <c r="BG15" s="17">
        <v>0.14806122458212501</v>
      </c>
      <c r="BH15" s="17"/>
      <c r="BI15" s="17">
        <v>0.18417751996061299</v>
      </c>
      <c r="BJ15" s="17">
        <v>0.165799846888776</v>
      </c>
      <c r="BK15" s="17"/>
      <c r="BL15" s="17">
        <v>0.109211765978817</v>
      </c>
      <c r="BM15" s="17">
        <v>0.123021095327125</v>
      </c>
      <c r="BN15" s="17">
        <v>0.31654962194304997</v>
      </c>
      <c r="BO15" s="17">
        <v>0.27536418485283098</v>
      </c>
      <c r="BP15" s="17">
        <v>0.249972543675754</v>
      </c>
      <c r="BQ15" s="17"/>
      <c r="BR15" s="17">
        <v>0.15149146679498801</v>
      </c>
      <c r="BS15" s="17">
        <v>0.20501888945781499</v>
      </c>
      <c r="BT15" s="17">
        <v>0.36036244728566902</v>
      </c>
      <c r="BU15" s="17">
        <v>0.238783051876061</v>
      </c>
      <c r="BV15" s="17"/>
      <c r="BW15" s="17">
        <v>0.13556598975078599</v>
      </c>
      <c r="BX15" s="17">
        <v>0.15165715208915501</v>
      </c>
      <c r="BY15" s="17">
        <v>0.18649942675901901</v>
      </c>
      <c r="BZ15" s="17">
        <v>0.17448804092416401</v>
      </c>
      <c r="CA15" s="17">
        <v>0.198799747290133</v>
      </c>
      <c r="CB15" s="17"/>
      <c r="CC15" s="17">
        <v>0.227344976443066</v>
      </c>
      <c r="CD15" s="17">
        <v>0.220715278118576</v>
      </c>
      <c r="CE15" s="17">
        <v>0.26197536681608402</v>
      </c>
      <c r="CF15" s="17">
        <v>0.17585602802006101</v>
      </c>
      <c r="CG15" s="17">
        <v>0.155990767025736</v>
      </c>
      <c r="CH15" s="17">
        <v>0.16646964320216001</v>
      </c>
      <c r="CI15" s="17">
        <v>0.13618733787711099</v>
      </c>
      <c r="CJ15" s="17">
        <v>0.13228588135964001</v>
      </c>
      <c r="CK15" s="17">
        <v>9.5842541402370196E-2</v>
      </c>
      <c r="CL15" s="17">
        <v>9.7668170700649995E-2</v>
      </c>
    </row>
    <row r="16" spans="2:90" x14ac:dyDescent="0.25">
      <c r="B16" s="18" t="s">
        <v>428</v>
      </c>
      <c r="C16" s="17">
        <v>0.145140371710265</v>
      </c>
      <c r="D16" s="17">
        <v>0.15109500637625201</v>
      </c>
      <c r="E16" s="17">
        <v>0.13958895579201799</v>
      </c>
      <c r="F16" s="17"/>
      <c r="G16" s="17">
        <v>0.14029402395071999</v>
      </c>
      <c r="H16" s="17">
        <v>0.16871311852395801</v>
      </c>
      <c r="I16" s="17">
        <v>0.182868530320002</v>
      </c>
      <c r="J16" s="17">
        <v>0.175451570119425</v>
      </c>
      <c r="K16" s="17">
        <v>0.12073020708286999</v>
      </c>
      <c r="L16" s="17">
        <v>9.8788920671461403E-2</v>
      </c>
      <c r="M16" s="17"/>
      <c r="N16" s="17">
        <v>0.14194373536972299</v>
      </c>
      <c r="O16" s="17">
        <v>0.153205038273481</v>
      </c>
      <c r="P16" s="17">
        <v>0.15729243644499299</v>
      </c>
      <c r="Q16" s="17">
        <v>0.13167215612809899</v>
      </c>
      <c r="R16" s="17"/>
      <c r="S16" s="17">
        <v>0.16756140957476001</v>
      </c>
      <c r="T16" s="17">
        <v>0.132667500132088</v>
      </c>
      <c r="U16" s="17">
        <v>0.12135012150729101</v>
      </c>
      <c r="V16" s="17">
        <v>0.10454100446924899</v>
      </c>
      <c r="W16" s="17">
        <v>0.116757170343947</v>
      </c>
      <c r="X16" s="17">
        <v>0.18937045868991201</v>
      </c>
      <c r="Y16" s="17">
        <v>0.15881641701928401</v>
      </c>
      <c r="Z16" s="17">
        <v>0.135188879628305</v>
      </c>
      <c r="AA16" s="17">
        <v>0.163375508301529</v>
      </c>
      <c r="AB16" s="17"/>
      <c r="AC16" s="17">
        <v>0.14451345733746401</v>
      </c>
      <c r="AD16" s="17">
        <v>0.13859473560750099</v>
      </c>
      <c r="AE16" s="17">
        <v>0.16669638508573001</v>
      </c>
      <c r="AF16" s="17"/>
      <c r="AG16" s="17">
        <v>0.15234580977587001</v>
      </c>
      <c r="AH16" s="17">
        <v>0.15167840705601501</v>
      </c>
      <c r="AI16" s="17">
        <v>0.12730602793679899</v>
      </c>
      <c r="AJ16" s="17">
        <v>0.14055807090175601</v>
      </c>
      <c r="AK16" s="17"/>
      <c r="AL16" s="17">
        <v>0.116946940028609</v>
      </c>
      <c r="AM16" s="17">
        <v>0.152069386538287</v>
      </c>
      <c r="AN16" s="17">
        <v>0.17632264639870299</v>
      </c>
      <c r="AO16" s="17">
        <v>0.17106857191528799</v>
      </c>
      <c r="AP16" s="17">
        <v>0.116728894741674</v>
      </c>
      <c r="AQ16" s="17"/>
      <c r="AR16" s="17">
        <v>0.11989013233054301</v>
      </c>
      <c r="AS16" s="17">
        <v>0.15407203647408901</v>
      </c>
      <c r="AT16" s="17">
        <v>0.156984605581794</v>
      </c>
      <c r="AU16" s="17">
        <v>0.13791198421235901</v>
      </c>
      <c r="AV16" s="17">
        <v>0.13293452173164799</v>
      </c>
      <c r="AW16" s="17"/>
      <c r="AX16" s="17">
        <v>0.18638169071664801</v>
      </c>
      <c r="AY16" s="17">
        <v>0.147860715906004</v>
      </c>
      <c r="AZ16" s="17">
        <v>0.155681484447142</v>
      </c>
      <c r="BA16" s="17">
        <v>0.121395241552109</v>
      </c>
      <c r="BB16" s="17">
        <v>9.3859162687231795E-2</v>
      </c>
      <c r="BC16" s="17">
        <v>0.114891014095097</v>
      </c>
      <c r="BD16" s="17"/>
      <c r="BE16" s="17">
        <v>0.15674943904813399</v>
      </c>
      <c r="BF16" s="17">
        <v>0.177916034341176</v>
      </c>
      <c r="BG16" s="17">
        <v>0.100334451921799</v>
      </c>
      <c r="BH16" s="17"/>
      <c r="BI16" s="17">
        <v>0.13389537290093301</v>
      </c>
      <c r="BJ16" s="17">
        <v>0.147995221605418</v>
      </c>
      <c r="BK16" s="17"/>
      <c r="BL16" s="17">
        <v>0.11559400339552001</v>
      </c>
      <c r="BM16" s="17">
        <v>0.17853898709403701</v>
      </c>
      <c r="BN16" s="17">
        <v>0.125702240786248</v>
      </c>
      <c r="BO16" s="17">
        <v>0.166632229703532</v>
      </c>
      <c r="BP16" s="17">
        <v>0.17322027030147299</v>
      </c>
      <c r="BQ16" s="17"/>
      <c r="BR16" s="17">
        <v>0.138334913281351</v>
      </c>
      <c r="BS16" s="17">
        <v>0.18500780533718</v>
      </c>
      <c r="BT16" s="17">
        <v>0.17176805542831999</v>
      </c>
      <c r="BU16" s="17">
        <v>0.19661308168095101</v>
      </c>
      <c r="BV16" s="17"/>
      <c r="BW16" s="17">
        <v>0.145830040638047</v>
      </c>
      <c r="BX16" s="17">
        <v>0.12804960606810201</v>
      </c>
      <c r="BY16" s="17">
        <v>0.121810430870064</v>
      </c>
      <c r="BZ16" s="17">
        <v>0.15515520693016099</v>
      </c>
      <c r="CA16" s="17">
        <v>0.17106136289020199</v>
      </c>
      <c r="CB16" s="17"/>
      <c r="CC16" s="17">
        <v>0.180170771759845</v>
      </c>
      <c r="CD16" s="17">
        <v>0.186009596758336</v>
      </c>
      <c r="CE16" s="17">
        <v>0.168150535972617</v>
      </c>
      <c r="CF16" s="17">
        <v>0.156799538840523</v>
      </c>
      <c r="CG16" s="17">
        <v>0.13930422199503101</v>
      </c>
      <c r="CH16" s="17">
        <v>0.13512438160071699</v>
      </c>
      <c r="CI16" s="17">
        <v>0.12345321889776099</v>
      </c>
      <c r="CJ16" s="17">
        <v>0.112779526437742</v>
      </c>
      <c r="CK16" s="17">
        <v>0.14082644884618101</v>
      </c>
      <c r="CL16" s="17">
        <v>8.6030255272982706E-2</v>
      </c>
    </row>
    <row r="17" spans="2:90" x14ac:dyDescent="0.25">
      <c r="B17" s="18" t="s">
        <v>429</v>
      </c>
      <c r="C17" s="17">
        <v>0.132868418093498</v>
      </c>
      <c r="D17" s="17">
        <v>0.14890573080108099</v>
      </c>
      <c r="E17" s="17">
        <v>0.11780921688868699</v>
      </c>
      <c r="F17" s="17"/>
      <c r="G17" s="17">
        <v>0.189291704835296</v>
      </c>
      <c r="H17" s="17">
        <v>0.18209328812050399</v>
      </c>
      <c r="I17" s="17">
        <v>0.18261590280069001</v>
      </c>
      <c r="J17" s="17">
        <v>0.125798307323957</v>
      </c>
      <c r="K17" s="17">
        <v>9.7456542254683295E-2</v>
      </c>
      <c r="L17" s="17">
        <v>6.6208063456260402E-2</v>
      </c>
      <c r="M17" s="17"/>
      <c r="N17" s="17">
        <v>0.131891074816023</v>
      </c>
      <c r="O17" s="17">
        <v>0.15904259316274399</v>
      </c>
      <c r="P17" s="17">
        <v>0.121279103227059</v>
      </c>
      <c r="Q17" s="17">
        <v>0.114998959184293</v>
      </c>
      <c r="R17" s="17"/>
      <c r="S17" s="17">
        <v>0.14903242881312101</v>
      </c>
      <c r="T17" s="17">
        <v>0.12192382752396801</v>
      </c>
      <c r="U17" s="17">
        <v>7.8193721000363994E-2</v>
      </c>
      <c r="V17" s="17">
        <v>9.6338060232630904E-2</v>
      </c>
      <c r="W17" s="17">
        <v>0.13904386205515501</v>
      </c>
      <c r="X17" s="17">
        <v>0.15674952140068901</v>
      </c>
      <c r="Y17" s="17">
        <v>0.15560958400936101</v>
      </c>
      <c r="Z17" s="17">
        <v>0.166043223537992</v>
      </c>
      <c r="AA17" s="17">
        <v>0.148155059144671</v>
      </c>
      <c r="AB17" s="17"/>
      <c r="AC17" s="17">
        <v>0.10240849960165101</v>
      </c>
      <c r="AD17" s="17">
        <v>0.13912052302490199</v>
      </c>
      <c r="AE17" s="17">
        <v>0.167600332411936</v>
      </c>
      <c r="AF17" s="17"/>
      <c r="AG17" s="17">
        <v>0.112373961196249</v>
      </c>
      <c r="AH17" s="17">
        <v>0.16664629908206699</v>
      </c>
      <c r="AI17" s="17">
        <v>0.12644969183834801</v>
      </c>
      <c r="AJ17" s="17">
        <v>9.5302385583289004E-2</v>
      </c>
      <c r="AK17" s="17"/>
      <c r="AL17" s="17">
        <v>0.100158972522122</v>
      </c>
      <c r="AM17" s="17">
        <v>0.14756366781814201</v>
      </c>
      <c r="AN17" s="17">
        <v>0.15159230103362101</v>
      </c>
      <c r="AO17" s="17">
        <v>0.14842215111051399</v>
      </c>
      <c r="AP17" s="17">
        <v>0.223768354387409</v>
      </c>
      <c r="AQ17" s="17"/>
      <c r="AR17" s="17">
        <v>0.109079860188164</v>
      </c>
      <c r="AS17" s="17">
        <v>0.15020572899238699</v>
      </c>
      <c r="AT17" s="17">
        <v>0.109331950020831</v>
      </c>
      <c r="AU17" s="17">
        <v>0.15175403893534001</v>
      </c>
      <c r="AV17" s="17">
        <v>0.16838923278729601</v>
      </c>
      <c r="AW17" s="17"/>
      <c r="AX17" s="17">
        <v>0.17199621246609201</v>
      </c>
      <c r="AY17" s="17">
        <v>0.14617484602289499</v>
      </c>
      <c r="AZ17" s="17">
        <v>0.13888340357091</v>
      </c>
      <c r="BA17" s="17">
        <v>0.10104251556202599</v>
      </c>
      <c r="BB17" s="17">
        <v>7.2882152959419494E-2</v>
      </c>
      <c r="BC17" s="17">
        <v>0.10674496100912501</v>
      </c>
      <c r="BD17" s="17"/>
      <c r="BE17" s="17">
        <v>0.15655201242088601</v>
      </c>
      <c r="BF17" s="17">
        <v>0.171203112331936</v>
      </c>
      <c r="BG17" s="17">
        <v>6.9426642013552795E-2</v>
      </c>
      <c r="BH17" s="17"/>
      <c r="BI17" s="17">
        <v>0.100730789422281</v>
      </c>
      <c r="BJ17" s="17">
        <v>0.14102743237159199</v>
      </c>
      <c r="BK17" s="17"/>
      <c r="BL17" s="17">
        <v>9.5672600991909995E-2</v>
      </c>
      <c r="BM17" s="17">
        <v>0.15421216168510299</v>
      </c>
      <c r="BN17" s="17">
        <v>0.152791276373657</v>
      </c>
      <c r="BO17" s="17">
        <v>0.17655288539598099</v>
      </c>
      <c r="BP17" s="17">
        <v>0.15988604010663601</v>
      </c>
      <c r="BQ17" s="17"/>
      <c r="BR17" s="17">
        <v>0.12291281991976701</v>
      </c>
      <c r="BS17" s="17">
        <v>0.154462232299477</v>
      </c>
      <c r="BT17" s="17">
        <v>0.19105598147208</v>
      </c>
      <c r="BU17" s="17">
        <v>0.22627186169789201</v>
      </c>
      <c r="BV17" s="17"/>
      <c r="BW17" s="17">
        <v>0.11366839865607101</v>
      </c>
      <c r="BX17" s="17">
        <v>0.11636422262749101</v>
      </c>
      <c r="BY17" s="17">
        <v>0.14373504413205099</v>
      </c>
      <c r="BZ17" s="17">
        <v>0.12510036350825299</v>
      </c>
      <c r="CA17" s="17">
        <v>0.16309184914632999</v>
      </c>
      <c r="CB17" s="17"/>
      <c r="CC17" s="17">
        <v>0.17295706677397901</v>
      </c>
      <c r="CD17" s="17">
        <v>0.16576300441917499</v>
      </c>
      <c r="CE17" s="17">
        <v>0.14837075311613601</v>
      </c>
      <c r="CF17" s="17">
        <v>0.156624096680929</v>
      </c>
      <c r="CG17" s="17">
        <v>0.14639546032997799</v>
      </c>
      <c r="CH17" s="17">
        <v>0.11831337405482199</v>
      </c>
      <c r="CI17" s="17">
        <v>0.113125945926574</v>
      </c>
      <c r="CJ17" s="17">
        <v>9.0404733173787305E-2</v>
      </c>
      <c r="CK17" s="17">
        <v>0.11780014311603999</v>
      </c>
      <c r="CL17" s="17">
        <v>6.7842703712226698E-2</v>
      </c>
    </row>
    <row r="18" spans="2:90" x14ac:dyDescent="0.25">
      <c r="B18" s="18" t="s">
        <v>430</v>
      </c>
      <c r="C18" s="17">
        <v>8.8901892348826395E-2</v>
      </c>
      <c r="D18" s="17">
        <v>9.30747750936015E-2</v>
      </c>
      <c r="E18" s="17">
        <v>8.53797599186044E-2</v>
      </c>
      <c r="F18" s="17"/>
      <c r="G18" s="17">
        <v>0.14100459262506601</v>
      </c>
      <c r="H18" s="17">
        <v>0.186090679725296</v>
      </c>
      <c r="I18" s="17">
        <v>0.113902541160276</v>
      </c>
      <c r="J18" s="17">
        <v>4.7344707386190003E-2</v>
      </c>
      <c r="K18" s="17">
        <v>3.5053126139549799E-2</v>
      </c>
      <c r="L18" s="17">
        <v>4.3687237229941903E-2</v>
      </c>
      <c r="M18" s="17"/>
      <c r="N18" s="17">
        <v>0.10762784437386599</v>
      </c>
      <c r="O18" s="17">
        <v>8.6522527379882003E-2</v>
      </c>
      <c r="P18" s="17">
        <v>7.8906416493463499E-2</v>
      </c>
      <c r="Q18" s="17">
        <v>8.1264803240724104E-2</v>
      </c>
      <c r="R18" s="17"/>
      <c r="S18" s="17">
        <v>0.137378429509355</v>
      </c>
      <c r="T18" s="17">
        <v>6.5684501861733802E-2</v>
      </c>
      <c r="U18" s="17">
        <v>8.0439295211513107E-2</v>
      </c>
      <c r="V18" s="17">
        <v>7.8909331966826493E-2</v>
      </c>
      <c r="W18" s="17">
        <v>0.104795864667919</v>
      </c>
      <c r="X18" s="17">
        <v>8.4077982078644004E-2</v>
      </c>
      <c r="Y18" s="17">
        <v>6.2190633418985203E-2</v>
      </c>
      <c r="Z18" s="17">
        <v>0.10173508010235301</v>
      </c>
      <c r="AA18" s="17">
        <v>8.3438886547503699E-2</v>
      </c>
      <c r="AB18" s="17"/>
      <c r="AC18" s="17">
        <v>5.21280537730913E-2</v>
      </c>
      <c r="AD18" s="17">
        <v>0.10287159022461199</v>
      </c>
      <c r="AE18" s="17">
        <v>0.128124467724298</v>
      </c>
      <c r="AF18" s="17"/>
      <c r="AG18" s="17">
        <v>8.7839519913764805E-2</v>
      </c>
      <c r="AH18" s="17">
        <v>0.129065316824274</v>
      </c>
      <c r="AI18" s="17">
        <v>0.10746438293124699</v>
      </c>
      <c r="AJ18" s="17">
        <v>6.3986123365235903E-2</v>
      </c>
      <c r="AK18" s="17"/>
      <c r="AL18" s="17">
        <v>5.4915588496620399E-2</v>
      </c>
      <c r="AM18" s="17">
        <v>7.6920297346312394E-2</v>
      </c>
      <c r="AN18" s="17">
        <v>0.105031204625315</v>
      </c>
      <c r="AO18" s="17">
        <v>0.17469038503684101</v>
      </c>
      <c r="AP18" s="17">
        <v>0.175674419659998</v>
      </c>
      <c r="AQ18" s="17"/>
      <c r="AR18" s="17">
        <v>6.0433609517794501E-2</v>
      </c>
      <c r="AS18" s="17">
        <v>8.1309472642391398E-2</v>
      </c>
      <c r="AT18" s="17">
        <v>8.3201265401983901E-2</v>
      </c>
      <c r="AU18" s="17">
        <v>0.10084481067763</v>
      </c>
      <c r="AV18" s="17">
        <v>0.16152746152601599</v>
      </c>
      <c r="AW18" s="17"/>
      <c r="AX18" s="17">
        <v>0.15702245709131499</v>
      </c>
      <c r="AY18" s="17">
        <v>7.2147196407039205E-2</v>
      </c>
      <c r="AZ18" s="17">
        <v>8.8108250384874701E-2</v>
      </c>
      <c r="BA18" s="17">
        <v>5.49323161711575E-2</v>
      </c>
      <c r="BB18" s="17">
        <v>5.1272244797315902E-2</v>
      </c>
      <c r="BC18" s="17">
        <v>8.2495585235577901E-2</v>
      </c>
      <c r="BD18" s="17"/>
      <c r="BE18" s="17">
        <v>6.3212235514283996E-2</v>
      </c>
      <c r="BF18" s="17">
        <v>0.166383391101353</v>
      </c>
      <c r="BG18" s="17">
        <v>4.9536417916201697E-2</v>
      </c>
      <c r="BH18" s="17"/>
      <c r="BI18" s="17">
        <v>5.6455266065505001E-2</v>
      </c>
      <c r="BJ18" s="17">
        <v>9.7139354105259396E-2</v>
      </c>
      <c r="BK18" s="17"/>
      <c r="BL18" s="17">
        <v>7.09425125936365E-2</v>
      </c>
      <c r="BM18" s="17">
        <v>9.4750073680825594E-2</v>
      </c>
      <c r="BN18" s="17">
        <v>9.7345903790226396E-2</v>
      </c>
      <c r="BO18" s="17">
        <v>9.2382892647390399E-2</v>
      </c>
      <c r="BP18" s="17">
        <v>0.11926423563456499</v>
      </c>
      <c r="BQ18" s="17"/>
      <c r="BR18" s="17">
        <v>7.0460631009635996E-2</v>
      </c>
      <c r="BS18" s="17">
        <v>0.112864341419146</v>
      </c>
      <c r="BT18" s="17">
        <v>0.25768650554116102</v>
      </c>
      <c r="BU18" s="17">
        <v>0.195171861000004</v>
      </c>
      <c r="BV18" s="17"/>
      <c r="BW18" s="17">
        <v>9.2733875064195004E-2</v>
      </c>
      <c r="BX18" s="17">
        <v>9.6251261557873294E-2</v>
      </c>
      <c r="BY18" s="17">
        <v>8.0706861672358604E-2</v>
      </c>
      <c r="BZ18" s="17">
        <v>7.3459893202303603E-2</v>
      </c>
      <c r="CA18" s="17">
        <v>9.3985780710206995E-2</v>
      </c>
      <c r="CB18" s="17"/>
      <c r="CC18" s="17">
        <v>0.112704890786717</v>
      </c>
      <c r="CD18" s="17">
        <v>0.116336607709062</v>
      </c>
      <c r="CE18" s="17">
        <v>8.5956438397345902E-2</v>
      </c>
      <c r="CF18" s="17">
        <v>8.9790167625411796E-2</v>
      </c>
      <c r="CG18" s="17">
        <v>9.4264461900616894E-2</v>
      </c>
      <c r="CH18" s="17">
        <v>9.4287225287612797E-2</v>
      </c>
      <c r="CI18" s="17">
        <v>6.5481526267547996E-2</v>
      </c>
      <c r="CJ18" s="17">
        <v>8.4022152593808394E-2</v>
      </c>
      <c r="CK18" s="17">
        <v>6.9378169477020593E-2</v>
      </c>
      <c r="CL18" s="17">
        <v>5.7449413125255498E-2</v>
      </c>
    </row>
    <row r="19" spans="2:90" x14ac:dyDescent="0.25">
      <c r="B19" s="18" t="s">
        <v>431</v>
      </c>
      <c r="C19" s="17">
        <v>8.0384169098898395E-2</v>
      </c>
      <c r="D19" s="17">
        <v>9.0622674157092103E-2</v>
      </c>
      <c r="E19" s="17">
        <v>7.1148448245249907E-2</v>
      </c>
      <c r="F19" s="17"/>
      <c r="G19" s="17">
        <v>0.16023521650882999</v>
      </c>
      <c r="H19" s="17">
        <v>0.11419955913228901</v>
      </c>
      <c r="I19" s="17">
        <v>9.2384863048389207E-2</v>
      </c>
      <c r="J19" s="17">
        <v>5.6293325519159401E-2</v>
      </c>
      <c r="K19" s="17">
        <v>4.4146104452883403E-2</v>
      </c>
      <c r="L19" s="17">
        <v>5.3479243421813101E-2</v>
      </c>
      <c r="M19" s="17"/>
      <c r="N19" s="17">
        <v>8.6269218981868095E-2</v>
      </c>
      <c r="O19" s="17">
        <v>8.7816075545901304E-2</v>
      </c>
      <c r="P19" s="17">
        <v>7.9974211958420305E-2</v>
      </c>
      <c r="Q19" s="17">
        <v>6.6900075088021399E-2</v>
      </c>
      <c r="R19" s="17"/>
      <c r="S19" s="17">
        <v>0.122291843469158</v>
      </c>
      <c r="T19" s="17">
        <v>5.7553432117853603E-2</v>
      </c>
      <c r="U19" s="17">
        <v>6.93907222174035E-2</v>
      </c>
      <c r="V19" s="17">
        <v>6.9460128482203107E-2</v>
      </c>
      <c r="W19" s="17">
        <v>0.107805390432979</v>
      </c>
      <c r="X19" s="17">
        <v>6.5199183186669396E-2</v>
      </c>
      <c r="Y19" s="17">
        <v>7.2500511021544298E-2</v>
      </c>
      <c r="Z19" s="17">
        <v>5.7724214198311898E-2</v>
      </c>
      <c r="AA19" s="17">
        <v>8.4755378768008899E-2</v>
      </c>
      <c r="AB19" s="17"/>
      <c r="AC19" s="17">
        <v>5.3440272021239701E-2</v>
      </c>
      <c r="AD19" s="17">
        <v>0.101207175032691</v>
      </c>
      <c r="AE19" s="17">
        <v>7.3895804044100996E-2</v>
      </c>
      <c r="AF19" s="17"/>
      <c r="AG19" s="17">
        <v>7.96445632724046E-2</v>
      </c>
      <c r="AH19" s="17">
        <v>0.102886880624074</v>
      </c>
      <c r="AI19" s="17">
        <v>0.101553346606022</v>
      </c>
      <c r="AJ19" s="17">
        <v>5.3326174668712797E-2</v>
      </c>
      <c r="AK19" s="17"/>
      <c r="AL19" s="17">
        <v>5.1361780173370099E-2</v>
      </c>
      <c r="AM19" s="17">
        <v>7.4416077988166199E-2</v>
      </c>
      <c r="AN19" s="17">
        <v>8.8122828842562201E-2</v>
      </c>
      <c r="AO19" s="17">
        <v>0.144878819802778</v>
      </c>
      <c r="AP19" s="17">
        <v>0.113188009574354</v>
      </c>
      <c r="AQ19" s="17"/>
      <c r="AR19" s="17">
        <v>6.0035606867206298E-2</v>
      </c>
      <c r="AS19" s="17">
        <v>8.5624354820964602E-2</v>
      </c>
      <c r="AT19" s="17">
        <v>7.8595192918676393E-2</v>
      </c>
      <c r="AU19" s="17">
        <v>8.2126797303333707E-2</v>
      </c>
      <c r="AV19" s="17">
        <v>9.5635836109953007E-2</v>
      </c>
      <c r="AW19" s="17"/>
      <c r="AX19" s="17">
        <v>0.108777939906919</v>
      </c>
      <c r="AY19" s="17">
        <v>8.4729455269419607E-2</v>
      </c>
      <c r="AZ19" s="17">
        <v>5.7900001993715998E-2</v>
      </c>
      <c r="BA19" s="17">
        <v>7.0767732553863594E-2</v>
      </c>
      <c r="BB19" s="17">
        <v>6.3499816278277804E-2</v>
      </c>
      <c r="BC19" s="17">
        <v>5.2722644274403603E-2</v>
      </c>
      <c r="BD19" s="17"/>
      <c r="BE19" s="17">
        <v>9.4397166243006203E-2</v>
      </c>
      <c r="BF19" s="17">
        <v>9.8871605826354E-2</v>
      </c>
      <c r="BG19" s="17">
        <v>4.38297796660694E-2</v>
      </c>
      <c r="BH19" s="17"/>
      <c r="BI19" s="17">
        <v>6.3926587251152203E-2</v>
      </c>
      <c r="BJ19" s="17">
        <v>8.4562375482834906E-2</v>
      </c>
      <c r="BK19" s="17"/>
      <c r="BL19" s="17">
        <v>6.6043153839829602E-2</v>
      </c>
      <c r="BM19" s="17">
        <v>8.5232720917496396E-2</v>
      </c>
      <c r="BN19" s="17">
        <v>9.0241938409594297E-2</v>
      </c>
      <c r="BO19" s="17">
        <v>9.4969593261885699E-2</v>
      </c>
      <c r="BP19" s="17">
        <v>9.1215041175232395E-2</v>
      </c>
      <c r="BQ19" s="17"/>
      <c r="BR19" s="17">
        <v>6.5148565181868096E-2</v>
      </c>
      <c r="BS19" s="17">
        <v>0.15075323478536501</v>
      </c>
      <c r="BT19" s="17">
        <v>0.15364204810061599</v>
      </c>
      <c r="BU19" s="17">
        <v>0.18148518656451801</v>
      </c>
      <c r="BV19" s="17"/>
      <c r="BW19" s="17">
        <v>6.7370549682474801E-2</v>
      </c>
      <c r="BX19" s="17">
        <v>9.6883914362208098E-2</v>
      </c>
      <c r="BY19" s="17">
        <v>6.8979186960855907E-2</v>
      </c>
      <c r="BZ19" s="17">
        <v>8.4031209957740605E-2</v>
      </c>
      <c r="CA19" s="17">
        <v>7.66099014605644E-2</v>
      </c>
      <c r="CB19" s="17"/>
      <c r="CC19" s="17">
        <v>8.4357703985696003E-2</v>
      </c>
      <c r="CD19" s="17">
        <v>9.6630846060183295E-2</v>
      </c>
      <c r="CE19" s="17">
        <v>9.2275521282822695E-2</v>
      </c>
      <c r="CF19" s="17">
        <v>6.3880341581880204E-2</v>
      </c>
      <c r="CG19" s="17">
        <v>0.102306234823446</v>
      </c>
      <c r="CH19" s="17">
        <v>5.8953955240088902E-2</v>
      </c>
      <c r="CI19" s="17">
        <v>8.0216255684173302E-2</v>
      </c>
      <c r="CJ19" s="17">
        <v>5.9130206115410998E-2</v>
      </c>
      <c r="CK19" s="17">
        <v>7.7844914138202603E-2</v>
      </c>
      <c r="CL19" s="17">
        <v>6.9326738171008706E-2</v>
      </c>
    </row>
    <row r="20" spans="2:90" x14ac:dyDescent="0.25">
      <c r="B20" s="18" t="s">
        <v>111</v>
      </c>
      <c r="C20" s="17">
        <v>7.5066471382940606E-2</v>
      </c>
      <c r="D20" s="17">
        <v>7.0151631985351098E-2</v>
      </c>
      <c r="E20" s="17">
        <v>7.8981314792760604E-2</v>
      </c>
      <c r="F20" s="17"/>
      <c r="G20" s="17">
        <v>7.9156866147762503E-2</v>
      </c>
      <c r="H20" s="17">
        <v>5.77124099968718E-2</v>
      </c>
      <c r="I20" s="17">
        <v>6.1415856268298E-2</v>
      </c>
      <c r="J20" s="17">
        <v>7.9297811398455501E-2</v>
      </c>
      <c r="K20" s="17">
        <v>8.2224377685167493E-2</v>
      </c>
      <c r="L20" s="17">
        <v>8.7494954122902396E-2</v>
      </c>
      <c r="M20" s="17"/>
      <c r="N20" s="17">
        <v>6.5995207910648307E-2</v>
      </c>
      <c r="O20" s="17">
        <v>7.2351000914775906E-2</v>
      </c>
      <c r="P20" s="17">
        <v>6.23235856328632E-2</v>
      </c>
      <c r="Q20" s="17">
        <v>9.9112474699753705E-2</v>
      </c>
      <c r="R20" s="17"/>
      <c r="S20" s="17">
        <v>7.2314234513218001E-2</v>
      </c>
      <c r="T20" s="17">
        <v>5.7081259503899702E-2</v>
      </c>
      <c r="U20" s="17">
        <v>7.1631049923287504E-2</v>
      </c>
      <c r="V20" s="17">
        <v>0.10626149018381301</v>
      </c>
      <c r="W20" s="17">
        <v>8.02836165609319E-2</v>
      </c>
      <c r="X20" s="17">
        <v>7.2829435930642797E-2</v>
      </c>
      <c r="Y20" s="17">
        <v>7.6947590778321001E-2</v>
      </c>
      <c r="Z20" s="17">
        <v>6.7334798011755806E-2</v>
      </c>
      <c r="AA20" s="17">
        <v>7.6953228694534304E-2</v>
      </c>
      <c r="AB20" s="17"/>
      <c r="AC20" s="17">
        <v>7.5882956906270005E-2</v>
      </c>
      <c r="AD20" s="17">
        <v>6.0310241294203502E-2</v>
      </c>
      <c r="AE20" s="17">
        <v>9.8433582658734406E-2</v>
      </c>
      <c r="AF20" s="17"/>
      <c r="AG20" s="17">
        <v>7.0029315619204099E-2</v>
      </c>
      <c r="AH20" s="17">
        <v>5.4258870829957402E-2</v>
      </c>
      <c r="AI20" s="17">
        <v>7.86894226768097E-2</v>
      </c>
      <c r="AJ20" s="17">
        <v>4.51601654314015E-2</v>
      </c>
      <c r="AK20" s="17"/>
      <c r="AL20" s="17">
        <v>9.8634768075263501E-2</v>
      </c>
      <c r="AM20" s="17">
        <v>7.3345783421048097E-2</v>
      </c>
      <c r="AN20" s="17">
        <v>6.5346185657788505E-2</v>
      </c>
      <c r="AO20" s="17">
        <v>4.39229850286059E-2</v>
      </c>
      <c r="AP20" s="17">
        <v>0</v>
      </c>
      <c r="AQ20" s="17"/>
      <c r="AR20" s="17">
        <v>0.13150231600187601</v>
      </c>
      <c r="AS20" s="17">
        <v>7.2202151404836795E-2</v>
      </c>
      <c r="AT20" s="17">
        <v>4.9702517612926302E-2</v>
      </c>
      <c r="AU20" s="17">
        <v>6.3283998149490497E-2</v>
      </c>
      <c r="AV20" s="17">
        <v>8.0170477654202002E-2</v>
      </c>
      <c r="AW20" s="17"/>
      <c r="AX20" s="17">
        <v>6.40549384925128E-2</v>
      </c>
      <c r="AY20" s="17">
        <v>8.4723390373483101E-2</v>
      </c>
      <c r="AZ20" s="17">
        <v>7.8154556927739899E-2</v>
      </c>
      <c r="BA20" s="17">
        <v>7.1412309463993601E-2</v>
      </c>
      <c r="BB20" s="17">
        <v>8.6004322933941793E-2</v>
      </c>
      <c r="BC20" s="17">
        <v>4.7390563671050399E-2</v>
      </c>
      <c r="BD20" s="17"/>
      <c r="BE20" s="17">
        <v>8.3903731934445794E-2</v>
      </c>
      <c r="BF20" s="17">
        <v>5.24224311900384E-2</v>
      </c>
      <c r="BG20" s="17">
        <v>8.1029474253345196E-2</v>
      </c>
      <c r="BH20" s="17"/>
      <c r="BI20" s="17">
        <v>6.35626504736823E-2</v>
      </c>
      <c r="BJ20" s="17">
        <v>7.7987030333058094E-2</v>
      </c>
      <c r="BK20" s="17"/>
      <c r="BL20" s="17">
        <v>7.9890855838968294E-2</v>
      </c>
      <c r="BM20" s="17">
        <v>6.3989443450838901E-2</v>
      </c>
      <c r="BN20" s="17">
        <v>7.2127481948527694E-2</v>
      </c>
      <c r="BO20" s="17">
        <v>7.5997768015380704E-2</v>
      </c>
      <c r="BP20" s="17">
        <v>6.6445057855282999E-2</v>
      </c>
      <c r="BQ20" s="17"/>
      <c r="BR20" s="17">
        <v>7.4793143634168904E-2</v>
      </c>
      <c r="BS20" s="17">
        <v>8.0965371177473197E-2</v>
      </c>
      <c r="BT20" s="17">
        <v>8.4998098977028605E-2</v>
      </c>
      <c r="BU20" s="17">
        <v>4.4398734237585301E-2</v>
      </c>
      <c r="BV20" s="17"/>
      <c r="BW20" s="17">
        <v>8.5979829001858701E-2</v>
      </c>
      <c r="BX20" s="17">
        <v>6.8389334421708997E-2</v>
      </c>
      <c r="BY20" s="17">
        <v>8.2469360069588396E-2</v>
      </c>
      <c r="BZ20" s="17">
        <v>5.28470061788264E-2</v>
      </c>
      <c r="CA20" s="17">
        <v>7.8622206402586103E-2</v>
      </c>
      <c r="CB20" s="17"/>
      <c r="CC20" s="17">
        <v>7.68565092890168E-2</v>
      </c>
      <c r="CD20" s="17">
        <v>6.3358739115730395E-2</v>
      </c>
      <c r="CE20" s="17">
        <v>5.7768981841058199E-2</v>
      </c>
      <c r="CF20" s="17">
        <v>5.6973885593692403E-2</v>
      </c>
      <c r="CG20" s="17">
        <v>9.0053010749022805E-2</v>
      </c>
      <c r="CH20" s="17">
        <v>9.48392464941962E-2</v>
      </c>
      <c r="CI20" s="17">
        <v>6.9719828460806502E-2</v>
      </c>
      <c r="CJ20" s="17">
        <v>6.2619785602095607E-2</v>
      </c>
      <c r="CK20" s="17">
        <v>8.5092232687763503E-2</v>
      </c>
      <c r="CL20" s="17">
        <v>8.0167000849254003E-2</v>
      </c>
    </row>
    <row r="21" spans="2:90" x14ac:dyDescent="0.25">
      <c r="B21" s="18" t="s">
        <v>432</v>
      </c>
      <c r="C21" s="19">
        <v>2.5908729983844601E-2</v>
      </c>
      <c r="D21" s="19">
        <v>3.2477133060963601E-2</v>
      </c>
      <c r="E21" s="19">
        <v>1.9873015162921899E-2</v>
      </c>
      <c r="F21" s="19"/>
      <c r="G21" s="19">
        <v>6.4440123615596895E-2</v>
      </c>
      <c r="H21" s="19">
        <v>4.3423483041371801E-2</v>
      </c>
      <c r="I21" s="19">
        <v>3.3492488109087303E-2</v>
      </c>
      <c r="J21" s="19">
        <v>1.4707006640510801E-2</v>
      </c>
      <c r="K21" s="19">
        <v>1.34233081274455E-2</v>
      </c>
      <c r="L21" s="19">
        <v>7.1063723707464601E-3</v>
      </c>
      <c r="M21" s="19"/>
      <c r="N21" s="19">
        <v>3.0621770110525099E-2</v>
      </c>
      <c r="O21" s="19">
        <v>2.30124149166804E-2</v>
      </c>
      <c r="P21" s="19">
        <v>2.8605647567256899E-2</v>
      </c>
      <c r="Q21" s="19">
        <v>2.18401362306841E-2</v>
      </c>
      <c r="R21" s="19"/>
      <c r="S21" s="19">
        <v>4.5294964002344597E-2</v>
      </c>
      <c r="T21" s="19">
        <v>1.49312905109352E-2</v>
      </c>
      <c r="U21" s="19">
        <v>3.1523159454422502E-2</v>
      </c>
      <c r="V21" s="19">
        <v>2.9203082740475599E-2</v>
      </c>
      <c r="W21" s="19">
        <v>2.0743971999303001E-2</v>
      </c>
      <c r="X21" s="19">
        <v>1.9660607508971601E-2</v>
      </c>
      <c r="Y21" s="19">
        <v>2.85400595084103E-2</v>
      </c>
      <c r="Z21" s="19">
        <v>0</v>
      </c>
      <c r="AA21" s="19">
        <v>2.5199407777949399E-2</v>
      </c>
      <c r="AB21" s="19"/>
      <c r="AC21" s="19">
        <v>2.1352617720186099E-2</v>
      </c>
      <c r="AD21" s="19">
        <v>2.6790190973618198E-2</v>
      </c>
      <c r="AE21" s="19">
        <v>3.22348407322725E-2</v>
      </c>
      <c r="AF21" s="19"/>
      <c r="AG21" s="19">
        <v>2.71086636579684E-2</v>
      </c>
      <c r="AH21" s="19">
        <v>3.6276177432933897E-2</v>
      </c>
      <c r="AI21" s="19">
        <v>1.5368671596978E-2</v>
      </c>
      <c r="AJ21" s="19">
        <v>2.7479138347501299E-2</v>
      </c>
      <c r="AK21" s="19"/>
      <c r="AL21" s="19">
        <v>2.1993952345673199E-2</v>
      </c>
      <c r="AM21" s="19">
        <v>2.19892106846723E-2</v>
      </c>
      <c r="AN21" s="19">
        <v>2.11360038052371E-2</v>
      </c>
      <c r="AO21" s="19">
        <v>5.1743697677720801E-2</v>
      </c>
      <c r="AP21" s="19">
        <v>4.1679792266319099E-2</v>
      </c>
      <c r="AQ21" s="19"/>
      <c r="AR21" s="19">
        <v>2.2977569688485001E-2</v>
      </c>
      <c r="AS21" s="19">
        <v>2.1235004624373301E-2</v>
      </c>
      <c r="AT21" s="19">
        <v>2.8341768308408101E-2</v>
      </c>
      <c r="AU21" s="19">
        <v>2.92832395582871E-2</v>
      </c>
      <c r="AV21" s="19">
        <v>3.8408800746334799E-2</v>
      </c>
      <c r="AW21" s="19"/>
      <c r="AX21" s="19">
        <v>4.5733230785603401E-2</v>
      </c>
      <c r="AY21" s="19">
        <v>1.7158827069963599E-2</v>
      </c>
      <c r="AZ21" s="19">
        <v>2.5794124879918699E-2</v>
      </c>
      <c r="BA21" s="19">
        <v>1.9858230416204201E-2</v>
      </c>
      <c r="BB21" s="19">
        <v>1.0761875405407699E-2</v>
      </c>
      <c r="BC21" s="19">
        <v>4.1531950415862898E-2</v>
      </c>
      <c r="BD21" s="19"/>
      <c r="BE21" s="19">
        <v>2.8384575504127801E-2</v>
      </c>
      <c r="BF21" s="19">
        <v>4.3248688194284499E-2</v>
      </c>
      <c r="BG21" s="19">
        <v>7.1200336492338E-3</v>
      </c>
      <c r="BH21" s="19"/>
      <c r="BI21" s="19">
        <v>2.3722709556592302E-2</v>
      </c>
      <c r="BJ21" s="19">
        <v>2.6463710939677601E-2</v>
      </c>
      <c r="BK21" s="19"/>
      <c r="BL21" s="19">
        <v>2.5774219412851799E-2</v>
      </c>
      <c r="BM21" s="19">
        <v>2.62380133019617E-2</v>
      </c>
      <c r="BN21" s="19">
        <v>3.1671699245770797E-2</v>
      </c>
      <c r="BO21" s="19">
        <v>3.6358906834377799E-2</v>
      </c>
      <c r="BP21" s="19">
        <v>1.9554134265940899E-2</v>
      </c>
      <c r="BQ21" s="19"/>
      <c r="BR21" s="19">
        <v>2.3890062625934599E-2</v>
      </c>
      <c r="BS21" s="19">
        <v>2.8869298328146002E-2</v>
      </c>
      <c r="BT21" s="19">
        <v>4.4353939461501901E-2</v>
      </c>
      <c r="BU21" s="19">
        <v>4.0646043450980197E-2</v>
      </c>
      <c r="BV21" s="19"/>
      <c r="BW21" s="19">
        <v>2.6810223113187301E-2</v>
      </c>
      <c r="BX21" s="19">
        <v>2.7983168320349701E-2</v>
      </c>
      <c r="BY21" s="19">
        <v>2.07602129810745E-2</v>
      </c>
      <c r="BZ21" s="19">
        <v>2.5548681534816101E-2</v>
      </c>
      <c r="CA21" s="19">
        <v>2.7152874928366901E-2</v>
      </c>
      <c r="CB21" s="19"/>
      <c r="CC21" s="19">
        <v>1.40446729230497E-2</v>
      </c>
      <c r="CD21" s="19">
        <v>4.39664930238019E-2</v>
      </c>
      <c r="CE21" s="19">
        <v>2.15950273329708E-2</v>
      </c>
      <c r="CF21" s="19">
        <v>2.4008144308146899E-2</v>
      </c>
      <c r="CG21" s="19">
        <v>3.3282055351718701E-2</v>
      </c>
      <c r="CH21" s="19">
        <v>1.54737410966006E-2</v>
      </c>
      <c r="CI21" s="19">
        <v>2.5217277119951201E-2</v>
      </c>
      <c r="CJ21" s="19">
        <v>4.0623162137152599E-2</v>
      </c>
      <c r="CK21" s="19">
        <v>1.9187715324782501E-2</v>
      </c>
      <c r="CL21" s="19">
        <v>1.6582475513475501E-2</v>
      </c>
    </row>
    <row r="22" spans="2:90" x14ac:dyDescent="0.25">
      <c r="B22" s="16"/>
    </row>
    <row r="23" spans="2:90" x14ac:dyDescent="0.25">
      <c r="B23" t="s">
        <v>114</v>
      </c>
    </row>
    <row r="24" spans="2:90" x14ac:dyDescent="0.25">
      <c r="B24" t="s">
        <v>115</v>
      </c>
    </row>
    <row r="26" spans="2:90" x14ac:dyDescent="0.25">
      <c r="B26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B2:CL23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442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434</v>
      </c>
      <c r="C9" s="17">
        <v>0.34099388847603002</v>
      </c>
      <c r="D9" s="17">
        <v>0.32560481958682902</v>
      </c>
      <c r="E9" s="17">
        <v>0.35603250367913197</v>
      </c>
      <c r="F9" s="17"/>
      <c r="G9" s="17">
        <v>0.26027499261082199</v>
      </c>
      <c r="H9" s="17">
        <v>0.30422862197419098</v>
      </c>
      <c r="I9" s="17">
        <v>0.29240979800042699</v>
      </c>
      <c r="J9" s="17">
        <v>0.39152856704917899</v>
      </c>
      <c r="K9" s="17">
        <v>0.38817915846137802</v>
      </c>
      <c r="L9" s="17">
        <v>0.369625146220458</v>
      </c>
      <c r="M9" s="17"/>
      <c r="N9" s="17">
        <v>0.35367178757949203</v>
      </c>
      <c r="O9" s="17">
        <v>0.34506900321346601</v>
      </c>
      <c r="P9" s="17">
        <v>0.33830495696361901</v>
      </c>
      <c r="Q9" s="17">
        <v>0.32661631621798098</v>
      </c>
      <c r="R9" s="17"/>
      <c r="S9" s="17">
        <v>0.334067518730367</v>
      </c>
      <c r="T9" s="17">
        <v>0.37647750712533601</v>
      </c>
      <c r="U9" s="17">
        <v>0.35468873553646901</v>
      </c>
      <c r="V9" s="17">
        <v>0.36968761728493699</v>
      </c>
      <c r="W9" s="17">
        <v>0.35422199242031599</v>
      </c>
      <c r="X9" s="17">
        <v>0.31143375739712098</v>
      </c>
      <c r="Y9" s="17">
        <v>0.31078433538151001</v>
      </c>
      <c r="Z9" s="17">
        <v>0.27199121960490003</v>
      </c>
      <c r="AA9" s="17">
        <v>0.33312268214430102</v>
      </c>
      <c r="AB9" s="17"/>
      <c r="AC9" s="17">
        <v>0.37486463584780599</v>
      </c>
      <c r="AD9" s="17">
        <v>0.34802180210630901</v>
      </c>
      <c r="AE9" s="17">
        <v>0.29145646657749202</v>
      </c>
      <c r="AF9" s="17"/>
      <c r="AG9" s="17">
        <v>0.34851671519210198</v>
      </c>
      <c r="AH9" s="17">
        <v>0.33311184528660498</v>
      </c>
      <c r="AI9" s="17">
        <v>0.34510959614975301</v>
      </c>
      <c r="AJ9" s="17">
        <v>0.39143705852745098</v>
      </c>
      <c r="AK9" s="17"/>
      <c r="AL9" s="17">
        <v>0.33134863880895699</v>
      </c>
      <c r="AM9" s="17">
        <v>0.34620247451432101</v>
      </c>
      <c r="AN9" s="17">
        <v>0.35485471042079397</v>
      </c>
      <c r="AO9" s="17">
        <v>0.33240245530791801</v>
      </c>
      <c r="AP9" s="17">
        <v>0.226253917765778</v>
      </c>
      <c r="AQ9" s="17"/>
      <c r="AR9" s="17">
        <v>0.27356676389208301</v>
      </c>
      <c r="AS9" s="17">
        <v>0.32595685245973599</v>
      </c>
      <c r="AT9" s="17">
        <v>0.36252296719925498</v>
      </c>
      <c r="AU9" s="17">
        <v>0.36749167063559202</v>
      </c>
      <c r="AV9" s="17">
        <v>0.35693304150240501</v>
      </c>
      <c r="AW9" s="17"/>
      <c r="AX9" s="17">
        <v>0.31902350556092202</v>
      </c>
      <c r="AY9" s="17">
        <v>0.37091131388820697</v>
      </c>
      <c r="AZ9" s="17">
        <v>0.35567547070445599</v>
      </c>
      <c r="BA9" s="17">
        <v>0.32585839466361999</v>
      </c>
      <c r="BB9" s="17">
        <v>0.335106283977324</v>
      </c>
      <c r="BC9" s="17">
        <v>0.29209490930155302</v>
      </c>
      <c r="BD9" s="17"/>
      <c r="BE9" s="17">
        <v>0.31805049100725602</v>
      </c>
      <c r="BF9" s="17">
        <v>0.33691415031774202</v>
      </c>
      <c r="BG9" s="17">
        <v>0.37630286810331498</v>
      </c>
      <c r="BH9" s="17"/>
      <c r="BI9" s="17">
        <v>0.33936781676896999</v>
      </c>
      <c r="BJ9" s="17">
        <v>0.34140671116468702</v>
      </c>
      <c r="BK9" s="17"/>
      <c r="BL9" s="17">
        <v>0.38247474286477701</v>
      </c>
      <c r="BM9" s="17">
        <v>0.34493978566412797</v>
      </c>
      <c r="BN9" s="17">
        <v>0.296858333181999</v>
      </c>
      <c r="BO9" s="17">
        <v>0.28624058392032897</v>
      </c>
      <c r="BP9" s="17">
        <v>0.30787180352885501</v>
      </c>
      <c r="BQ9" s="17"/>
      <c r="BR9" s="17">
        <v>0.354357620192367</v>
      </c>
      <c r="BS9" s="17">
        <v>0.20805206216760599</v>
      </c>
      <c r="BT9" s="17">
        <v>0.340466696501316</v>
      </c>
      <c r="BU9" s="17">
        <v>0.29661194283513598</v>
      </c>
      <c r="BV9" s="17"/>
      <c r="BW9" s="17">
        <v>0.35298469413776801</v>
      </c>
      <c r="BX9" s="17">
        <v>0.36901753818792599</v>
      </c>
      <c r="BY9" s="17">
        <v>0.37076871366844999</v>
      </c>
      <c r="BZ9" s="17">
        <v>0.31486155096100199</v>
      </c>
      <c r="CA9" s="17">
        <v>0.31622221773279802</v>
      </c>
      <c r="CB9" s="17"/>
      <c r="CC9" s="17">
        <v>0.294433316692573</v>
      </c>
      <c r="CD9" s="17">
        <v>0.30359113434274698</v>
      </c>
      <c r="CE9" s="17">
        <v>0.346428725313768</v>
      </c>
      <c r="CF9" s="17">
        <v>0.32501196470622201</v>
      </c>
      <c r="CG9" s="17">
        <v>0.30729765272614601</v>
      </c>
      <c r="CH9" s="17">
        <v>0.384157831869959</v>
      </c>
      <c r="CI9" s="17">
        <v>0.39498292160950299</v>
      </c>
      <c r="CJ9" s="17">
        <v>0.32766134819241599</v>
      </c>
      <c r="CK9" s="17">
        <v>0.36962476669393102</v>
      </c>
      <c r="CL9" s="17">
        <v>0.41442766029988198</v>
      </c>
    </row>
    <row r="10" spans="2:90" ht="30" x14ac:dyDescent="0.25">
      <c r="B10" s="18" t="s">
        <v>435</v>
      </c>
      <c r="C10" s="17">
        <v>0.34098126115025101</v>
      </c>
      <c r="D10" s="17">
        <v>0.34671558375546102</v>
      </c>
      <c r="E10" s="17">
        <v>0.33646199161463503</v>
      </c>
      <c r="F10" s="17"/>
      <c r="G10" s="17">
        <v>0.26740013916222199</v>
      </c>
      <c r="H10" s="17">
        <v>0.33241295362551099</v>
      </c>
      <c r="I10" s="17">
        <v>0.38065938900497798</v>
      </c>
      <c r="J10" s="17">
        <v>0.337120520118739</v>
      </c>
      <c r="K10" s="17">
        <v>0.35642086344796298</v>
      </c>
      <c r="L10" s="17">
        <v>0.344762445278889</v>
      </c>
      <c r="M10" s="17"/>
      <c r="N10" s="17">
        <v>0.344146314906288</v>
      </c>
      <c r="O10" s="17">
        <v>0.33117219547002502</v>
      </c>
      <c r="P10" s="17">
        <v>0.37035311610355998</v>
      </c>
      <c r="Q10" s="17">
        <v>0.32184523407962301</v>
      </c>
      <c r="R10" s="17"/>
      <c r="S10" s="17">
        <v>0.32725361640963901</v>
      </c>
      <c r="T10" s="17">
        <v>0.34361583540552498</v>
      </c>
      <c r="U10" s="17">
        <v>0.32620984989303298</v>
      </c>
      <c r="V10" s="17">
        <v>0.32786513910033699</v>
      </c>
      <c r="W10" s="17">
        <v>0.29998691517174603</v>
      </c>
      <c r="X10" s="17">
        <v>0.37293125059140703</v>
      </c>
      <c r="Y10" s="17">
        <v>0.36293956907987901</v>
      </c>
      <c r="Z10" s="17">
        <v>0.341773664857422</v>
      </c>
      <c r="AA10" s="17">
        <v>0.36150456123181901</v>
      </c>
      <c r="AB10" s="17"/>
      <c r="AC10" s="17">
        <v>0.38667810620695198</v>
      </c>
      <c r="AD10" s="17">
        <v>0.30673181876475403</v>
      </c>
      <c r="AE10" s="17">
        <v>0.318622486917915</v>
      </c>
      <c r="AF10" s="17"/>
      <c r="AG10" s="17">
        <v>0.37710986649830402</v>
      </c>
      <c r="AH10" s="17">
        <v>0.28380000345240303</v>
      </c>
      <c r="AI10" s="17">
        <v>0.28976983206579199</v>
      </c>
      <c r="AJ10" s="17">
        <v>0.42238608258677701</v>
      </c>
      <c r="AK10" s="17"/>
      <c r="AL10" s="17">
        <v>0.31186006053624299</v>
      </c>
      <c r="AM10" s="17">
        <v>0.35611631419173201</v>
      </c>
      <c r="AN10" s="17">
        <v>0.34668373950721898</v>
      </c>
      <c r="AO10" s="17">
        <v>0.32954764557108601</v>
      </c>
      <c r="AP10" s="17">
        <v>0.29238739766729999</v>
      </c>
      <c r="AQ10" s="17"/>
      <c r="AR10" s="17">
        <v>0.29016573443653498</v>
      </c>
      <c r="AS10" s="17">
        <v>0.32571324846062799</v>
      </c>
      <c r="AT10" s="17">
        <v>0.34706397391136301</v>
      </c>
      <c r="AU10" s="17">
        <v>0.36373271277369701</v>
      </c>
      <c r="AV10" s="17">
        <v>0.36405237170039301</v>
      </c>
      <c r="AW10" s="17"/>
      <c r="AX10" s="17">
        <v>0.31610137696656199</v>
      </c>
      <c r="AY10" s="17">
        <v>0.365383685976441</v>
      </c>
      <c r="AZ10" s="17">
        <v>0.36397256261901401</v>
      </c>
      <c r="BA10" s="17">
        <v>0.34537448530860099</v>
      </c>
      <c r="BB10" s="17">
        <v>0.28065488607262401</v>
      </c>
      <c r="BC10" s="17">
        <v>0.37326818493998198</v>
      </c>
      <c r="BD10" s="17"/>
      <c r="BE10" s="17">
        <v>0.33052274012062499</v>
      </c>
      <c r="BF10" s="17">
        <v>0.34484123752628099</v>
      </c>
      <c r="BG10" s="17">
        <v>0.35136833448643001</v>
      </c>
      <c r="BH10" s="17"/>
      <c r="BI10" s="17">
        <v>0.352669348345302</v>
      </c>
      <c r="BJ10" s="17">
        <v>0.338013921173688</v>
      </c>
      <c r="BK10" s="17"/>
      <c r="BL10" s="17">
        <v>0.34694008343313598</v>
      </c>
      <c r="BM10" s="17">
        <v>0.34297848276641002</v>
      </c>
      <c r="BN10" s="17">
        <v>0.342818017056507</v>
      </c>
      <c r="BO10" s="17">
        <v>0.345510346853865</v>
      </c>
      <c r="BP10" s="17">
        <v>0.326398097318707</v>
      </c>
      <c r="BQ10" s="17"/>
      <c r="BR10" s="17">
        <v>0.34784237309163801</v>
      </c>
      <c r="BS10" s="17">
        <v>0.32464697017684901</v>
      </c>
      <c r="BT10" s="17">
        <v>0.266811214208799</v>
      </c>
      <c r="BU10" s="17">
        <v>0.34273785180335198</v>
      </c>
      <c r="BV10" s="17"/>
      <c r="BW10" s="17">
        <v>0.32810707885087798</v>
      </c>
      <c r="BX10" s="17">
        <v>0.33402497665811998</v>
      </c>
      <c r="BY10" s="17">
        <v>0.33066712805394799</v>
      </c>
      <c r="BZ10" s="17">
        <v>0.357131441670687</v>
      </c>
      <c r="CA10" s="17">
        <v>0.354597035376716</v>
      </c>
      <c r="CB10" s="17"/>
      <c r="CC10" s="17">
        <v>0.355328844824426</v>
      </c>
      <c r="CD10" s="17">
        <v>0.36348705086476202</v>
      </c>
      <c r="CE10" s="17">
        <v>0.38456375626654299</v>
      </c>
      <c r="CF10" s="17">
        <v>0.31828494392302398</v>
      </c>
      <c r="CG10" s="17">
        <v>0.34778433366903999</v>
      </c>
      <c r="CH10" s="17">
        <v>0.292070836799597</v>
      </c>
      <c r="CI10" s="17">
        <v>0.335868502759888</v>
      </c>
      <c r="CJ10" s="17">
        <v>0.36476286324675899</v>
      </c>
      <c r="CK10" s="17">
        <v>0.35971543857003302</v>
      </c>
      <c r="CL10" s="17">
        <v>0.296003755044005</v>
      </c>
    </row>
    <row r="11" spans="2:90" ht="45" x14ac:dyDescent="0.25">
      <c r="B11" s="18" t="s">
        <v>436</v>
      </c>
      <c r="C11" s="17">
        <v>0.32426967700065001</v>
      </c>
      <c r="D11" s="17">
        <v>0.33140540430542098</v>
      </c>
      <c r="E11" s="17">
        <v>0.31670468288492298</v>
      </c>
      <c r="F11" s="17"/>
      <c r="G11" s="17">
        <v>0.31059766330447502</v>
      </c>
      <c r="H11" s="17">
        <v>0.29492270893051098</v>
      </c>
      <c r="I11" s="17">
        <v>0.30123226097644801</v>
      </c>
      <c r="J11" s="17">
        <v>0.32805167736298502</v>
      </c>
      <c r="K11" s="17">
        <v>0.32926554906678601</v>
      </c>
      <c r="L11" s="17">
        <v>0.361709271681602</v>
      </c>
      <c r="M11" s="17"/>
      <c r="N11" s="17">
        <v>0.32811163810872102</v>
      </c>
      <c r="O11" s="17">
        <v>0.36278967068146101</v>
      </c>
      <c r="P11" s="17">
        <v>0.310154712143553</v>
      </c>
      <c r="Q11" s="17">
        <v>0.29367634924158897</v>
      </c>
      <c r="R11" s="17"/>
      <c r="S11" s="17">
        <v>0.32953471282117902</v>
      </c>
      <c r="T11" s="17">
        <v>0.34124107209952598</v>
      </c>
      <c r="U11" s="17">
        <v>0.354613633815203</v>
      </c>
      <c r="V11" s="17">
        <v>0.33919757089638503</v>
      </c>
      <c r="W11" s="17">
        <v>0.34602140985397101</v>
      </c>
      <c r="X11" s="17">
        <v>0.29758023974043901</v>
      </c>
      <c r="Y11" s="17">
        <v>0.27995452720074099</v>
      </c>
      <c r="Z11" s="17">
        <v>0.36252337759553999</v>
      </c>
      <c r="AA11" s="17">
        <v>0.28657603593082898</v>
      </c>
      <c r="AB11" s="17"/>
      <c r="AC11" s="17">
        <v>0.31589957876798402</v>
      </c>
      <c r="AD11" s="17">
        <v>0.35608968967858001</v>
      </c>
      <c r="AE11" s="17">
        <v>0.25910453219363899</v>
      </c>
      <c r="AF11" s="17"/>
      <c r="AG11" s="17">
        <v>0.30061525633818897</v>
      </c>
      <c r="AH11" s="17">
        <v>0.33514757169620302</v>
      </c>
      <c r="AI11" s="17">
        <v>0.38603582485542298</v>
      </c>
      <c r="AJ11" s="17">
        <v>0.33507944169890203</v>
      </c>
      <c r="AK11" s="17"/>
      <c r="AL11" s="17">
        <v>0.29416912275134199</v>
      </c>
      <c r="AM11" s="17">
        <v>0.32518670704996999</v>
      </c>
      <c r="AN11" s="17">
        <v>0.346879821336668</v>
      </c>
      <c r="AO11" s="17">
        <v>0.33282374529132602</v>
      </c>
      <c r="AP11" s="17">
        <v>0.30193805872996698</v>
      </c>
      <c r="AQ11" s="17"/>
      <c r="AR11" s="17">
        <v>0.27320529090943502</v>
      </c>
      <c r="AS11" s="17">
        <v>0.34104685366017801</v>
      </c>
      <c r="AT11" s="17">
        <v>0.33259563182532098</v>
      </c>
      <c r="AU11" s="17">
        <v>0.323207642086345</v>
      </c>
      <c r="AV11" s="17">
        <v>0.32489098307164799</v>
      </c>
      <c r="AW11" s="17"/>
      <c r="AX11" s="17">
        <v>0.30081462867903702</v>
      </c>
      <c r="AY11" s="17">
        <v>0.34555341051058402</v>
      </c>
      <c r="AZ11" s="17">
        <v>0.33991637896988403</v>
      </c>
      <c r="BA11" s="17">
        <v>0.31574969238054201</v>
      </c>
      <c r="BB11" s="17">
        <v>0.33573958659055497</v>
      </c>
      <c r="BC11" s="17">
        <v>0.274428541701071</v>
      </c>
      <c r="BD11" s="17"/>
      <c r="BE11" s="17">
        <v>0.32037875749481898</v>
      </c>
      <c r="BF11" s="17">
        <v>0.30255466713988799</v>
      </c>
      <c r="BG11" s="17">
        <v>0.35234738230699197</v>
      </c>
      <c r="BH11" s="17"/>
      <c r="BI11" s="17">
        <v>0.35056747259497301</v>
      </c>
      <c r="BJ11" s="17">
        <v>0.31759326375524299</v>
      </c>
      <c r="BK11" s="17"/>
      <c r="BL11" s="17">
        <v>0.33370195322982799</v>
      </c>
      <c r="BM11" s="17">
        <v>0.33711506826249299</v>
      </c>
      <c r="BN11" s="17">
        <v>0.298630130361627</v>
      </c>
      <c r="BO11" s="17">
        <v>0.31599844745987699</v>
      </c>
      <c r="BP11" s="17">
        <v>0.30083727235996799</v>
      </c>
      <c r="BQ11" s="17"/>
      <c r="BR11" s="17">
        <v>0.33180702714820698</v>
      </c>
      <c r="BS11" s="17">
        <v>0.27981567223444698</v>
      </c>
      <c r="BT11" s="17">
        <v>0.27381920447548702</v>
      </c>
      <c r="BU11" s="17">
        <v>0.30765153625450697</v>
      </c>
      <c r="BV11" s="17"/>
      <c r="BW11" s="17">
        <v>0.33859006971012601</v>
      </c>
      <c r="BX11" s="17">
        <v>0.34203638293448502</v>
      </c>
      <c r="BY11" s="17">
        <v>0.30886490077852702</v>
      </c>
      <c r="BZ11" s="17">
        <v>0.32740082904798501</v>
      </c>
      <c r="CA11" s="17">
        <v>0.317591595052159</v>
      </c>
      <c r="CB11" s="17"/>
      <c r="CC11" s="17">
        <v>0.31750823996604799</v>
      </c>
      <c r="CD11" s="17">
        <v>0.32790202763232001</v>
      </c>
      <c r="CE11" s="17">
        <v>0.30986125716117102</v>
      </c>
      <c r="CF11" s="17">
        <v>0.29015416106055397</v>
      </c>
      <c r="CG11" s="17">
        <v>0.31960818724696199</v>
      </c>
      <c r="CH11" s="17">
        <v>0.35139935864891497</v>
      </c>
      <c r="CI11" s="17">
        <v>0.34644201267233599</v>
      </c>
      <c r="CJ11" s="17">
        <v>0.34710665535121799</v>
      </c>
      <c r="CK11" s="17">
        <v>0.32365569045887199</v>
      </c>
      <c r="CL11" s="17">
        <v>0.34613573187556901</v>
      </c>
    </row>
    <row r="12" spans="2:90" ht="60" x14ac:dyDescent="0.25">
      <c r="B12" s="18" t="s">
        <v>437</v>
      </c>
      <c r="C12" s="17">
        <v>0.29250295502046603</v>
      </c>
      <c r="D12" s="17">
        <v>0.30568326393459699</v>
      </c>
      <c r="E12" s="17">
        <v>0.28000298411239299</v>
      </c>
      <c r="F12" s="17"/>
      <c r="G12" s="17">
        <v>0.29172402670575698</v>
      </c>
      <c r="H12" s="17">
        <v>0.28943209272001102</v>
      </c>
      <c r="I12" s="17">
        <v>0.27273166558169498</v>
      </c>
      <c r="J12" s="17">
        <v>0.30458031150742998</v>
      </c>
      <c r="K12" s="17">
        <v>0.28751088705479599</v>
      </c>
      <c r="L12" s="17">
        <v>0.303638032078686</v>
      </c>
      <c r="M12" s="17"/>
      <c r="N12" s="17">
        <v>0.28551986599947698</v>
      </c>
      <c r="O12" s="17">
        <v>0.30714031818708099</v>
      </c>
      <c r="P12" s="17">
        <v>0.29803817821886802</v>
      </c>
      <c r="Q12" s="17">
        <v>0.28122445591641898</v>
      </c>
      <c r="R12" s="17"/>
      <c r="S12" s="17">
        <v>0.27342519604102999</v>
      </c>
      <c r="T12" s="17">
        <v>0.26093820480667101</v>
      </c>
      <c r="U12" s="17">
        <v>0.33275383946583698</v>
      </c>
      <c r="V12" s="17">
        <v>0.248942433571959</v>
      </c>
      <c r="W12" s="17">
        <v>0.31498399662864901</v>
      </c>
      <c r="X12" s="17">
        <v>0.28413411913941899</v>
      </c>
      <c r="Y12" s="17">
        <v>0.28284031845820501</v>
      </c>
      <c r="Z12" s="17">
        <v>0.36841409000164299</v>
      </c>
      <c r="AA12" s="17">
        <v>0.33141797655139199</v>
      </c>
      <c r="AB12" s="17"/>
      <c r="AC12" s="17">
        <v>0.28626407022616801</v>
      </c>
      <c r="AD12" s="17">
        <v>0.320296328136849</v>
      </c>
      <c r="AE12" s="17">
        <v>0.24390613227244101</v>
      </c>
      <c r="AF12" s="17"/>
      <c r="AG12" s="17">
        <v>0.27587580566612802</v>
      </c>
      <c r="AH12" s="17">
        <v>0.32809263480532203</v>
      </c>
      <c r="AI12" s="17">
        <v>0.34297463804747402</v>
      </c>
      <c r="AJ12" s="17">
        <v>0.27305586555007799</v>
      </c>
      <c r="AK12" s="17"/>
      <c r="AL12" s="17">
        <v>0.272975414914776</v>
      </c>
      <c r="AM12" s="17">
        <v>0.30365974531865197</v>
      </c>
      <c r="AN12" s="17">
        <v>0.28767756572066799</v>
      </c>
      <c r="AO12" s="17">
        <v>0.322522004853185</v>
      </c>
      <c r="AP12" s="17">
        <v>0.38895805069387102</v>
      </c>
      <c r="AQ12" s="17"/>
      <c r="AR12" s="17">
        <v>0.282774884951911</v>
      </c>
      <c r="AS12" s="17">
        <v>0.30813765332996401</v>
      </c>
      <c r="AT12" s="17">
        <v>0.29795166542453699</v>
      </c>
      <c r="AU12" s="17">
        <v>0.27412042727914898</v>
      </c>
      <c r="AV12" s="17">
        <v>0.31134703281763698</v>
      </c>
      <c r="AW12" s="17"/>
      <c r="AX12" s="17">
        <v>0.29845500808387598</v>
      </c>
      <c r="AY12" s="17">
        <v>0.28629501147361303</v>
      </c>
      <c r="AZ12" s="17">
        <v>0.30229628549981602</v>
      </c>
      <c r="BA12" s="17">
        <v>0.299411601648155</v>
      </c>
      <c r="BB12" s="17">
        <v>0.29889937588439203</v>
      </c>
      <c r="BC12" s="17">
        <v>0.24377261228820499</v>
      </c>
      <c r="BD12" s="17"/>
      <c r="BE12" s="17">
        <v>0.28755194132087503</v>
      </c>
      <c r="BF12" s="17">
        <v>0.30490064554525198</v>
      </c>
      <c r="BG12" s="17">
        <v>0.29048447213524298</v>
      </c>
      <c r="BH12" s="17"/>
      <c r="BI12" s="17">
        <v>0.32868814402306001</v>
      </c>
      <c r="BJ12" s="17">
        <v>0.283316357068636</v>
      </c>
      <c r="BK12" s="17"/>
      <c r="BL12" s="17">
        <v>0.29847872012704102</v>
      </c>
      <c r="BM12" s="17">
        <v>0.29314578372022698</v>
      </c>
      <c r="BN12" s="17">
        <v>0.28754664220392301</v>
      </c>
      <c r="BO12" s="17">
        <v>0.35881710384302701</v>
      </c>
      <c r="BP12" s="17">
        <v>0.25920715281395101</v>
      </c>
      <c r="BQ12" s="17"/>
      <c r="BR12" s="17">
        <v>0.29518946631614201</v>
      </c>
      <c r="BS12" s="17">
        <v>0.25849062170283099</v>
      </c>
      <c r="BT12" s="17">
        <v>0.28949646616571001</v>
      </c>
      <c r="BU12" s="17">
        <v>0.301955927440059</v>
      </c>
      <c r="BV12" s="17"/>
      <c r="BW12" s="17">
        <v>0.25554796440951699</v>
      </c>
      <c r="BX12" s="17">
        <v>0.27988492005573701</v>
      </c>
      <c r="BY12" s="17">
        <v>0.27871602320821498</v>
      </c>
      <c r="BZ12" s="17">
        <v>0.30581293778848001</v>
      </c>
      <c r="CA12" s="17">
        <v>0.344012982047666</v>
      </c>
      <c r="CB12" s="17"/>
      <c r="CC12" s="17">
        <v>0.38276875252619802</v>
      </c>
      <c r="CD12" s="17">
        <v>0.32757710448925897</v>
      </c>
      <c r="CE12" s="17">
        <v>0.29689718314670799</v>
      </c>
      <c r="CF12" s="17">
        <v>0.29599899479540898</v>
      </c>
      <c r="CG12" s="17">
        <v>0.29133258967379899</v>
      </c>
      <c r="CH12" s="17">
        <v>0.24603398069666399</v>
      </c>
      <c r="CI12" s="17">
        <v>0.25732711036108002</v>
      </c>
      <c r="CJ12" s="17">
        <v>0.27081293683622498</v>
      </c>
      <c r="CK12" s="17">
        <v>0.30851558370912302</v>
      </c>
      <c r="CL12" s="17">
        <v>0.240058506768347</v>
      </c>
    </row>
    <row r="13" spans="2:90" ht="45" x14ac:dyDescent="0.25">
      <c r="B13" s="18" t="s">
        <v>438</v>
      </c>
      <c r="C13" s="17">
        <v>0.27228415854209198</v>
      </c>
      <c r="D13" s="17">
        <v>0.286675863267842</v>
      </c>
      <c r="E13" s="17">
        <v>0.25894581687955398</v>
      </c>
      <c r="F13" s="17"/>
      <c r="G13" s="17">
        <v>0.27256770193900698</v>
      </c>
      <c r="H13" s="17">
        <v>0.270594767827255</v>
      </c>
      <c r="I13" s="17">
        <v>0.258652047830984</v>
      </c>
      <c r="J13" s="17">
        <v>0.27628974656219002</v>
      </c>
      <c r="K13" s="17">
        <v>0.29378449837502302</v>
      </c>
      <c r="L13" s="17">
        <v>0.26542984833925798</v>
      </c>
      <c r="M13" s="17"/>
      <c r="N13" s="17">
        <v>0.25195738148899099</v>
      </c>
      <c r="O13" s="17">
        <v>0.27493141117080899</v>
      </c>
      <c r="P13" s="17">
        <v>0.295637730523024</v>
      </c>
      <c r="Q13" s="17">
        <v>0.27132210098529103</v>
      </c>
      <c r="R13" s="17"/>
      <c r="S13" s="17">
        <v>0.26406419589845898</v>
      </c>
      <c r="T13" s="17">
        <v>0.243860100635133</v>
      </c>
      <c r="U13" s="17">
        <v>0.26506608315087798</v>
      </c>
      <c r="V13" s="17">
        <v>0.24823092142811501</v>
      </c>
      <c r="W13" s="17">
        <v>0.28507482987653399</v>
      </c>
      <c r="X13" s="17">
        <v>0.32130672528137999</v>
      </c>
      <c r="Y13" s="17">
        <v>0.26449758189412298</v>
      </c>
      <c r="Z13" s="17">
        <v>0.26932354570114803</v>
      </c>
      <c r="AA13" s="17">
        <v>0.30277220052901499</v>
      </c>
      <c r="AB13" s="17"/>
      <c r="AC13" s="17">
        <v>0.33261976448178798</v>
      </c>
      <c r="AD13" s="17">
        <v>0.229582658403297</v>
      </c>
      <c r="AE13" s="17">
        <v>0.23151792233618501</v>
      </c>
      <c r="AF13" s="17"/>
      <c r="AG13" s="17">
        <v>0.268499480492566</v>
      </c>
      <c r="AH13" s="17">
        <v>0.21812603056240101</v>
      </c>
      <c r="AI13" s="17">
        <v>0.19308682966900001</v>
      </c>
      <c r="AJ13" s="17">
        <v>0.37685759001436098</v>
      </c>
      <c r="AK13" s="17"/>
      <c r="AL13" s="17">
        <v>0.28192686762844299</v>
      </c>
      <c r="AM13" s="17">
        <v>0.28285914423643799</v>
      </c>
      <c r="AN13" s="17">
        <v>0.238724362574496</v>
      </c>
      <c r="AO13" s="17">
        <v>0.25070082252935399</v>
      </c>
      <c r="AP13" s="17">
        <v>0.17701167356919401</v>
      </c>
      <c r="AQ13" s="17"/>
      <c r="AR13" s="17">
        <v>0.27772233084189502</v>
      </c>
      <c r="AS13" s="17">
        <v>0.27980465532176801</v>
      </c>
      <c r="AT13" s="17">
        <v>0.2831650024481</v>
      </c>
      <c r="AU13" s="17">
        <v>0.27039914828445399</v>
      </c>
      <c r="AV13" s="17">
        <v>0.22721197367805099</v>
      </c>
      <c r="AW13" s="17"/>
      <c r="AX13" s="17">
        <v>0.26479145892646999</v>
      </c>
      <c r="AY13" s="17">
        <v>0.28271922619093398</v>
      </c>
      <c r="AZ13" s="17">
        <v>0.29875001310663701</v>
      </c>
      <c r="BA13" s="17">
        <v>0.27246007273783002</v>
      </c>
      <c r="BB13" s="17">
        <v>0.23681745646668301</v>
      </c>
      <c r="BC13" s="17">
        <v>0.26230534860259902</v>
      </c>
      <c r="BD13" s="17"/>
      <c r="BE13" s="17">
        <v>0.27306110853550702</v>
      </c>
      <c r="BF13" s="17">
        <v>0.26138176823799802</v>
      </c>
      <c r="BG13" s="17">
        <v>0.28103279191160302</v>
      </c>
      <c r="BH13" s="17"/>
      <c r="BI13" s="17">
        <v>0.32832389226416903</v>
      </c>
      <c r="BJ13" s="17">
        <v>0.258056942456654</v>
      </c>
      <c r="BK13" s="17"/>
      <c r="BL13" s="17">
        <v>0.26585422775752898</v>
      </c>
      <c r="BM13" s="17">
        <v>0.28805627082034702</v>
      </c>
      <c r="BN13" s="17">
        <v>0.267629784015181</v>
      </c>
      <c r="BO13" s="17">
        <v>0.29568547715669602</v>
      </c>
      <c r="BP13" s="17">
        <v>0.27223552625631198</v>
      </c>
      <c r="BQ13" s="17"/>
      <c r="BR13" s="17">
        <v>0.27394094732151603</v>
      </c>
      <c r="BS13" s="17">
        <v>0.27717069274654799</v>
      </c>
      <c r="BT13" s="17">
        <v>0.233333969456269</v>
      </c>
      <c r="BU13" s="17">
        <v>0.27805564715843401</v>
      </c>
      <c r="BV13" s="17"/>
      <c r="BW13" s="17">
        <v>0.24048183032663001</v>
      </c>
      <c r="BX13" s="17">
        <v>0.25527621810925299</v>
      </c>
      <c r="BY13" s="17">
        <v>0.25151787390417901</v>
      </c>
      <c r="BZ13" s="17">
        <v>0.29886391147770802</v>
      </c>
      <c r="CA13" s="17">
        <v>0.315768678779351</v>
      </c>
      <c r="CB13" s="17"/>
      <c r="CC13" s="17">
        <v>0.31122725215158697</v>
      </c>
      <c r="CD13" s="17">
        <v>0.349337835372307</v>
      </c>
      <c r="CE13" s="17">
        <v>0.29855942389423501</v>
      </c>
      <c r="CF13" s="17">
        <v>0.27965741099649599</v>
      </c>
      <c r="CG13" s="17">
        <v>0.24358728416844</v>
      </c>
      <c r="CH13" s="17">
        <v>0.25807424125724998</v>
      </c>
      <c r="CI13" s="17">
        <v>0.26755377114616302</v>
      </c>
      <c r="CJ13" s="17">
        <v>0.25442543451253302</v>
      </c>
      <c r="CK13" s="17">
        <v>0.21119941447294899</v>
      </c>
      <c r="CL13" s="17">
        <v>0.23575450116923299</v>
      </c>
    </row>
    <row r="14" spans="2:90" ht="45" x14ac:dyDescent="0.25">
      <c r="B14" s="18" t="s">
        <v>439</v>
      </c>
      <c r="C14" s="17">
        <v>0.22585004716697099</v>
      </c>
      <c r="D14" s="17">
        <v>0.23810547610364699</v>
      </c>
      <c r="E14" s="17">
        <v>0.21474964865106499</v>
      </c>
      <c r="F14" s="17"/>
      <c r="G14" s="17">
        <v>0.28382849100977697</v>
      </c>
      <c r="H14" s="17">
        <v>0.227292351307115</v>
      </c>
      <c r="I14" s="17">
        <v>0.19076904815728701</v>
      </c>
      <c r="J14" s="17">
        <v>0.199788111061107</v>
      </c>
      <c r="K14" s="17">
        <v>0.20527217210266699</v>
      </c>
      <c r="L14" s="17">
        <v>0.25588882234230598</v>
      </c>
      <c r="M14" s="17"/>
      <c r="N14" s="17">
        <v>0.27995325776354002</v>
      </c>
      <c r="O14" s="17">
        <v>0.23168262854011801</v>
      </c>
      <c r="P14" s="17">
        <v>0.19879317576886399</v>
      </c>
      <c r="Q14" s="17">
        <v>0.18479380962676101</v>
      </c>
      <c r="R14" s="17"/>
      <c r="S14" s="17">
        <v>0.22112512990520999</v>
      </c>
      <c r="T14" s="17">
        <v>0.21067883074639901</v>
      </c>
      <c r="U14" s="17">
        <v>0.226698884394265</v>
      </c>
      <c r="V14" s="17">
        <v>0.20685885172385199</v>
      </c>
      <c r="W14" s="17">
        <v>0.21792437548358801</v>
      </c>
      <c r="X14" s="17">
        <v>0.241499144135877</v>
      </c>
      <c r="Y14" s="17">
        <v>0.24933262330693001</v>
      </c>
      <c r="Z14" s="17">
        <v>0.244011091157294</v>
      </c>
      <c r="AA14" s="17">
        <v>0.23423200756215201</v>
      </c>
      <c r="AB14" s="17"/>
      <c r="AC14" s="17">
        <v>0.19214290081735699</v>
      </c>
      <c r="AD14" s="17">
        <v>0.28460701482912198</v>
      </c>
      <c r="AE14" s="17">
        <v>0.16235419031897</v>
      </c>
      <c r="AF14" s="17"/>
      <c r="AG14" s="17">
        <v>0.19505876733986699</v>
      </c>
      <c r="AH14" s="17">
        <v>0.32120594854516299</v>
      </c>
      <c r="AI14" s="17">
        <v>0.29588205520275002</v>
      </c>
      <c r="AJ14" s="17">
        <v>0.15954402483876501</v>
      </c>
      <c r="AK14" s="17"/>
      <c r="AL14" s="17">
        <v>0.172457008689436</v>
      </c>
      <c r="AM14" s="17">
        <v>0.23220149669548601</v>
      </c>
      <c r="AN14" s="17">
        <v>0.269061362613783</v>
      </c>
      <c r="AO14" s="17">
        <v>0.27019665813570798</v>
      </c>
      <c r="AP14" s="17">
        <v>0.27982644556231701</v>
      </c>
      <c r="AQ14" s="17"/>
      <c r="AR14" s="17">
        <v>0.15997706619421401</v>
      </c>
      <c r="AS14" s="17">
        <v>0.22447998519196899</v>
      </c>
      <c r="AT14" s="17">
        <v>0.23426100888649901</v>
      </c>
      <c r="AU14" s="17">
        <v>0.25062189406519197</v>
      </c>
      <c r="AV14" s="17">
        <v>0.26178138863421901</v>
      </c>
      <c r="AW14" s="17"/>
      <c r="AX14" s="17">
        <v>0.23668813258485499</v>
      </c>
      <c r="AY14" s="17">
        <v>0.213530202990388</v>
      </c>
      <c r="AZ14" s="17">
        <v>0.214243406448861</v>
      </c>
      <c r="BA14" s="17">
        <v>0.216986089091697</v>
      </c>
      <c r="BB14" s="17">
        <v>0.25404500534635099</v>
      </c>
      <c r="BC14" s="17">
        <v>0.247956710452433</v>
      </c>
      <c r="BD14" s="17"/>
      <c r="BE14" s="17">
        <v>0.227218417566111</v>
      </c>
      <c r="BF14" s="17">
        <v>0.22132011701505599</v>
      </c>
      <c r="BG14" s="17">
        <v>0.23085799428750201</v>
      </c>
      <c r="BH14" s="17"/>
      <c r="BI14" s="17">
        <v>0.22446203518605701</v>
      </c>
      <c r="BJ14" s="17">
        <v>0.22620243189598399</v>
      </c>
      <c r="BK14" s="17"/>
      <c r="BL14" s="17">
        <v>0.24350165331936099</v>
      </c>
      <c r="BM14" s="17">
        <v>0.212507557321511</v>
      </c>
      <c r="BN14" s="17">
        <v>0.19701554380967001</v>
      </c>
      <c r="BO14" s="17">
        <v>0.24346546333128599</v>
      </c>
      <c r="BP14" s="17">
        <v>0.20241317953684701</v>
      </c>
      <c r="BQ14" s="17"/>
      <c r="BR14" s="17">
        <v>0.22570364335554799</v>
      </c>
      <c r="BS14" s="17">
        <v>0.24625551793275599</v>
      </c>
      <c r="BT14" s="17">
        <v>0.220400553463072</v>
      </c>
      <c r="BU14" s="17">
        <v>0.20629426647530999</v>
      </c>
      <c r="BV14" s="17"/>
      <c r="BW14" s="17">
        <v>0.237469989798264</v>
      </c>
      <c r="BX14" s="17">
        <v>0.257452627974051</v>
      </c>
      <c r="BY14" s="17">
        <v>0.22253368614751901</v>
      </c>
      <c r="BZ14" s="17">
        <v>0.217430353151704</v>
      </c>
      <c r="CA14" s="17">
        <v>0.202981920288163</v>
      </c>
      <c r="CB14" s="17"/>
      <c r="CC14" s="17">
        <v>0.20844971128811701</v>
      </c>
      <c r="CD14" s="17">
        <v>0.18187864041424401</v>
      </c>
      <c r="CE14" s="17">
        <v>0.20939140033085901</v>
      </c>
      <c r="CF14" s="17">
        <v>0.23453727268250699</v>
      </c>
      <c r="CG14" s="17">
        <v>0.22014645843978101</v>
      </c>
      <c r="CH14" s="17">
        <v>0.24609576462067501</v>
      </c>
      <c r="CI14" s="17">
        <v>0.27474452600077098</v>
      </c>
      <c r="CJ14" s="17">
        <v>0.184218519982284</v>
      </c>
      <c r="CK14" s="17">
        <v>0.25307648491925899</v>
      </c>
      <c r="CL14" s="17">
        <v>0.272253850142678</v>
      </c>
    </row>
    <row r="15" spans="2:90" ht="45" x14ac:dyDescent="0.25">
      <c r="B15" s="18" t="s">
        <v>440</v>
      </c>
      <c r="C15" s="17">
        <v>0.17347406866073301</v>
      </c>
      <c r="D15" s="17">
        <v>0.175322060746569</v>
      </c>
      <c r="E15" s="17">
        <v>0.171487279410834</v>
      </c>
      <c r="F15" s="17"/>
      <c r="G15" s="17">
        <v>0.22066100523677601</v>
      </c>
      <c r="H15" s="17">
        <v>0.193116068576246</v>
      </c>
      <c r="I15" s="17">
        <v>0.172777344573775</v>
      </c>
      <c r="J15" s="17">
        <v>0.14083743614833999</v>
      </c>
      <c r="K15" s="17">
        <v>0.14386796694229001</v>
      </c>
      <c r="L15" s="17">
        <v>0.18195572699851301</v>
      </c>
      <c r="M15" s="17"/>
      <c r="N15" s="17">
        <v>0.18875296554305401</v>
      </c>
      <c r="O15" s="17">
        <v>0.18004696897313599</v>
      </c>
      <c r="P15" s="17">
        <v>0.168119290121167</v>
      </c>
      <c r="Q15" s="17">
        <v>0.15537427517034699</v>
      </c>
      <c r="R15" s="17"/>
      <c r="S15" s="17">
        <v>0.178240036574459</v>
      </c>
      <c r="T15" s="17">
        <v>0.16667296448726501</v>
      </c>
      <c r="U15" s="17">
        <v>0.173069956768616</v>
      </c>
      <c r="V15" s="17">
        <v>0.178371903025281</v>
      </c>
      <c r="W15" s="17">
        <v>0.151980544297669</v>
      </c>
      <c r="X15" s="17">
        <v>0.19575455892687699</v>
      </c>
      <c r="Y15" s="17">
        <v>0.19858646442165401</v>
      </c>
      <c r="Z15" s="17">
        <v>0.138401696380379</v>
      </c>
      <c r="AA15" s="17">
        <v>0.162811140202932</v>
      </c>
      <c r="AB15" s="17"/>
      <c r="AC15" s="17">
        <v>0.16137616362678101</v>
      </c>
      <c r="AD15" s="17">
        <v>0.18588149019245301</v>
      </c>
      <c r="AE15" s="17">
        <v>0.161113829008415</v>
      </c>
      <c r="AF15" s="17"/>
      <c r="AG15" s="17">
        <v>0.17620116029444199</v>
      </c>
      <c r="AH15" s="17">
        <v>0.19653984700555299</v>
      </c>
      <c r="AI15" s="17">
        <v>0.192914639628496</v>
      </c>
      <c r="AJ15" s="17">
        <v>0.15591828826519399</v>
      </c>
      <c r="AK15" s="17"/>
      <c r="AL15" s="17">
        <v>0.170587921635554</v>
      </c>
      <c r="AM15" s="17">
        <v>0.15356294001367499</v>
      </c>
      <c r="AN15" s="17">
        <v>0.20088178422488001</v>
      </c>
      <c r="AO15" s="17">
        <v>0.19499724337067401</v>
      </c>
      <c r="AP15" s="17">
        <v>0.17689850885031799</v>
      </c>
      <c r="AQ15" s="17"/>
      <c r="AR15" s="17">
        <v>0.15215110783168501</v>
      </c>
      <c r="AS15" s="17">
        <v>0.176553831432914</v>
      </c>
      <c r="AT15" s="17">
        <v>0.17691056896710899</v>
      </c>
      <c r="AU15" s="17">
        <v>0.197094133578781</v>
      </c>
      <c r="AV15" s="17">
        <v>0.15944151862383901</v>
      </c>
      <c r="AW15" s="17"/>
      <c r="AX15" s="17">
        <v>0.20483231580229799</v>
      </c>
      <c r="AY15" s="17">
        <v>0.17235922203458401</v>
      </c>
      <c r="AZ15" s="17">
        <v>0.13615610556167501</v>
      </c>
      <c r="BA15" s="17">
        <v>0.165450405529389</v>
      </c>
      <c r="BB15" s="17">
        <v>0.16127500193614</v>
      </c>
      <c r="BC15" s="17">
        <v>0.18325418913116301</v>
      </c>
      <c r="BD15" s="17"/>
      <c r="BE15" s="17">
        <v>0.17031578939443101</v>
      </c>
      <c r="BF15" s="17">
        <v>0.18682130707570899</v>
      </c>
      <c r="BG15" s="17">
        <v>0.166500560821775</v>
      </c>
      <c r="BH15" s="17"/>
      <c r="BI15" s="17">
        <v>0.170271681354214</v>
      </c>
      <c r="BJ15" s="17">
        <v>0.174287082091972</v>
      </c>
      <c r="BK15" s="17"/>
      <c r="BL15" s="17">
        <v>0.17837657717750399</v>
      </c>
      <c r="BM15" s="17">
        <v>0.17195567137547699</v>
      </c>
      <c r="BN15" s="17">
        <v>0.14686395408421299</v>
      </c>
      <c r="BO15" s="17">
        <v>0.18239572306398799</v>
      </c>
      <c r="BP15" s="17">
        <v>0.17861860541016</v>
      </c>
      <c r="BQ15" s="17"/>
      <c r="BR15" s="17">
        <v>0.16516504030038001</v>
      </c>
      <c r="BS15" s="17">
        <v>0.202980011275564</v>
      </c>
      <c r="BT15" s="17">
        <v>0.24609381487013199</v>
      </c>
      <c r="BU15" s="17">
        <v>0.20579791384707999</v>
      </c>
      <c r="BV15" s="17"/>
      <c r="BW15" s="17">
        <v>0.16277017865167101</v>
      </c>
      <c r="BX15" s="17">
        <v>0.16389517407583901</v>
      </c>
      <c r="BY15" s="17">
        <v>0.171052511882158</v>
      </c>
      <c r="BZ15" s="17">
        <v>0.18899815615436599</v>
      </c>
      <c r="CA15" s="17">
        <v>0.172566376677529</v>
      </c>
      <c r="CB15" s="17"/>
      <c r="CC15" s="17">
        <v>0.182355024089804</v>
      </c>
      <c r="CD15" s="17">
        <v>0.16717424944776499</v>
      </c>
      <c r="CE15" s="17">
        <v>0.187230762720483</v>
      </c>
      <c r="CF15" s="17">
        <v>0.17655783877558501</v>
      </c>
      <c r="CG15" s="17">
        <v>0.15118276772966499</v>
      </c>
      <c r="CH15" s="17">
        <v>0.183422018361631</v>
      </c>
      <c r="CI15" s="17">
        <v>0.169896534186981</v>
      </c>
      <c r="CJ15" s="17">
        <v>0.170056212000018</v>
      </c>
      <c r="CK15" s="17">
        <v>0.14657877677227399</v>
      </c>
      <c r="CL15" s="17">
        <v>0.17512655653511899</v>
      </c>
    </row>
    <row r="16" spans="2:90" x14ac:dyDescent="0.25">
      <c r="B16" s="18" t="s">
        <v>441</v>
      </c>
      <c r="C16" s="17">
        <v>0.15885498711378099</v>
      </c>
      <c r="D16" s="17">
        <v>0.17774517432033801</v>
      </c>
      <c r="E16" s="17">
        <v>0.14186041614414099</v>
      </c>
      <c r="F16" s="17"/>
      <c r="G16" s="17">
        <v>0.18785766758717101</v>
      </c>
      <c r="H16" s="17">
        <v>0.195229240252171</v>
      </c>
      <c r="I16" s="17">
        <v>0.17088703955579401</v>
      </c>
      <c r="J16" s="17">
        <v>0.179165024940135</v>
      </c>
      <c r="K16" s="17">
        <v>0.150112469683921</v>
      </c>
      <c r="L16" s="17">
        <v>0.10245477915589001</v>
      </c>
      <c r="M16" s="17"/>
      <c r="N16" s="17">
        <v>0.160903167203681</v>
      </c>
      <c r="O16" s="17">
        <v>0.16195275077632801</v>
      </c>
      <c r="P16" s="17">
        <v>0.15691691969416299</v>
      </c>
      <c r="Q16" s="17">
        <v>0.15653316074754201</v>
      </c>
      <c r="R16" s="17"/>
      <c r="S16" s="17">
        <v>0.178612266833098</v>
      </c>
      <c r="T16" s="17">
        <v>0.14585011356291899</v>
      </c>
      <c r="U16" s="17">
        <v>0.151562457769985</v>
      </c>
      <c r="V16" s="17">
        <v>0.161102408800949</v>
      </c>
      <c r="W16" s="17">
        <v>0.16804266022068701</v>
      </c>
      <c r="X16" s="17">
        <v>0.16308106285985799</v>
      </c>
      <c r="Y16" s="17">
        <v>0.14217509892649499</v>
      </c>
      <c r="Z16" s="17">
        <v>0.14344511493305101</v>
      </c>
      <c r="AA16" s="17">
        <v>0.16391741854560499</v>
      </c>
      <c r="AB16" s="17"/>
      <c r="AC16" s="17">
        <v>0.13843038482617001</v>
      </c>
      <c r="AD16" s="17">
        <v>0.17964394117243401</v>
      </c>
      <c r="AE16" s="17">
        <v>0.16131401252736899</v>
      </c>
      <c r="AF16" s="17"/>
      <c r="AG16" s="17">
        <v>0.165987456341364</v>
      </c>
      <c r="AH16" s="17">
        <v>0.179648272860784</v>
      </c>
      <c r="AI16" s="17">
        <v>0.16955381359539201</v>
      </c>
      <c r="AJ16" s="17">
        <v>0.146043742981946</v>
      </c>
      <c r="AK16" s="17"/>
      <c r="AL16" s="17">
        <v>0.14671387050270601</v>
      </c>
      <c r="AM16" s="17">
        <v>0.14378175779769101</v>
      </c>
      <c r="AN16" s="17">
        <v>0.178809364544667</v>
      </c>
      <c r="AO16" s="17">
        <v>0.204380460457951</v>
      </c>
      <c r="AP16" s="17">
        <v>0.17549383350761899</v>
      </c>
      <c r="AQ16" s="17"/>
      <c r="AR16" s="17">
        <v>0.14086261620266599</v>
      </c>
      <c r="AS16" s="17">
        <v>0.15236809930951101</v>
      </c>
      <c r="AT16" s="17">
        <v>0.167041095802827</v>
      </c>
      <c r="AU16" s="17">
        <v>0.16689240849293399</v>
      </c>
      <c r="AV16" s="17">
        <v>0.183358596500245</v>
      </c>
      <c r="AW16" s="17"/>
      <c r="AX16" s="17">
        <v>0.182536997058694</v>
      </c>
      <c r="AY16" s="17">
        <v>0.149953842904851</v>
      </c>
      <c r="AZ16" s="17">
        <v>0.18696588084809801</v>
      </c>
      <c r="BA16" s="17">
        <v>0.13368211151881601</v>
      </c>
      <c r="BB16" s="17">
        <v>0.14164713389519901</v>
      </c>
      <c r="BC16" s="17">
        <v>0.16332604947695201</v>
      </c>
      <c r="BD16" s="17"/>
      <c r="BE16" s="17">
        <v>0.16545297826269501</v>
      </c>
      <c r="BF16" s="17">
        <v>0.19467701890154501</v>
      </c>
      <c r="BG16" s="17">
        <v>0.117917701557299</v>
      </c>
      <c r="BH16" s="17"/>
      <c r="BI16" s="17">
        <v>0.15473430357708801</v>
      </c>
      <c r="BJ16" s="17">
        <v>0.15990113510918399</v>
      </c>
      <c r="BK16" s="17"/>
      <c r="BL16" s="17">
        <v>0.13623756794922501</v>
      </c>
      <c r="BM16" s="17">
        <v>0.16878838149884501</v>
      </c>
      <c r="BN16" s="17">
        <v>0.16271349948932901</v>
      </c>
      <c r="BO16" s="17">
        <v>0.22505664376328099</v>
      </c>
      <c r="BP16" s="17">
        <v>0.16641012190504401</v>
      </c>
      <c r="BQ16" s="17"/>
      <c r="BR16" s="17">
        <v>0.152337942282362</v>
      </c>
      <c r="BS16" s="17">
        <v>0.198850094155578</v>
      </c>
      <c r="BT16" s="17">
        <v>0.179128355215353</v>
      </c>
      <c r="BU16" s="17">
        <v>0.20948329984876199</v>
      </c>
      <c r="BV16" s="17"/>
      <c r="BW16" s="17">
        <v>0.15467923011633899</v>
      </c>
      <c r="BX16" s="17">
        <v>0.15361546511590199</v>
      </c>
      <c r="BY16" s="17">
        <v>0.13510826380646601</v>
      </c>
      <c r="BZ16" s="17">
        <v>0.16322490192894101</v>
      </c>
      <c r="CA16" s="17">
        <v>0.18624723130005</v>
      </c>
      <c r="CB16" s="17"/>
      <c r="CC16" s="17">
        <v>0.16937770012635001</v>
      </c>
      <c r="CD16" s="17">
        <v>0.19144096309141301</v>
      </c>
      <c r="CE16" s="17">
        <v>0.18670612476124401</v>
      </c>
      <c r="CF16" s="17">
        <v>0.180325408124756</v>
      </c>
      <c r="CG16" s="17">
        <v>0.14978876893200299</v>
      </c>
      <c r="CH16" s="17">
        <v>0.11826059246305499</v>
      </c>
      <c r="CI16" s="17">
        <v>0.14668572870881799</v>
      </c>
      <c r="CJ16" s="17">
        <v>0.13258224936931001</v>
      </c>
      <c r="CK16" s="17">
        <v>0.144466926513653</v>
      </c>
      <c r="CL16" s="17">
        <v>0.15011452379457499</v>
      </c>
    </row>
    <row r="17" spans="2:90" x14ac:dyDescent="0.25">
      <c r="B17" s="18" t="s">
        <v>111</v>
      </c>
      <c r="C17" s="17">
        <v>9.7004981661561296E-2</v>
      </c>
      <c r="D17" s="17">
        <v>7.7752857062389005E-2</v>
      </c>
      <c r="E17" s="17">
        <v>0.11443279245569001</v>
      </c>
      <c r="F17" s="17"/>
      <c r="G17" s="17">
        <v>7.4679217989934599E-2</v>
      </c>
      <c r="H17" s="17">
        <v>9.7545839468945295E-2</v>
      </c>
      <c r="I17" s="17">
        <v>9.4991607852510596E-2</v>
      </c>
      <c r="J17" s="17">
        <v>0.106007887428599</v>
      </c>
      <c r="K17" s="17">
        <v>9.5941132430644505E-2</v>
      </c>
      <c r="L17" s="17">
        <v>0.10230499914916499</v>
      </c>
      <c r="M17" s="17"/>
      <c r="N17" s="17">
        <v>7.7573723859537605E-2</v>
      </c>
      <c r="O17" s="17">
        <v>8.1012353237256599E-2</v>
      </c>
      <c r="P17" s="17">
        <v>8.6957404322756698E-2</v>
      </c>
      <c r="Q17" s="17">
        <v>0.14291047566207299</v>
      </c>
      <c r="R17" s="17"/>
      <c r="S17" s="17">
        <v>9.94496104287831E-2</v>
      </c>
      <c r="T17" s="17">
        <v>9.6216794821233298E-2</v>
      </c>
      <c r="U17" s="17">
        <v>9.7149745445126306E-2</v>
      </c>
      <c r="V17" s="17">
        <v>0.10629046853478</v>
      </c>
      <c r="W17" s="17">
        <v>9.0638680206714103E-2</v>
      </c>
      <c r="X17" s="17">
        <v>9.6808787447182895E-2</v>
      </c>
      <c r="Y17" s="17">
        <v>0.119959347105214</v>
      </c>
      <c r="Z17" s="17">
        <v>8.7344173329129096E-2</v>
      </c>
      <c r="AA17" s="17">
        <v>7.7764228260101098E-2</v>
      </c>
      <c r="AB17" s="17"/>
      <c r="AC17" s="17">
        <v>8.2003934209968807E-2</v>
      </c>
      <c r="AD17" s="17">
        <v>7.6666095197942499E-2</v>
      </c>
      <c r="AE17" s="17">
        <v>0.171493862927039</v>
      </c>
      <c r="AF17" s="17"/>
      <c r="AG17" s="17">
        <v>9.2053457558367593E-2</v>
      </c>
      <c r="AH17" s="17">
        <v>6.4935831528103796E-2</v>
      </c>
      <c r="AI17" s="17">
        <v>9.2363782160604396E-2</v>
      </c>
      <c r="AJ17" s="17">
        <v>6.8185012033751505E-2</v>
      </c>
      <c r="AK17" s="17"/>
      <c r="AL17" s="17">
        <v>0.14090980355794799</v>
      </c>
      <c r="AM17" s="17">
        <v>8.8157422947203704E-2</v>
      </c>
      <c r="AN17" s="17">
        <v>6.9282619783811103E-2</v>
      </c>
      <c r="AO17" s="17">
        <v>6.54527324096012E-2</v>
      </c>
      <c r="AP17" s="17">
        <v>9.4725489452629402E-2</v>
      </c>
      <c r="AQ17" s="17"/>
      <c r="AR17" s="17">
        <v>0.18112435692530199</v>
      </c>
      <c r="AS17" s="17">
        <v>9.5165370985510603E-2</v>
      </c>
      <c r="AT17" s="17">
        <v>7.6500749453880704E-2</v>
      </c>
      <c r="AU17" s="17">
        <v>7.5471307601034598E-2</v>
      </c>
      <c r="AV17" s="17">
        <v>6.0257259076124899E-2</v>
      </c>
      <c r="AW17" s="17"/>
      <c r="AX17" s="17">
        <v>9.4017499110471095E-2</v>
      </c>
      <c r="AY17" s="17">
        <v>9.2281390863479196E-2</v>
      </c>
      <c r="AZ17" s="17">
        <v>7.8479924038918097E-2</v>
      </c>
      <c r="BA17" s="17">
        <v>0.109760024713369</v>
      </c>
      <c r="BB17" s="17">
        <v>0.109532493510614</v>
      </c>
      <c r="BC17" s="17">
        <v>0.107617681019971</v>
      </c>
      <c r="BD17" s="17"/>
      <c r="BE17" s="17">
        <v>9.7555265876235905E-2</v>
      </c>
      <c r="BF17" s="17">
        <v>8.5325430588102297E-2</v>
      </c>
      <c r="BG17" s="17">
        <v>0.102122734686709</v>
      </c>
      <c r="BH17" s="17"/>
      <c r="BI17" s="17">
        <v>8.4260461059054603E-2</v>
      </c>
      <c r="BJ17" s="17">
        <v>0.10024052609538101</v>
      </c>
      <c r="BK17" s="17"/>
      <c r="BL17" s="17">
        <v>8.3009506980894293E-2</v>
      </c>
      <c r="BM17" s="17">
        <v>8.2339818815462498E-2</v>
      </c>
      <c r="BN17" s="17">
        <v>0.149550366239182</v>
      </c>
      <c r="BO17" s="17">
        <v>9.7109172446016898E-2</v>
      </c>
      <c r="BP17" s="17">
        <v>0.103502068759059</v>
      </c>
      <c r="BQ17" s="17"/>
      <c r="BR17" s="17">
        <v>9.4264178485062106E-2</v>
      </c>
      <c r="BS17" s="17">
        <v>0.11504410262091699</v>
      </c>
      <c r="BT17" s="17">
        <v>0.12074745193478099</v>
      </c>
      <c r="BU17" s="17">
        <v>8.1462979858602E-2</v>
      </c>
      <c r="BV17" s="17"/>
      <c r="BW17" s="17">
        <v>8.7155885175218897E-2</v>
      </c>
      <c r="BX17" s="17">
        <v>9.6282677934579203E-2</v>
      </c>
      <c r="BY17" s="17">
        <v>9.75319364177549E-2</v>
      </c>
      <c r="BZ17" s="17">
        <v>9.6316195408721203E-2</v>
      </c>
      <c r="CA17" s="17">
        <v>9.9535138493782899E-2</v>
      </c>
      <c r="CB17" s="17"/>
      <c r="CC17" s="17">
        <v>9.5413500452337194E-2</v>
      </c>
      <c r="CD17" s="17">
        <v>9.3173515109685495E-2</v>
      </c>
      <c r="CE17" s="17">
        <v>8.4701021527079007E-2</v>
      </c>
      <c r="CF17" s="17">
        <v>9.8637248514019296E-2</v>
      </c>
      <c r="CG17" s="17">
        <v>0.11836050231697499</v>
      </c>
      <c r="CH17" s="17">
        <v>0.11494199954551</v>
      </c>
      <c r="CI17" s="17">
        <v>7.6342699369508202E-2</v>
      </c>
      <c r="CJ17" s="17">
        <v>9.8732459048669494E-2</v>
      </c>
      <c r="CK17" s="17">
        <v>8.6725045486935007E-2</v>
      </c>
      <c r="CL17" s="17">
        <v>8.5092665559844696E-2</v>
      </c>
    </row>
    <row r="18" spans="2:90" x14ac:dyDescent="0.25">
      <c r="B18" s="18" t="s">
        <v>191</v>
      </c>
      <c r="C18" s="19">
        <v>3.5227886681809102E-2</v>
      </c>
      <c r="D18" s="19">
        <v>3.4063949323945901E-2</v>
      </c>
      <c r="E18" s="19">
        <v>3.6469110415841201E-2</v>
      </c>
      <c r="F18" s="19"/>
      <c r="G18" s="19">
        <v>4.2766503803039597E-2</v>
      </c>
      <c r="H18" s="19">
        <v>3.3831231259449299E-2</v>
      </c>
      <c r="I18" s="19">
        <v>3.6220307813721597E-2</v>
      </c>
      <c r="J18" s="19">
        <v>2.2738526771779899E-2</v>
      </c>
      <c r="K18" s="19">
        <v>3.7904626845426802E-2</v>
      </c>
      <c r="L18" s="19">
        <v>3.92769678741859E-2</v>
      </c>
      <c r="M18" s="19"/>
      <c r="N18" s="19">
        <v>3.8703168006603998E-2</v>
      </c>
      <c r="O18" s="19">
        <v>3.3401994062133497E-2</v>
      </c>
      <c r="P18" s="19">
        <v>3.5092693894261902E-2</v>
      </c>
      <c r="Q18" s="19">
        <v>3.4014580645716302E-2</v>
      </c>
      <c r="R18" s="19"/>
      <c r="S18" s="19">
        <v>3.4920658561145797E-2</v>
      </c>
      <c r="T18" s="19">
        <v>4.3084091086337199E-2</v>
      </c>
      <c r="U18" s="19">
        <v>2.1921143243525801E-2</v>
      </c>
      <c r="V18" s="19">
        <v>3.2932659856176598E-2</v>
      </c>
      <c r="W18" s="19">
        <v>3.5505119470483203E-2</v>
      </c>
      <c r="X18" s="19">
        <v>3.2869544964206798E-2</v>
      </c>
      <c r="Y18" s="19">
        <v>1.8172296996359801E-2</v>
      </c>
      <c r="Z18" s="19">
        <v>4.9724623670846103E-2</v>
      </c>
      <c r="AA18" s="19">
        <v>4.7298570019842098E-2</v>
      </c>
      <c r="AB18" s="19"/>
      <c r="AC18" s="19">
        <v>3.4148394293566899E-2</v>
      </c>
      <c r="AD18" s="19">
        <v>3.11375700849011E-2</v>
      </c>
      <c r="AE18" s="19">
        <v>4.6235732625386501E-2</v>
      </c>
      <c r="AF18" s="19"/>
      <c r="AG18" s="19">
        <v>4.1532273272978301E-2</v>
      </c>
      <c r="AH18" s="19">
        <v>4.6748206713839398E-2</v>
      </c>
      <c r="AI18" s="19">
        <v>3.9356805002095901E-2</v>
      </c>
      <c r="AJ18" s="19">
        <v>1.8924847486398499E-2</v>
      </c>
      <c r="AK18" s="19"/>
      <c r="AL18" s="19">
        <v>3.5513273121011497E-2</v>
      </c>
      <c r="AM18" s="19">
        <v>3.7594160355609398E-2</v>
      </c>
      <c r="AN18" s="19">
        <v>2.7240279640428001E-2</v>
      </c>
      <c r="AO18" s="19">
        <v>4.0077378870500301E-2</v>
      </c>
      <c r="AP18" s="19">
        <v>8.5465803544322802E-2</v>
      </c>
      <c r="AQ18" s="19"/>
      <c r="AR18" s="19">
        <v>4.2411646444110301E-2</v>
      </c>
      <c r="AS18" s="19">
        <v>3.8555352606910599E-2</v>
      </c>
      <c r="AT18" s="19">
        <v>2.50640499271719E-2</v>
      </c>
      <c r="AU18" s="19">
        <v>3.0529566071544199E-2</v>
      </c>
      <c r="AV18" s="19">
        <v>5.77382486425322E-2</v>
      </c>
      <c r="AW18" s="19"/>
      <c r="AX18" s="19">
        <v>4.3253976411119603E-2</v>
      </c>
      <c r="AY18" s="19">
        <v>3.4963588355150101E-2</v>
      </c>
      <c r="AZ18" s="19">
        <v>1.9057760060479899E-2</v>
      </c>
      <c r="BA18" s="19">
        <v>3.0546159957034101E-2</v>
      </c>
      <c r="BB18" s="19">
        <v>4.8656986529597303E-2</v>
      </c>
      <c r="BC18" s="19">
        <v>2.6887713785153301E-2</v>
      </c>
      <c r="BD18" s="19"/>
      <c r="BE18" s="19">
        <v>3.3432636004007699E-2</v>
      </c>
      <c r="BF18" s="19">
        <v>3.21108312598017E-2</v>
      </c>
      <c r="BG18" s="19">
        <v>4.0365188595063703E-2</v>
      </c>
      <c r="BH18" s="19"/>
      <c r="BI18" s="19">
        <v>2.5223683506443901E-2</v>
      </c>
      <c r="BJ18" s="19">
        <v>3.7767726736089802E-2</v>
      </c>
      <c r="BK18" s="19"/>
      <c r="BL18" s="19">
        <v>3.7890729938452702E-2</v>
      </c>
      <c r="BM18" s="19">
        <v>2.3757061954651298E-2</v>
      </c>
      <c r="BN18" s="19">
        <v>2.4803049036689E-2</v>
      </c>
      <c r="BO18" s="19">
        <v>3.6106804590485E-2</v>
      </c>
      <c r="BP18" s="19">
        <v>4.9458788028412297E-2</v>
      </c>
      <c r="BQ18" s="19"/>
      <c r="BR18" s="19">
        <v>3.1663000589528097E-2</v>
      </c>
      <c r="BS18" s="19">
        <v>3.2061509048636097E-2</v>
      </c>
      <c r="BT18" s="19">
        <v>8.0804788876422007E-2</v>
      </c>
      <c r="BU18" s="19">
        <v>5.5898971471231997E-2</v>
      </c>
      <c r="BV18" s="19"/>
      <c r="BW18" s="19">
        <v>4.7201396881869098E-2</v>
      </c>
      <c r="BX18" s="19">
        <v>3.4914501028424798E-2</v>
      </c>
      <c r="BY18" s="19">
        <v>3.6934481436720602E-2</v>
      </c>
      <c r="BZ18" s="19">
        <v>2.8823423794133999E-2</v>
      </c>
      <c r="CA18" s="19">
        <v>2.85868052804313E-2</v>
      </c>
      <c r="CB18" s="19"/>
      <c r="CC18" s="19">
        <v>2.0832702757821699E-2</v>
      </c>
      <c r="CD18" s="19">
        <v>3.3127997690824897E-2</v>
      </c>
      <c r="CE18" s="19">
        <v>3.06237714588618E-2</v>
      </c>
      <c r="CF18" s="19">
        <v>3.3525154510098999E-2</v>
      </c>
      <c r="CG18" s="19">
        <v>4.5922516130202699E-2</v>
      </c>
      <c r="CH18" s="19">
        <v>2.5214799362564599E-2</v>
      </c>
      <c r="CI18" s="19">
        <v>4.3250862859229501E-2</v>
      </c>
      <c r="CJ18" s="19">
        <v>2.4153447580032999E-2</v>
      </c>
      <c r="CK18" s="19">
        <v>5.2801467077475697E-2</v>
      </c>
      <c r="CL18" s="19">
        <v>3.9987832172657799E-2</v>
      </c>
    </row>
    <row r="19" spans="2:90" x14ac:dyDescent="0.25">
      <c r="B19" s="16"/>
    </row>
    <row r="20" spans="2:90" x14ac:dyDescent="0.25">
      <c r="B20" t="s">
        <v>114</v>
      </c>
    </row>
    <row r="21" spans="2:90" x14ac:dyDescent="0.25">
      <c r="B21" t="s">
        <v>115</v>
      </c>
    </row>
    <row r="23" spans="2:90" x14ac:dyDescent="0.25">
      <c r="B23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393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443</v>
      </c>
      <c r="C9" s="17">
        <v>0.52851019376187103</v>
      </c>
      <c r="D9" s="17">
        <v>0.53568860128735596</v>
      </c>
      <c r="E9" s="17">
        <v>0.52181066201177995</v>
      </c>
      <c r="F9" s="17"/>
      <c r="G9" s="17">
        <v>0.59128149490003901</v>
      </c>
      <c r="H9" s="17">
        <v>0.622731606989676</v>
      </c>
      <c r="I9" s="17">
        <v>0.61661425496620004</v>
      </c>
      <c r="J9" s="17">
        <v>0.54559242722394197</v>
      </c>
      <c r="K9" s="17">
        <v>0.50522928956713398</v>
      </c>
      <c r="L9" s="17">
        <v>0.37404536467480598</v>
      </c>
      <c r="M9" s="17"/>
      <c r="N9" s="17">
        <v>0.513677836575957</v>
      </c>
      <c r="O9" s="17">
        <v>0.53144936168002199</v>
      </c>
      <c r="P9" s="17">
        <v>0.543770959559568</v>
      </c>
      <c r="Q9" s="17">
        <v>0.53000450607995098</v>
      </c>
      <c r="R9" s="17"/>
      <c r="S9" s="17">
        <v>0.61762208371998295</v>
      </c>
      <c r="T9" s="17">
        <v>0.47113776267650898</v>
      </c>
      <c r="U9" s="17">
        <v>0.47036671453540801</v>
      </c>
      <c r="V9" s="17">
        <v>0.46173035503218002</v>
      </c>
      <c r="W9" s="17">
        <v>0.53626247989866904</v>
      </c>
      <c r="X9" s="17">
        <v>0.53968256271277404</v>
      </c>
      <c r="Y9" s="17">
        <v>0.51404959632031</v>
      </c>
      <c r="Z9" s="17">
        <v>0.61853790550995202</v>
      </c>
      <c r="AA9" s="17">
        <v>0.55867124301738802</v>
      </c>
      <c r="AB9" s="17"/>
      <c r="AC9" s="17">
        <v>0.50220308687616999</v>
      </c>
      <c r="AD9" s="17">
        <v>0.52628051767861495</v>
      </c>
      <c r="AE9" s="17">
        <v>0.55664697174065902</v>
      </c>
      <c r="AF9" s="17"/>
      <c r="AG9" s="17">
        <v>0.46416222845719002</v>
      </c>
      <c r="AH9" s="17">
        <v>0.58609145426264198</v>
      </c>
      <c r="AI9" s="17">
        <v>0.47692877412572099</v>
      </c>
      <c r="AJ9" s="17">
        <v>0.55675744534847404</v>
      </c>
      <c r="AK9" s="17"/>
      <c r="AL9" s="17">
        <v>0.49256864371421599</v>
      </c>
      <c r="AM9" s="17">
        <v>0.55127751057464702</v>
      </c>
      <c r="AN9" s="17">
        <v>0.53275120263253295</v>
      </c>
      <c r="AO9" s="17">
        <v>0.59588641491740602</v>
      </c>
      <c r="AP9" s="17">
        <v>0.48757967498826799</v>
      </c>
      <c r="AQ9" s="17"/>
      <c r="AR9" s="17">
        <v>0.49664205608406098</v>
      </c>
      <c r="AS9" s="17">
        <v>0.53620903790475205</v>
      </c>
      <c r="AT9" s="17">
        <v>0.53296604584903695</v>
      </c>
      <c r="AU9" s="17">
        <v>0.54510611707339895</v>
      </c>
      <c r="AV9" s="17">
        <v>0.55900223289746298</v>
      </c>
      <c r="AW9" s="17"/>
      <c r="AX9" s="17">
        <v>0.65072607095241497</v>
      </c>
      <c r="AY9" s="17">
        <v>0.52416288910653797</v>
      </c>
      <c r="AZ9" s="17">
        <v>0.58156072093870403</v>
      </c>
      <c r="BA9" s="17">
        <v>0.49843830424666702</v>
      </c>
      <c r="BB9" s="17">
        <v>0.36441860073701898</v>
      </c>
      <c r="BC9" s="17">
        <v>0.350530624748218</v>
      </c>
      <c r="BD9" s="17"/>
      <c r="BE9" s="17">
        <v>0.55619675360496601</v>
      </c>
      <c r="BF9" s="17">
        <v>0.605422247940828</v>
      </c>
      <c r="BG9" s="17">
        <v>0.42547782021549302</v>
      </c>
      <c r="BH9" s="17"/>
      <c r="BI9" s="17">
        <v>0.58288406938419102</v>
      </c>
      <c r="BJ9" s="17">
        <v>0.51470590122689897</v>
      </c>
      <c r="BK9" s="17"/>
      <c r="BL9" s="17">
        <v>0.44601865154314002</v>
      </c>
      <c r="BM9" s="17">
        <v>0.56038390308043895</v>
      </c>
      <c r="BN9" s="17">
        <v>0.594227508701623</v>
      </c>
      <c r="BO9" s="17">
        <v>0.62611552695735695</v>
      </c>
      <c r="BP9" s="17">
        <v>0.59513669323470197</v>
      </c>
      <c r="BQ9" s="17"/>
      <c r="BR9" s="17">
        <v>0.50861333620708604</v>
      </c>
      <c r="BS9" s="17">
        <v>0.60120605663512505</v>
      </c>
      <c r="BT9" s="17">
        <v>0.69773149510886001</v>
      </c>
      <c r="BU9" s="17">
        <v>0.60457917527108995</v>
      </c>
      <c r="BV9" s="17"/>
      <c r="BW9" s="17">
        <v>0.45575932769795802</v>
      </c>
      <c r="BX9" s="17">
        <v>0.478571030467701</v>
      </c>
      <c r="BY9" s="17">
        <v>0.51579823968841199</v>
      </c>
      <c r="BZ9" s="17">
        <v>0.53923850267213203</v>
      </c>
      <c r="CA9" s="17">
        <v>0.64921103061088903</v>
      </c>
      <c r="CB9" s="17"/>
      <c r="CC9" s="17">
        <v>0.69049975424365695</v>
      </c>
      <c r="CD9" s="17">
        <v>0.68364584021159502</v>
      </c>
      <c r="CE9" s="17">
        <v>0.64306096440155802</v>
      </c>
      <c r="CF9" s="17">
        <v>0.54326452179812701</v>
      </c>
      <c r="CG9" s="17">
        <v>0.48031055525479699</v>
      </c>
      <c r="CH9" s="17">
        <v>0.48631433889219999</v>
      </c>
      <c r="CI9" s="17">
        <v>0.49053693873855098</v>
      </c>
      <c r="CJ9" s="17">
        <v>0.44564792737567699</v>
      </c>
      <c r="CK9" s="17">
        <v>0.388169688392488</v>
      </c>
      <c r="CL9" s="17">
        <v>0.39370581251515402</v>
      </c>
    </row>
    <row r="10" spans="2:90" ht="45" x14ac:dyDescent="0.25">
      <c r="B10" s="18" t="s">
        <v>444</v>
      </c>
      <c r="C10" s="17">
        <v>0.34276684006216401</v>
      </c>
      <c r="D10" s="17">
        <v>0.36222119513229201</v>
      </c>
      <c r="E10" s="17">
        <v>0.32499421072390999</v>
      </c>
      <c r="F10" s="17"/>
      <c r="G10" s="17">
        <v>0.308712798180026</v>
      </c>
      <c r="H10" s="17">
        <v>0.26022309459041898</v>
      </c>
      <c r="I10" s="17">
        <v>0.26011006430914702</v>
      </c>
      <c r="J10" s="17">
        <v>0.31707544419934403</v>
      </c>
      <c r="K10" s="17">
        <v>0.37129702217754601</v>
      </c>
      <c r="L10" s="17">
        <v>0.47466378467590897</v>
      </c>
      <c r="M10" s="17"/>
      <c r="N10" s="17">
        <v>0.39614857923674701</v>
      </c>
      <c r="O10" s="17">
        <v>0.33679321758861402</v>
      </c>
      <c r="P10" s="17">
        <v>0.33731400035706599</v>
      </c>
      <c r="Q10" s="17">
        <v>0.29412033496732198</v>
      </c>
      <c r="R10" s="17"/>
      <c r="S10" s="17">
        <v>0.277064617586052</v>
      </c>
      <c r="T10" s="17">
        <v>0.39278255100839199</v>
      </c>
      <c r="U10" s="17">
        <v>0.37032685918140201</v>
      </c>
      <c r="V10" s="17">
        <v>0.40307249380426302</v>
      </c>
      <c r="W10" s="17">
        <v>0.35387171504856102</v>
      </c>
      <c r="X10" s="17">
        <v>0.32812831066874598</v>
      </c>
      <c r="Y10" s="17">
        <v>0.36379598177214101</v>
      </c>
      <c r="Z10" s="17">
        <v>0.24891386411618199</v>
      </c>
      <c r="AA10" s="17">
        <v>0.30982920577882</v>
      </c>
      <c r="AB10" s="17"/>
      <c r="AC10" s="17">
        <v>0.373813674307169</v>
      </c>
      <c r="AD10" s="17">
        <v>0.36379984416358402</v>
      </c>
      <c r="AE10" s="17">
        <v>0.27417568936341702</v>
      </c>
      <c r="AF10" s="17"/>
      <c r="AG10" s="17">
        <v>0.43527636870796299</v>
      </c>
      <c r="AH10" s="17">
        <v>0.32183531913080399</v>
      </c>
      <c r="AI10" s="17">
        <v>0.40496736902887798</v>
      </c>
      <c r="AJ10" s="17">
        <v>0.32904420643457899</v>
      </c>
      <c r="AK10" s="17"/>
      <c r="AL10" s="17">
        <v>0.33988873554753202</v>
      </c>
      <c r="AM10" s="17">
        <v>0.31716369124795701</v>
      </c>
      <c r="AN10" s="17">
        <v>0.34590705095212398</v>
      </c>
      <c r="AO10" s="17">
        <v>0.34041837343348202</v>
      </c>
      <c r="AP10" s="17">
        <v>0.422928339099927</v>
      </c>
      <c r="AQ10" s="17"/>
      <c r="AR10" s="17">
        <v>0.30464855568807703</v>
      </c>
      <c r="AS10" s="17">
        <v>0.32981240973763898</v>
      </c>
      <c r="AT10" s="17">
        <v>0.360141360517164</v>
      </c>
      <c r="AU10" s="17">
        <v>0.35301436350903898</v>
      </c>
      <c r="AV10" s="17">
        <v>0.37977440113623601</v>
      </c>
      <c r="AW10" s="17"/>
      <c r="AX10" s="17">
        <v>0.245875073598809</v>
      </c>
      <c r="AY10" s="17">
        <v>0.33888582962879699</v>
      </c>
      <c r="AZ10" s="17">
        <v>0.29817615597677199</v>
      </c>
      <c r="BA10" s="17">
        <v>0.37026421214441102</v>
      </c>
      <c r="BB10" s="17">
        <v>0.487953717974491</v>
      </c>
      <c r="BC10" s="17">
        <v>0.48954654864886399</v>
      </c>
      <c r="BD10" s="17"/>
      <c r="BE10" s="17">
        <v>0.302655378626491</v>
      </c>
      <c r="BF10" s="17">
        <v>0.30472161010200399</v>
      </c>
      <c r="BG10" s="17">
        <v>0.43186058755454998</v>
      </c>
      <c r="BH10" s="17"/>
      <c r="BI10" s="17">
        <v>0.25882242957837998</v>
      </c>
      <c r="BJ10" s="17">
        <v>0.36407842003933799</v>
      </c>
      <c r="BK10" s="17"/>
      <c r="BL10" s="17">
        <v>0.42331499967880598</v>
      </c>
      <c r="BM10" s="17">
        <v>0.336422294611676</v>
      </c>
      <c r="BN10" s="17">
        <v>0.26961359544279501</v>
      </c>
      <c r="BO10" s="17">
        <v>0.224242559704217</v>
      </c>
      <c r="BP10" s="17">
        <v>0.28502130465064801</v>
      </c>
      <c r="BQ10" s="17"/>
      <c r="BR10" s="17">
        <v>0.35975020392235502</v>
      </c>
      <c r="BS10" s="17">
        <v>0.267728808630118</v>
      </c>
      <c r="BT10" s="17">
        <v>0.21751989745897399</v>
      </c>
      <c r="BU10" s="17">
        <v>0.31079340459772897</v>
      </c>
      <c r="BV10" s="17"/>
      <c r="BW10" s="17">
        <v>0.42559274790227603</v>
      </c>
      <c r="BX10" s="17">
        <v>0.38982925204631802</v>
      </c>
      <c r="BY10" s="17">
        <v>0.35583962539390301</v>
      </c>
      <c r="BZ10" s="17">
        <v>0.31841355639723001</v>
      </c>
      <c r="CA10" s="17">
        <v>0.23321621271896301</v>
      </c>
      <c r="CB10" s="17"/>
      <c r="CC10" s="17">
        <v>0.19475594037513499</v>
      </c>
      <c r="CD10" s="17">
        <v>0.19745840510422899</v>
      </c>
      <c r="CE10" s="17">
        <v>0.26088557116475802</v>
      </c>
      <c r="CF10" s="17">
        <v>0.31579999504751599</v>
      </c>
      <c r="CG10" s="17">
        <v>0.35097983349916001</v>
      </c>
      <c r="CH10" s="17">
        <v>0.37351449896830302</v>
      </c>
      <c r="CI10" s="17">
        <v>0.36963822403050201</v>
      </c>
      <c r="CJ10" s="17">
        <v>0.44948428150186898</v>
      </c>
      <c r="CK10" s="17">
        <v>0.49852484875838798</v>
      </c>
      <c r="CL10" s="17">
        <v>0.48447166522783702</v>
      </c>
    </row>
    <row r="11" spans="2:90" x14ac:dyDescent="0.25">
      <c r="B11" s="18" t="s">
        <v>111</v>
      </c>
      <c r="C11" s="19">
        <v>0.12872296617596499</v>
      </c>
      <c r="D11" s="19">
        <v>0.10209020358035201</v>
      </c>
      <c r="E11" s="19">
        <v>0.15319512726431</v>
      </c>
      <c r="F11" s="19"/>
      <c r="G11" s="19">
        <v>0.100005706919935</v>
      </c>
      <c r="H11" s="19">
        <v>0.11704529841990401</v>
      </c>
      <c r="I11" s="19">
        <v>0.123275680724652</v>
      </c>
      <c r="J11" s="19">
        <v>0.13733212857671501</v>
      </c>
      <c r="K11" s="19">
        <v>0.123473688255321</v>
      </c>
      <c r="L11" s="19">
        <v>0.15129085064928499</v>
      </c>
      <c r="M11" s="19"/>
      <c r="N11" s="19">
        <v>9.0173584187295999E-2</v>
      </c>
      <c r="O11" s="19">
        <v>0.13175742073136401</v>
      </c>
      <c r="P11" s="19">
        <v>0.11891504008336599</v>
      </c>
      <c r="Q11" s="19">
        <v>0.17587515895272801</v>
      </c>
      <c r="R11" s="19"/>
      <c r="S11" s="19">
        <v>0.105313298693965</v>
      </c>
      <c r="T11" s="19">
        <v>0.13607968631509801</v>
      </c>
      <c r="U11" s="19">
        <v>0.15930642628319</v>
      </c>
      <c r="V11" s="19">
        <v>0.13519715116355699</v>
      </c>
      <c r="W11" s="19">
        <v>0.10986580505276999</v>
      </c>
      <c r="X11" s="19">
        <v>0.13218912661848001</v>
      </c>
      <c r="Y11" s="19">
        <v>0.12215442190754899</v>
      </c>
      <c r="Z11" s="19">
        <v>0.13254823037386601</v>
      </c>
      <c r="AA11" s="19">
        <v>0.131499551203792</v>
      </c>
      <c r="AB11" s="19"/>
      <c r="AC11" s="19">
        <v>0.123983238816661</v>
      </c>
      <c r="AD11" s="19">
        <v>0.10991963815780099</v>
      </c>
      <c r="AE11" s="19">
        <v>0.16917733889592401</v>
      </c>
      <c r="AF11" s="19"/>
      <c r="AG11" s="19">
        <v>0.10056140283484701</v>
      </c>
      <c r="AH11" s="19">
        <v>9.2073226606553496E-2</v>
      </c>
      <c r="AI11" s="19">
        <v>0.11810385684540201</v>
      </c>
      <c r="AJ11" s="19">
        <v>0.11419834821694599</v>
      </c>
      <c r="AK11" s="19"/>
      <c r="AL11" s="19">
        <v>0.16754262073825199</v>
      </c>
      <c r="AM11" s="19">
        <v>0.13155879817739499</v>
      </c>
      <c r="AN11" s="19">
        <v>0.121341746415343</v>
      </c>
      <c r="AO11" s="19">
        <v>6.3695211649112599E-2</v>
      </c>
      <c r="AP11" s="19">
        <v>8.94919859118046E-2</v>
      </c>
      <c r="AQ11" s="19"/>
      <c r="AR11" s="19">
        <v>0.19870938822786199</v>
      </c>
      <c r="AS11" s="19">
        <v>0.133978552357609</v>
      </c>
      <c r="AT11" s="19">
        <v>0.10689259363380001</v>
      </c>
      <c r="AU11" s="19">
        <v>0.101879519417563</v>
      </c>
      <c r="AV11" s="19">
        <v>6.1223365966300902E-2</v>
      </c>
      <c r="AW11" s="19"/>
      <c r="AX11" s="19">
        <v>0.103398855448776</v>
      </c>
      <c r="AY11" s="19">
        <v>0.13695128126466499</v>
      </c>
      <c r="AZ11" s="19">
        <v>0.120263123084524</v>
      </c>
      <c r="BA11" s="19">
        <v>0.13129748360892199</v>
      </c>
      <c r="BB11" s="19">
        <v>0.14762768128848899</v>
      </c>
      <c r="BC11" s="19">
        <v>0.15992282660291801</v>
      </c>
      <c r="BD11" s="19"/>
      <c r="BE11" s="19">
        <v>0.14114786776854199</v>
      </c>
      <c r="BF11" s="19">
        <v>8.9856141957167401E-2</v>
      </c>
      <c r="BG11" s="19">
        <v>0.142661592229957</v>
      </c>
      <c r="BH11" s="19"/>
      <c r="BI11" s="19">
        <v>0.15829350103743001</v>
      </c>
      <c r="BJ11" s="19">
        <v>0.121215678733763</v>
      </c>
      <c r="BK11" s="19"/>
      <c r="BL11" s="19">
        <v>0.130666348778054</v>
      </c>
      <c r="BM11" s="19">
        <v>0.103193802307885</v>
      </c>
      <c r="BN11" s="19">
        <v>0.136158895855582</v>
      </c>
      <c r="BO11" s="19">
        <v>0.149641913338426</v>
      </c>
      <c r="BP11" s="19">
        <v>0.11984200211465</v>
      </c>
      <c r="BQ11" s="19"/>
      <c r="BR11" s="19">
        <v>0.131636459870559</v>
      </c>
      <c r="BS11" s="19">
        <v>0.13106513473475701</v>
      </c>
      <c r="BT11" s="19">
        <v>8.4748607432166403E-2</v>
      </c>
      <c r="BU11" s="19">
        <v>8.4627420131181005E-2</v>
      </c>
      <c r="BV11" s="19"/>
      <c r="BW11" s="19">
        <v>0.118647924399766</v>
      </c>
      <c r="BX11" s="19">
        <v>0.13159971748598101</v>
      </c>
      <c r="BY11" s="19">
        <v>0.128362134917685</v>
      </c>
      <c r="BZ11" s="19">
        <v>0.14234794093063899</v>
      </c>
      <c r="CA11" s="19">
        <v>0.11757275667014799</v>
      </c>
      <c r="CB11" s="19"/>
      <c r="CC11" s="19">
        <v>0.114744305381208</v>
      </c>
      <c r="CD11" s="19">
        <v>0.118895754684176</v>
      </c>
      <c r="CE11" s="19">
        <v>9.6053464433684094E-2</v>
      </c>
      <c r="CF11" s="19">
        <v>0.140935483154356</v>
      </c>
      <c r="CG11" s="19">
        <v>0.168709611246043</v>
      </c>
      <c r="CH11" s="19">
        <v>0.14017116213949599</v>
      </c>
      <c r="CI11" s="19">
        <v>0.13982483723094599</v>
      </c>
      <c r="CJ11" s="19">
        <v>0.10486779112245399</v>
      </c>
      <c r="CK11" s="19">
        <v>0.113305462849123</v>
      </c>
      <c r="CL11" s="19">
        <v>0.121822522257009</v>
      </c>
    </row>
    <row r="12" spans="2:90" x14ac:dyDescent="0.25">
      <c r="B12" s="16"/>
    </row>
    <row r="13" spans="2:90" x14ac:dyDescent="0.25">
      <c r="B13" t="s">
        <v>114</v>
      </c>
    </row>
    <row r="14" spans="2:90" x14ac:dyDescent="0.25">
      <c r="B14" t="s">
        <v>115</v>
      </c>
    </row>
    <row r="16" spans="2:90" x14ac:dyDescent="0.25">
      <c r="B16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393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60" x14ac:dyDescent="0.25">
      <c r="B9" s="18" t="s">
        <v>445</v>
      </c>
      <c r="C9" s="17">
        <v>0.169250576516912</v>
      </c>
      <c r="D9" s="17">
        <v>0.174946410752544</v>
      </c>
      <c r="E9" s="17">
        <v>0.164649526111879</v>
      </c>
      <c r="F9" s="17"/>
      <c r="G9" s="17">
        <v>0.120536188693648</v>
      </c>
      <c r="H9" s="17">
        <v>0.135571582055693</v>
      </c>
      <c r="I9" s="17">
        <v>0.14189799720558599</v>
      </c>
      <c r="J9" s="17">
        <v>0.18449943480619499</v>
      </c>
      <c r="K9" s="17">
        <v>0.23201226229074201</v>
      </c>
      <c r="L9" s="17">
        <v>0.18112112215335699</v>
      </c>
      <c r="M9" s="17"/>
      <c r="N9" s="17">
        <v>0.146184146280223</v>
      </c>
      <c r="O9" s="17">
        <v>0.169221354175182</v>
      </c>
      <c r="P9" s="17">
        <v>0.19956870464250001</v>
      </c>
      <c r="Q9" s="17">
        <v>0.166817151465076</v>
      </c>
      <c r="R9" s="17"/>
      <c r="S9" s="17">
        <v>0.12793835567230999</v>
      </c>
      <c r="T9" s="17">
        <v>0.15739177150412101</v>
      </c>
      <c r="U9" s="17">
        <v>0.16944628560736399</v>
      </c>
      <c r="V9" s="17">
        <v>0.17750258274202599</v>
      </c>
      <c r="W9" s="17">
        <v>0.22359453790782299</v>
      </c>
      <c r="X9" s="17">
        <v>0.18614596263806199</v>
      </c>
      <c r="Y9" s="17">
        <v>0.18693258492668899</v>
      </c>
      <c r="Z9" s="17">
        <v>0.14432699713369901</v>
      </c>
      <c r="AA9" s="17">
        <v>0.17292642247336501</v>
      </c>
      <c r="AB9" s="17"/>
      <c r="AC9" s="17">
        <v>0.18421480933505999</v>
      </c>
      <c r="AD9" s="17">
        <v>0.16907050061555801</v>
      </c>
      <c r="AE9" s="17">
        <v>0.14331721536780501</v>
      </c>
      <c r="AF9" s="17"/>
      <c r="AG9" s="17">
        <v>0.18686902568128799</v>
      </c>
      <c r="AH9" s="17">
        <v>0.154225035884796</v>
      </c>
      <c r="AI9" s="17">
        <v>0.17892581337650601</v>
      </c>
      <c r="AJ9" s="17">
        <v>0.17929715436181601</v>
      </c>
      <c r="AK9" s="17"/>
      <c r="AL9" s="17">
        <v>0.21472417720649201</v>
      </c>
      <c r="AM9" s="17">
        <v>0.170037075557672</v>
      </c>
      <c r="AN9" s="17">
        <v>0.14577495057933301</v>
      </c>
      <c r="AO9" s="17">
        <v>0.142000763919163</v>
      </c>
      <c r="AP9" s="17">
        <v>0.118850775581644</v>
      </c>
      <c r="AQ9" s="17"/>
      <c r="AR9" s="17">
        <v>0.18943526000862901</v>
      </c>
      <c r="AS9" s="17">
        <v>0.192160117561755</v>
      </c>
      <c r="AT9" s="17">
        <v>0.177459060831134</v>
      </c>
      <c r="AU9" s="17">
        <v>0.14279996160335401</v>
      </c>
      <c r="AV9" s="17">
        <v>0.130373667492447</v>
      </c>
      <c r="AW9" s="17"/>
      <c r="AX9" s="17">
        <v>0.14123366677329299</v>
      </c>
      <c r="AY9" s="17">
        <v>0.16011257786396901</v>
      </c>
      <c r="AZ9" s="17">
        <v>0.18755715030605999</v>
      </c>
      <c r="BA9" s="17">
        <v>0.16705764997424599</v>
      </c>
      <c r="BB9" s="17">
        <v>0.188156992895743</v>
      </c>
      <c r="BC9" s="17">
        <v>0.26850150886005503</v>
      </c>
      <c r="BD9" s="17"/>
      <c r="BE9" s="17">
        <v>0.15958827291422201</v>
      </c>
      <c r="BF9" s="17">
        <v>0.13275173628051301</v>
      </c>
      <c r="BG9" s="17">
        <v>0.21633089931060501</v>
      </c>
      <c r="BH9" s="17"/>
      <c r="BI9" s="17">
        <v>0.193885454286261</v>
      </c>
      <c r="BJ9" s="17">
        <v>0.16299634035295901</v>
      </c>
      <c r="BK9" s="17"/>
      <c r="BL9" s="17">
        <v>0.19095586256102501</v>
      </c>
      <c r="BM9" s="17">
        <v>0.154371881946819</v>
      </c>
      <c r="BN9" s="17">
        <v>0.18370585809887899</v>
      </c>
      <c r="BO9" s="17">
        <v>0.193797504788463</v>
      </c>
      <c r="BP9" s="17">
        <v>0.13368079814728601</v>
      </c>
      <c r="BQ9" s="17"/>
      <c r="BR9" s="17">
        <v>0.17425825806829201</v>
      </c>
      <c r="BS9" s="17">
        <v>0.17848929190381399</v>
      </c>
      <c r="BT9" s="17">
        <v>8.1729203369006007E-2</v>
      </c>
      <c r="BU9" s="17">
        <v>0.17458401891016601</v>
      </c>
      <c r="BV9" s="17"/>
      <c r="BW9" s="17">
        <v>0.172215102052651</v>
      </c>
      <c r="BX9" s="17">
        <v>0.149653577557569</v>
      </c>
      <c r="BY9" s="17">
        <v>0.189002350637101</v>
      </c>
      <c r="BZ9" s="17">
        <v>0.15840590104919799</v>
      </c>
      <c r="CA9" s="17">
        <v>0.173462031110454</v>
      </c>
      <c r="CB9" s="17"/>
      <c r="CC9" s="17">
        <v>0.16718170897282</v>
      </c>
      <c r="CD9" s="17">
        <v>0.12427070795560501</v>
      </c>
      <c r="CE9" s="17">
        <v>0.13841302851166401</v>
      </c>
      <c r="CF9" s="17">
        <v>0.167027279841754</v>
      </c>
      <c r="CG9" s="17">
        <v>0.18338244146417801</v>
      </c>
      <c r="CH9" s="17">
        <v>0.20795758660018501</v>
      </c>
      <c r="CI9" s="17">
        <v>0.19722386203936801</v>
      </c>
      <c r="CJ9" s="17">
        <v>0.20507747623488201</v>
      </c>
      <c r="CK9" s="17">
        <v>0.15623424708289399</v>
      </c>
      <c r="CL9" s="17">
        <v>0.14773932484100599</v>
      </c>
    </row>
    <row r="10" spans="2:90" ht="60" x14ac:dyDescent="0.25">
      <c r="B10" s="18" t="s">
        <v>446</v>
      </c>
      <c r="C10" s="17">
        <v>0.39580938516599601</v>
      </c>
      <c r="D10" s="17">
        <v>0.41989934744599899</v>
      </c>
      <c r="E10" s="17">
        <v>0.373525973947751</v>
      </c>
      <c r="F10" s="17"/>
      <c r="G10" s="17">
        <v>0.37091982405458102</v>
      </c>
      <c r="H10" s="17">
        <v>0.40353801538945</v>
      </c>
      <c r="I10" s="17">
        <v>0.40520365063305802</v>
      </c>
      <c r="J10" s="17">
        <v>0.40206023835323701</v>
      </c>
      <c r="K10" s="17">
        <v>0.34048044851214398</v>
      </c>
      <c r="L10" s="17">
        <v>0.427892313864562</v>
      </c>
      <c r="M10" s="17"/>
      <c r="N10" s="17">
        <v>0.44495088829575002</v>
      </c>
      <c r="O10" s="17">
        <v>0.39864214967025002</v>
      </c>
      <c r="P10" s="17">
        <v>0.37676422095602402</v>
      </c>
      <c r="Q10" s="17">
        <v>0.35752603519281201</v>
      </c>
      <c r="R10" s="17"/>
      <c r="S10" s="17">
        <v>0.35957985062985898</v>
      </c>
      <c r="T10" s="17">
        <v>0.39147333622053798</v>
      </c>
      <c r="U10" s="17">
        <v>0.43906609928540802</v>
      </c>
      <c r="V10" s="17">
        <v>0.41146613572823798</v>
      </c>
      <c r="W10" s="17">
        <v>0.35779767012230801</v>
      </c>
      <c r="X10" s="17">
        <v>0.38911408915629597</v>
      </c>
      <c r="Y10" s="17">
        <v>0.42186728312959598</v>
      </c>
      <c r="Z10" s="17">
        <v>0.416457777888879</v>
      </c>
      <c r="AA10" s="17">
        <v>0.40108594838689099</v>
      </c>
      <c r="AB10" s="17"/>
      <c r="AC10" s="17">
        <v>0.38285518674807001</v>
      </c>
      <c r="AD10" s="17">
        <v>0.469837200525905</v>
      </c>
      <c r="AE10" s="17">
        <v>0.29088537175337498</v>
      </c>
      <c r="AF10" s="17"/>
      <c r="AG10" s="17">
        <v>0.465049658834153</v>
      </c>
      <c r="AH10" s="17">
        <v>0.45285802822103999</v>
      </c>
      <c r="AI10" s="17">
        <v>0.423824328091432</v>
      </c>
      <c r="AJ10" s="17">
        <v>0.356165731089083</v>
      </c>
      <c r="AK10" s="17"/>
      <c r="AL10" s="17">
        <v>0.334877148339154</v>
      </c>
      <c r="AM10" s="17">
        <v>0.37564264543037601</v>
      </c>
      <c r="AN10" s="17">
        <v>0.43756497210071199</v>
      </c>
      <c r="AO10" s="17">
        <v>0.41583279908933901</v>
      </c>
      <c r="AP10" s="17">
        <v>0.45851113669375698</v>
      </c>
      <c r="AQ10" s="17"/>
      <c r="AR10" s="17">
        <v>0.32259364236176602</v>
      </c>
      <c r="AS10" s="17">
        <v>0.39975490397593699</v>
      </c>
      <c r="AT10" s="17">
        <v>0.39636186955567698</v>
      </c>
      <c r="AU10" s="17">
        <v>0.43520435254463902</v>
      </c>
      <c r="AV10" s="17">
        <v>0.43359482599451799</v>
      </c>
      <c r="AW10" s="17"/>
      <c r="AX10" s="17">
        <v>0.39340731652295802</v>
      </c>
      <c r="AY10" s="17">
        <v>0.40518832347142703</v>
      </c>
      <c r="AZ10" s="17">
        <v>0.36966682823772701</v>
      </c>
      <c r="BA10" s="17">
        <v>0.38947792962896199</v>
      </c>
      <c r="BB10" s="17">
        <v>0.42098038613338401</v>
      </c>
      <c r="BC10" s="17">
        <v>0.38213493211431299</v>
      </c>
      <c r="BD10" s="17"/>
      <c r="BE10" s="17">
        <v>0.39259849907074001</v>
      </c>
      <c r="BF10" s="17">
        <v>0.42528591944410499</v>
      </c>
      <c r="BG10" s="17">
        <v>0.37646672492426497</v>
      </c>
      <c r="BH10" s="17"/>
      <c r="BI10" s="17">
        <v>0.37736025577645399</v>
      </c>
      <c r="BJ10" s="17">
        <v>0.40049320025539298</v>
      </c>
      <c r="BK10" s="17"/>
      <c r="BL10" s="17">
        <v>0.41493806677916201</v>
      </c>
      <c r="BM10" s="17">
        <v>0.407940004026208</v>
      </c>
      <c r="BN10" s="17">
        <v>0.39081694633578901</v>
      </c>
      <c r="BO10" s="17">
        <v>0.29739358888758899</v>
      </c>
      <c r="BP10" s="17">
        <v>0.39362778253105901</v>
      </c>
      <c r="BQ10" s="17"/>
      <c r="BR10" s="17">
        <v>0.39961839671166699</v>
      </c>
      <c r="BS10" s="17">
        <v>0.37128384395310199</v>
      </c>
      <c r="BT10" s="17">
        <v>0.39518366148388301</v>
      </c>
      <c r="BU10" s="17">
        <v>0.38394712709622297</v>
      </c>
      <c r="BV10" s="17"/>
      <c r="BW10" s="17">
        <v>0.39590072311067498</v>
      </c>
      <c r="BX10" s="17">
        <v>0.416899624866648</v>
      </c>
      <c r="BY10" s="17">
        <v>0.40039212940600999</v>
      </c>
      <c r="BZ10" s="17">
        <v>0.40878999391795701</v>
      </c>
      <c r="CA10" s="17">
        <v>0.36811988456665401</v>
      </c>
      <c r="CB10" s="17"/>
      <c r="CC10" s="17">
        <v>0.38280594261821099</v>
      </c>
      <c r="CD10" s="17">
        <v>0.36834367577204402</v>
      </c>
      <c r="CE10" s="17">
        <v>0.38277199317606497</v>
      </c>
      <c r="CF10" s="17">
        <v>0.39116477812872502</v>
      </c>
      <c r="CG10" s="17">
        <v>0.39072977430383998</v>
      </c>
      <c r="CH10" s="17">
        <v>0.39364489664330699</v>
      </c>
      <c r="CI10" s="17">
        <v>0.40657498841740503</v>
      </c>
      <c r="CJ10" s="17">
        <v>0.42437280756073298</v>
      </c>
      <c r="CK10" s="17">
        <v>0.45584826190437799</v>
      </c>
      <c r="CL10" s="17">
        <v>0.41387367603186398</v>
      </c>
    </row>
    <row r="11" spans="2:90" ht="60" x14ac:dyDescent="0.25">
      <c r="B11" s="18" t="s">
        <v>447</v>
      </c>
      <c r="C11" s="17">
        <v>0.23137151953075799</v>
      </c>
      <c r="D11" s="17">
        <v>0.23276764861934099</v>
      </c>
      <c r="E11" s="17">
        <v>0.229623895524255</v>
      </c>
      <c r="F11" s="17"/>
      <c r="G11" s="17">
        <v>0.26339719514871301</v>
      </c>
      <c r="H11" s="17">
        <v>0.24268724129521599</v>
      </c>
      <c r="I11" s="17">
        <v>0.25132110289982401</v>
      </c>
      <c r="J11" s="17">
        <v>0.20708298073225301</v>
      </c>
      <c r="K11" s="17">
        <v>0.23297436621255899</v>
      </c>
      <c r="L11" s="17">
        <v>0.211145890629264</v>
      </c>
      <c r="M11" s="17"/>
      <c r="N11" s="17">
        <v>0.237298650424136</v>
      </c>
      <c r="O11" s="17">
        <v>0.23322331283691999</v>
      </c>
      <c r="P11" s="17">
        <v>0.21855542654674701</v>
      </c>
      <c r="Q11" s="17">
        <v>0.234841266697144</v>
      </c>
      <c r="R11" s="17"/>
      <c r="S11" s="17">
        <v>0.28215266143961598</v>
      </c>
      <c r="T11" s="17">
        <v>0.21922863675882201</v>
      </c>
      <c r="U11" s="17">
        <v>0.20582439641089001</v>
      </c>
      <c r="V11" s="17">
        <v>0.21818704679423601</v>
      </c>
      <c r="W11" s="17">
        <v>0.21841244618706501</v>
      </c>
      <c r="X11" s="17">
        <v>0.24974259110341299</v>
      </c>
      <c r="Y11" s="17">
        <v>0.200557090127121</v>
      </c>
      <c r="Z11" s="17">
        <v>0.23267693822882901</v>
      </c>
      <c r="AA11" s="17">
        <v>0.23313769564790601</v>
      </c>
      <c r="AB11" s="17"/>
      <c r="AC11" s="17">
        <v>0.231364562638949</v>
      </c>
      <c r="AD11" s="17">
        <v>0.20898947580250701</v>
      </c>
      <c r="AE11" s="17">
        <v>0.26885150477282199</v>
      </c>
      <c r="AF11" s="17"/>
      <c r="AG11" s="17">
        <v>0.18688112250077599</v>
      </c>
      <c r="AH11" s="17">
        <v>0.23309945511077301</v>
      </c>
      <c r="AI11" s="17">
        <v>0.245394295404429</v>
      </c>
      <c r="AJ11" s="17">
        <v>0.25218698937109302</v>
      </c>
      <c r="AK11" s="17"/>
      <c r="AL11" s="17">
        <v>0.22984768378161</v>
      </c>
      <c r="AM11" s="17">
        <v>0.23796553051751801</v>
      </c>
      <c r="AN11" s="17">
        <v>0.23322830782749401</v>
      </c>
      <c r="AO11" s="17">
        <v>0.24791360417849401</v>
      </c>
      <c r="AP11" s="17">
        <v>0.19206755786042601</v>
      </c>
      <c r="AQ11" s="17"/>
      <c r="AR11" s="17">
        <v>0.18574928744785901</v>
      </c>
      <c r="AS11" s="17">
        <v>0.23722001088311501</v>
      </c>
      <c r="AT11" s="17">
        <v>0.23748270043957501</v>
      </c>
      <c r="AU11" s="17">
        <v>0.22507637161496999</v>
      </c>
      <c r="AV11" s="17">
        <v>0.260175223819963</v>
      </c>
      <c r="AW11" s="17"/>
      <c r="AX11" s="17">
        <v>0.24139305320177501</v>
      </c>
      <c r="AY11" s="17">
        <v>0.22555808942776301</v>
      </c>
      <c r="AZ11" s="17">
        <v>0.25160218442483701</v>
      </c>
      <c r="BA11" s="17">
        <v>0.25170625968406302</v>
      </c>
      <c r="BB11" s="17">
        <v>0.19885876325568599</v>
      </c>
      <c r="BC11" s="17">
        <v>0.17949609392416199</v>
      </c>
      <c r="BD11" s="17"/>
      <c r="BE11" s="17">
        <v>0.23053442244835401</v>
      </c>
      <c r="BF11" s="17">
        <v>0.248128009236708</v>
      </c>
      <c r="BG11" s="17">
        <v>0.21686307442227601</v>
      </c>
      <c r="BH11" s="17"/>
      <c r="BI11" s="17">
        <v>0.20833801404780999</v>
      </c>
      <c r="BJ11" s="17">
        <v>0.23721920362819199</v>
      </c>
      <c r="BK11" s="17"/>
      <c r="BL11" s="17">
        <v>0.22849038069850899</v>
      </c>
      <c r="BM11" s="17">
        <v>0.244037449606366</v>
      </c>
      <c r="BN11" s="17">
        <v>0.220037851508434</v>
      </c>
      <c r="BO11" s="17">
        <v>0.25868393247211102</v>
      </c>
      <c r="BP11" s="17">
        <v>0.21643176117372201</v>
      </c>
      <c r="BQ11" s="17"/>
      <c r="BR11" s="17">
        <v>0.230561175796206</v>
      </c>
      <c r="BS11" s="17">
        <v>0.25181251898573498</v>
      </c>
      <c r="BT11" s="17">
        <v>0.26026414018717198</v>
      </c>
      <c r="BU11" s="17">
        <v>0.18507832178087799</v>
      </c>
      <c r="BV11" s="17"/>
      <c r="BW11" s="17">
        <v>0.23116197621797799</v>
      </c>
      <c r="BX11" s="17">
        <v>0.240928450986263</v>
      </c>
      <c r="BY11" s="17">
        <v>0.22226949452378</v>
      </c>
      <c r="BZ11" s="17">
        <v>0.24035754799947601</v>
      </c>
      <c r="CA11" s="17">
        <v>0.21755431449757801</v>
      </c>
      <c r="CB11" s="17"/>
      <c r="CC11" s="17">
        <v>0.21967684660696099</v>
      </c>
      <c r="CD11" s="17">
        <v>0.21647672309129901</v>
      </c>
      <c r="CE11" s="17">
        <v>0.27316867966164798</v>
      </c>
      <c r="CF11" s="17">
        <v>0.24419272310784201</v>
      </c>
      <c r="CG11" s="17">
        <v>0.22173350980149401</v>
      </c>
      <c r="CH11" s="17">
        <v>0.22611453212833399</v>
      </c>
      <c r="CI11" s="17">
        <v>0.26649056713893299</v>
      </c>
      <c r="CJ11" s="17">
        <v>0.18353435562702999</v>
      </c>
      <c r="CK11" s="17">
        <v>0.20475812343792699</v>
      </c>
      <c r="CL11" s="17">
        <v>0.239215931965505</v>
      </c>
    </row>
    <row r="12" spans="2:90" ht="60" x14ac:dyDescent="0.25">
      <c r="B12" s="18" t="s">
        <v>448</v>
      </c>
      <c r="C12" s="17">
        <v>0.10487085196593</v>
      </c>
      <c r="D12" s="17">
        <v>9.6904083942867494E-2</v>
      </c>
      <c r="E12" s="17">
        <v>0.112779165584205</v>
      </c>
      <c r="F12" s="17"/>
      <c r="G12" s="17">
        <v>9.1762139072964294E-2</v>
      </c>
      <c r="H12" s="17">
        <v>9.6408385282718695E-2</v>
      </c>
      <c r="I12" s="17">
        <v>7.5871333161210294E-2</v>
      </c>
      <c r="J12" s="17">
        <v>0.110448647923165</v>
      </c>
      <c r="K12" s="17">
        <v>0.13940808435034799</v>
      </c>
      <c r="L12" s="17">
        <v>0.10967856917271</v>
      </c>
      <c r="M12" s="17"/>
      <c r="N12" s="17">
        <v>0.106669580236951</v>
      </c>
      <c r="O12" s="17">
        <v>0.101322832088549</v>
      </c>
      <c r="P12" s="17">
        <v>0.11386061940084299</v>
      </c>
      <c r="Q12" s="17">
        <v>9.7338690633641603E-2</v>
      </c>
      <c r="R12" s="17"/>
      <c r="S12" s="17">
        <v>0.14444242149254999</v>
      </c>
      <c r="T12" s="17">
        <v>0.123235082425061</v>
      </c>
      <c r="U12" s="17">
        <v>7.5964368888137804E-2</v>
      </c>
      <c r="V12" s="17">
        <v>9.6793338571123003E-2</v>
      </c>
      <c r="W12" s="17">
        <v>9.6836434595872198E-2</v>
      </c>
      <c r="X12" s="17">
        <v>8.7597237819103002E-2</v>
      </c>
      <c r="Y12" s="17">
        <v>7.2977913532299002E-2</v>
      </c>
      <c r="Z12" s="17">
        <v>0.10399224879838199</v>
      </c>
      <c r="AA12" s="17">
        <v>0.10727487844988</v>
      </c>
      <c r="AB12" s="17"/>
      <c r="AC12" s="17">
        <v>0.12863701211790499</v>
      </c>
      <c r="AD12" s="17">
        <v>7.8102940861612097E-2</v>
      </c>
      <c r="AE12" s="17">
        <v>0.11437722222345501</v>
      </c>
      <c r="AF12" s="17"/>
      <c r="AG12" s="17">
        <v>9.8755321285998995E-2</v>
      </c>
      <c r="AH12" s="17">
        <v>9.3406559477419507E-2</v>
      </c>
      <c r="AI12" s="17">
        <v>6.7611641485925994E-2</v>
      </c>
      <c r="AJ12" s="17">
        <v>0.14140474466587699</v>
      </c>
      <c r="AK12" s="17"/>
      <c r="AL12" s="17">
        <v>0.108502013051214</v>
      </c>
      <c r="AM12" s="17">
        <v>0.10362053907054999</v>
      </c>
      <c r="AN12" s="17">
        <v>9.8224848758874106E-2</v>
      </c>
      <c r="AO12" s="17">
        <v>0.11206451078424801</v>
      </c>
      <c r="AP12" s="17">
        <v>0.13883787388636501</v>
      </c>
      <c r="AQ12" s="17"/>
      <c r="AR12" s="17">
        <v>0.106817257358127</v>
      </c>
      <c r="AS12" s="17">
        <v>8.3418504579813799E-2</v>
      </c>
      <c r="AT12" s="17">
        <v>0.101702142446184</v>
      </c>
      <c r="AU12" s="17">
        <v>0.11517454321885701</v>
      </c>
      <c r="AV12" s="17">
        <v>0.120748870932379</v>
      </c>
      <c r="AW12" s="17"/>
      <c r="AX12" s="17">
        <v>0.114841415594212</v>
      </c>
      <c r="AY12" s="17">
        <v>0.114308069166715</v>
      </c>
      <c r="AZ12" s="17">
        <v>0.10723724822769901</v>
      </c>
      <c r="BA12" s="17">
        <v>0.101500905491613</v>
      </c>
      <c r="BB12" s="17">
        <v>7.7971882379759799E-2</v>
      </c>
      <c r="BC12" s="17">
        <v>6.7972438563103602E-2</v>
      </c>
      <c r="BD12" s="17"/>
      <c r="BE12" s="17">
        <v>9.4782173947686205E-2</v>
      </c>
      <c r="BF12" s="17">
        <v>0.100832657901027</v>
      </c>
      <c r="BG12" s="17">
        <v>0.12033584325270801</v>
      </c>
      <c r="BH12" s="17"/>
      <c r="BI12" s="17">
        <v>0.11209120311725</v>
      </c>
      <c r="BJ12" s="17">
        <v>0.10303776873694701</v>
      </c>
      <c r="BK12" s="17"/>
      <c r="BL12" s="17">
        <v>0.11283281357807599</v>
      </c>
      <c r="BM12" s="17">
        <v>0.107882200745349</v>
      </c>
      <c r="BN12" s="17">
        <v>8.6386987570540405E-2</v>
      </c>
      <c r="BO12" s="17">
        <v>0.102753317743091</v>
      </c>
      <c r="BP12" s="17">
        <v>8.2417296961514994E-2</v>
      </c>
      <c r="BQ12" s="17"/>
      <c r="BR12" s="17">
        <v>0.10600954510169699</v>
      </c>
      <c r="BS12" s="17">
        <v>5.1833880589529702E-2</v>
      </c>
      <c r="BT12" s="17">
        <v>0.12710118074090701</v>
      </c>
      <c r="BU12" s="17">
        <v>0.123879408156604</v>
      </c>
      <c r="BV12" s="17"/>
      <c r="BW12" s="17">
        <v>0.107383307916996</v>
      </c>
      <c r="BX12" s="17">
        <v>0.111703200421806</v>
      </c>
      <c r="BY12" s="17">
        <v>9.5974442118311007E-2</v>
      </c>
      <c r="BZ12" s="17">
        <v>0.10019724259347799</v>
      </c>
      <c r="CA12" s="17">
        <v>0.11286199241966</v>
      </c>
      <c r="CB12" s="17"/>
      <c r="CC12" s="17">
        <v>0.129584351019331</v>
      </c>
      <c r="CD12" s="17">
        <v>0.15233689954628199</v>
      </c>
      <c r="CE12" s="17">
        <v>9.4971482323147102E-2</v>
      </c>
      <c r="CF12" s="17">
        <v>0.10318271081439501</v>
      </c>
      <c r="CG12" s="17">
        <v>9.0089595265870098E-2</v>
      </c>
      <c r="CH12" s="17">
        <v>6.8187748321740405E-2</v>
      </c>
      <c r="CI12" s="17">
        <v>8.6881534635612295E-2</v>
      </c>
      <c r="CJ12" s="17">
        <v>0.11877866092777201</v>
      </c>
      <c r="CK12" s="17">
        <v>0.103257615648323</v>
      </c>
      <c r="CL12" s="17">
        <v>0.10387299681462001</v>
      </c>
    </row>
    <row r="13" spans="2:90" x14ac:dyDescent="0.25">
      <c r="B13" s="18" t="s">
        <v>163</v>
      </c>
      <c r="C13" s="19">
        <v>9.8697666820404498E-2</v>
      </c>
      <c r="D13" s="19">
        <v>7.5482509239248194E-2</v>
      </c>
      <c r="E13" s="19">
        <v>0.11942143883191</v>
      </c>
      <c r="F13" s="19"/>
      <c r="G13" s="19">
        <v>0.15338465303009299</v>
      </c>
      <c r="H13" s="19">
        <v>0.121794775976922</v>
      </c>
      <c r="I13" s="19">
        <v>0.125705916100322</v>
      </c>
      <c r="J13" s="19">
        <v>9.5908698185149605E-2</v>
      </c>
      <c r="K13" s="19">
        <v>5.5124838634206703E-2</v>
      </c>
      <c r="L13" s="19">
        <v>7.0162104180106905E-2</v>
      </c>
      <c r="M13" s="19"/>
      <c r="N13" s="19">
        <v>6.4896734762939307E-2</v>
      </c>
      <c r="O13" s="19">
        <v>9.7590351229098607E-2</v>
      </c>
      <c r="P13" s="19">
        <v>9.1251028453886607E-2</v>
      </c>
      <c r="Q13" s="19">
        <v>0.14347685601132501</v>
      </c>
      <c r="R13" s="19"/>
      <c r="S13" s="19">
        <v>8.5886710765664606E-2</v>
      </c>
      <c r="T13" s="19">
        <v>0.108671173091458</v>
      </c>
      <c r="U13" s="19">
        <v>0.10969884980819999</v>
      </c>
      <c r="V13" s="19">
        <v>9.60508961643778E-2</v>
      </c>
      <c r="W13" s="19">
        <v>0.103358911186931</v>
      </c>
      <c r="X13" s="19">
        <v>8.7400119283125896E-2</v>
      </c>
      <c r="Y13" s="19">
        <v>0.117665128284295</v>
      </c>
      <c r="Z13" s="19">
        <v>0.102546037950212</v>
      </c>
      <c r="AA13" s="19">
        <v>8.5575055041957296E-2</v>
      </c>
      <c r="AB13" s="19"/>
      <c r="AC13" s="19">
        <v>7.2928429160015698E-2</v>
      </c>
      <c r="AD13" s="19">
        <v>7.3999882194418401E-2</v>
      </c>
      <c r="AE13" s="19">
        <v>0.18256868588254299</v>
      </c>
      <c r="AF13" s="19"/>
      <c r="AG13" s="19">
        <v>6.2444871697784197E-2</v>
      </c>
      <c r="AH13" s="19">
        <v>6.6410921305970497E-2</v>
      </c>
      <c r="AI13" s="19">
        <v>8.4243921641707395E-2</v>
      </c>
      <c r="AJ13" s="19">
        <v>7.0945380512130202E-2</v>
      </c>
      <c r="AK13" s="19"/>
      <c r="AL13" s="19">
        <v>0.11204897762153</v>
      </c>
      <c r="AM13" s="19">
        <v>0.112734209423884</v>
      </c>
      <c r="AN13" s="19">
        <v>8.5206920733587696E-2</v>
      </c>
      <c r="AO13" s="19">
        <v>8.2188322028756006E-2</v>
      </c>
      <c r="AP13" s="19">
        <v>9.1732655977808802E-2</v>
      </c>
      <c r="AQ13" s="19"/>
      <c r="AR13" s="19">
        <v>0.19540455282361899</v>
      </c>
      <c r="AS13" s="19">
        <v>8.7446462999378999E-2</v>
      </c>
      <c r="AT13" s="19">
        <v>8.6994226727430096E-2</v>
      </c>
      <c r="AU13" s="19">
        <v>8.1744771018180104E-2</v>
      </c>
      <c r="AV13" s="19">
        <v>5.5107411760693802E-2</v>
      </c>
      <c r="AW13" s="19"/>
      <c r="AX13" s="19">
        <v>0.10912454790776301</v>
      </c>
      <c r="AY13" s="19">
        <v>9.4832940070125701E-2</v>
      </c>
      <c r="AZ13" s="19">
        <v>8.3936588803677797E-2</v>
      </c>
      <c r="BA13" s="19">
        <v>9.0257255221115495E-2</v>
      </c>
      <c r="BB13" s="19">
        <v>0.114031975335427</v>
      </c>
      <c r="BC13" s="19">
        <v>0.101895026538367</v>
      </c>
      <c r="BD13" s="19"/>
      <c r="BE13" s="19">
        <v>0.122496631618997</v>
      </c>
      <c r="BF13" s="19">
        <v>9.3001677137647301E-2</v>
      </c>
      <c r="BG13" s="19">
        <v>7.0003458090144993E-2</v>
      </c>
      <c r="BH13" s="19"/>
      <c r="BI13" s="19">
        <v>0.108325072772224</v>
      </c>
      <c r="BJ13" s="19">
        <v>9.6253487026509099E-2</v>
      </c>
      <c r="BK13" s="19"/>
      <c r="BL13" s="19">
        <v>5.27828763832284E-2</v>
      </c>
      <c r="BM13" s="19">
        <v>8.5768463675257506E-2</v>
      </c>
      <c r="BN13" s="19">
        <v>0.11905235648635699</v>
      </c>
      <c r="BO13" s="19">
        <v>0.147371656108746</v>
      </c>
      <c r="BP13" s="19">
        <v>0.17384236118641699</v>
      </c>
      <c r="BQ13" s="19"/>
      <c r="BR13" s="19">
        <v>8.95526243221373E-2</v>
      </c>
      <c r="BS13" s="19">
        <v>0.14658046456781901</v>
      </c>
      <c r="BT13" s="19">
        <v>0.13572181421903201</v>
      </c>
      <c r="BU13" s="19">
        <v>0.132511124056129</v>
      </c>
      <c r="BV13" s="19"/>
      <c r="BW13" s="19">
        <v>9.3338890701699803E-2</v>
      </c>
      <c r="BX13" s="19">
        <v>8.0815146167714194E-2</v>
      </c>
      <c r="BY13" s="19">
        <v>9.2361583314798101E-2</v>
      </c>
      <c r="BZ13" s="19">
        <v>9.2249314439891802E-2</v>
      </c>
      <c r="CA13" s="19">
        <v>0.12800177740565299</v>
      </c>
      <c r="CB13" s="19"/>
      <c r="CC13" s="19">
        <v>0.100751150782676</v>
      </c>
      <c r="CD13" s="19">
        <v>0.13857199363476999</v>
      </c>
      <c r="CE13" s="19">
        <v>0.110674816327476</v>
      </c>
      <c r="CF13" s="19">
        <v>9.4432508107283694E-2</v>
      </c>
      <c r="CG13" s="19">
        <v>0.114064679164618</v>
      </c>
      <c r="CH13" s="19">
        <v>0.104095236306434</v>
      </c>
      <c r="CI13" s="19">
        <v>4.2829047768681197E-2</v>
      </c>
      <c r="CJ13" s="19">
        <v>6.8236699649583593E-2</v>
      </c>
      <c r="CK13" s="19">
        <v>7.9901751926478706E-2</v>
      </c>
      <c r="CL13" s="19">
        <v>9.5298070347005603E-2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451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2975</v>
      </c>
      <c r="D7" s="10">
        <v>1434</v>
      </c>
      <c r="E7" s="10">
        <v>1535</v>
      </c>
      <c r="F7" s="10"/>
      <c r="G7" s="10">
        <v>337</v>
      </c>
      <c r="H7" s="10">
        <v>454</v>
      </c>
      <c r="I7" s="10">
        <v>510</v>
      </c>
      <c r="J7" s="10">
        <v>517</v>
      </c>
      <c r="K7" s="10">
        <v>447</v>
      </c>
      <c r="L7" s="10">
        <v>710</v>
      </c>
      <c r="M7" s="10"/>
      <c r="N7" s="10">
        <v>938</v>
      </c>
      <c r="O7" s="10">
        <v>784</v>
      </c>
      <c r="P7" s="10">
        <v>643</v>
      </c>
      <c r="Q7" s="10">
        <v>599</v>
      </c>
      <c r="R7" s="10"/>
      <c r="S7" s="10">
        <v>509</v>
      </c>
      <c r="T7" s="10">
        <v>499</v>
      </c>
      <c r="U7" s="10">
        <v>285</v>
      </c>
      <c r="V7" s="10">
        <v>296</v>
      </c>
      <c r="W7" s="10">
        <v>226</v>
      </c>
      <c r="X7" s="10">
        <v>298</v>
      </c>
      <c r="Y7" s="10">
        <v>286</v>
      </c>
      <c r="Z7" s="10">
        <v>158</v>
      </c>
      <c r="AA7" s="10">
        <v>418</v>
      </c>
      <c r="AB7" s="10"/>
      <c r="AC7" s="10">
        <v>1149</v>
      </c>
      <c r="AD7" s="10">
        <v>1146</v>
      </c>
      <c r="AE7" s="10">
        <v>437</v>
      </c>
      <c r="AF7" s="10"/>
      <c r="AG7" s="10">
        <v>594</v>
      </c>
      <c r="AH7" s="10">
        <v>769</v>
      </c>
      <c r="AI7" s="10">
        <v>270</v>
      </c>
      <c r="AJ7" s="10">
        <v>645</v>
      </c>
      <c r="AK7" s="10"/>
      <c r="AL7" s="10">
        <v>626</v>
      </c>
      <c r="AM7" s="10">
        <v>646</v>
      </c>
      <c r="AN7" s="10">
        <v>829</v>
      </c>
      <c r="AO7" s="10">
        <v>372</v>
      </c>
      <c r="AP7" s="10">
        <v>60</v>
      </c>
      <c r="AQ7" s="10"/>
      <c r="AR7" s="10">
        <v>264</v>
      </c>
      <c r="AS7" s="10">
        <v>748</v>
      </c>
      <c r="AT7" s="10">
        <v>905</v>
      </c>
      <c r="AU7" s="10">
        <v>590</v>
      </c>
      <c r="AV7" s="10">
        <v>340</v>
      </c>
      <c r="AW7" s="10"/>
      <c r="AX7" s="10">
        <v>709</v>
      </c>
      <c r="AY7" s="10">
        <v>927</v>
      </c>
      <c r="AZ7" s="10">
        <v>354</v>
      </c>
      <c r="BA7" s="10">
        <v>529</v>
      </c>
      <c r="BB7" s="10">
        <v>314</v>
      </c>
      <c r="BC7" s="10">
        <v>140</v>
      </c>
      <c r="BD7" s="10"/>
      <c r="BE7" s="10">
        <v>1162</v>
      </c>
      <c r="BF7" s="10">
        <v>908</v>
      </c>
      <c r="BG7" s="10">
        <v>893</v>
      </c>
      <c r="BH7" s="10"/>
      <c r="BI7" s="10">
        <v>574</v>
      </c>
      <c r="BJ7" s="10">
        <v>2401</v>
      </c>
      <c r="BK7" s="10"/>
      <c r="BL7" s="10">
        <v>1232</v>
      </c>
      <c r="BM7" s="10">
        <v>704</v>
      </c>
      <c r="BN7" s="10">
        <v>203</v>
      </c>
      <c r="BO7" s="10">
        <v>211</v>
      </c>
      <c r="BP7" s="10">
        <v>520</v>
      </c>
      <c r="BQ7" s="10"/>
      <c r="BR7" s="10">
        <v>2480</v>
      </c>
      <c r="BS7" s="10">
        <v>187</v>
      </c>
      <c r="BT7" s="10">
        <v>175</v>
      </c>
      <c r="BU7" s="10">
        <v>119</v>
      </c>
      <c r="BV7" s="10"/>
      <c r="BW7" s="10">
        <v>544</v>
      </c>
      <c r="BX7" s="10">
        <v>618</v>
      </c>
      <c r="BY7" s="10">
        <v>585</v>
      </c>
      <c r="BZ7" s="10">
        <v>584</v>
      </c>
      <c r="CA7" s="10">
        <v>559</v>
      </c>
      <c r="CB7" s="10"/>
      <c r="CC7" s="10">
        <v>288</v>
      </c>
      <c r="CD7" s="10">
        <v>302</v>
      </c>
      <c r="CE7" s="10">
        <v>314</v>
      </c>
      <c r="CF7" s="10">
        <v>321</v>
      </c>
      <c r="CG7" s="10">
        <v>280</v>
      </c>
      <c r="CH7" s="10">
        <v>286</v>
      </c>
      <c r="CI7" s="10">
        <v>301</v>
      </c>
      <c r="CJ7" s="10">
        <v>263</v>
      </c>
      <c r="CK7" s="10">
        <v>262</v>
      </c>
      <c r="CL7" s="10">
        <v>255</v>
      </c>
    </row>
    <row r="8" spans="2:90" ht="30" customHeight="1" x14ac:dyDescent="0.25">
      <c r="B8" s="11" t="s">
        <v>20</v>
      </c>
      <c r="C8" s="11">
        <v>2966</v>
      </c>
      <c r="D8" s="11">
        <v>1466</v>
      </c>
      <c r="E8" s="11">
        <v>1495</v>
      </c>
      <c r="F8" s="11"/>
      <c r="G8" s="11">
        <v>309</v>
      </c>
      <c r="H8" s="11">
        <v>513</v>
      </c>
      <c r="I8" s="11">
        <v>485</v>
      </c>
      <c r="J8" s="11">
        <v>488</v>
      </c>
      <c r="K8" s="11">
        <v>461</v>
      </c>
      <c r="L8" s="11">
        <v>711</v>
      </c>
      <c r="M8" s="11"/>
      <c r="N8" s="11">
        <v>861</v>
      </c>
      <c r="O8" s="11">
        <v>769</v>
      </c>
      <c r="P8" s="11">
        <v>630</v>
      </c>
      <c r="Q8" s="11">
        <v>696</v>
      </c>
      <c r="R8" s="11"/>
      <c r="S8" s="11">
        <v>499</v>
      </c>
      <c r="T8" s="11">
        <v>486</v>
      </c>
      <c r="U8" s="11">
        <v>298</v>
      </c>
      <c r="V8" s="11">
        <v>325</v>
      </c>
      <c r="W8" s="11">
        <v>236</v>
      </c>
      <c r="X8" s="11">
        <v>309</v>
      </c>
      <c r="Y8" s="11">
        <v>276</v>
      </c>
      <c r="Z8" s="11">
        <v>147</v>
      </c>
      <c r="AA8" s="11">
        <v>392</v>
      </c>
      <c r="AB8" s="11"/>
      <c r="AC8" s="11">
        <v>1162</v>
      </c>
      <c r="AD8" s="11">
        <v>1137</v>
      </c>
      <c r="AE8" s="11">
        <v>442</v>
      </c>
      <c r="AF8" s="11"/>
      <c r="AG8" s="11">
        <v>595</v>
      </c>
      <c r="AH8" s="11">
        <v>758</v>
      </c>
      <c r="AI8" s="11">
        <v>262</v>
      </c>
      <c r="AJ8" s="11">
        <v>659</v>
      </c>
      <c r="AK8" s="11"/>
      <c r="AL8" s="11">
        <v>667</v>
      </c>
      <c r="AM8" s="11">
        <v>655</v>
      </c>
      <c r="AN8" s="11">
        <v>789</v>
      </c>
      <c r="AO8" s="11">
        <v>359</v>
      </c>
      <c r="AP8" s="11">
        <v>53</v>
      </c>
      <c r="AQ8" s="11"/>
      <c r="AR8" s="11">
        <v>269</v>
      </c>
      <c r="AS8" s="11">
        <v>776</v>
      </c>
      <c r="AT8" s="11">
        <v>901</v>
      </c>
      <c r="AU8" s="11">
        <v>570</v>
      </c>
      <c r="AV8" s="11">
        <v>321</v>
      </c>
      <c r="AW8" s="11"/>
      <c r="AX8" s="11">
        <v>703</v>
      </c>
      <c r="AY8" s="11">
        <v>915</v>
      </c>
      <c r="AZ8" s="11">
        <v>361</v>
      </c>
      <c r="BA8" s="11">
        <v>530</v>
      </c>
      <c r="BB8" s="11">
        <v>316</v>
      </c>
      <c r="BC8" s="11">
        <v>139</v>
      </c>
      <c r="BD8" s="11"/>
      <c r="BE8" s="11">
        <v>1152</v>
      </c>
      <c r="BF8" s="11">
        <v>904</v>
      </c>
      <c r="BG8" s="11">
        <v>898</v>
      </c>
      <c r="BH8" s="11"/>
      <c r="BI8" s="11">
        <v>572</v>
      </c>
      <c r="BJ8" s="11">
        <v>2394</v>
      </c>
      <c r="BK8" s="11"/>
      <c r="BL8" s="11">
        <v>1229</v>
      </c>
      <c r="BM8" s="11">
        <v>690</v>
      </c>
      <c r="BN8" s="11">
        <v>215</v>
      </c>
      <c r="BO8" s="11">
        <v>218</v>
      </c>
      <c r="BP8" s="11">
        <v>517</v>
      </c>
      <c r="BQ8" s="11"/>
      <c r="BR8" s="11">
        <v>2481</v>
      </c>
      <c r="BS8" s="11">
        <v>180</v>
      </c>
      <c r="BT8" s="11">
        <v>175</v>
      </c>
      <c r="BU8" s="11">
        <v>117</v>
      </c>
      <c r="BV8" s="11"/>
      <c r="BW8" s="11">
        <v>536</v>
      </c>
      <c r="BX8" s="11">
        <v>607</v>
      </c>
      <c r="BY8" s="11">
        <v>583</v>
      </c>
      <c r="BZ8" s="11">
        <v>589</v>
      </c>
      <c r="CA8" s="11">
        <v>565</v>
      </c>
      <c r="CB8" s="11"/>
      <c r="CC8" s="11">
        <v>288</v>
      </c>
      <c r="CD8" s="11">
        <v>306</v>
      </c>
      <c r="CE8" s="11">
        <v>317</v>
      </c>
      <c r="CF8" s="11">
        <v>323</v>
      </c>
      <c r="CG8" s="11">
        <v>283</v>
      </c>
      <c r="CH8" s="11">
        <v>283</v>
      </c>
      <c r="CI8" s="11">
        <v>294</v>
      </c>
      <c r="CJ8" s="11">
        <v>259</v>
      </c>
      <c r="CK8" s="11">
        <v>258</v>
      </c>
      <c r="CL8" s="11">
        <v>252</v>
      </c>
    </row>
    <row r="9" spans="2:90" ht="30" x14ac:dyDescent="0.25">
      <c r="B9" s="18" t="s">
        <v>449</v>
      </c>
      <c r="C9" s="17">
        <v>0.27058047404750402</v>
      </c>
      <c r="D9" s="17">
        <v>0.29024884595751099</v>
      </c>
      <c r="E9" s="17">
        <v>0.25151503727608399</v>
      </c>
      <c r="F9" s="17"/>
      <c r="G9" s="17">
        <v>0.41451251550118901</v>
      </c>
      <c r="H9" s="17">
        <v>0.430914981708516</v>
      </c>
      <c r="I9" s="17">
        <v>0.306463141491573</v>
      </c>
      <c r="J9" s="17">
        <v>0.213418058408192</v>
      </c>
      <c r="K9" s="17">
        <v>0.15763425660720301</v>
      </c>
      <c r="L9" s="17">
        <v>0.18033742823441601</v>
      </c>
      <c r="M9" s="17"/>
      <c r="N9" s="17">
        <v>0.33613439503953901</v>
      </c>
      <c r="O9" s="17">
        <v>0.25530046256060002</v>
      </c>
      <c r="P9" s="17">
        <v>0.22633029499040799</v>
      </c>
      <c r="Q9" s="17">
        <v>0.25063357723813401</v>
      </c>
      <c r="R9" s="17"/>
      <c r="S9" s="17">
        <v>0.39059034962193701</v>
      </c>
      <c r="T9" s="17">
        <v>0.204240321440912</v>
      </c>
      <c r="U9" s="17">
        <v>0.23940167921136399</v>
      </c>
      <c r="V9" s="17">
        <v>0.22556958710368999</v>
      </c>
      <c r="W9" s="17">
        <v>0.25453616552540798</v>
      </c>
      <c r="X9" s="17">
        <v>0.27307548328756498</v>
      </c>
      <c r="Y9" s="17">
        <v>0.27047878048263502</v>
      </c>
      <c r="Z9" s="17">
        <v>0.20715277554155401</v>
      </c>
      <c r="AA9" s="17">
        <v>0.29251194905005801</v>
      </c>
      <c r="AB9" s="17"/>
      <c r="AC9" s="17">
        <v>0.211867142357925</v>
      </c>
      <c r="AD9" s="17">
        <v>0.30414069794044102</v>
      </c>
      <c r="AE9" s="17">
        <v>0.30258476749433899</v>
      </c>
      <c r="AF9" s="17"/>
      <c r="AG9" s="17">
        <v>0.29277157097345102</v>
      </c>
      <c r="AH9" s="17">
        <v>0.41390004139925402</v>
      </c>
      <c r="AI9" s="17">
        <v>0.28678642339862798</v>
      </c>
      <c r="AJ9" s="17">
        <v>0.15613899386453001</v>
      </c>
      <c r="AK9" s="17"/>
      <c r="AL9" s="17">
        <v>0.17592839302547</v>
      </c>
      <c r="AM9" s="17">
        <v>0.239998296946037</v>
      </c>
      <c r="AN9" s="17">
        <v>0.31669199502767598</v>
      </c>
      <c r="AO9" s="17">
        <v>0.438003268433731</v>
      </c>
      <c r="AP9" s="17">
        <v>0.35261304028553297</v>
      </c>
      <c r="AQ9" s="17"/>
      <c r="AR9" s="17">
        <v>0.22811309197292601</v>
      </c>
      <c r="AS9" s="17">
        <v>0.26212529636609699</v>
      </c>
      <c r="AT9" s="17">
        <v>0.22755111052947</v>
      </c>
      <c r="AU9" s="17">
        <v>0.30367023322660502</v>
      </c>
      <c r="AV9" s="17">
        <v>0.44162132371163798</v>
      </c>
      <c r="AW9" s="17"/>
      <c r="AX9" s="17">
        <v>0.43547060797536202</v>
      </c>
      <c r="AY9" s="17">
        <v>0.23584940656113099</v>
      </c>
      <c r="AZ9" s="17">
        <v>0.23611331490227899</v>
      </c>
      <c r="BA9" s="17">
        <v>0.193307962163589</v>
      </c>
      <c r="BB9" s="17">
        <v>0.190382183337546</v>
      </c>
      <c r="BC9" s="17">
        <v>0.23511153521613101</v>
      </c>
      <c r="BD9" s="17"/>
      <c r="BE9" s="17">
        <v>0.24484016334089301</v>
      </c>
      <c r="BF9" s="17">
        <v>0.389239939383141</v>
      </c>
      <c r="BG9" s="17">
        <v>0.18597078322500801</v>
      </c>
      <c r="BH9" s="17"/>
      <c r="BI9" s="17">
        <v>0.20686692542736401</v>
      </c>
      <c r="BJ9" s="17">
        <v>0.285811780025299</v>
      </c>
      <c r="BK9" s="17"/>
      <c r="BL9" s="17">
        <v>0.22875033880105999</v>
      </c>
      <c r="BM9" s="17">
        <v>0.28733565273100498</v>
      </c>
      <c r="BN9" s="17">
        <v>0.240223521517339</v>
      </c>
      <c r="BO9" s="17">
        <v>0.32250862225400301</v>
      </c>
      <c r="BP9" s="17">
        <v>0.35614876025511399</v>
      </c>
      <c r="BQ9" s="17"/>
      <c r="BR9" s="17">
        <v>0.21925946425094101</v>
      </c>
      <c r="BS9" s="17">
        <v>0.50359648292575898</v>
      </c>
      <c r="BT9" s="17">
        <v>0.633820090653192</v>
      </c>
      <c r="BU9" s="17">
        <v>0.477483600143494</v>
      </c>
      <c r="BV9" s="17"/>
      <c r="BW9" s="17">
        <v>0.26859276238951502</v>
      </c>
      <c r="BX9" s="17">
        <v>0.27822301819516099</v>
      </c>
      <c r="BY9" s="17">
        <v>0.27145746019637401</v>
      </c>
      <c r="BZ9" s="17">
        <v>0.25441722324959398</v>
      </c>
      <c r="CA9" s="17">
        <v>0.26103457222861498</v>
      </c>
      <c r="CB9" s="17"/>
      <c r="CC9" s="17">
        <v>0.31181217195692101</v>
      </c>
      <c r="CD9" s="17">
        <v>0.275616001389072</v>
      </c>
      <c r="CE9" s="17">
        <v>0.264369729352184</v>
      </c>
      <c r="CF9" s="17">
        <v>0.297574001472175</v>
      </c>
      <c r="CG9" s="17">
        <v>0.28266471662501502</v>
      </c>
      <c r="CH9" s="17">
        <v>0.242089224258386</v>
      </c>
      <c r="CI9" s="17">
        <v>0.25796940173351601</v>
      </c>
      <c r="CJ9" s="17">
        <v>0.25682581029902701</v>
      </c>
      <c r="CK9" s="17">
        <v>0.25541200731977998</v>
      </c>
      <c r="CL9" s="17">
        <v>0.210071958019208</v>
      </c>
    </row>
    <row r="10" spans="2:90" ht="30" x14ac:dyDescent="0.25">
      <c r="B10" s="18" t="s">
        <v>450</v>
      </c>
      <c r="C10" s="17">
        <v>0.45017964376310998</v>
      </c>
      <c r="D10" s="17">
        <v>0.432646219447821</v>
      </c>
      <c r="E10" s="17">
        <v>0.46745854804645098</v>
      </c>
      <c r="F10" s="17"/>
      <c r="G10" s="17">
        <v>0.34321041312258899</v>
      </c>
      <c r="H10" s="17">
        <v>0.36192140775219001</v>
      </c>
      <c r="I10" s="17">
        <v>0.42449441814719702</v>
      </c>
      <c r="J10" s="17">
        <v>0.49141831081620602</v>
      </c>
      <c r="K10" s="17">
        <v>0.56545364035699897</v>
      </c>
      <c r="L10" s="17">
        <v>0.47483318503697203</v>
      </c>
      <c r="M10" s="17"/>
      <c r="N10" s="17">
        <v>0.39356335205363002</v>
      </c>
      <c r="O10" s="17">
        <v>0.44788091054033402</v>
      </c>
      <c r="P10" s="17">
        <v>0.51292422123714099</v>
      </c>
      <c r="Q10" s="17">
        <v>0.46485953079909098</v>
      </c>
      <c r="R10" s="17"/>
      <c r="S10" s="17">
        <v>0.389510500718736</v>
      </c>
      <c r="T10" s="17">
        <v>0.49621180910652302</v>
      </c>
      <c r="U10" s="17">
        <v>0.44066651808198698</v>
      </c>
      <c r="V10" s="17">
        <v>0.44985720260045498</v>
      </c>
      <c r="W10" s="17">
        <v>0.45060026833900102</v>
      </c>
      <c r="X10" s="17">
        <v>0.48629966439403699</v>
      </c>
      <c r="Y10" s="17">
        <v>0.41506064166748802</v>
      </c>
      <c r="Z10" s="17">
        <v>0.53344290561817298</v>
      </c>
      <c r="AA10" s="17">
        <v>0.44268383613752499</v>
      </c>
      <c r="AB10" s="17"/>
      <c r="AC10" s="17">
        <v>0.53022360367323196</v>
      </c>
      <c r="AD10" s="17">
        <v>0.39374807132419398</v>
      </c>
      <c r="AE10" s="17">
        <v>0.41354834727481998</v>
      </c>
      <c r="AF10" s="17"/>
      <c r="AG10" s="17">
        <v>0.42518294129343898</v>
      </c>
      <c r="AH10" s="17">
        <v>0.342897724552092</v>
      </c>
      <c r="AI10" s="17">
        <v>0.39168916115179397</v>
      </c>
      <c r="AJ10" s="17">
        <v>0.58971776340864901</v>
      </c>
      <c r="AK10" s="17"/>
      <c r="AL10" s="17">
        <v>0.55662916098922199</v>
      </c>
      <c r="AM10" s="17">
        <v>0.46457096744730197</v>
      </c>
      <c r="AN10" s="17">
        <v>0.39237507707814001</v>
      </c>
      <c r="AO10" s="17">
        <v>0.33595668286600699</v>
      </c>
      <c r="AP10" s="17">
        <v>0.29819040428357002</v>
      </c>
      <c r="AQ10" s="17"/>
      <c r="AR10" s="17">
        <v>0.47161400923286501</v>
      </c>
      <c r="AS10" s="17">
        <v>0.46408321800777702</v>
      </c>
      <c r="AT10" s="17">
        <v>0.48457346014076902</v>
      </c>
      <c r="AU10" s="17">
        <v>0.43433459172695699</v>
      </c>
      <c r="AV10" s="17">
        <v>0.30466773406852699</v>
      </c>
      <c r="AW10" s="17"/>
      <c r="AX10" s="17">
        <v>0.34642687590932902</v>
      </c>
      <c r="AY10" s="17">
        <v>0.46901963957234399</v>
      </c>
      <c r="AZ10" s="17">
        <v>0.50974563088168301</v>
      </c>
      <c r="BA10" s="17">
        <v>0.50589598115696</v>
      </c>
      <c r="BB10" s="17">
        <v>0.46431494205249402</v>
      </c>
      <c r="BC10" s="17">
        <v>0.444572314544745</v>
      </c>
      <c r="BD10" s="17"/>
      <c r="BE10" s="17">
        <v>0.44765916553886098</v>
      </c>
      <c r="BF10" s="17">
        <v>0.396103509593972</v>
      </c>
      <c r="BG10" s="17">
        <v>0.50523102259279096</v>
      </c>
      <c r="BH10" s="17"/>
      <c r="BI10" s="17">
        <v>0.546312200618574</v>
      </c>
      <c r="BJ10" s="17">
        <v>0.42719827763919399</v>
      </c>
      <c r="BK10" s="17"/>
      <c r="BL10" s="17">
        <v>0.46395303352648698</v>
      </c>
      <c r="BM10" s="17">
        <v>0.45414961845788099</v>
      </c>
      <c r="BN10" s="17">
        <v>0.474646715480043</v>
      </c>
      <c r="BO10" s="17">
        <v>0.47075551441633701</v>
      </c>
      <c r="BP10" s="17">
        <v>0.38719857384471501</v>
      </c>
      <c r="BQ10" s="17"/>
      <c r="BR10" s="17">
        <v>0.48529416691241201</v>
      </c>
      <c r="BS10" s="17">
        <v>0.29376074225127602</v>
      </c>
      <c r="BT10" s="17">
        <v>0.218171742513837</v>
      </c>
      <c r="BU10" s="17">
        <v>0.26437204501117201</v>
      </c>
      <c r="BV10" s="17"/>
      <c r="BW10" s="17">
        <v>0.42468529690594498</v>
      </c>
      <c r="BX10" s="17">
        <v>0.44600544572716699</v>
      </c>
      <c r="BY10" s="17">
        <v>0.392535532941099</v>
      </c>
      <c r="BZ10" s="17">
        <v>0.48790984887887401</v>
      </c>
      <c r="CA10" s="17">
        <v>0.52359001619254197</v>
      </c>
      <c r="CB10" s="17"/>
      <c r="CC10" s="17">
        <v>0.473727155605846</v>
      </c>
      <c r="CD10" s="17">
        <v>0.495872547720767</v>
      </c>
      <c r="CE10" s="17">
        <v>0.48320488318990701</v>
      </c>
      <c r="CF10" s="17">
        <v>0.46827289968819502</v>
      </c>
      <c r="CG10" s="17">
        <v>0.40443238806697301</v>
      </c>
      <c r="CH10" s="17">
        <v>0.456969375601463</v>
      </c>
      <c r="CI10" s="17">
        <v>0.45139189707309801</v>
      </c>
      <c r="CJ10" s="17">
        <v>0.409066173997715</v>
      </c>
      <c r="CK10" s="17">
        <v>0.44182749266337501</v>
      </c>
      <c r="CL10" s="17">
        <v>0.45589666445253402</v>
      </c>
    </row>
    <row r="11" spans="2:90" x14ac:dyDescent="0.25">
      <c r="B11" s="18" t="s">
        <v>215</v>
      </c>
      <c r="C11" s="17">
        <v>0.24441271380003801</v>
      </c>
      <c r="D11" s="17">
        <v>0.24825938266973899</v>
      </c>
      <c r="E11" s="17">
        <v>0.24103787999537299</v>
      </c>
      <c r="F11" s="17"/>
      <c r="G11" s="17">
        <v>0.18715548870952101</v>
      </c>
      <c r="H11" s="17">
        <v>0.17080904583779599</v>
      </c>
      <c r="I11" s="17">
        <v>0.21944994515136301</v>
      </c>
      <c r="J11" s="17">
        <v>0.26591768346932798</v>
      </c>
      <c r="K11" s="17">
        <v>0.25354827880250003</v>
      </c>
      <c r="L11" s="17">
        <v>0.31872914804911501</v>
      </c>
      <c r="M11" s="17"/>
      <c r="N11" s="17">
        <v>0.25476462919513299</v>
      </c>
      <c r="O11" s="17">
        <v>0.25439183634576101</v>
      </c>
      <c r="P11" s="17">
        <v>0.22572885163473899</v>
      </c>
      <c r="Q11" s="17">
        <v>0.23384596160166199</v>
      </c>
      <c r="R11" s="17"/>
      <c r="S11" s="17">
        <v>0.17846543657370501</v>
      </c>
      <c r="T11" s="17">
        <v>0.26820130308720602</v>
      </c>
      <c r="U11" s="17">
        <v>0.27971856447112903</v>
      </c>
      <c r="V11" s="17">
        <v>0.291217506873024</v>
      </c>
      <c r="W11" s="17">
        <v>0.24170410200722001</v>
      </c>
      <c r="X11" s="17">
        <v>0.20172359213008001</v>
      </c>
      <c r="Y11" s="17">
        <v>0.27632294547654201</v>
      </c>
      <c r="Z11" s="17">
        <v>0.25940431884027298</v>
      </c>
      <c r="AA11" s="17">
        <v>0.24046836277410599</v>
      </c>
      <c r="AB11" s="17"/>
      <c r="AC11" s="17">
        <v>0.23897510567451699</v>
      </c>
      <c r="AD11" s="17">
        <v>0.26400780314931499</v>
      </c>
      <c r="AE11" s="17">
        <v>0.23229066351262201</v>
      </c>
      <c r="AF11" s="17"/>
      <c r="AG11" s="17">
        <v>0.25966805553134198</v>
      </c>
      <c r="AH11" s="17">
        <v>0.224715556232741</v>
      </c>
      <c r="AI11" s="17">
        <v>0.28640087858830499</v>
      </c>
      <c r="AJ11" s="17">
        <v>0.22620100549911701</v>
      </c>
      <c r="AK11" s="17"/>
      <c r="AL11" s="17">
        <v>0.22762814598860701</v>
      </c>
      <c r="AM11" s="17">
        <v>0.251295504392888</v>
      </c>
      <c r="AN11" s="17">
        <v>0.26135340910072202</v>
      </c>
      <c r="AO11" s="17">
        <v>0.21198075130287899</v>
      </c>
      <c r="AP11" s="17">
        <v>0.33290809556530099</v>
      </c>
      <c r="AQ11" s="17"/>
      <c r="AR11" s="17">
        <v>0.248697109143076</v>
      </c>
      <c r="AS11" s="17">
        <v>0.24449559514914601</v>
      </c>
      <c r="AT11" s="17">
        <v>0.25761114524477802</v>
      </c>
      <c r="AU11" s="17">
        <v>0.22689335513950901</v>
      </c>
      <c r="AV11" s="17">
        <v>0.24143036768099599</v>
      </c>
      <c r="AW11" s="17"/>
      <c r="AX11" s="17">
        <v>0.181369279833834</v>
      </c>
      <c r="AY11" s="17">
        <v>0.259462120186498</v>
      </c>
      <c r="AZ11" s="17">
        <v>0.23098613855104999</v>
      </c>
      <c r="BA11" s="17">
        <v>0.26588575958992899</v>
      </c>
      <c r="BB11" s="17">
        <v>0.300251169998274</v>
      </c>
      <c r="BC11" s="17">
        <v>0.29349188269323401</v>
      </c>
      <c r="BD11" s="17"/>
      <c r="BE11" s="17">
        <v>0.25358870394135702</v>
      </c>
      <c r="BF11" s="17">
        <v>0.19492024106502001</v>
      </c>
      <c r="BG11" s="17">
        <v>0.28279452389292797</v>
      </c>
      <c r="BH11" s="17"/>
      <c r="BI11" s="17">
        <v>0.204804057402176</v>
      </c>
      <c r="BJ11" s="17">
        <v>0.25388152503455302</v>
      </c>
      <c r="BK11" s="17"/>
      <c r="BL11" s="17">
        <v>0.28404250082615101</v>
      </c>
      <c r="BM11" s="17">
        <v>0.231387567974215</v>
      </c>
      <c r="BN11" s="17">
        <v>0.212509961604118</v>
      </c>
      <c r="BO11" s="17">
        <v>0.171962419209234</v>
      </c>
      <c r="BP11" s="17">
        <v>0.20858433104914401</v>
      </c>
      <c r="BQ11" s="17"/>
      <c r="BR11" s="17">
        <v>0.26069596853778598</v>
      </c>
      <c r="BS11" s="17">
        <v>0.15498319728298801</v>
      </c>
      <c r="BT11" s="17">
        <v>0.12593474967533699</v>
      </c>
      <c r="BU11" s="17">
        <v>0.22747556888150799</v>
      </c>
      <c r="BV11" s="17"/>
      <c r="BW11" s="17">
        <v>0.26560719537877597</v>
      </c>
      <c r="BX11" s="17">
        <v>0.25030721902331698</v>
      </c>
      <c r="BY11" s="17">
        <v>0.30734825299294699</v>
      </c>
      <c r="BZ11" s="17">
        <v>0.22188066418414301</v>
      </c>
      <c r="CA11" s="17">
        <v>0.178337483754298</v>
      </c>
      <c r="CB11" s="17"/>
      <c r="CC11" s="17">
        <v>0.16177314700031201</v>
      </c>
      <c r="CD11" s="17">
        <v>0.197371841316306</v>
      </c>
      <c r="CE11" s="17">
        <v>0.23377234204273001</v>
      </c>
      <c r="CF11" s="17">
        <v>0.206929395105973</v>
      </c>
      <c r="CG11" s="17">
        <v>0.25027657310814699</v>
      </c>
      <c r="CH11" s="17">
        <v>0.27998637757379602</v>
      </c>
      <c r="CI11" s="17">
        <v>0.25986280589063898</v>
      </c>
      <c r="CJ11" s="17">
        <v>0.30886787678659899</v>
      </c>
      <c r="CK11" s="17">
        <v>0.28672598021520501</v>
      </c>
      <c r="CL11" s="17">
        <v>0.28442684145590602</v>
      </c>
    </row>
    <row r="12" spans="2:90" x14ac:dyDescent="0.25">
      <c r="B12" s="18" t="s">
        <v>111</v>
      </c>
      <c r="C12" s="19">
        <v>3.4827168389348503E-2</v>
      </c>
      <c r="D12" s="19">
        <v>2.88455519249287E-2</v>
      </c>
      <c r="E12" s="19">
        <v>3.9988534682091799E-2</v>
      </c>
      <c r="F12" s="19"/>
      <c r="G12" s="19">
        <v>5.5121582666700898E-2</v>
      </c>
      <c r="H12" s="19">
        <v>3.6354564701497401E-2</v>
      </c>
      <c r="I12" s="19">
        <v>4.9592495209867297E-2</v>
      </c>
      <c r="J12" s="19">
        <v>2.9245947306273699E-2</v>
      </c>
      <c r="K12" s="19">
        <v>2.33638242332978E-2</v>
      </c>
      <c r="L12" s="19">
        <v>2.6100238679498101E-2</v>
      </c>
      <c r="M12" s="19"/>
      <c r="N12" s="19">
        <v>1.5537623711697399E-2</v>
      </c>
      <c r="O12" s="19">
        <v>4.2426790553305303E-2</v>
      </c>
      <c r="P12" s="19">
        <v>3.5016632137712098E-2</v>
      </c>
      <c r="Q12" s="19">
        <v>5.0660930361113701E-2</v>
      </c>
      <c r="R12" s="19"/>
      <c r="S12" s="19">
        <v>4.1433713085622097E-2</v>
      </c>
      <c r="T12" s="19">
        <v>3.1346566365359499E-2</v>
      </c>
      <c r="U12" s="19">
        <v>4.0213238235519498E-2</v>
      </c>
      <c r="V12" s="19">
        <v>3.3355703422831201E-2</v>
      </c>
      <c r="W12" s="19">
        <v>5.3159464128370797E-2</v>
      </c>
      <c r="X12" s="19">
        <v>3.89012601883175E-2</v>
      </c>
      <c r="Y12" s="19">
        <v>3.8137632373334403E-2</v>
      </c>
      <c r="Z12" s="19">
        <v>0</v>
      </c>
      <c r="AA12" s="19">
        <v>2.43358520383113E-2</v>
      </c>
      <c r="AB12" s="19"/>
      <c r="AC12" s="19">
        <v>1.8934148294325499E-2</v>
      </c>
      <c r="AD12" s="19">
        <v>3.8103427586050002E-2</v>
      </c>
      <c r="AE12" s="19">
        <v>5.1576221718218997E-2</v>
      </c>
      <c r="AF12" s="19"/>
      <c r="AG12" s="19">
        <v>2.2377432201768799E-2</v>
      </c>
      <c r="AH12" s="19">
        <v>1.84866778159135E-2</v>
      </c>
      <c r="AI12" s="19">
        <v>3.5123536861272897E-2</v>
      </c>
      <c r="AJ12" s="19">
        <v>2.7942237227704302E-2</v>
      </c>
      <c r="AK12" s="19"/>
      <c r="AL12" s="19">
        <v>3.9814299996699998E-2</v>
      </c>
      <c r="AM12" s="19">
        <v>4.4135231213773003E-2</v>
      </c>
      <c r="AN12" s="19">
        <v>2.9579518793461702E-2</v>
      </c>
      <c r="AO12" s="19">
        <v>1.4059297397382599E-2</v>
      </c>
      <c r="AP12" s="19">
        <v>1.6288459865595802E-2</v>
      </c>
      <c r="AQ12" s="19"/>
      <c r="AR12" s="19">
        <v>5.15757896511332E-2</v>
      </c>
      <c r="AS12" s="19">
        <v>2.9295890476980099E-2</v>
      </c>
      <c r="AT12" s="19">
        <v>3.02642840849827E-2</v>
      </c>
      <c r="AU12" s="19">
        <v>3.5101819906929697E-2</v>
      </c>
      <c r="AV12" s="19">
        <v>1.2280574538839E-2</v>
      </c>
      <c r="AW12" s="19"/>
      <c r="AX12" s="19">
        <v>3.6733236281475103E-2</v>
      </c>
      <c r="AY12" s="19">
        <v>3.5668833680026803E-2</v>
      </c>
      <c r="AZ12" s="19">
        <v>2.3154915664987299E-2</v>
      </c>
      <c r="BA12" s="19">
        <v>3.4910297089521897E-2</v>
      </c>
      <c r="BB12" s="19">
        <v>4.5051704611686401E-2</v>
      </c>
      <c r="BC12" s="19">
        <v>2.6824267545889999E-2</v>
      </c>
      <c r="BD12" s="19"/>
      <c r="BE12" s="19">
        <v>5.3911967178888999E-2</v>
      </c>
      <c r="BF12" s="19">
        <v>1.9736309957866901E-2</v>
      </c>
      <c r="BG12" s="19">
        <v>2.6003670289272501E-2</v>
      </c>
      <c r="BH12" s="19"/>
      <c r="BI12" s="19">
        <v>4.2016816551885501E-2</v>
      </c>
      <c r="BJ12" s="19">
        <v>3.3108417300954797E-2</v>
      </c>
      <c r="BK12" s="19"/>
      <c r="BL12" s="19">
        <v>2.3254126846302899E-2</v>
      </c>
      <c r="BM12" s="19">
        <v>2.7127160836898499E-2</v>
      </c>
      <c r="BN12" s="19">
        <v>7.2619801398500203E-2</v>
      </c>
      <c r="BO12" s="19">
        <v>3.4773444120426003E-2</v>
      </c>
      <c r="BP12" s="19">
        <v>4.80683348510271E-2</v>
      </c>
      <c r="BQ12" s="19"/>
      <c r="BR12" s="19">
        <v>3.4750400298860701E-2</v>
      </c>
      <c r="BS12" s="19">
        <v>4.7659577539976301E-2</v>
      </c>
      <c r="BT12" s="19">
        <v>2.20734171576344E-2</v>
      </c>
      <c r="BU12" s="19">
        <v>3.06687859638251E-2</v>
      </c>
      <c r="BV12" s="19"/>
      <c r="BW12" s="19">
        <v>4.11147453257645E-2</v>
      </c>
      <c r="BX12" s="19">
        <v>2.5464317054355302E-2</v>
      </c>
      <c r="BY12" s="19">
        <v>2.8658753869579699E-2</v>
      </c>
      <c r="BZ12" s="19">
        <v>3.5792263687389199E-2</v>
      </c>
      <c r="CA12" s="19">
        <v>3.7037927824544598E-2</v>
      </c>
      <c r="CB12" s="19"/>
      <c r="CC12" s="19">
        <v>5.2687525436919999E-2</v>
      </c>
      <c r="CD12" s="19">
        <v>3.1139609573855202E-2</v>
      </c>
      <c r="CE12" s="19">
        <v>1.8653045415178902E-2</v>
      </c>
      <c r="CF12" s="19">
        <v>2.72237037336567E-2</v>
      </c>
      <c r="CG12" s="19">
        <v>6.2626322199865303E-2</v>
      </c>
      <c r="CH12" s="19">
        <v>2.0955022566354401E-2</v>
      </c>
      <c r="CI12" s="19">
        <v>3.0775895302747401E-2</v>
      </c>
      <c r="CJ12" s="19">
        <v>2.5240138916658598E-2</v>
      </c>
      <c r="CK12" s="19">
        <v>1.60345198016398E-2</v>
      </c>
      <c r="CL12" s="19">
        <v>4.9604536072352302E-2</v>
      </c>
    </row>
    <row r="13" spans="2:90" x14ac:dyDescent="0.25">
      <c r="B13" s="16" t="s">
        <v>452</v>
      </c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141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0.55636033742920599</v>
      </c>
      <c r="D9" s="17">
        <v>0.53542352841456597</v>
      </c>
      <c r="E9" s="17">
        <v>0.57588548546893004</v>
      </c>
      <c r="F9" s="17"/>
      <c r="G9" s="17">
        <v>0.56574237425675999</v>
      </c>
      <c r="H9" s="17">
        <v>0.57409119528862096</v>
      </c>
      <c r="I9" s="17">
        <v>0.58391831322436605</v>
      </c>
      <c r="J9" s="17">
        <v>0.57882760910877595</v>
      </c>
      <c r="K9" s="17">
        <v>0.52880475258174797</v>
      </c>
      <c r="L9" s="17">
        <v>0.52271683161539995</v>
      </c>
      <c r="M9" s="17"/>
      <c r="N9" s="17">
        <v>0.58866161019569896</v>
      </c>
      <c r="O9" s="17">
        <v>0.57202405189534</v>
      </c>
      <c r="P9" s="17">
        <v>0.55627166281472595</v>
      </c>
      <c r="Q9" s="17">
        <v>0.50866298992931502</v>
      </c>
      <c r="R9" s="17"/>
      <c r="S9" s="17">
        <v>0.73149927122596403</v>
      </c>
      <c r="T9" s="17">
        <v>0.56856319855524295</v>
      </c>
      <c r="U9" s="17">
        <v>0.47719931729054499</v>
      </c>
      <c r="V9" s="17">
        <v>0.50038840585281197</v>
      </c>
      <c r="W9" s="17">
        <v>0.51552373213670899</v>
      </c>
      <c r="X9" s="17">
        <v>0.47554334183770203</v>
      </c>
      <c r="Y9" s="17">
        <v>0.52234615138801899</v>
      </c>
      <c r="Z9" s="17">
        <v>0.49714141271648599</v>
      </c>
      <c r="AA9" s="17">
        <v>0.57932899924382297</v>
      </c>
      <c r="AB9" s="17"/>
      <c r="AC9" s="17">
        <v>0.53018577523862898</v>
      </c>
      <c r="AD9" s="17">
        <v>0.58698172494216105</v>
      </c>
      <c r="AE9" s="17">
        <v>0.55492722670699501</v>
      </c>
      <c r="AF9" s="17"/>
      <c r="AG9" s="17">
        <v>0.54797493318175905</v>
      </c>
      <c r="AH9" s="17">
        <v>0.61524957295402605</v>
      </c>
      <c r="AI9" s="17">
        <v>0.55678207865418605</v>
      </c>
      <c r="AJ9" s="17">
        <v>0.502816612241752</v>
      </c>
      <c r="AK9" s="17"/>
      <c r="AL9" s="17">
        <v>0.49791219983519702</v>
      </c>
      <c r="AM9" s="17">
        <v>0.54772794509369904</v>
      </c>
      <c r="AN9" s="17">
        <v>0.60175950940814205</v>
      </c>
      <c r="AO9" s="17">
        <v>0.64766408041720103</v>
      </c>
      <c r="AP9" s="17">
        <v>0.630050069665538</v>
      </c>
      <c r="AQ9" s="17"/>
      <c r="AR9" s="17">
        <v>0.56073359910742704</v>
      </c>
      <c r="AS9" s="17">
        <v>0.50900057288441602</v>
      </c>
      <c r="AT9" s="17">
        <v>0.57470564170275895</v>
      </c>
      <c r="AU9" s="17">
        <v>0.58087772788681402</v>
      </c>
      <c r="AV9" s="17">
        <v>0.59104657784050696</v>
      </c>
      <c r="AW9" s="17"/>
      <c r="AX9" s="17">
        <v>0.63831221462070398</v>
      </c>
      <c r="AY9" s="17">
        <v>0.56631996399629203</v>
      </c>
      <c r="AZ9" s="17">
        <v>0.58231591109660696</v>
      </c>
      <c r="BA9" s="17">
        <v>0.63498353623817905</v>
      </c>
      <c r="BB9" s="17">
        <v>0.34411868522420902</v>
      </c>
      <c r="BC9" s="17">
        <v>0.278267557387541</v>
      </c>
      <c r="BD9" s="17"/>
      <c r="BE9" s="17">
        <v>0.57712250432138601</v>
      </c>
      <c r="BF9" s="17">
        <v>0.579963116722789</v>
      </c>
      <c r="BG9" s="17">
        <v>0.51165033061154297</v>
      </c>
      <c r="BH9" s="17"/>
      <c r="BI9" s="17">
        <v>0.51344354158790695</v>
      </c>
      <c r="BJ9" s="17">
        <v>0.56725593752532599</v>
      </c>
      <c r="BK9" s="17"/>
      <c r="BL9" s="17">
        <v>0.54279301344201802</v>
      </c>
      <c r="BM9" s="17">
        <v>0.54494071292750501</v>
      </c>
      <c r="BN9" s="17">
        <v>0.52413519238797901</v>
      </c>
      <c r="BO9" s="17">
        <v>0.51256307109436305</v>
      </c>
      <c r="BP9" s="17">
        <v>0.632504822020025</v>
      </c>
      <c r="BQ9" s="17"/>
      <c r="BR9" s="17">
        <v>0.54531679711816505</v>
      </c>
      <c r="BS9" s="17">
        <v>0.58399704254985896</v>
      </c>
      <c r="BT9" s="17">
        <v>0.63840400034400102</v>
      </c>
      <c r="BU9" s="17">
        <v>0.59689331200598195</v>
      </c>
      <c r="BV9" s="17"/>
      <c r="BW9" s="17">
        <v>0.62785640720688796</v>
      </c>
      <c r="BX9" s="17">
        <v>0.57420381526170094</v>
      </c>
      <c r="BY9" s="17">
        <v>0.54839956825010305</v>
      </c>
      <c r="BZ9" s="17">
        <v>0.535527161458901</v>
      </c>
      <c r="CA9" s="17">
        <v>0.50482047929670504</v>
      </c>
      <c r="CB9" s="17"/>
      <c r="CC9" s="17">
        <v>0.50298199547871103</v>
      </c>
      <c r="CD9" s="17">
        <v>0.552006600680362</v>
      </c>
      <c r="CE9" s="17">
        <v>0.61195574049295698</v>
      </c>
      <c r="CF9" s="17">
        <v>0.57260410932128403</v>
      </c>
      <c r="CG9" s="17">
        <v>0.54612682690915604</v>
      </c>
      <c r="CH9" s="17">
        <v>0.58480343215069497</v>
      </c>
      <c r="CI9" s="17">
        <v>0.548410993747941</v>
      </c>
      <c r="CJ9" s="17">
        <v>0.54308849419940297</v>
      </c>
      <c r="CK9" s="17">
        <v>0.52251143346133599</v>
      </c>
      <c r="CL9" s="17">
        <v>0.57734307667020301</v>
      </c>
    </row>
    <row r="10" spans="2:90" ht="30" x14ac:dyDescent="0.25">
      <c r="B10" s="18" t="s">
        <v>133</v>
      </c>
      <c r="C10" s="17">
        <v>0.292540376749158</v>
      </c>
      <c r="D10" s="17">
        <v>0.30865688544756098</v>
      </c>
      <c r="E10" s="17">
        <v>0.27830413434140799</v>
      </c>
      <c r="F10" s="17"/>
      <c r="G10" s="17">
        <v>0.28120142956692401</v>
      </c>
      <c r="H10" s="17">
        <v>0.29889798083033903</v>
      </c>
      <c r="I10" s="17">
        <v>0.28952951888059397</v>
      </c>
      <c r="J10" s="17">
        <v>0.26241037288477798</v>
      </c>
      <c r="K10" s="17">
        <v>0.30992549012111298</v>
      </c>
      <c r="L10" s="17">
        <v>0.30479951819173601</v>
      </c>
      <c r="M10" s="17"/>
      <c r="N10" s="17">
        <v>0.28583587322131698</v>
      </c>
      <c r="O10" s="17">
        <v>0.27439386048217501</v>
      </c>
      <c r="P10" s="17">
        <v>0.30440435734795301</v>
      </c>
      <c r="Q10" s="17">
        <v>0.305015435883915</v>
      </c>
      <c r="R10" s="17"/>
      <c r="S10" s="17">
        <v>0.20042556047731</v>
      </c>
      <c r="T10" s="17">
        <v>0.287398135992182</v>
      </c>
      <c r="U10" s="17">
        <v>0.34047201277636302</v>
      </c>
      <c r="V10" s="17">
        <v>0.32211837602313897</v>
      </c>
      <c r="W10" s="17">
        <v>0.31562789913665201</v>
      </c>
      <c r="X10" s="17">
        <v>0.330961091701647</v>
      </c>
      <c r="Y10" s="17">
        <v>0.32111000560230102</v>
      </c>
      <c r="Z10" s="17">
        <v>0.312973477310512</v>
      </c>
      <c r="AA10" s="17">
        <v>0.27196732716538502</v>
      </c>
      <c r="AB10" s="17"/>
      <c r="AC10" s="17">
        <v>0.31428541145466499</v>
      </c>
      <c r="AD10" s="17">
        <v>0.28320902237871998</v>
      </c>
      <c r="AE10" s="17">
        <v>0.28217317674513398</v>
      </c>
      <c r="AF10" s="17"/>
      <c r="AG10" s="17">
        <v>0.29212489474098502</v>
      </c>
      <c r="AH10" s="17">
        <v>0.283244976440019</v>
      </c>
      <c r="AI10" s="17">
        <v>0.295370557956669</v>
      </c>
      <c r="AJ10" s="17">
        <v>0.32793035333707199</v>
      </c>
      <c r="AK10" s="17"/>
      <c r="AL10" s="17">
        <v>0.32384255872846002</v>
      </c>
      <c r="AM10" s="17">
        <v>0.294800583845167</v>
      </c>
      <c r="AN10" s="17">
        <v>0.27391605651094603</v>
      </c>
      <c r="AO10" s="17">
        <v>0.23532554775210801</v>
      </c>
      <c r="AP10" s="17">
        <v>0.18685540333550901</v>
      </c>
      <c r="AQ10" s="17"/>
      <c r="AR10" s="17">
        <v>0.27863798193711398</v>
      </c>
      <c r="AS10" s="17">
        <v>0.33075304704811698</v>
      </c>
      <c r="AT10" s="17">
        <v>0.27729993589589702</v>
      </c>
      <c r="AU10" s="17">
        <v>0.286213118361685</v>
      </c>
      <c r="AV10" s="17">
        <v>0.28099495409257202</v>
      </c>
      <c r="AW10" s="17"/>
      <c r="AX10" s="17">
        <v>0.254079424012567</v>
      </c>
      <c r="AY10" s="17">
        <v>0.29911583248020301</v>
      </c>
      <c r="AZ10" s="17">
        <v>0.27497723439324001</v>
      </c>
      <c r="BA10" s="17">
        <v>0.23246792987638801</v>
      </c>
      <c r="BB10" s="17">
        <v>0.42618551054029402</v>
      </c>
      <c r="BC10" s="17">
        <v>0.38262027483886402</v>
      </c>
      <c r="BD10" s="17"/>
      <c r="BE10" s="17">
        <v>0.27504640752199799</v>
      </c>
      <c r="BF10" s="17">
        <v>0.29811398557851998</v>
      </c>
      <c r="BG10" s="17">
        <v>0.31164467187900202</v>
      </c>
      <c r="BH10" s="17"/>
      <c r="BI10" s="17">
        <v>0.30911031752067097</v>
      </c>
      <c r="BJ10" s="17">
        <v>0.28833364498543501</v>
      </c>
      <c r="BK10" s="17"/>
      <c r="BL10" s="17">
        <v>0.298476853425721</v>
      </c>
      <c r="BM10" s="17">
        <v>0.30882518304698497</v>
      </c>
      <c r="BN10" s="17">
        <v>0.31071483563551799</v>
      </c>
      <c r="BO10" s="17">
        <v>0.29560170341119602</v>
      </c>
      <c r="BP10" s="17">
        <v>0.26864706042333802</v>
      </c>
      <c r="BQ10" s="17"/>
      <c r="BR10" s="17">
        <v>0.29949929235127498</v>
      </c>
      <c r="BS10" s="17">
        <v>0.26270887004616</v>
      </c>
      <c r="BT10" s="17">
        <v>0.26400257000267602</v>
      </c>
      <c r="BU10" s="17">
        <v>0.26746375729646799</v>
      </c>
      <c r="BV10" s="17"/>
      <c r="BW10" s="17">
        <v>0.274352618162994</v>
      </c>
      <c r="BX10" s="17">
        <v>0.29075927488289099</v>
      </c>
      <c r="BY10" s="17">
        <v>0.29384309715469298</v>
      </c>
      <c r="BZ10" s="17">
        <v>0.28432011736575102</v>
      </c>
      <c r="CA10" s="17">
        <v>0.31583544247078799</v>
      </c>
      <c r="CB10" s="17"/>
      <c r="CC10" s="17">
        <v>0.31452430957043598</v>
      </c>
      <c r="CD10" s="17">
        <v>0.289106942934102</v>
      </c>
      <c r="CE10" s="17">
        <v>0.264051799118869</v>
      </c>
      <c r="CF10" s="17">
        <v>0.28285303261271599</v>
      </c>
      <c r="CG10" s="17">
        <v>0.294499140597626</v>
      </c>
      <c r="CH10" s="17">
        <v>0.243834608476512</v>
      </c>
      <c r="CI10" s="17">
        <v>0.29225438723364899</v>
      </c>
      <c r="CJ10" s="17">
        <v>0.30113090586014601</v>
      </c>
      <c r="CK10" s="17">
        <v>0.328625046780609</v>
      </c>
      <c r="CL10" s="17">
        <v>0.33144760191588801</v>
      </c>
    </row>
    <row r="11" spans="2:90" ht="30" x14ac:dyDescent="0.25">
      <c r="B11" s="18" t="s">
        <v>134</v>
      </c>
      <c r="C11" s="17">
        <v>0.12082065533535701</v>
      </c>
      <c r="D11" s="17">
        <v>0.127833001211311</v>
      </c>
      <c r="E11" s="17">
        <v>0.114358294071433</v>
      </c>
      <c r="F11" s="17"/>
      <c r="G11" s="17">
        <v>9.5672538660865003E-2</v>
      </c>
      <c r="H11" s="17">
        <v>8.1389522007024304E-2</v>
      </c>
      <c r="I11" s="17">
        <v>9.3702674115617196E-2</v>
      </c>
      <c r="J11" s="17">
        <v>0.13015982092757999</v>
      </c>
      <c r="K11" s="17">
        <v>0.13755409706157401</v>
      </c>
      <c r="L11" s="17">
        <v>0.161639822526985</v>
      </c>
      <c r="M11" s="17"/>
      <c r="N11" s="17">
        <v>0.11197290287273499</v>
      </c>
      <c r="O11" s="17">
        <v>0.12714030837569801</v>
      </c>
      <c r="P11" s="17">
        <v>0.113843600013255</v>
      </c>
      <c r="Q11" s="17">
        <v>0.12928743202413701</v>
      </c>
      <c r="R11" s="17"/>
      <c r="S11" s="17">
        <v>4.10107410433877E-2</v>
      </c>
      <c r="T11" s="17">
        <v>0.121781305949898</v>
      </c>
      <c r="U11" s="17">
        <v>0.16025219254679199</v>
      </c>
      <c r="V11" s="17">
        <v>0.15155443502962099</v>
      </c>
      <c r="W11" s="17">
        <v>0.14180481142003301</v>
      </c>
      <c r="X11" s="17">
        <v>0.132907731061294</v>
      </c>
      <c r="Y11" s="17">
        <v>0.11734877969804999</v>
      </c>
      <c r="Z11" s="17">
        <v>0.17733897114967001</v>
      </c>
      <c r="AA11" s="17">
        <v>0.116835375961595</v>
      </c>
      <c r="AB11" s="17"/>
      <c r="AC11" s="17">
        <v>0.13556209245364401</v>
      </c>
      <c r="AD11" s="17">
        <v>0.110048430245603</v>
      </c>
      <c r="AE11" s="17">
        <v>0.106822884124651</v>
      </c>
      <c r="AF11" s="17"/>
      <c r="AG11" s="17">
        <v>0.138067909252584</v>
      </c>
      <c r="AH11" s="17">
        <v>8.0765061374443503E-2</v>
      </c>
      <c r="AI11" s="17">
        <v>0.123911375235079</v>
      </c>
      <c r="AJ11" s="17">
        <v>0.148096418084426</v>
      </c>
      <c r="AK11" s="17"/>
      <c r="AL11" s="17">
        <v>0.13402612321927301</v>
      </c>
      <c r="AM11" s="17">
        <v>0.128459103263033</v>
      </c>
      <c r="AN11" s="17">
        <v>0.105342235301413</v>
      </c>
      <c r="AO11" s="17">
        <v>0.102361764915191</v>
      </c>
      <c r="AP11" s="17">
        <v>0.15164925659276601</v>
      </c>
      <c r="AQ11" s="17"/>
      <c r="AR11" s="17">
        <v>9.2825517356194806E-2</v>
      </c>
      <c r="AS11" s="17">
        <v>0.126955724304645</v>
      </c>
      <c r="AT11" s="17">
        <v>0.13531422637641299</v>
      </c>
      <c r="AU11" s="17">
        <v>0.10708431350089199</v>
      </c>
      <c r="AV11" s="17">
        <v>0.107491446111889</v>
      </c>
      <c r="AW11" s="17"/>
      <c r="AX11" s="17">
        <v>6.7350184731571894E-2</v>
      </c>
      <c r="AY11" s="17">
        <v>0.110886907444916</v>
      </c>
      <c r="AZ11" s="17">
        <v>9.8583476232715503E-2</v>
      </c>
      <c r="BA11" s="17">
        <v>0.101852434022244</v>
      </c>
      <c r="BB11" s="17">
        <v>0.21742248776682699</v>
      </c>
      <c r="BC11" s="17">
        <v>0.31379696059546702</v>
      </c>
      <c r="BD11" s="17"/>
      <c r="BE11" s="17">
        <v>0.10894496762064799</v>
      </c>
      <c r="BF11" s="17">
        <v>9.7287777207027304E-2</v>
      </c>
      <c r="BG11" s="17">
        <v>0.15722311422712101</v>
      </c>
      <c r="BH11" s="17"/>
      <c r="BI11" s="17">
        <v>0.13892853674588199</v>
      </c>
      <c r="BJ11" s="17">
        <v>0.116223475360258</v>
      </c>
      <c r="BK11" s="17"/>
      <c r="BL11" s="17">
        <v>0.138684304500309</v>
      </c>
      <c r="BM11" s="17">
        <v>0.124718352474077</v>
      </c>
      <c r="BN11" s="17">
        <v>0.111616148778988</v>
      </c>
      <c r="BO11" s="17">
        <v>0.13159600995835899</v>
      </c>
      <c r="BP11" s="17">
        <v>7.9929460680203401E-2</v>
      </c>
      <c r="BQ11" s="17"/>
      <c r="BR11" s="17">
        <v>0.13098595832138499</v>
      </c>
      <c r="BS11" s="17">
        <v>7.9852455575814801E-2</v>
      </c>
      <c r="BT11" s="17">
        <v>4.92597370079675E-2</v>
      </c>
      <c r="BU11" s="17">
        <v>9.3834827403996707E-2</v>
      </c>
      <c r="BV11" s="17"/>
      <c r="BW11" s="17">
        <v>8.2281836820201307E-2</v>
      </c>
      <c r="BX11" s="17">
        <v>0.118798366076024</v>
      </c>
      <c r="BY11" s="17">
        <v>0.12422658768846</v>
      </c>
      <c r="BZ11" s="17">
        <v>0.15111874566604799</v>
      </c>
      <c r="CA11" s="17">
        <v>0.13209864972415999</v>
      </c>
      <c r="CB11" s="17"/>
      <c r="CC11" s="17">
        <v>0.122238996973433</v>
      </c>
      <c r="CD11" s="17">
        <v>0.11251270517853799</v>
      </c>
      <c r="CE11" s="17">
        <v>9.4952665402135997E-2</v>
      </c>
      <c r="CF11" s="17">
        <v>0.111716537432043</v>
      </c>
      <c r="CG11" s="17">
        <v>0.13542771525549299</v>
      </c>
      <c r="CH11" s="17">
        <v>0.138035663147446</v>
      </c>
      <c r="CI11" s="17">
        <v>0.138003562584673</v>
      </c>
      <c r="CJ11" s="17">
        <v>0.150587511959791</v>
      </c>
      <c r="CK11" s="17">
        <v>0.13670918185196099</v>
      </c>
      <c r="CL11" s="17">
        <v>8.23165767588592E-2</v>
      </c>
    </row>
    <row r="12" spans="2:90" x14ac:dyDescent="0.25">
      <c r="B12" s="18" t="s">
        <v>111</v>
      </c>
      <c r="C12" s="19">
        <v>3.02786304862795E-2</v>
      </c>
      <c r="D12" s="19">
        <v>2.80865849265617E-2</v>
      </c>
      <c r="E12" s="19">
        <v>3.1452086118229299E-2</v>
      </c>
      <c r="F12" s="19"/>
      <c r="G12" s="19">
        <v>5.7383657515450902E-2</v>
      </c>
      <c r="H12" s="19">
        <v>4.56213018740163E-2</v>
      </c>
      <c r="I12" s="19">
        <v>3.2849493779422402E-2</v>
      </c>
      <c r="J12" s="19">
        <v>2.8602197078865899E-2</v>
      </c>
      <c r="K12" s="19">
        <v>2.3715660235565601E-2</v>
      </c>
      <c r="L12" s="19">
        <v>1.0843827665879401E-2</v>
      </c>
      <c r="M12" s="19"/>
      <c r="N12" s="19">
        <v>1.3529613710249201E-2</v>
      </c>
      <c r="O12" s="19">
        <v>2.64417792467866E-2</v>
      </c>
      <c r="P12" s="19">
        <v>2.5480379824065699E-2</v>
      </c>
      <c r="Q12" s="19">
        <v>5.7034142162633299E-2</v>
      </c>
      <c r="R12" s="19"/>
      <c r="S12" s="19">
        <v>2.70644272533383E-2</v>
      </c>
      <c r="T12" s="19">
        <v>2.2257359502677401E-2</v>
      </c>
      <c r="U12" s="19">
        <v>2.2076477386300201E-2</v>
      </c>
      <c r="V12" s="19">
        <v>2.5938783094427001E-2</v>
      </c>
      <c r="W12" s="19">
        <v>2.70435573066054E-2</v>
      </c>
      <c r="X12" s="19">
        <v>6.0587835399356499E-2</v>
      </c>
      <c r="Y12" s="19">
        <v>3.91950633116308E-2</v>
      </c>
      <c r="Z12" s="19">
        <v>1.25461388233318E-2</v>
      </c>
      <c r="AA12" s="19">
        <v>3.1868297629196497E-2</v>
      </c>
      <c r="AB12" s="19"/>
      <c r="AC12" s="19">
        <v>1.9966720853061601E-2</v>
      </c>
      <c r="AD12" s="19">
        <v>1.9760822433516099E-2</v>
      </c>
      <c r="AE12" s="19">
        <v>5.6076712423219398E-2</v>
      </c>
      <c r="AF12" s="19"/>
      <c r="AG12" s="19">
        <v>2.1832262824671898E-2</v>
      </c>
      <c r="AH12" s="19">
        <v>2.07403892315117E-2</v>
      </c>
      <c r="AI12" s="19">
        <v>2.3935988154065301E-2</v>
      </c>
      <c r="AJ12" s="19">
        <v>2.1156616336749801E-2</v>
      </c>
      <c r="AK12" s="19"/>
      <c r="AL12" s="19">
        <v>4.4219118217070703E-2</v>
      </c>
      <c r="AM12" s="19">
        <v>2.90123677981012E-2</v>
      </c>
      <c r="AN12" s="19">
        <v>1.8982198779499498E-2</v>
      </c>
      <c r="AO12" s="19">
        <v>1.46486069155002E-2</v>
      </c>
      <c r="AP12" s="19">
        <v>3.1445270406186797E-2</v>
      </c>
      <c r="AQ12" s="19"/>
      <c r="AR12" s="19">
        <v>6.7802901599264304E-2</v>
      </c>
      <c r="AS12" s="19">
        <v>3.3290655762822398E-2</v>
      </c>
      <c r="AT12" s="19">
        <v>1.2680196024931201E-2</v>
      </c>
      <c r="AU12" s="19">
        <v>2.5824840250609701E-2</v>
      </c>
      <c r="AV12" s="19">
        <v>2.04670219550315E-2</v>
      </c>
      <c r="AW12" s="19"/>
      <c r="AX12" s="19">
        <v>4.0258176635156899E-2</v>
      </c>
      <c r="AY12" s="19">
        <v>2.3677296078588501E-2</v>
      </c>
      <c r="AZ12" s="19">
        <v>4.4123378277437397E-2</v>
      </c>
      <c r="BA12" s="19">
        <v>3.0696099863188799E-2</v>
      </c>
      <c r="BB12" s="19">
        <v>1.227331646867E-2</v>
      </c>
      <c r="BC12" s="19">
        <v>2.53152071781273E-2</v>
      </c>
      <c r="BD12" s="19"/>
      <c r="BE12" s="19">
        <v>3.8886120535968398E-2</v>
      </c>
      <c r="BF12" s="19">
        <v>2.4635120491663502E-2</v>
      </c>
      <c r="BG12" s="19">
        <v>1.94818832823337E-2</v>
      </c>
      <c r="BH12" s="19"/>
      <c r="BI12" s="19">
        <v>3.8517604145540403E-2</v>
      </c>
      <c r="BJ12" s="19">
        <v>2.8186942128981499E-2</v>
      </c>
      <c r="BK12" s="19"/>
      <c r="BL12" s="19">
        <v>2.00458286319521E-2</v>
      </c>
      <c r="BM12" s="19">
        <v>2.1515751551433499E-2</v>
      </c>
      <c r="BN12" s="19">
        <v>5.3533823197515401E-2</v>
      </c>
      <c r="BO12" s="19">
        <v>6.0239215536081699E-2</v>
      </c>
      <c r="BP12" s="19">
        <v>1.89186568764333E-2</v>
      </c>
      <c r="BQ12" s="19"/>
      <c r="BR12" s="19">
        <v>2.4197952209174499E-2</v>
      </c>
      <c r="BS12" s="19">
        <v>7.3441631828167001E-2</v>
      </c>
      <c r="BT12" s="19">
        <v>4.8333692645355697E-2</v>
      </c>
      <c r="BU12" s="19">
        <v>4.18081032935535E-2</v>
      </c>
      <c r="BV12" s="19"/>
      <c r="BW12" s="19">
        <v>1.55091378099166E-2</v>
      </c>
      <c r="BX12" s="19">
        <v>1.6238543779384499E-2</v>
      </c>
      <c r="BY12" s="19">
        <v>3.3530746906743299E-2</v>
      </c>
      <c r="BZ12" s="19">
        <v>2.90339755092998E-2</v>
      </c>
      <c r="CA12" s="19">
        <v>4.7245428508346302E-2</v>
      </c>
      <c r="CB12" s="19"/>
      <c r="CC12" s="19">
        <v>6.0254697977420203E-2</v>
      </c>
      <c r="CD12" s="19">
        <v>4.6373751206997597E-2</v>
      </c>
      <c r="CE12" s="19">
        <v>2.9039794986037801E-2</v>
      </c>
      <c r="CF12" s="19">
        <v>3.2826320633957497E-2</v>
      </c>
      <c r="CG12" s="19">
        <v>2.3946317237723901E-2</v>
      </c>
      <c r="CH12" s="19">
        <v>3.3326296225346698E-2</v>
      </c>
      <c r="CI12" s="19">
        <v>2.13310564337366E-2</v>
      </c>
      <c r="CJ12" s="19">
        <v>5.1930879806601302E-3</v>
      </c>
      <c r="CK12" s="19">
        <v>1.2154337906095099E-2</v>
      </c>
      <c r="CL12" s="19">
        <v>8.8927446550499493E-3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B2:CL2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465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453</v>
      </c>
      <c r="C9" s="17">
        <v>0.265236972430064</v>
      </c>
      <c r="D9" s="17">
        <v>0.275253098273607</v>
      </c>
      <c r="E9" s="17">
        <v>0.25640217273983101</v>
      </c>
      <c r="F9" s="17"/>
      <c r="G9" s="17">
        <v>0.234849995971422</v>
      </c>
      <c r="H9" s="17">
        <v>0.24693699831400101</v>
      </c>
      <c r="I9" s="17">
        <v>0.25455636994571901</v>
      </c>
      <c r="J9" s="17">
        <v>0.29220634863469303</v>
      </c>
      <c r="K9" s="17">
        <v>0.33405063314058703</v>
      </c>
      <c r="L9" s="17">
        <v>0.23361038649185101</v>
      </c>
      <c r="M9" s="17"/>
      <c r="N9" s="17">
        <v>0.25002476550805403</v>
      </c>
      <c r="O9" s="17">
        <v>0.24860748922977499</v>
      </c>
      <c r="P9" s="17">
        <v>0.29266410386455699</v>
      </c>
      <c r="Q9" s="17">
        <v>0.27475140894494299</v>
      </c>
      <c r="R9" s="17"/>
      <c r="S9" s="17">
        <v>0.28603177027031801</v>
      </c>
      <c r="T9" s="17">
        <v>0.25754253915800202</v>
      </c>
      <c r="U9" s="17">
        <v>0.218501794925303</v>
      </c>
      <c r="V9" s="17">
        <v>0.29527467254468298</v>
      </c>
      <c r="W9" s="17">
        <v>0.241722130634004</v>
      </c>
      <c r="X9" s="17">
        <v>0.28196679195206797</v>
      </c>
      <c r="Y9" s="17">
        <v>0.26109809817046897</v>
      </c>
      <c r="Z9" s="17">
        <v>0.30977352656691698</v>
      </c>
      <c r="AA9" s="17">
        <v>0.24977357702926001</v>
      </c>
      <c r="AB9" s="17"/>
      <c r="AC9" s="17">
        <v>0.29309755473390098</v>
      </c>
      <c r="AD9" s="17">
        <v>0.249292282461689</v>
      </c>
      <c r="AE9" s="17">
        <v>0.25623695064656599</v>
      </c>
      <c r="AF9" s="17"/>
      <c r="AG9" s="17">
        <v>0.24728593369198101</v>
      </c>
      <c r="AH9" s="17">
        <v>0.22493450770854101</v>
      </c>
      <c r="AI9" s="17">
        <v>0.26071654999670302</v>
      </c>
      <c r="AJ9" s="17">
        <v>0.35616857080416697</v>
      </c>
      <c r="AK9" s="17"/>
      <c r="AL9" s="17">
        <v>0.30807140579116898</v>
      </c>
      <c r="AM9" s="17">
        <v>0.265340857121803</v>
      </c>
      <c r="AN9" s="17">
        <v>0.216932410671759</v>
      </c>
      <c r="AO9" s="17">
        <v>0.27964175069230002</v>
      </c>
      <c r="AP9" s="17">
        <v>0.25500646901275997</v>
      </c>
      <c r="AQ9" s="17"/>
      <c r="AR9" s="17">
        <v>0.23183475338197601</v>
      </c>
      <c r="AS9" s="17">
        <v>0.256513643837951</v>
      </c>
      <c r="AT9" s="17">
        <v>0.29270638405159999</v>
      </c>
      <c r="AU9" s="17">
        <v>0.24316875903144899</v>
      </c>
      <c r="AV9" s="17">
        <v>0.26313590239035101</v>
      </c>
      <c r="AW9" s="17"/>
      <c r="AX9" s="17">
        <v>0.27336380027915202</v>
      </c>
      <c r="AY9" s="17">
        <v>0.27799792131734802</v>
      </c>
      <c r="AZ9" s="17">
        <v>0.27661524773638002</v>
      </c>
      <c r="BA9" s="17">
        <v>0.26994645075208601</v>
      </c>
      <c r="BB9" s="17">
        <v>0.23072123950981499</v>
      </c>
      <c r="BC9" s="17">
        <v>0.19306457458976301</v>
      </c>
      <c r="BD9" s="17"/>
      <c r="BE9" s="17">
        <v>0.26658452611542</v>
      </c>
      <c r="BF9" s="17">
        <v>0.26798449638631999</v>
      </c>
      <c r="BG9" s="17">
        <v>0.26413441670438897</v>
      </c>
      <c r="BH9" s="17"/>
      <c r="BI9" s="17">
        <v>0.270609762838037</v>
      </c>
      <c r="BJ9" s="17">
        <v>0.26387294292744201</v>
      </c>
      <c r="BK9" s="17"/>
      <c r="BL9" s="17">
        <v>0.26508609052620702</v>
      </c>
      <c r="BM9" s="17">
        <v>0.27972038123224902</v>
      </c>
      <c r="BN9" s="17">
        <v>0.29798667886298003</v>
      </c>
      <c r="BO9" s="17">
        <v>0.257638183683296</v>
      </c>
      <c r="BP9" s="17">
        <v>0.24278900439940801</v>
      </c>
      <c r="BQ9" s="17"/>
      <c r="BR9" s="17">
        <v>0.27335615843301397</v>
      </c>
      <c r="BS9" s="17">
        <v>0.246309089522213</v>
      </c>
      <c r="BT9" s="17">
        <v>0.19996968894585801</v>
      </c>
      <c r="BU9" s="17">
        <v>0.23671562166961499</v>
      </c>
      <c r="BV9" s="17"/>
      <c r="BW9" s="17">
        <v>0.25167965664604702</v>
      </c>
      <c r="BX9" s="17">
        <v>0.26777816065205301</v>
      </c>
      <c r="BY9" s="17">
        <v>0.26013930164639198</v>
      </c>
      <c r="BZ9" s="17">
        <v>0.280150778170913</v>
      </c>
      <c r="CA9" s="17">
        <v>0.27331006677360298</v>
      </c>
      <c r="CB9" s="17"/>
      <c r="CC9" s="17">
        <v>0.30364835915378702</v>
      </c>
      <c r="CD9" s="17">
        <v>0.30613436282527601</v>
      </c>
      <c r="CE9" s="17">
        <v>0.28016702960193302</v>
      </c>
      <c r="CF9" s="17">
        <v>0.23575372026244901</v>
      </c>
      <c r="CG9" s="17">
        <v>0.26674962851207401</v>
      </c>
      <c r="CH9" s="17">
        <v>0.26082394701438899</v>
      </c>
      <c r="CI9" s="17">
        <v>0.269135472171115</v>
      </c>
      <c r="CJ9" s="17">
        <v>0.25783373882382699</v>
      </c>
      <c r="CK9" s="17">
        <v>0.23463100095098799</v>
      </c>
      <c r="CL9" s="17">
        <v>0.241940238557873</v>
      </c>
    </row>
    <row r="10" spans="2:90" ht="45" x14ac:dyDescent="0.25">
      <c r="B10" s="18" t="s">
        <v>454</v>
      </c>
      <c r="C10" s="17">
        <v>0.21860884859125601</v>
      </c>
      <c r="D10" s="17">
        <v>0.23194445026463301</v>
      </c>
      <c r="E10" s="17">
        <v>0.20582877228997801</v>
      </c>
      <c r="F10" s="17"/>
      <c r="G10" s="17">
        <v>0.22280927492310901</v>
      </c>
      <c r="H10" s="17">
        <v>0.18669541684877</v>
      </c>
      <c r="I10" s="17">
        <v>0.186498075362966</v>
      </c>
      <c r="J10" s="17">
        <v>0.18127343249862701</v>
      </c>
      <c r="K10" s="17">
        <v>0.21831691589319899</v>
      </c>
      <c r="L10" s="17">
        <v>0.28919154770358402</v>
      </c>
      <c r="M10" s="17"/>
      <c r="N10" s="17">
        <v>0.27488269935894799</v>
      </c>
      <c r="O10" s="17">
        <v>0.204818403471795</v>
      </c>
      <c r="P10" s="17">
        <v>0.206055784699021</v>
      </c>
      <c r="Q10" s="17">
        <v>0.18283206419582801</v>
      </c>
      <c r="R10" s="17"/>
      <c r="S10" s="17">
        <v>0.178205749757464</v>
      </c>
      <c r="T10" s="17">
        <v>0.26821118562687002</v>
      </c>
      <c r="U10" s="17">
        <v>0.21574634905728299</v>
      </c>
      <c r="V10" s="17">
        <v>0.232500885349638</v>
      </c>
      <c r="W10" s="17">
        <v>0.18465094652797001</v>
      </c>
      <c r="X10" s="17">
        <v>0.23368630676822899</v>
      </c>
      <c r="Y10" s="17">
        <v>0.221203356588039</v>
      </c>
      <c r="Z10" s="17">
        <v>0.20375595401347399</v>
      </c>
      <c r="AA10" s="17">
        <v>0.20948976513265399</v>
      </c>
      <c r="AB10" s="17"/>
      <c r="AC10" s="17">
        <v>0.23009434962976599</v>
      </c>
      <c r="AD10" s="17">
        <v>0.22440725646020801</v>
      </c>
      <c r="AE10" s="17">
        <v>0.17957753056276299</v>
      </c>
      <c r="AF10" s="17"/>
      <c r="AG10" s="17">
        <v>0.24001969034406601</v>
      </c>
      <c r="AH10" s="17">
        <v>0.22984266260745401</v>
      </c>
      <c r="AI10" s="17">
        <v>0.26232104384888</v>
      </c>
      <c r="AJ10" s="17">
        <v>0.21857114489857199</v>
      </c>
      <c r="AK10" s="17"/>
      <c r="AL10" s="17">
        <v>0.19352054220672801</v>
      </c>
      <c r="AM10" s="17">
        <v>0.219565361542951</v>
      </c>
      <c r="AN10" s="17">
        <v>0.212720279319664</v>
      </c>
      <c r="AO10" s="17">
        <v>0.22338622616095999</v>
      </c>
      <c r="AP10" s="17">
        <v>0.37695746806565</v>
      </c>
      <c r="AQ10" s="17"/>
      <c r="AR10" s="17">
        <v>0.16170893995649699</v>
      </c>
      <c r="AS10" s="17">
        <v>0.21598220158345899</v>
      </c>
      <c r="AT10" s="17">
        <v>0.23892237240042799</v>
      </c>
      <c r="AU10" s="17">
        <v>0.20666759484074701</v>
      </c>
      <c r="AV10" s="17">
        <v>0.23756926782105001</v>
      </c>
      <c r="AW10" s="17"/>
      <c r="AX10" s="17">
        <v>0.18695401867911199</v>
      </c>
      <c r="AY10" s="17">
        <v>0.19691596550047999</v>
      </c>
      <c r="AZ10" s="17">
        <v>0.20339132642310301</v>
      </c>
      <c r="BA10" s="17">
        <v>0.25445585017752098</v>
      </c>
      <c r="BB10" s="17">
        <v>0.27923864513661401</v>
      </c>
      <c r="BC10" s="17">
        <v>0.266157175244981</v>
      </c>
      <c r="BD10" s="17"/>
      <c r="BE10" s="17">
        <v>0.213181956503463</v>
      </c>
      <c r="BF10" s="17">
        <v>0.191563753076917</v>
      </c>
      <c r="BG10" s="17">
        <v>0.25362076254142701</v>
      </c>
      <c r="BH10" s="17"/>
      <c r="BI10" s="17">
        <v>0.21619209222330199</v>
      </c>
      <c r="BJ10" s="17">
        <v>0.219222408163884</v>
      </c>
      <c r="BK10" s="17"/>
      <c r="BL10" s="17">
        <v>0.25912897766670401</v>
      </c>
      <c r="BM10" s="17">
        <v>0.20489697836625501</v>
      </c>
      <c r="BN10" s="17">
        <v>0.17345434701040299</v>
      </c>
      <c r="BO10" s="17">
        <v>0.197951561505681</v>
      </c>
      <c r="BP10" s="17">
        <v>0.174888063263162</v>
      </c>
      <c r="BQ10" s="17"/>
      <c r="BR10" s="17">
        <v>0.22303510473837801</v>
      </c>
      <c r="BS10" s="17">
        <v>0.167801638727512</v>
      </c>
      <c r="BT10" s="17">
        <v>0.230404084525201</v>
      </c>
      <c r="BU10" s="17">
        <v>0.19784491924495201</v>
      </c>
      <c r="BV10" s="17"/>
      <c r="BW10" s="17">
        <v>0.2489563572779</v>
      </c>
      <c r="BX10" s="17">
        <v>0.24351792626265101</v>
      </c>
      <c r="BY10" s="17">
        <v>0.21720414025255</v>
      </c>
      <c r="BZ10" s="17">
        <v>0.22480669546950199</v>
      </c>
      <c r="CA10" s="17">
        <v>0.16735845543390299</v>
      </c>
      <c r="CB10" s="17"/>
      <c r="CC10" s="17">
        <v>0.15274077340729</v>
      </c>
      <c r="CD10" s="17">
        <v>0.19410239503172799</v>
      </c>
      <c r="CE10" s="17">
        <v>0.178715164509026</v>
      </c>
      <c r="CF10" s="17">
        <v>0.22270196283475299</v>
      </c>
      <c r="CG10" s="17">
        <v>0.17506370502253299</v>
      </c>
      <c r="CH10" s="17">
        <v>0.22901703958473901</v>
      </c>
      <c r="CI10" s="17">
        <v>0.246662354330273</v>
      </c>
      <c r="CJ10" s="17">
        <v>0.23938609817350301</v>
      </c>
      <c r="CK10" s="17">
        <v>0.27251916816953498</v>
      </c>
      <c r="CL10" s="17">
        <v>0.307657780253004</v>
      </c>
    </row>
    <row r="11" spans="2:90" ht="30" x14ac:dyDescent="0.25">
      <c r="B11" s="18" t="s">
        <v>455</v>
      </c>
      <c r="C11" s="17">
        <v>0.21238835880721499</v>
      </c>
      <c r="D11" s="17">
        <v>0.19869118457318999</v>
      </c>
      <c r="E11" s="17">
        <v>0.22550075161559999</v>
      </c>
      <c r="F11" s="17"/>
      <c r="G11" s="17">
        <v>0.19983641612695099</v>
      </c>
      <c r="H11" s="17">
        <v>0.222906365486116</v>
      </c>
      <c r="I11" s="17">
        <v>0.248700639480636</v>
      </c>
      <c r="J11" s="17">
        <v>0.22556822228501899</v>
      </c>
      <c r="K11" s="17">
        <v>0.21246908515055499</v>
      </c>
      <c r="L11" s="17">
        <v>0.17557100226998701</v>
      </c>
      <c r="M11" s="17"/>
      <c r="N11" s="17">
        <v>0.206419718965483</v>
      </c>
      <c r="O11" s="17">
        <v>0.20187250834704901</v>
      </c>
      <c r="P11" s="17">
        <v>0.22804286297315901</v>
      </c>
      <c r="Q11" s="17">
        <v>0.21679959696474099</v>
      </c>
      <c r="R11" s="17"/>
      <c r="S11" s="17">
        <v>0.28642840972901701</v>
      </c>
      <c r="T11" s="17">
        <v>0.214391188567496</v>
      </c>
      <c r="U11" s="17">
        <v>0.16964950085189101</v>
      </c>
      <c r="V11" s="17">
        <v>0.190903659799288</v>
      </c>
      <c r="W11" s="17">
        <v>0.16319345452273901</v>
      </c>
      <c r="X11" s="17">
        <v>0.23748781521144699</v>
      </c>
      <c r="Y11" s="17">
        <v>0.19357127657939899</v>
      </c>
      <c r="Z11" s="17">
        <v>0.21890966354694</v>
      </c>
      <c r="AA11" s="17">
        <v>0.196605681256878</v>
      </c>
      <c r="AB11" s="17"/>
      <c r="AC11" s="17">
        <v>0.233452770648161</v>
      </c>
      <c r="AD11" s="17">
        <v>0.19008603275806901</v>
      </c>
      <c r="AE11" s="17">
        <v>0.21456321690012001</v>
      </c>
      <c r="AF11" s="17"/>
      <c r="AG11" s="17">
        <v>0.221930603015221</v>
      </c>
      <c r="AH11" s="17">
        <v>0.229112769875705</v>
      </c>
      <c r="AI11" s="17">
        <v>0.14478544036528501</v>
      </c>
      <c r="AJ11" s="17">
        <v>0.24045475277947601</v>
      </c>
      <c r="AK11" s="17"/>
      <c r="AL11" s="17">
        <v>0.201250172720916</v>
      </c>
      <c r="AM11" s="17">
        <v>0.20487074534682201</v>
      </c>
      <c r="AN11" s="17">
        <v>0.22173376056411201</v>
      </c>
      <c r="AO11" s="17">
        <v>0.23284193830681499</v>
      </c>
      <c r="AP11" s="17">
        <v>0.178775650006081</v>
      </c>
      <c r="AQ11" s="17"/>
      <c r="AR11" s="17">
        <v>0.219986997147367</v>
      </c>
      <c r="AS11" s="17">
        <v>0.22070070669078201</v>
      </c>
      <c r="AT11" s="17">
        <v>0.19153413445245099</v>
      </c>
      <c r="AU11" s="17">
        <v>0.24019980841946101</v>
      </c>
      <c r="AV11" s="17">
        <v>0.20380135645591399</v>
      </c>
      <c r="AW11" s="17"/>
      <c r="AX11" s="17">
        <v>0.26245603322421002</v>
      </c>
      <c r="AY11" s="17">
        <v>0.21506586077713799</v>
      </c>
      <c r="AZ11" s="17">
        <v>0.22264407966622901</v>
      </c>
      <c r="BA11" s="17">
        <v>0.20498967113063701</v>
      </c>
      <c r="BB11" s="17">
        <v>0.148694951056935</v>
      </c>
      <c r="BC11" s="17">
        <v>0.114788042935273</v>
      </c>
      <c r="BD11" s="17"/>
      <c r="BE11" s="17">
        <v>0.20369579971642701</v>
      </c>
      <c r="BF11" s="17">
        <v>0.244928984032248</v>
      </c>
      <c r="BG11" s="17">
        <v>0.19470887346447599</v>
      </c>
      <c r="BH11" s="17"/>
      <c r="BI11" s="17">
        <v>0.20418401623619201</v>
      </c>
      <c r="BJ11" s="17">
        <v>0.21447125511746201</v>
      </c>
      <c r="BK11" s="17"/>
      <c r="BL11" s="17">
        <v>0.19676186341944499</v>
      </c>
      <c r="BM11" s="17">
        <v>0.24517617606345599</v>
      </c>
      <c r="BN11" s="17">
        <v>0.24132547748157601</v>
      </c>
      <c r="BO11" s="17">
        <v>0.20296748312901899</v>
      </c>
      <c r="BP11" s="17">
        <v>0.19818606570648301</v>
      </c>
      <c r="BQ11" s="17"/>
      <c r="BR11" s="17">
        <v>0.20781084678505901</v>
      </c>
      <c r="BS11" s="17">
        <v>0.23717589073558801</v>
      </c>
      <c r="BT11" s="17">
        <v>0.26365797781478101</v>
      </c>
      <c r="BU11" s="17">
        <v>0.198362231508213</v>
      </c>
      <c r="BV11" s="17"/>
      <c r="BW11" s="17">
        <v>0.19488308297672199</v>
      </c>
      <c r="BX11" s="17">
        <v>0.208682310359628</v>
      </c>
      <c r="BY11" s="17">
        <v>0.21141335210467699</v>
      </c>
      <c r="BZ11" s="17">
        <v>0.21646010855860201</v>
      </c>
      <c r="CA11" s="17">
        <v>0.23799391154510099</v>
      </c>
      <c r="CB11" s="17"/>
      <c r="CC11" s="17">
        <v>0.268555470629256</v>
      </c>
      <c r="CD11" s="17">
        <v>0.26375497771574502</v>
      </c>
      <c r="CE11" s="17">
        <v>0.26595446735649803</v>
      </c>
      <c r="CF11" s="17">
        <v>0.222081143208052</v>
      </c>
      <c r="CG11" s="17">
        <v>0.21201857950327199</v>
      </c>
      <c r="CH11" s="17">
        <v>0.18408887822606801</v>
      </c>
      <c r="CI11" s="17">
        <v>0.18743556426490701</v>
      </c>
      <c r="CJ11" s="17">
        <v>0.19574299381457799</v>
      </c>
      <c r="CK11" s="17">
        <v>0.15214968931797901</v>
      </c>
      <c r="CL11" s="17">
        <v>0.173163523550107</v>
      </c>
    </row>
    <row r="12" spans="2:90" ht="45" x14ac:dyDescent="0.25">
      <c r="B12" s="18" t="s">
        <v>456</v>
      </c>
      <c r="C12" s="17">
        <v>0.21142970152708701</v>
      </c>
      <c r="D12" s="17">
        <v>0.205558732534532</v>
      </c>
      <c r="E12" s="17">
        <v>0.21681139853277301</v>
      </c>
      <c r="F12" s="17"/>
      <c r="G12" s="17">
        <v>0.22004035777459599</v>
      </c>
      <c r="H12" s="17">
        <v>0.211389978040502</v>
      </c>
      <c r="I12" s="17">
        <v>0.202457416430426</v>
      </c>
      <c r="J12" s="17">
        <v>0.211019290963669</v>
      </c>
      <c r="K12" s="17">
        <v>0.204757859122353</v>
      </c>
      <c r="L12" s="17">
        <v>0.21868373294055299</v>
      </c>
      <c r="M12" s="17"/>
      <c r="N12" s="17">
        <v>0.21821219027854499</v>
      </c>
      <c r="O12" s="17">
        <v>0.233729338441162</v>
      </c>
      <c r="P12" s="17">
        <v>0.19484945963873501</v>
      </c>
      <c r="Q12" s="17">
        <v>0.194836403252174</v>
      </c>
      <c r="R12" s="17"/>
      <c r="S12" s="17">
        <v>0.20606664127562099</v>
      </c>
      <c r="T12" s="17">
        <v>0.23875034936453901</v>
      </c>
      <c r="U12" s="17">
        <v>0.22143345309255399</v>
      </c>
      <c r="V12" s="17">
        <v>0.14164250317993801</v>
      </c>
      <c r="W12" s="17">
        <v>0.21246711344727801</v>
      </c>
      <c r="X12" s="17">
        <v>0.20545032002637501</v>
      </c>
      <c r="Y12" s="17">
        <v>0.219569989727359</v>
      </c>
      <c r="Z12" s="17">
        <v>0.22064658432224701</v>
      </c>
      <c r="AA12" s="17">
        <v>0.229532794719981</v>
      </c>
      <c r="AB12" s="17"/>
      <c r="AC12" s="17">
        <v>0.20000484925510301</v>
      </c>
      <c r="AD12" s="17">
        <v>0.245375719608313</v>
      </c>
      <c r="AE12" s="17">
        <v>0.17208121375641</v>
      </c>
      <c r="AF12" s="17"/>
      <c r="AG12" s="17">
        <v>0.21912618905952899</v>
      </c>
      <c r="AH12" s="17">
        <v>0.236036552537401</v>
      </c>
      <c r="AI12" s="17">
        <v>0.26244559061935002</v>
      </c>
      <c r="AJ12" s="17">
        <v>0.17734835492568601</v>
      </c>
      <c r="AK12" s="17"/>
      <c r="AL12" s="17">
        <v>0.175081796211496</v>
      </c>
      <c r="AM12" s="17">
        <v>0.213335358281693</v>
      </c>
      <c r="AN12" s="17">
        <v>0.228961627627771</v>
      </c>
      <c r="AO12" s="17">
        <v>0.25259299672783903</v>
      </c>
      <c r="AP12" s="17">
        <v>0.217856560889131</v>
      </c>
      <c r="AQ12" s="17"/>
      <c r="AR12" s="17">
        <v>0.19481295851415201</v>
      </c>
      <c r="AS12" s="17">
        <v>0.206886085236892</v>
      </c>
      <c r="AT12" s="17">
        <v>0.20839973120826699</v>
      </c>
      <c r="AU12" s="17">
        <v>0.22091700616282101</v>
      </c>
      <c r="AV12" s="17">
        <v>0.264301899916976</v>
      </c>
      <c r="AW12" s="17"/>
      <c r="AX12" s="17">
        <v>0.21036431212963799</v>
      </c>
      <c r="AY12" s="17">
        <v>0.21815945660087299</v>
      </c>
      <c r="AZ12" s="17">
        <v>0.20657879059908399</v>
      </c>
      <c r="BA12" s="17">
        <v>0.23505130525790499</v>
      </c>
      <c r="BB12" s="17">
        <v>0.18084588211036001</v>
      </c>
      <c r="BC12" s="17">
        <v>0.17837650388520401</v>
      </c>
      <c r="BD12" s="17"/>
      <c r="BE12" s="17">
        <v>0.20878020599986999</v>
      </c>
      <c r="BF12" s="17">
        <v>0.19596025753820301</v>
      </c>
      <c r="BG12" s="17">
        <v>0.22886562919928299</v>
      </c>
      <c r="BH12" s="17"/>
      <c r="BI12" s="17">
        <v>0.217711783870294</v>
      </c>
      <c r="BJ12" s="17">
        <v>0.20983482344635701</v>
      </c>
      <c r="BK12" s="17"/>
      <c r="BL12" s="17">
        <v>0.226433272280956</v>
      </c>
      <c r="BM12" s="17">
        <v>0.20753152571928599</v>
      </c>
      <c r="BN12" s="17">
        <v>0.17280393063699501</v>
      </c>
      <c r="BO12" s="17">
        <v>0.195637928326206</v>
      </c>
      <c r="BP12" s="17">
        <v>0.212280573977953</v>
      </c>
      <c r="BQ12" s="17"/>
      <c r="BR12" s="17">
        <v>0.214324303155982</v>
      </c>
      <c r="BS12" s="17">
        <v>0.148993518367696</v>
      </c>
      <c r="BT12" s="17">
        <v>0.25141346762743599</v>
      </c>
      <c r="BU12" s="17">
        <v>0.20562324540357199</v>
      </c>
      <c r="BV12" s="17"/>
      <c r="BW12" s="17">
        <v>0.209899920344645</v>
      </c>
      <c r="BX12" s="17">
        <v>0.1954080203062</v>
      </c>
      <c r="BY12" s="17">
        <v>0.22133956913995601</v>
      </c>
      <c r="BZ12" s="17">
        <v>0.23992616505806</v>
      </c>
      <c r="CA12" s="17">
        <v>0.19590505776401201</v>
      </c>
      <c r="CB12" s="17"/>
      <c r="CC12" s="17">
        <v>0.17210999171543701</v>
      </c>
      <c r="CD12" s="17">
        <v>0.17116565886973301</v>
      </c>
      <c r="CE12" s="17">
        <v>0.27494886396915902</v>
      </c>
      <c r="CF12" s="17">
        <v>0.220057010010833</v>
      </c>
      <c r="CG12" s="17">
        <v>0.23516577713949699</v>
      </c>
      <c r="CH12" s="17">
        <v>0.20003481129949399</v>
      </c>
      <c r="CI12" s="17">
        <v>0.25218290151404599</v>
      </c>
      <c r="CJ12" s="17">
        <v>0.18738988651296401</v>
      </c>
      <c r="CK12" s="17">
        <v>0.22026046392738099</v>
      </c>
      <c r="CL12" s="17">
        <v>0.188845650614336</v>
      </c>
    </row>
    <row r="13" spans="2:90" ht="30" x14ac:dyDescent="0.25">
      <c r="B13" s="18" t="s">
        <v>457</v>
      </c>
      <c r="C13" s="17">
        <v>0.20965460518633799</v>
      </c>
      <c r="D13" s="17">
        <v>0.21971067344120099</v>
      </c>
      <c r="E13" s="17">
        <v>0.201146979612012</v>
      </c>
      <c r="F13" s="17"/>
      <c r="G13" s="17">
        <v>0.18249255060508601</v>
      </c>
      <c r="H13" s="17">
        <v>0.195100902337665</v>
      </c>
      <c r="I13" s="17">
        <v>0.22425506785893501</v>
      </c>
      <c r="J13" s="17">
        <v>0.19161249733437399</v>
      </c>
      <c r="K13" s="17">
        <v>0.229761916865595</v>
      </c>
      <c r="L13" s="17">
        <v>0.221449615135245</v>
      </c>
      <c r="M13" s="17"/>
      <c r="N13" s="17">
        <v>0.206959747488765</v>
      </c>
      <c r="O13" s="17">
        <v>0.21313258013054601</v>
      </c>
      <c r="P13" s="17">
        <v>0.19689946794152199</v>
      </c>
      <c r="Q13" s="17">
        <v>0.221677652526962</v>
      </c>
      <c r="R13" s="17"/>
      <c r="S13" s="17">
        <v>0.252610275737917</v>
      </c>
      <c r="T13" s="17">
        <v>0.210511333061395</v>
      </c>
      <c r="U13" s="17">
        <v>0.16680047159529399</v>
      </c>
      <c r="V13" s="17">
        <v>0.19834384602164601</v>
      </c>
      <c r="W13" s="17">
        <v>0.21328179176780601</v>
      </c>
      <c r="X13" s="17">
        <v>0.226187152432373</v>
      </c>
      <c r="Y13" s="17">
        <v>0.178744750774323</v>
      </c>
      <c r="Z13" s="17">
        <v>0.23920163752627299</v>
      </c>
      <c r="AA13" s="17">
        <v>0.19663566627277801</v>
      </c>
      <c r="AB13" s="17"/>
      <c r="AC13" s="17">
        <v>0.22021772945693099</v>
      </c>
      <c r="AD13" s="17">
        <v>0.21084308925466799</v>
      </c>
      <c r="AE13" s="17">
        <v>0.193943525312501</v>
      </c>
      <c r="AF13" s="17"/>
      <c r="AG13" s="17">
        <v>0.22289053794136099</v>
      </c>
      <c r="AH13" s="17">
        <v>0.21936318900172799</v>
      </c>
      <c r="AI13" s="17">
        <v>0.18572633314873399</v>
      </c>
      <c r="AJ13" s="17">
        <v>0.23119003531912499</v>
      </c>
      <c r="AK13" s="17"/>
      <c r="AL13" s="17">
        <v>0.18689883032773</v>
      </c>
      <c r="AM13" s="17">
        <v>0.21740516381230399</v>
      </c>
      <c r="AN13" s="17">
        <v>0.201318300762582</v>
      </c>
      <c r="AO13" s="17">
        <v>0.22865919432643</v>
      </c>
      <c r="AP13" s="17">
        <v>0.14365820511918501</v>
      </c>
      <c r="AQ13" s="17"/>
      <c r="AR13" s="17">
        <v>0.18998884392491999</v>
      </c>
      <c r="AS13" s="17">
        <v>0.20064649981379401</v>
      </c>
      <c r="AT13" s="17">
        <v>0.209177237375369</v>
      </c>
      <c r="AU13" s="17">
        <v>0.23200529347783999</v>
      </c>
      <c r="AV13" s="17">
        <v>0.22704103145315599</v>
      </c>
      <c r="AW13" s="17"/>
      <c r="AX13" s="17">
        <v>0.21819141468780801</v>
      </c>
      <c r="AY13" s="17">
        <v>0.22223685712058799</v>
      </c>
      <c r="AZ13" s="17">
        <v>0.225465708600116</v>
      </c>
      <c r="BA13" s="17">
        <v>0.211831471585403</v>
      </c>
      <c r="BB13" s="17">
        <v>0.16977301053719099</v>
      </c>
      <c r="BC13" s="17">
        <v>0.14530268540411301</v>
      </c>
      <c r="BD13" s="17"/>
      <c r="BE13" s="17">
        <v>0.196971217590836</v>
      </c>
      <c r="BF13" s="17">
        <v>0.22017909383197201</v>
      </c>
      <c r="BG13" s="17">
        <v>0.216587943241457</v>
      </c>
      <c r="BH13" s="17"/>
      <c r="BI13" s="17">
        <v>0.20250642680287501</v>
      </c>
      <c r="BJ13" s="17">
        <v>0.21146936538814701</v>
      </c>
      <c r="BK13" s="17"/>
      <c r="BL13" s="17">
        <v>0.22001047210878699</v>
      </c>
      <c r="BM13" s="17">
        <v>0.23125172365732299</v>
      </c>
      <c r="BN13" s="17">
        <v>0.22339322782055701</v>
      </c>
      <c r="BO13" s="17">
        <v>0.19552087424324599</v>
      </c>
      <c r="BP13" s="17">
        <v>0.16961869454888001</v>
      </c>
      <c r="BQ13" s="17"/>
      <c r="BR13" s="17">
        <v>0.209604191277871</v>
      </c>
      <c r="BS13" s="17">
        <v>0.16899814807498001</v>
      </c>
      <c r="BT13" s="17">
        <v>0.25071885126041898</v>
      </c>
      <c r="BU13" s="17">
        <v>0.22324343585651299</v>
      </c>
      <c r="BV13" s="17"/>
      <c r="BW13" s="17">
        <v>0.21604536337798799</v>
      </c>
      <c r="BX13" s="17">
        <v>0.209509246899581</v>
      </c>
      <c r="BY13" s="17">
        <v>0.212305530659607</v>
      </c>
      <c r="BZ13" s="17">
        <v>0.19309239120923399</v>
      </c>
      <c r="CA13" s="17">
        <v>0.21555741963510799</v>
      </c>
      <c r="CB13" s="17"/>
      <c r="CC13" s="17">
        <v>0.221743565043094</v>
      </c>
      <c r="CD13" s="17">
        <v>0.226836841631745</v>
      </c>
      <c r="CE13" s="17">
        <v>0.199051683622509</v>
      </c>
      <c r="CF13" s="17">
        <v>0.233609416865837</v>
      </c>
      <c r="CG13" s="17">
        <v>0.20013864642777299</v>
      </c>
      <c r="CH13" s="17">
        <v>0.15914180794909599</v>
      </c>
      <c r="CI13" s="17">
        <v>0.22298011128497999</v>
      </c>
      <c r="CJ13" s="17">
        <v>0.220098131073131</v>
      </c>
      <c r="CK13" s="17">
        <v>0.20753508073907401</v>
      </c>
      <c r="CL13" s="17">
        <v>0.20181953119642501</v>
      </c>
    </row>
    <row r="14" spans="2:90" ht="30" x14ac:dyDescent="0.25">
      <c r="B14" s="18" t="s">
        <v>458</v>
      </c>
      <c r="C14" s="17">
        <v>0.198593186257599</v>
      </c>
      <c r="D14" s="17">
        <v>0.204409114482896</v>
      </c>
      <c r="E14" s="17">
        <v>0.19296966771138399</v>
      </c>
      <c r="F14" s="17"/>
      <c r="G14" s="17">
        <v>0.163229272274829</v>
      </c>
      <c r="H14" s="17">
        <v>0.20921027605203299</v>
      </c>
      <c r="I14" s="17">
        <v>0.182295617700799</v>
      </c>
      <c r="J14" s="17">
        <v>0.20894827859519499</v>
      </c>
      <c r="K14" s="17">
        <v>0.21579044779092801</v>
      </c>
      <c r="L14" s="17">
        <v>0.19899368360228301</v>
      </c>
      <c r="M14" s="17"/>
      <c r="N14" s="17">
        <v>0.215241459266727</v>
      </c>
      <c r="O14" s="17">
        <v>0.178603403361976</v>
      </c>
      <c r="P14" s="17">
        <v>0.200532927434034</v>
      </c>
      <c r="Q14" s="17">
        <v>0.19891551810560801</v>
      </c>
      <c r="R14" s="17"/>
      <c r="S14" s="17">
        <v>0.22270469458848799</v>
      </c>
      <c r="T14" s="17">
        <v>0.15857709330720299</v>
      </c>
      <c r="U14" s="17">
        <v>0.18869597887533299</v>
      </c>
      <c r="V14" s="17">
        <v>0.15182461107019701</v>
      </c>
      <c r="W14" s="17">
        <v>0.18295869604680501</v>
      </c>
      <c r="X14" s="17">
        <v>0.23021871609935399</v>
      </c>
      <c r="Y14" s="17">
        <v>0.22686485339662801</v>
      </c>
      <c r="Z14" s="17">
        <v>0.20560975151244701</v>
      </c>
      <c r="AA14" s="17">
        <v>0.22808504558011</v>
      </c>
      <c r="AB14" s="17"/>
      <c r="AC14" s="17">
        <v>0.21332485190783301</v>
      </c>
      <c r="AD14" s="17">
        <v>0.195015028455854</v>
      </c>
      <c r="AE14" s="17">
        <v>0.183259307957683</v>
      </c>
      <c r="AF14" s="17"/>
      <c r="AG14" s="17">
        <v>0.215096724920425</v>
      </c>
      <c r="AH14" s="17">
        <v>0.201698871863253</v>
      </c>
      <c r="AI14" s="17">
        <v>0.16652701014155299</v>
      </c>
      <c r="AJ14" s="17">
        <v>0.207754293545312</v>
      </c>
      <c r="AK14" s="17"/>
      <c r="AL14" s="17">
        <v>0.20176194817829299</v>
      </c>
      <c r="AM14" s="17">
        <v>0.18105936814165299</v>
      </c>
      <c r="AN14" s="17">
        <v>0.195027108495199</v>
      </c>
      <c r="AO14" s="17">
        <v>0.21735742911655001</v>
      </c>
      <c r="AP14" s="17">
        <v>0.185896113152759</v>
      </c>
      <c r="AQ14" s="17"/>
      <c r="AR14" s="17">
        <v>0.17129858975354001</v>
      </c>
      <c r="AS14" s="17">
        <v>0.20156935961603101</v>
      </c>
      <c r="AT14" s="17">
        <v>0.20228986970765001</v>
      </c>
      <c r="AU14" s="17">
        <v>0.20792856855622299</v>
      </c>
      <c r="AV14" s="17">
        <v>0.19801780845449099</v>
      </c>
      <c r="AW14" s="17"/>
      <c r="AX14" s="17">
        <v>0.21926240923991899</v>
      </c>
      <c r="AY14" s="17">
        <v>0.22845148751373001</v>
      </c>
      <c r="AZ14" s="17">
        <v>0.189362719787773</v>
      </c>
      <c r="BA14" s="17">
        <v>0.17300009595872501</v>
      </c>
      <c r="BB14" s="17">
        <v>0.142044049955309</v>
      </c>
      <c r="BC14" s="17">
        <v>0.16669751087424001</v>
      </c>
      <c r="BD14" s="17"/>
      <c r="BE14" s="17">
        <v>0.19474720488689601</v>
      </c>
      <c r="BF14" s="17">
        <v>0.21706338691584001</v>
      </c>
      <c r="BG14" s="17">
        <v>0.18650644481853201</v>
      </c>
      <c r="BH14" s="17"/>
      <c r="BI14" s="17">
        <v>0.194825666478599</v>
      </c>
      <c r="BJ14" s="17">
        <v>0.19954967399303</v>
      </c>
      <c r="BK14" s="17"/>
      <c r="BL14" s="17">
        <v>0.22072887338792399</v>
      </c>
      <c r="BM14" s="17">
        <v>0.18522212355040699</v>
      </c>
      <c r="BN14" s="17">
        <v>0.172460723445475</v>
      </c>
      <c r="BO14" s="17">
        <v>0.21366786129699999</v>
      </c>
      <c r="BP14" s="17">
        <v>0.179318604626242</v>
      </c>
      <c r="BQ14" s="17"/>
      <c r="BR14" s="17">
        <v>0.193914806595814</v>
      </c>
      <c r="BS14" s="17">
        <v>0.22575484961063799</v>
      </c>
      <c r="BT14" s="17">
        <v>0.199584693088801</v>
      </c>
      <c r="BU14" s="17">
        <v>0.239744800533046</v>
      </c>
      <c r="BV14" s="17"/>
      <c r="BW14" s="17">
        <v>0.175280586590215</v>
      </c>
      <c r="BX14" s="17">
        <v>0.20453704865637701</v>
      </c>
      <c r="BY14" s="17">
        <v>0.176775019743272</v>
      </c>
      <c r="BZ14" s="17">
        <v>0.197130601702556</v>
      </c>
      <c r="CA14" s="17">
        <v>0.24219573658574001</v>
      </c>
      <c r="CB14" s="17"/>
      <c r="CC14" s="17">
        <v>0.25334595202794102</v>
      </c>
      <c r="CD14" s="17">
        <v>0.23249288796558301</v>
      </c>
      <c r="CE14" s="17">
        <v>0.22832392033236101</v>
      </c>
      <c r="CF14" s="17">
        <v>0.19228663903028101</v>
      </c>
      <c r="CG14" s="17">
        <v>0.18160160547785101</v>
      </c>
      <c r="CH14" s="17">
        <v>0.19332930500918599</v>
      </c>
      <c r="CI14" s="17">
        <v>0.19077640303805901</v>
      </c>
      <c r="CJ14" s="17">
        <v>0.18128332267913999</v>
      </c>
      <c r="CK14" s="17">
        <v>0.154859137685535</v>
      </c>
      <c r="CL14" s="17">
        <v>0.17804426042010499</v>
      </c>
    </row>
    <row r="15" spans="2:90" x14ac:dyDescent="0.25">
      <c r="B15" s="18" t="s">
        <v>181</v>
      </c>
      <c r="C15" s="17">
        <v>0.18567951221391599</v>
      </c>
      <c r="D15" s="17">
        <v>0.19324983322237499</v>
      </c>
      <c r="E15" s="17">
        <v>0.178580008866216</v>
      </c>
      <c r="F15" s="17"/>
      <c r="G15" s="17">
        <v>0.201715054779629</v>
      </c>
      <c r="H15" s="17">
        <v>0.24312723475560899</v>
      </c>
      <c r="I15" s="17">
        <v>0.21437881027035699</v>
      </c>
      <c r="J15" s="17">
        <v>0.160280594094109</v>
      </c>
      <c r="K15" s="17">
        <v>0.176933765797122</v>
      </c>
      <c r="L15" s="17">
        <v>0.140774497798207</v>
      </c>
      <c r="M15" s="17"/>
      <c r="N15" s="17">
        <v>0.175809106111224</v>
      </c>
      <c r="O15" s="17">
        <v>0.18782258157971901</v>
      </c>
      <c r="P15" s="17">
        <v>0.18930746276972599</v>
      </c>
      <c r="Q15" s="17">
        <v>0.19174648727993601</v>
      </c>
      <c r="R15" s="17"/>
      <c r="S15" s="17">
        <v>0.223633404790746</v>
      </c>
      <c r="T15" s="17">
        <v>0.199607215968201</v>
      </c>
      <c r="U15" s="17">
        <v>0.219086587081497</v>
      </c>
      <c r="V15" s="17">
        <v>0.20099076243536601</v>
      </c>
      <c r="W15" s="17">
        <v>0.165671502040936</v>
      </c>
      <c r="X15" s="17">
        <v>0.148788068446078</v>
      </c>
      <c r="Y15" s="17">
        <v>0.16167521080625799</v>
      </c>
      <c r="Z15" s="17">
        <v>0.15336250752383401</v>
      </c>
      <c r="AA15" s="17">
        <v>0.156448722715023</v>
      </c>
      <c r="AB15" s="17"/>
      <c r="AC15" s="17">
        <v>0.15947274437873499</v>
      </c>
      <c r="AD15" s="17">
        <v>0.21053531866789199</v>
      </c>
      <c r="AE15" s="17">
        <v>0.190922173217213</v>
      </c>
      <c r="AF15" s="17"/>
      <c r="AG15" s="17">
        <v>0.17046358900589201</v>
      </c>
      <c r="AH15" s="17">
        <v>0.21394161184968899</v>
      </c>
      <c r="AI15" s="17">
        <v>0.18128121778253001</v>
      </c>
      <c r="AJ15" s="17">
        <v>0.180437774756319</v>
      </c>
      <c r="AK15" s="17"/>
      <c r="AL15" s="17">
        <v>0.16565759694419499</v>
      </c>
      <c r="AM15" s="17">
        <v>0.16927867187350201</v>
      </c>
      <c r="AN15" s="17">
        <v>0.23449480025884401</v>
      </c>
      <c r="AO15" s="17">
        <v>0.18834792789455901</v>
      </c>
      <c r="AP15" s="17">
        <v>0.201691189724922</v>
      </c>
      <c r="AQ15" s="17"/>
      <c r="AR15" s="17">
        <v>0.149720870446065</v>
      </c>
      <c r="AS15" s="17">
        <v>0.18876931243765299</v>
      </c>
      <c r="AT15" s="17">
        <v>0.199062330622087</v>
      </c>
      <c r="AU15" s="17">
        <v>0.19359170101588699</v>
      </c>
      <c r="AV15" s="17">
        <v>0.16964121103539101</v>
      </c>
      <c r="AW15" s="17"/>
      <c r="AX15" s="17">
        <v>0.217140510382795</v>
      </c>
      <c r="AY15" s="17">
        <v>0.16503529622275301</v>
      </c>
      <c r="AZ15" s="17">
        <v>0.18545269091452701</v>
      </c>
      <c r="BA15" s="17">
        <v>0.18526112236595199</v>
      </c>
      <c r="BB15" s="17">
        <v>0.17047940132904599</v>
      </c>
      <c r="BC15" s="17">
        <v>0.20210315736557999</v>
      </c>
      <c r="BD15" s="17"/>
      <c r="BE15" s="17">
        <v>0.165861656410525</v>
      </c>
      <c r="BF15" s="17">
        <v>0.241435291406804</v>
      </c>
      <c r="BG15" s="17">
        <v>0.159738826701502</v>
      </c>
      <c r="BH15" s="17"/>
      <c r="BI15" s="17">
        <v>0.19779165261410001</v>
      </c>
      <c r="BJ15" s="17">
        <v>0.18260451475612699</v>
      </c>
      <c r="BK15" s="17"/>
      <c r="BL15" s="17">
        <v>0.15811662824484601</v>
      </c>
      <c r="BM15" s="17">
        <v>0.152747799010509</v>
      </c>
      <c r="BN15" s="17">
        <v>0.225216128177499</v>
      </c>
      <c r="BO15" s="17">
        <v>0.27337591413467299</v>
      </c>
      <c r="BP15" s="17">
        <v>0.236153692812061</v>
      </c>
      <c r="BQ15" s="17"/>
      <c r="BR15" s="17">
        <v>0.182837524770041</v>
      </c>
      <c r="BS15" s="17">
        <v>0.223262736423158</v>
      </c>
      <c r="BT15" s="17">
        <v>0.21093033492784799</v>
      </c>
      <c r="BU15" s="17">
        <v>0.156840989071385</v>
      </c>
      <c r="BV15" s="17"/>
      <c r="BW15" s="17">
        <v>0.20593378276684801</v>
      </c>
      <c r="BX15" s="17">
        <v>0.179838936753907</v>
      </c>
      <c r="BY15" s="17">
        <v>0.16957452553826599</v>
      </c>
      <c r="BZ15" s="17">
        <v>0.19012567632931199</v>
      </c>
      <c r="CA15" s="17">
        <v>0.18711605141527801</v>
      </c>
      <c r="CB15" s="17"/>
      <c r="CC15" s="17">
        <v>0.192475333695314</v>
      </c>
      <c r="CD15" s="17">
        <v>0.176828232447685</v>
      </c>
      <c r="CE15" s="17">
        <v>0.18798272021397699</v>
      </c>
      <c r="CF15" s="17">
        <v>0.20191965710231999</v>
      </c>
      <c r="CG15" s="17">
        <v>0.18142032410403899</v>
      </c>
      <c r="CH15" s="17">
        <v>0.194510599539891</v>
      </c>
      <c r="CI15" s="17">
        <v>0.181839000106854</v>
      </c>
      <c r="CJ15" s="17">
        <v>0.19205746120058201</v>
      </c>
      <c r="CK15" s="17">
        <v>0.141634013580278</v>
      </c>
      <c r="CL15" s="17">
        <v>0.199329352384916</v>
      </c>
    </row>
    <row r="16" spans="2:90" ht="45" x14ac:dyDescent="0.25">
      <c r="B16" s="18" t="s">
        <v>459</v>
      </c>
      <c r="C16" s="17">
        <v>0.15274777210208501</v>
      </c>
      <c r="D16" s="17">
        <v>0.16722525183293199</v>
      </c>
      <c r="E16" s="17">
        <v>0.13882017552217499</v>
      </c>
      <c r="F16" s="17"/>
      <c r="G16" s="17">
        <v>0.19509359098658599</v>
      </c>
      <c r="H16" s="17">
        <v>0.15962987550951199</v>
      </c>
      <c r="I16" s="17">
        <v>0.14393279230898701</v>
      </c>
      <c r="J16" s="17">
        <v>0.14530307864925601</v>
      </c>
      <c r="K16" s="17">
        <v>0.14670966841448199</v>
      </c>
      <c r="L16" s="17">
        <v>0.14434549353679799</v>
      </c>
      <c r="M16" s="17"/>
      <c r="N16" s="17">
        <v>0.148975508250969</v>
      </c>
      <c r="O16" s="17">
        <v>0.14418177751483799</v>
      </c>
      <c r="P16" s="17">
        <v>0.16244173789921701</v>
      </c>
      <c r="Q16" s="17">
        <v>0.15729355412117199</v>
      </c>
      <c r="R16" s="17"/>
      <c r="S16" s="17">
        <v>0.17145840141289001</v>
      </c>
      <c r="T16" s="17">
        <v>0.13213206375821401</v>
      </c>
      <c r="U16" s="17">
        <v>0.13691410372840701</v>
      </c>
      <c r="V16" s="17">
        <v>0.14013444101263001</v>
      </c>
      <c r="W16" s="17">
        <v>0.17945418345412401</v>
      </c>
      <c r="X16" s="17">
        <v>0.191735969813629</v>
      </c>
      <c r="Y16" s="17">
        <v>0.14979673602164301</v>
      </c>
      <c r="Z16" s="17">
        <v>0.13361795974867399</v>
      </c>
      <c r="AA16" s="17">
        <v>0.13931591083492001</v>
      </c>
      <c r="AB16" s="17"/>
      <c r="AC16" s="17">
        <v>0.15750626813662699</v>
      </c>
      <c r="AD16" s="17">
        <v>0.14295882718370401</v>
      </c>
      <c r="AE16" s="17">
        <v>0.159602101621374</v>
      </c>
      <c r="AF16" s="17"/>
      <c r="AG16" s="17">
        <v>0.156168293765408</v>
      </c>
      <c r="AH16" s="17">
        <v>0.16261868128125401</v>
      </c>
      <c r="AI16" s="17">
        <v>0.13698231145214401</v>
      </c>
      <c r="AJ16" s="17">
        <v>0.15958938455980101</v>
      </c>
      <c r="AK16" s="17"/>
      <c r="AL16" s="17">
        <v>0.159861207335038</v>
      </c>
      <c r="AM16" s="17">
        <v>0.14034369966480401</v>
      </c>
      <c r="AN16" s="17">
        <v>0.15599385852466999</v>
      </c>
      <c r="AO16" s="17">
        <v>0.179061150889465</v>
      </c>
      <c r="AP16" s="17">
        <v>8.5198697153338596E-2</v>
      </c>
      <c r="AQ16" s="17"/>
      <c r="AR16" s="17">
        <v>0.17970852969853801</v>
      </c>
      <c r="AS16" s="17">
        <v>0.15391502039522501</v>
      </c>
      <c r="AT16" s="17">
        <v>0.14883851782841501</v>
      </c>
      <c r="AU16" s="17">
        <v>0.136105282729136</v>
      </c>
      <c r="AV16" s="17">
        <v>0.17610889849588299</v>
      </c>
      <c r="AW16" s="17"/>
      <c r="AX16" s="17">
        <v>0.16983329406271899</v>
      </c>
      <c r="AY16" s="17">
        <v>0.150180488269061</v>
      </c>
      <c r="AZ16" s="17">
        <v>0.17227827165711901</v>
      </c>
      <c r="BA16" s="17">
        <v>0.13434257421967699</v>
      </c>
      <c r="BB16" s="17">
        <v>0.121638506363902</v>
      </c>
      <c r="BC16" s="17">
        <v>0.17585081803002101</v>
      </c>
      <c r="BD16" s="17"/>
      <c r="BE16" s="17">
        <v>0.163703110427315</v>
      </c>
      <c r="BF16" s="17">
        <v>0.14913026621690001</v>
      </c>
      <c r="BG16" s="17">
        <v>0.14251693166038101</v>
      </c>
      <c r="BH16" s="17"/>
      <c r="BI16" s="17">
        <v>0.14042042394017401</v>
      </c>
      <c r="BJ16" s="17">
        <v>0.155877405924575</v>
      </c>
      <c r="BK16" s="17"/>
      <c r="BL16" s="17">
        <v>0.151223514016362</v>
      </c>
      <c r="BM16" s="17">
        <v>0.141208025849348</v>
      </c>
      <c r="BN16" s="17">
        <v>0.161554889530382</v>
      </c>
      <c r="BO16" s="17">
        <v>0.18047053458182899</v>
      </c>
      <c r="BP16" s="17">
        <v>0.14765740635059299</v>
      </c>
      <c r="BQ16" s="17"/>
      <c r="BR16" s="17">
        <v>0.146936133105978</v>
      </c>
      <c r="BS16" s="17">
        <v>0.17150626709021399</v>
      </c>
      <c r="BT16" s="17">
        <v>0.189256441633123</v>
      </c>
      <c r="BU16" s="17">
        <v>0.195623819496</v>
      </c>
      <c r="BV16" s="17"/>
      <c r="BW16" s="17">
        <v>0.12963906211672399</v>
      </c>
      <c r="BX16" s="17">
        <v>0.173941452549634</v>
      </c>
      <c r="BY16" s="17">
        <v>0.139094764173334</v>
      </c>
      <c r="BZ16" s="17">
        <v>0.148845999496208</v>
      </c>
      <c r="CA16" s="17">
        <v>0.163423526411661</v>
      </c>
      <c r="CB16" s="17"/>
      <c r="CC16" s="17">
        <v>0.195570275944834</v>
      </c>
      <c r="CD16" s="17">
        <v>0.16252179354257701</v>
      </c>
      <c r="CE16" s="17">
        <v>0.139016189765198</v>
      </c>
      <c r="CF16" s="17">
        <v>0.158086017218175</v>
      </c>
      <c r="CG16" s="17">
        <v>0.131260398271105</v>
      </c>
      <c r="CH16" s="17">
        <v>0.13799399577807001</v>
      </c>
      <c r="CI16" s="17">
        <v>0.129677135378891</v>
      </c>
      <c r="CJ16" s="17">
        <v>0.14646141632932</v>
      </c>
      <c r="CK16" s="17">
        <v>0.18937602747517901</v>
      </c>
      <c r="CL16" s="17">
        <v>0.13409288252138099</v>
      </c>
    </row>
    <row r="17" spans="2:90" ht="30" x14ac:dyDescent="0.25">
      <c r="B17" s="18" t="s">
        <v>460</v>
      </c>
      <c r="C17" s="17">
        <v>0.12830032110994999</v>
      </c>
      <c r="D17" s="17">
        <v>0.121010482447442</v>
      </c>
      <c r="E17" s="17">
        <v>0.135676107629564</v>
      </c>
      <c r="F17" s="17"/>
      <c r="G17" s="17">
        <v>0.16571330753601299</v>
      </c>
      <c r="H17" s="17">
        <v>0.175518785481763</v>
      </c>
      <c r="I17" s="17">
        <v>0.134745768661969</v>
      </c>
      <c r="J17" s="17">
        <v>0.114796429332145</v>
      </c>
      <c r="K17" s="17">
        <v>9.4604278400795203E-2</v>
      </c>
      <c r="L17" s="17">
        <v>0.105233291665509</v>
      </c>
      <c r="M17" s="17"/>
      <c r="N17" s="17">
        <v>0.15309960735268499</v>
      </c>
      <c r="O17" s="17">
        <v>0.114237752374953</v>
      </c>
      <c r="P17" s="17">
        <v>0.139132218134179</v>
      </c>
      <c r="Q17" s="17">
        <v>0.10850467478444301</v>
      </c>
      <c r="R17" s="17"/>
      <c r="S17" s="17">
        <v>0.14861177401751899</v>
      </c>
      <c r="T17" s="17">
        <v>0.11143758446056699</v>
      </c>
      <c r="U17" s="17">
        <v>0.14426936639007401</v>
      </c>
      <c r="V17" s="17">
        <v>0.12065097427153</v>
      </c>
      <c r="W17" s="17">
        <v>0.117855254367303</v>
      </c>
      <c r="X17" s="17">
        <v>0.118334782180002</v>
      </c>
      <c r="Y17" s="17">
        <v>0.12462702073660099</v>
      </c>
      <c r="Z17" s="17">
        <v>0.135428966875831</v>
      </c>
      <c r="AA17" s="17">
        <v>0.13404282065304299</v>
      </c>
      <c r="AB17" s="17"/>
      <c r="AC17" s="17">
        <v>0.115328668309435</v>
      </c>
      <c r="AD17" s="17">
        <v>0.140061121911735</v>
      </c>
      <c r="AE17" s="17">
        <v>0.114840803052492</v>
      </c>
      <c r="AF17" s="17"/>
      <c r="AG17" s="17">
        <v>0.12139477653441801</v>
      </c>
      <c r="AH17" s="17">
        <v>0.15067914554140799</v>
      </c>
      <c r="AI17" s="17">
        <v>0.12890845361236</v>
      </c>
      <c r="AJ17" s="17">
        <v>0.122988569526622</v>
      </c>
      <c r="AK17" s="17"/>
      <c r="AL17" s="17">
        <v>0.101996491541693</v>
      </c>
      <c r="AM17" s="17">
        <v>0.12201482019247301</v>
      </c>
      <c r="AN17" s="17">
        <v>0.134810024076364</v>
      </c>
      <c r="AO17" s="17">
        <v>0.183724048873289</v>
      </c>
      <c r="AP17" s="17">
        <v>0.22795112234537601</v>
      </c>
      <c r="AQ17" s="17"/>
      <c r="AR17" s="17">
        <v>7.0525024266140796E-2</v>
      </c>
      <c r="AS17" s="17">
        <v>0.12804373963065999</v>
      </c>
      <c r="AT17" s="17">
        <v>0.14472275342645799</v>
      </c>
      <c r="AU17" s="17">
        <v>0.13300730147784301</v>
      </c>
      <c r="AV17" s="17">
        <v>0.155916090003722</v>
      </c>
      <c r="AW17" s="17"/>
      <c r="AX17" s="17">
        <v>0.15297145048059099</v>
      </c>
      <c r="AY17" s="17">
        <v>0.115097789328464</v>
      </c>
      <c r="AZ17" s="17">
        <v>0.13443719200128601</v>
      </c>
      <c r="BA17" s="17">
        <v>0.129048830131852</v>
      </c>
      <c r="BB17" s="17">
        <v>0.12713053739637201</v>
      </c>
      <c r="BC17" s="17">
        <v>8.4635949474965694E-2</v>
      </c>
      <c r="BD17" s="17"/>
      <c r="BE17" s="17">
        <v>0.120129194974693</v>
      </c>
      <c r="BF17" s="17">
        <v>0.161138598860007</v>
      </c>
      <c r="BG17" s="17">
        <v>0.108859342847372</v>
      </c>
      <c r="BH17" s="17"/>
      <c r="BI17" s="17">
        <v>0.12785746495898301</v>
      </c>
      <c r="BJ17" s="17">
        <v>0.128412752232229</v>
      </c>
      <c r="BK17" s="17"/>
      <c r="BL17" s="17">
        <v>0.116626860886148</v>
      </c>
      <c r="BM17" s="17">
        <v>0.139559906600871</v>
      </c>
      <c r="BN17" s="17">
        <v>0.129325293559863</v>
      </c>
      <c r="BO17" s="17">
        <v>0.13063577056196701</v>
      </c>
      <c r="BP17" s="17">
        <v>0.138673469105451</v>
      </c>
      <c r="BQ17" s="17"/>
      <c r="BR17" s="17">
        <v>0.12090551302897699</v>
      </c>
      <c r="BS17" s="17">
        <v>0.14833859978935801</v>
      </c>
      <c r="BT17" s="17">
        <v>0.15841127857319601</v>
      </c>
      <c r="BU17" s="17">
        <v>0.21567095703099701</v>
      </c>
      <c r="BV17" s="17"/>
      <c r="BW17" s="17">
        <v>0.118750777282917</v>
      </c>
      <c r="BX17" s="17">
        <v>0.13777075888614301</v>
      </c>
      <c r="BY17" s="17">
        <v>0.119240467198807</v>
      </c>
      <c r="BZ17" s="17">
        <v>0.13809996226097801</v>
      </c>
      <c r="CA17" s="17">
        <v>0.119299389351814</v>
      </c>
      <c r="CB17" s="17"/>
      <c r="CC17" s="17">
        <v>0.105403174164032</v>
      </c>
      <c r="CD17" s="17">
        <v>0.127007484046611</v>
      </c>
      <c r="CE17" s="17">
        <v>0.14875550754242201</v>
      </c>
      <c r="CF17" s="17">
        <v>0.15519637188347299</v>
      </c>
      <c r="CG17" s="17">
        <v>0.119913215473716</v>
      </c>
      <c r="CH17" s="17">
        <v>0.144017254986226</v>
      </c>
      <c r="CI17" s="17">
        <v>0.11654724164219001</v>
      </c>
      <c r="CJ17" s="17">
        <v>0.11343324838749499</v>
      </c>
      <c r="CK17" s="17">
        <v>0.14157045323064499</v>
      </c>
      <c r="CL17" s="17">
        <v>8.5853585439305102E-2</v>
      </c>
    </row>
    <row r="18" spans="2:90" ht="30" x14ac:dyDescent="0.25">
      <c r="B18" s="18" t="s">
        <v>461</v>
      </c>
      <c r="C18" s="17">
        <v>0.121779954080424</v>
      </c>
      <c r="D18" s="17">
        <v>0.125749317241999</v>
      </c>
      <c r="E18" s="17">
        <v>0.118590051451682</v>
      </c>
      <c r="F18" s="17"/>
      <c r="G18" s="17">
        <v>0.14376700962977601</v>
      </c>
      <c r="H18" s="17">
        <v>0.161744537508382</v>
      </c>
      <c r="I18" s="17">
        <v>0.14295289056024199</v>
      </c>
      <c r="J18" s="17">
        <v>0.103586258289166</v>
      </c>
      <c r="K18" s="17">
        <v>0.10738099246874901</v>
      </c>
      <c r="L18" s="17">
        <v>9.0870603233800307E-2</v>
      </c>
      <c r="M18" s="17"/>
      <c r="N18" s="17">
        <v>0.12266045738277701</v>
      </c>
      <c r="O18" s="17">
        <v>0.12888130692758401</v>
      </c>
      <c r="P18" s="17">
        <v>0.11328778982883</v>
      </c>
      <c r="Q18" s="17">
        <v>0.12096477854068</v>
      </c>
      <c r="R18" s="17"/>
      <c r="S18" s="17">
        <v>0.110646884937517</v>
      </c>
      <c r="T18" s="17">
        <v>0.104688111011744</v>
      </c>
      <c r="U18" s="17">
        <v>0.13994393942226199</v>
      </c>
      <c r="V18" s="17">
        <v>0.13308279476206999</v>
      </c>
      <c r="W18" s="17">
        <v>0.13300453979879101</v>
      </c>
      <c r="X18" s="17">
        <v>0.10037018468239201</v>
      </c>
      <c r="Y18" s="17">
        <v>0.12706636521563899</v>
      </c>
      <c r="Z18" s="17">
        <v>0.13251587338009899</v>
      </c>
      <c r="AA18" s="17">
        <v>0.13464167154124901</v>
      </c>
      <c r="AB18" s="17"/>
      <c r="AC18" s="17">
        <v>0.122764388907145</v>
      </c>
      <c r="AD18" s="17">
        <v>0.11951783007083901</v>
      </c>
      <c r="AE18" s="17">
        <v>0.111197543560971</v>
      </c>
      <c r="AF18" s="17"/>
      <c r="AG18" s="17">
        <v>0.11568946757408</v>
      </c>
      <c r="AH18" s="17">
        <v>0.13656181295886299</v>
      </c>
      <c r="AI18" s="17">
        <v>0.13682618317745901</v>
      </c>
      <c r="AJ18" s="17">
        <v>0.11982210179351201</v>
      </c>
      <c r="AK18" s="17"/>
      <c r="AL18" s="17">
        <v>0.12493479435338201</v>
      </c>
      <c r="AM18" s="17">
        <v>0.107779625409594</v>
      </c>
      <c r="AN18" s="17">
        <v>0.13066326091011499</v>
      </c>
      <c r="AO18" s="17">
        <v>0.14000050039362</v>
      </c>
      <c r="AP18" s="17">
        <v>0.14233756752693599</v>
      </c>
      <c r="AQ18" s="17"/>
      <c r="AR18" s="17">
        <v>0.114130776248242</v>
      </c>
      <c r="AS18" s="17">
        <v>0.13134204608980099</v>
      </c>
      <c r="AT18" s="17">
        <v>0.11290367171131099</v>
      </c>
      <c r="AU18" s="17">
        <v>0.13805193634778101</v>
      </c>
      <c r="AV18" s="17">
        <v>0.12115326622778499</v>
      </c>
      <c r="AW18" s="17"/>
      <c r="AX18" s="17">
        <v>0.13696510904592499</v>
      </c>
      <c r="AY18" s="17">
        <v>0.10236744247596501</v>
      </c>
      <c r="AZ18" s="17">
        <v>0.14124315205360499</v>
      </c>
      <c r="BA18" s="17">
        <v>0.13300034813598099</v>
      </c>
      <c r="BB18" s="17">
        <v>0.102462910875239</v>
      </c>
      <c r="BC18" s="17">
        <v>0.12635941121466099</v>
      </c>
      <c r="BD18" s="17"/>
      <c r="BE18" s="17">
        <v>0.106743561925212</v>
      </c>
      <c r="BF18" s="17">
        <v>0.16781724065991899</v>
      </c>
      <c r="BG18" s="17">
        <v>9.7723290262781801E-2</v>
      </c>
      <c r="BH18" s="17"/>
      <c r="BI18" s="17">
        <v>0.111866274312156</v>
      </c>
      <c r="BJ18" s="17">
        <v>0.12429681229685501</v>
      </c>
      <c r="BK18" s="17"/>
      <c r="BL18" s="17">
        <v>0.105796397051694</v>
      </c>
      <c r="BM18" s="17">
        <v>0.11932780499329899</v>
      </c>
      <c r="BN18" s="17">
        <v>0.13462805199156799</v>
      </c>
      <c r="BO18" s="17">
        <v>0.16084796996712999</v>
      </c>
      <c r="BP18" s="17">
        <v>0.13834315936219699</v>
      </c>
      <c r="BQ18" s="17"/>
      <c r="BR18" s="17">
        <v>0.116151676866421</v>
      </c>
      <c r="BS18" s="17">
        <v>0.139475191180052</v>
      </c>
      <c r="BT18" s="17">
        <v>0.147799595378274</v>
      </c>
      <c r="BU18" s="17">
        <v>0.18832737396951199</v>
      </c>
      <c r="BV18" s="17"/>
      <c r="BW18" s="17">
        <v>8.0808561051316702E-2</v>
      </c>
      <c r="BX18" s="17">
        <v>0.119010109489884</v>
      </c>
      <c r="BY18" s="17">
        <v>0.124461283415517</v>
      </c>
      <c r="BZ18" s="17">
        <v>0.12316783400133401</v>
      </c>
      <c r="CA18" s="17">
        <v>0.154810064545925</v>
      </c>
      <c r="CB18" s="17"/>
      <c r="CC18" s="17">
        <v>0.153102731158236</v>
      </c>
      <c r="CD18" s="17">
        <v>0.12959239105082099</v>
      </c>
      <c r="CE18" s="17">
        <v>0.12884894895020099</v>
      </c>
      <c r="CF18" s="17">
        <v>0.122091379971506</v>
      </c>
      <c r="CG18" s="17">
        <v>0.137532474094439</v>
      </c>
      <c r="CH18" s="17">
        <v>0.156504301055125</v>
      </c>
      <c r="CI18" s="17">
        <v>9.04790389354172E-2</v>
      </c>
      <c r="CJ18" s="17">
        <v>9.9065749134599104E-2</v>
      </c>
      <c r="CK18" s="17">
        <v>9.3532522505009805E-2</v>
      </c>
      <c r="CL18" s="17">
        <v>8.7862408195476999E-2</v>
      </c>
    </row>
    <row r="19" spans="2:90" ht="30" x14ac:dyDescent="0.25">
      <c r="B19" s="18" t="s">
        <v>462</v>
      </c>
      <c r="C19" s="17">
        <v>9.3572659783166298E-2</v>
      </c>
      <c r="D19" s="17">
        <v>8.6883653327469099E-2</v>
      </c>
      <c r="E19" s="17">
        <v>9.9415049107108799E-2</v>
      </c>
      <c r="F19" s="17"/>
      <c r="G19" s="17">
        <v>0.116105359480704</v>
      </c>
      <c r="H19" s="17">
        <v>0.14866180523844599</v>
      </c>
      <c r="I19" s="17">
        <v>0.10448763090513399</v>
      </c>
      <c r="J19" s="17">
        <v>7.2805122086204904E-2</v>
      </c>
      <c r="K19" s="17">
        <v>8.7438298070043496E-2</v>
      </c>
      <c r="L19" s="17">
        <v>5.4794600462582901E-2</v>
      </c>
      <c r="M19" s="17"/>
      <c r="N19" s="17">
        <v>8.8230213662830403E-2</v>
      </c>
      <c r="O19" s="17">
        <v>9.6881732271340004E-2</v>
      </c>
      <c r="P19" s="17">
        <v>9.9172675428376503E-2</v>
      </c>
      <c r="Q19" s="17">
        <v>9.1230523268490404E-2</v>
      </c>
      <c r="R19" s="17"/>
      <c r="S19" s="17">
        <v>0.105981033821148</v>
      </c>
      <c r="T19" s="17">
        <v>8.5800533014499594E-2</v>
      </c>
      <c r="U19" s="17">
        <v>8.2201473149033005E-2</v>
      </c>
      <c r="V19" s="17">
        <v>9.4524545287826195E-2</v>
      </c>
      <c r="W19" s="17">
        <v>0.106418037754425</v>
      </c>
      <c r="X19" s="17">
        <v>0.11133095547810599</v>
      </c>
      <c r="Y19" s="17">
        <v>6.3693756000108404E-2</v>
      </c>
      <c r="Z19" s="17">
        <v>0.100470876461925</v>
      </c>
      <c r="AA19" s="17">
        <v>9.3577989021104299E-2</v>
      </c>
      <c r="AB19" s="17"/>
      <c r="AC19" s="17">
        <v>7.3529471870088806E-2</v>
      </c>
      <c r="AD19" s="17">
        <v>0.106875355845025</v>
      </c>
      <c r="AE19" s="17">
        <v>9.8280681837422196E-2</v>
      </c>
      <c r="AF19" s="17"/>
      <c r="AG19" s="17">
        <v>6.5442221295942099E-2</v>
      </c>
      <c r="AH19" s="17">
        <v>0.12625639554197499</v>
      </c>
      <c r="AI19" s="17">
        <v>0.10946487163879701</v>
      </c>
      <c r="AJ19" s="17">
        <v>7.6765773848610303E-2</v>
      </c>
      <c r="AK19" s="17"/>
      <c r="AL19" s="17">
        <v>8.1925367578809E-2</v>
      </c>
      <c r="AM19" s="17">
        <v>9.2759016933591107E-2</v>
      </c>
      <c r="AN19" s="17">
        <v>0.10397360068927899</v>
      </c>
      <c r="AO19" s="17">
        <v>0.10180443257638699</v>
      </c>
      <c r="AP19" s="17">
        <v>6.19498234108046E-2</v>
      </c>
      <c r="AQ19" s="17"/>
      <c r="AR19" s="17">
        <v>0.10636336050287699</v>
      </c>
      <c r="AS19" s="17">
        <v>0.104201687390724</v>
      </c>
      <c r="AT19" s="17">
        <v>9.4042003442833005E-2</v>
      </c>
      <c r="AU19" s="17">
        <v>8.2034756490053803E-2</v>
      </c>
      <c r="AV19" s="17">
        <v>8.6015289281589094E-2</v>
      </c>
      <c r="AW19" s="17"/>
      <c r="AX19" s="17">
        <v>0.102801151569588</v>
      </c>
      <c r="AY19" s="17">
        <v>8.1056521032775802E-2</v>
      </c>
      <c r="AZ19" s="17">
        <v>0.12266971353765301</v>
      </c>
      <c r="BA19" s="17">
        <v>0.100513536381044</v>
      </c>
      <c r="BB19" s="17">
        <v>7.9393688863448497E-2</v>
      </c>
      <c r="BC19" s="17">
        <v>6.2331675088794801E-2</v>
      </c>
      <c r="BD19" s="17"/>
      <c r="BE19" s="17">
        <v>8.4955355850946102E-2</v>
      </c>
      <c r="BF19" s="17">
        <v>0.13222451924231801</v>
      </c>
      <c r="BG19" s="17">
        <v>7.0329735370787697E-2</v>
      </c>
      <c r="BH19" s="17"/>
      <c r="BI19" s="17">
        <v>0.13874789433253901</v>
      </c>
      <c r="BJ19" s="17">
        <v>8.2103693373871606E-2</v>
      </c>
      <c r="BK19" s="17"/>
      <c r="BL19" s="17">
        <v>6.7514509618974303E-2</v>
      </c>
      <c r="BM19" s="17">
        <v>0.10327535980119799</v>
      </c>
      <c r="BN19" s="17">
        <v>9.7033883192698595E-2</v>
      </c>
      <c r="BO19" s="17">
        <v>0.123849211842898</v>
      </c>
      <c r="BP19" s="17">
        <v>0.125494905997246</v>
      </c>
      <c r="BQ19" s="17"/>
      <c r="BR19" s="17">
        <v>9.0062630435478006E-2</v>
      </c>
      <c r="BS19" s="17">
        <v>9.36289964602669E-2</v>
      </c>
      <c r="BT19" s="17">
        <v>0.129590545809188</v>
      </c>
      <c r="BU19" s="17">
        <v>0.112544856612373</v>
      </c>
      <c r="BV19" s="17"/>
      <c r="BW19" s="17">
        <v>8.3769129005123899E-2</v>
      </c>
      <c r="BX19" s="17">
        <v>8.2878870312363795E-2</v>
      </c>
      <c r="BY19" s="17">
        <v>8.1938241481773796E-2</v>
      </c>
      <c r="BZ19" s="17">
        <v>0.11478173904515</v>
      </c>
      <c r="CA19" s="17">
        <v>9.0673954489502301E-2</v>
      </c>
      <c r="CB19" s="17"/>
      <c r="CC19" s="17">
        <v>7.4627965242687597E-2</v>
      </c>
      <c r="CD19" s="17">
        <v>9.3586494317863103E-2</v>
      </c>
      <c r="CE19" s="17">
        <v>9.0587450267076097E-2</v>
      </c>
      <c r="CF19" s="17">
        <v>0.13395680265745299</v>
      </c>
      <c r="CG19" s="17">
        <v>0.100553639250723</v>
      </c>
      <c r="CH19" s="17">
        <v>7.6373508364906306E-2</v>
      </c>
      <c r="CI19" s="17">
        <v>7.7715946064981403E-2</v>
      </c>
      <c r="CJ19" s="17">
        <v>0.104001236190293</v>
      </c>
      <c r="CK19" s="17">
        <v>7.1798388694475496E-2</v>
      </c>
      <c r="CL19" s="17">
        <v>7.7372654323375298E-2</v>
      </c>
    </row>
    <row r="20" spans="2:90" x14ac:dyDescent="0.25">
      <c r="B20" s="18" t="s">
        <v>111</v>
      </c>
      <c r="C20" s="17">
        <v>8.9510913509797493E-2</v>
      </c>
      <c r="D20" s="17">
        <v>7.3990087136426796E-2</v>
      </c>
      <c r="E20" s="17">
        <v>0.102993890963242</v>
      </c>
      <c r="F20" s="17"/>
      <c r="G20" s="17">
        <v>9.2933029302050399E-2</v>
      </c>
      <c r="H20" s="17">
        <v>9.6571773476346906E-2</v>
      </c>
      <c r="I20" s="17">
        <v>9.8066581627349797E-2</v>
      </c>
      <c r="J20" s="17">
        <v>0.102631960802483</v>
      </c>
      <c r="K20" s="17">
        <v>5.8131301225294897E-2</v>
      </c>
      <c r="L20" s="17">
        <v>8.88182808961092E-2</v>
      </c>
      <c r="M20" s="17"/>
      <c r="N20" s="17">
        <v>6.3022587293943E-2</v>
      </c>
      <c r="O20" s="17">
        <v>0.10764015596018001</v>
      </c>
      <c r="P20" s="17">
        <v>8.0566494521060794E-2</v>
      </c>
      <c r="Q20" s="17">
        <v>0.107572895703478</v>
      </c>
      <c r="R20" s="17"/>
      <c r="S20" s="17">
        <v>7.2693610335389E-2</v>
      </c>
      <c r="T20" s="17">
        <v>9.5025790049598893E-2</v>
      </c>
      <c r="U20" s="17">
        <v>0.10231942732081099</v>
      </c>
      <c r="V20" s="17">
        <v>9.1548240156415897E-2</v>
      </c>
      <c r="W20" s="17">
        <v>0.111642495637142</v>
      </c>
      <c r="X20" s="17">
        <v>7.24568484284807E-2</v>
      </c>
      <c r="Y20" s="17">
        <v>0.101158129058698</v>
      </c>
      <c r="Z20" s="17">
        <v>8.04719255130599E-2</v>
      </c>
      <c r="AA20" s="17">
        <v>8.4725230573649501E-2</v>
      </c>
      <c r="AB20" s="17"/>
      <c r="AC20" s="17">
        <v>7.2737889120417704E-2</v>
      </c>
      <c r="AD20" s="17">
        <v>7.7009040622560698E-2</v>
      </c>
      <c r="AE20" s="17">
        <v>0.13995632173272299</v>
      </c>
      <c r="AF20" s="17"/>
      <c r="AG20" s="17">
        <v>7.5512660520460295E-2</v>
      </c>
      <c r="AH20" s="17">
        <v>5.3800376731287201E-2</v>
      </c>
      <c r="AI20" s="17">
        <v>9.0019660155376394E-2</v>
      </c>
      <c r="AJ20" s="17">
        <v>5.5763224759854499E-2</v>
      </c>
      <c r="AK20" s="17"/>
      <c r="AL20" s="17">
        <v>0.104498684556141</v>
      </c>
      <c r="AM20" s="17">
        <v>9.9883008354179098E-2</v>
      </c>
      <c r="AN20" s="17">
        <v>7.5993006133559707E-2</v>
      </c>
      <c r="AO20" s="17">
        <v>6.9962021982982903E-2</v>
      </c>
      <c r="AP20" s="17">
        <v>6.0147127065809998E-2</v>
      </c>
      <c r="AQ20" s="17"/>
      <c r="AR20" s="17">
        <v>0.15999555413236399</v>
      </c>
      <c r="AS20" s="17">
        <v>8.7027491341312699E-2</v>
      </c>
      <c r="AT20" s="17">
        <v>6.9283891197516406E-2</v>
      </c>
      <c r="AU20" s="17">
        <v>7.8259608010913195E-2</v>
      </c>
      <c r="AV20" s="17">
        <v>4.8703378552788702E-2</v>
      </c>
      <c r="AW20" s="17"/>
      <c r="AX20" s="17">
        <v>7.8136053600812896E-2</v>
      </c>
      <c r="AY20" s="17">
        <v>0.100349844932192</v>
      </c>
      <c r="AZ20" s="17">
        <v>8.2683846944695494E-2</v>
      </c>
      <c r="BA20" s="17">
        <v>8.35188945061794E-2</v>
      </c>
      <c r="BB20" s="17">
        <v>8.6494753577043101E-2</v>
      </c>
      <c r="BC20" s="17">
        <v>0.115441571559359</v>
      </c>
      <c r="BD20" s="17"/>
      <c r="BE20" s="17">
        <v>0.115497921360452</v>
      </c>
      <c r="BF20" s="17">
        <v>6.2198587262731302E-2</v>
      </c>
      <c r="BG20" s="17">
        <v>7.7182414471425501E-2</v>
      </c>
      <c r="BH20" s="17"/>
      <c r="BI20" s="17">
        <v>0.103518307875336</v>
      </c>
      <c r="BJ20" s="17">
        <v>8.5954754099390407E-2</v>
      </c>
      <c r="BK20" s="17"/>
      <c r="BL20" s="17">
        <v>6.6510564544155798E-2</v>
      </c>
      <c r="BM20" s="17">
        <v>8.3363065105846706E-2</v>
      </c>
      <c r="BN20" s="17">
        <v>9.7028560582166107E-2</v>
      </c>
      <c r="BO20" s="17">
        <v>8.1590407378292706E-2</v>
      </c>
      <c r="BP20" s="17">
        <v>0.130680244856413</v>
      </c>
      <c r="BQ20" s="17"/>
      <c r="BR20" s="17">
        <v>8.8526806360389204E-2</v>
      </c>
      <c r="BS20" s="17">
        <v>0.107701519915383</v>
      </c>
      <c r="BT20" s="17">
        <v>9.1084791462602302E-2</v>
      </c>
      <c r="BU20" s="17">
        <v>5.2309504745873397E-2</v>
      </c>
      <c r="BV20" s="17"/>
      <c r="BW20" s="17">
        <v>9.1094577299489707E-2</v>
      </c>
      <c r="BX20" s="17">
        <v>7.1276637308360702E-2</v>
      </c>
      <c r="BY20" s="17">
        <v>8.5617399572227804E-2</v>
      </c>
      <c r="BZ20" s="17">
        <v>9.5736745767396395E-2</v>
      </c>
      <c r="CA20" s="17">
        <v>0.101321708306172</v>
      </c>
      <c r="CB20" s="17"/>
      <c r="CC20" s="17">
        <v>8.8526943345351605E-2</v>
      </c>
      <c r="CD20" s="17">
        <v>0.10195619131548</v>
      </c>
      <c r="CE20" s="17">
        <v>9.3237152093352704E-2</v>
      </c>
      <c r="CF20" s="17">
        <v>8.3680875940048902E-2</v>
      </c>
      <c r="CG20" s="17">
        <v>0.103305745986669</v>
      </c>
      <c r="CH20" s="17">
        <v>0.107837342950815</v>
      </c>
      <c r="CI20" s="17">
        <v>5.9622224681495702E-2</v>
      </c>
      <c r="CJ20" s="17">
        <v>8.0114443360153095E-2</v>
      </c>
      <c r="CK20" s="17">
        <v>5.8165625724653502E-2</v>
      </c>
      <c r="CL20" s="17">
        <v>0.10223533645684001</v>
      </c>
    </row>
    <row r="21" spans="2:90" ht="45" x14ac:dyDescent="0.25">
      <c r="B21" s="18" t="s">
        <v>463</v>
      </c>
      <c r="C21" s="17">
        <v>8.1014835458595003E-2</v>
      </c>
      <c r="D21" s="17">
        <v>8.1945318871860698E-2</v>
      </c>
      <c r="E21" s="17">
        <v>8.0493285187995603E-2</v>
      </c>
      <c r="F21" s="17"/>
      <c r="G21" s="17">
        <v>3.2231524952841102E-2</v>
      </c>
      <c r="H21" s="17">
        <v>3.28064892162169E-2</v>
      </c>
      <c r="I21" s="17">
        <v>5.6120311018844501E-2</v>
      </c>
      <c r="J21" s="17">
        <v>9.3206870861681501E-2</v>
      </c>
      <c r="K21" s="17">
        <v>0.100880740746196</v>
      </c>
      <c r="L21" s="17">
        <v>0.13308602389338201</v>
      </c>
      <c r="M21" s="17"/>
      <c r="N21" s="17">
        <v>7.7771202415911594E-2</v>
      </c>
      <c r="O21" s="17">
        <v>8.9190981450968307E-2</v>
      </c>
      <c r="P21" s="17">
        <v>7.2416209227018899E-2</v>
      </c>
      <c r="Q21" s="17">
        <v>8.06188537471835E-2</v>
      </c>
      <c r="R21" s="17"/>
      <c r="S21" s="17">
        <v>4.3601024135575497E-2</v>
      </c>
      <c r="T21" s="17">
        <v>7.7943377804211705E-2</v>
      </c>
      <c r="U21" s="17">
        <v>0.103440450758985</v>
      </c>
      <c r="V21" s="17">
        <v>0.115300655149794</v>
      </c>
      <c r="W21" s="17">
        <v>9.1291275980030798E-2</v>
      </c>
      <c r="X21" s="17">
        <v>8.2746230376336799E-2</v>
      </c>
      <c r="Y21" s="17">
        <v>7.9740041641066295E-2</v>
      </c>
      <c r="Z21" s="17">
        <v>5.6190880108450497E-2</v>
      </c>
      <c r="AA21" s="17">
        <v>8.5208646796097007E-2</v>
      </c>
      <c r="AB21" s="17"/>
      <c r="AC21" s="17">
        <v>9.6665948181444999E-2</v>
      </c>
      <c r="AD21" s="17">
        <v>7.7233108679275006E-2</v>
      </c>
      <c r="AE21" s="17">
        <v>6.9905074178062798E-2</v>
      </c>
      <c r="AF21" s="17"/>
      <c r="AG21" s="17">
        <v>8.7043193705231406E-2</v>
      </c>
      <c r="AH21" s="17">
        <v>6.5601840785752596E-2</v>
      </c>
      <c r="AI21" s="17">
        <v>8.0535301800125594E-2</v>
      </c>
      <c r="AJ21" s="17">
        <v>8.0891672205749804E-2</v>
      </c>
      <c r="AK21" s="17"/>
      <c r="AL21" s="17">
        <v>0.103995863422176</v>
      </c>
      <c r="AM21" s="17">
        <v>8.5717162057617702E-2</v>
      </c>
      <c r="AN21" s="17">
        <v>6.7346898785651199E-2</v>
      </c>
      <c r="AO21" s="17">
        <v>4.2252995701825703E-2</v>
      </c>
      <c r="AP21" s="17">
        <v>9.1477091240060801E-2</v>
      </c>
      <c r="AQ21" s="17"/>
      <c r="AR21" s="17">
        <v>9.0867591640147002E-2</v>
      </c>
      <c r="AS21" s="17">
        <v>7.8850398492629106E-2</v>
      </c>
      <c r="AT21" s="17">
        <v>8.9611685448531403E-2</v>
      </c>
      <c r="AU21" s="17">
        <v>6.8768004332405194E-2</v>
      </c>
      <c r="AV21" s="17">
        <v>7.9645625245042304E-2</v>
      </c>
      <c r="AW21" s="17"/>
      <c r="AX21" s="17">
        <v>4.9388166713211397E-2</v>
      </c>
      <c r="AY21" s="17">
        <v>8.2660731947171107E-2</v>
      </c>
      <c r="AZ21" s="17">
        <v>5.8626918496627899E-2</v>
      </c>
      <c r="BA21" s="17">
        <v>8.3300924623529796E-2</v>
      </c>
      <c r="BB21" s="17">
        <v>0.139822465688727</v>
      </c>
      <c r="BC21" s="17">
        <v>0.12948252131393601</v>
      </c>
      <c r="BD21" s="17"/>
      <c r="BE21" s="17">
        <v>7.4141167845323805E-2</v>
      </c>
      <c r="BF21" s="17">
        <v>4.2214242135787103E-2</v>
      </c>
      <c r="BG21" s="17">
        <v>0.124750558846298</v>
      </c>
      <c r="BH21" s="17"/>
      <c r="BI21" s="17">
        <v>7.3861730558755098E-2</v>
      </c>
      <c r="BJ21" s="17">
        <v>8.2830846391062099E-2</v>
      </c>
      <c r="BK21" s="17"/>
      <c r="BL21" s="17">
        <v>0.101502358230583</v>
      </c>
      <c r="BM21" s="17">
        <v>6.0250965090449297E-2</v>
      </c>
      <c r="BN21" s="17">
        <v>8.0046961874528505E-2</v>
      </c>
      <c r="BO21" s="17">
        <v>7.1299891724320802E-2</v>
      </c>
      <c r="BP21" s="17">
        <v>6.9034922011140795E-2</v>
      </c>
      <c r="BQ21" s="17"/>
      <c r="BR21" s="17">
        <v>8.56090512019822E-2</v>
      </c>
      <c r="BS21" s="17">
        <v>6.6416377182110603E-2</v>
      </c>
      <c r="BT21" s="17">
        <v>4.6460363492148903E-2</v>
      </c>
      <c r="BU21" s="17">
        <v>6.1897413580044802E-2</v>
      </c>
      <c r="BV21" s="17"/>
      <c r="BW21" s="17">
        <v>9.2361983091118705E-2</v>
      </c>
      <c r="BX21" s="17">
        <v>8.2790294635811904E-2</v>
      </c>
      <c r="BY21" s="17">
        <v>9.2595445841597804E-2</v>
      </c>
      <c r="BZ21" s="17">
        <v>6.9162013195733105E-2</v>
      </c>
      <c r="CA21" s="17">
        <v>6.9906101410612306E-2</v>
      </c>
      <c r="CB21" s="17"/>
      <c r="CC21" s="17">
        <v>6.2502642739309305E-2</v>
      </c>
      <c r="CD21" s="17">
        <v>5.2102593839215297E-2</v>
      </c>
      <c r="CE21" s="17">
        <v>5.5897061409464002E-2</v>
      </c>
      <c r="CF21" s="17">
        <v>7.4974711601330707E-2</v>
      </c>
      <c r="CG21" s="17">
        <v>0.101188981040822</v>
      </c>
      <c r="CH21" s="17">
        <v>7.2112549617647695E-2</v>
      </c>
      <c r="CI21" s="17">
        <v>8.23918720461638E-2</v>
      </c>
      <c r="CJ21" s="17">
        <v>9.1978639731072898E-2</v>
      </c>
      <c r="CK21" s="17">
        <v>0.13089971061696801</v>
      </c>
      <c r="CL21" s="17">
        <v>0.101052159825303</v>
      </c>
    </row>
    <row r="22" spans="2:90" ht="30" x14ac:dyDescent="0.25">
      <c r="B22" s="18" t="s">
        <v>464</v>
      </c>
      <c r="C22" s="19">
        <v>6.6197695948749205E-2</v>
      </c>
      <c r="D22" s="19">
        <v>7.3039863551052006E-2</v>
      </c>
      <c r="E22" s="19">
        <v>5.9054897599118902E-2</v>
      </c>
      <c r="F22" s="19"/>
      <c r="G22" s="19">
        <v>0.111280739529298</v>
      </c>
      <c r="H22" s="19">
        <v>9.8500358924611703E-2</v>
      </c>
      <c r="I22" s="19">
        <v>9.4089817818196295E-2</v>
      </c>
      <c r="J22" s="19">
        <v>4.5916511852077797E-2</v>
      </c>
      <c r="K22" s="19">
        <v>4.0617374309644898E-2</v>
      </c>
      <c r="L22" s="19">
        <v>3.4920429260121302E-2</v>
      </c>
      <c r="M22" s="19"/>
      <c r="N22" s="19">
        <v>7.3417505636641706E-2</v>
      </c>
      <c r="O22" s="19">
        <v>6.79727268397156E-2</v>
      </c>
      <c r="P22" s="19">
        <v>6.23447635677346E-2</v>
      </c>
      <c r="Q22" s="19">
        <v>6.0927893599042202E-2</v>
      </c>
      <c r="R22" s="19"/>
      <c r="S22" s="19">
        <v>9.4980585485059402E-2</v>
      </c>
      <c r="T22" s="19">
        <v>5.69023445348164E-2</v>
      </c>
      <c r="U22" s="19">
        <v>7.2087422731393194E-2</v>
      </c>
      <c r="V22" s="19">
        <v>4.4211019082055297E-2</v>
      </c>
      <c r="W22" s="19">
        <v>7.1311123665970103E-2</v>
      </c>
      <c r="X22" s="19">
        <v>4.2072086092510903E-2</v>
      </c>
      <c r="Y22" s="19">
        <v>6.1225513048254E-2</v>
      </c>
      <c r="Z22" s="19">
        <v>7.4197448932654703E-2</v>
      </c>
      <c r="AA22" s="19">
        <v>7.4039380559401805E-2</v>
      </c>
      <c r="AB22" s="19"/>
      <c r="AC22" s="19">
        <v>4.9738952127021403E-2</v>
      </c>
      <c r="AD22" s="19">
        <v>7.4208095142016206E-2</v>
      </c>
      <c r="AE22" s="19">
        <v>7.2496723086880599E-2</v>
      </c>
      <c r="AF22" s="19"/>
      <c r="AG22" s="19">
        <v>5.02628551457589E-2</v>
      </c>
      <c r="AH22" s="19">
        <v>0.110175466242734</v>
      </c>
      <c r="AI22" s="19">
        <v>6.3130477549281999E-2</v>
      </c>
      <c r="AJ22" s="19">
        <v>4.7983215147245802E-2</v>
      </c>
      <c r="AK22" s="19"/>
      <c r="AL22" s="19">
        <v>4.0439964384401797E-2</v>
      </c>
      <c r="AM22" s="19">
        <v>6.8353613109361402E-2</v>
      </c>
      <c r="AN22" s="19">
        <v>7.7072866746810895E-2</v>
      </c>
      <c r="AO22" s="19">
        <v>0.10478421110956</v>
      </c>
      <c r="AP22" s="19">
        <v>0.134309066058374</v>
      </c>
      <c r="AQ22" s="19"/>
      <c r="AR22" s="19">
        <v>5.0463036390458502E-2</v>
      </c>
      <c r="AS22" s="19">
        <v>6.3176598943280801E-2</v>
      </c>
      <c r="AT22" s="19">
        <v>6.2248520355898E-2</v>
      </c>
      <c r="AU22" s="19">
        <v>7.7936252395906597E-2</v>
      </c>
      <c r="AV22" s="19">
        <v>9.9277621411174896E-2</v>
      </c>
      <c r="AW22" s="19"/>
      <c r="AX22" s="19">
        <v>8.6087847748025706E-2</v>
      </c>
      <c r="AY22" s="19">
        <v>6.1141128122039499E-2</v>
      </c>
      <c r="AZ22" s="19">
        <v>7.6644668958417594E-2</v>
      </c>
      <c r="BA22" s="19">
        <v>6.0503515683441401E-2</v>
      </c>
      <c r="BB22" s="19">
        <v>3.4232531227742002E-2</v>
      </c>
      <c r="BC22" s="19">
        <v>6.7041895423685702E-2</v>
      </c>
      <c r="BD22" s="19"/>
      <c r="BE22" s="19">
        <v>4.59182693000336E-2</v>
      </c>
      <c r="BF22" s="19">
        <v>0.123577323280514</v>
      </c>
      <c r="BG22" s="19">
        <v>3.9978550636880002E-2</v>
      </c>
      <c r="BH22" s="19"/>
      <c r="BI22" s="19">
        <v>5.7686189332538503E-2</v>
      </c>
      <c r="BJ22" s="19">
        <v>6.83585742363233E-2</v>
      </c>
      <c r="BK22" s="19"/>
      <c r="BL22" s="19">
        <v>5.6866993393877498E-2</v>
      </c>
      <c r="BM22" s="19">
        <v>8.0008218654344501E-2</v>
      </c>
      <c r="BN22" s="19">
        <v>5.3002143783651597E-2</v>
      </c>
      <c r="BO22" s="19">
        <v>5.2182198242949597E-2</v>
      </c>
      <c r="BP22" s="19">
        <v>8.2572632308333199E-2</v>
      </c>
      <c r="BQ22" s="19"/>
      <c r="BR22" s="19">
        <v>5.86527220236557E-2</v>
      </c>
      <c r="BS22" s="19">
        <v>9.6800070994743206E-2</v>
      </c>
      <c r="BT22" s="19">
        <v>0.12426046065341</v>
      </c>
      <c r="BU22" s="19">
        <v>9.3012174871998907E-2</v>
      </c>
      <c r="BV22" s="19"/>
      <c r="BW22" s="19">
        <v>6.4034154644792396E-2</v>
      </c>
      <c r="BX22" s="19">
        <v>5.8995865360687003E-2</v>
      </c>
      <c r="BY22" s="19">
        <v>6.4816042822091899E-2</v>
      </c>
      <c r="BZ22" s="19">
        <v>5.7766180234380501E-2</v>
      </c>
      <c r="CA22" s="19">
        <v>8.1652068676453804E-2</v>
      </c>
      <c r="CB22" s="19"/>
      <c r="CC22" s="19">
        <v>7.4383158904617205E-2</v>
      </c>
      <c r="CD22" s="19">
        <v>7.9634984934036798E-2</v>
      </c>
      <c r="CE22" s="19">
        <v>8.2277606820835E-2</v>
      </c>
      <c r="CF22" s="19">
        <v>6.4346850732340394E-2</v>
      </c>
      <c r="CG22" s="19">
        <v>7.2743362326910394E-2</v>
      </c>
      <c r="CH22" s="19">
        <v>6.5781300560276298E-2</v>
      </c>
      <c r="CI22" s="19">
        <v>6.5670482736710903E-2</v>
      </c>
      <c r="CJ22" s="19">
        <v>5.24704087436361E-2</v>
      </c>
      <c r="CK22" s="19">
        <v>5.6665482148729997E-2</v>
      </c>
      <c r="CL22" s="19">
        <v>3.1744574689073601E-2</v>
      </c>
    </row>
    <row r="23" spans="2:90" x14ac:dyDescent="0.25">
      <c r="B23" s="16"/>
    </row>
    <row r="24" spans="2:90" x14ac:dyDescent="0.25">
      <c r="B24" t="s">
        <v>114</v>
      </c>
    </row>
    <row r="25" spans="2:90" x14ac:dyDescent="0.25">
      <c r="B25" t="s">
        <v>115</v>
      </c>
    </row>
    <row r="27" spans="2:90" x14ac:dyDescent="0.25">
      <c r="B2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393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466</v>
      </c>
      <c r="C9" s="17">
        <v>0.242202605589072</v>
      </c>
      <c r="D9" s="17">
        <v>0.27314184205747899</v>
      </c>
      <c r="E9" s="17">
        <v>0.21327242178198699</v>
      </c>
      <c r="F9" s="17"/>
      <c r="G9" s="17">
        <v>0.29066726359975198</v>
      </c>
      <c r="H9" s="17">
        <v>0.27577041129228402</v>
      </c>
      <c r="I9" s="17">
        <v>0.26534388308016099</v>
      </c>
      <c r="J9" s="17">
        <v>0.232475414956265</v>
      </c>
      <c r="K9" s="17">
        <v>0.24360360050765401</v>
      </c>
      <c r="L9" s="17">
        <v>0.18594374781585099</v>
      </c>
      <c r="M9" s="17"/>
      <c r="N9" s="17">
        <v>0.20645180902438001</v>
      </c>
      <c r="O9" s="17">
        <v>0.22125778259249501</v>
      </c>
      <c r="P9" s="17">
        <v>0.27427083327238599</v>
      </c>
      <c r="Q9" s="17">
        <v>0.27557515241340003</v>
      </c>
      <c r="R9" s="17"/>
      <c r="S9" s="17">
        <v>0.255248581054632</v>
      </c>
      <c r="T9" s="17">
        <v>0.21200247482463899</v>
      </c>
      <c r="U9" s="17">
        <v>0.21193237065682199</v>
      </c>
      <c r="V9" s="17">
        <v>0.26921499591095799</v>
      </c>
      <c r="W9" s="17">
        <v>0.210119683008886</v>
      </c>
      <c r="X9" s="17">
        <v>0.29338387237932101</v>
      </c>
      <c r="Y9" s="17">
        <v>0.23553867585896701</v>
      </c>
      <c r="Z9" s="17">
        <v>0.33106476854918498</v>
      </c>
      <c r="AA9" s="17">
        <v>0.21739234417949299</v>
      </c>
      <c r="AB9" s="17"/>
      <c r="AC9" s="17">
        <v>0.28489849316307603</v>
      </c>
      <c r="AD9" s="17">
        <v>0.200544622560164</v>
      </c>
      <c r="AE9" s="17">
        <v>0.22767314007071901</v>
      </c>
      <c r="AF9" s="17"/>
      <c r="AG9" s="17">
        <v>0.214511871243554</v>
      </c>
      <c r="AH9" s="17">
        <v>0.234473556302154</v>
      </c>
      <c r="AI9" s="17">
        <v>0.16157632456479301</v>
      </c>
      <c r="AJ9" s="17">
        <v>0.35985341133496201</v>
      </c>
      <c r="AK9" s="17"/>
      <c r="AL9" s="17">
        <v>0.263465506822117</v>
      </c>
      <c r="AM9" s="17">
        <v>0.25361504475802998</v>
      </c>
      <c r="AN9" s="17">
        <v>0.21124732260767401</v>
      </c>
      <c r="AO9" s="17">
        <v>0.22959792098840601</v>
      </c>
      <c r="AP9" s="17">
        <v>0.21091711938063401</v>
      </c>
      <c r="AQ9" s="17"/>
      <c r="AR9" s="17">
        <v>0.26746992138064202</v>
      </c>
      <c r="AS9" s="17">
        <v>0.26394376042859202</v>
      </c>
      <c r="AT9" s="17">
        <v>0.24020832153647401</v>
      </c>
      <c r="AU9" s="17">
        <v>0.22013657974675799</v>
      </c>
      <c r="AV9" s="17">
        <v>0.20026318811430999</v>
      </c>
      <c r="AW9" s="17"/>
      <c r="AX9" s="17">
        <v>0.25973249469249599</v>
      </c>
      <c r="AY9" s="17">
        <v>0.22795637543408201</v>
      </c>
      <c r="AZ9" s="17">
        <v>0.28085629086102298</v>
      </c>
      <c r="BA9" s="17">
        <v>0.24085608297764499</v>
      </c>
      <c r="BB9" s="17">
        <v>0.198164962783657</v>
      </c>
      <c r="BC9" s="17">
        <v>0.25790323139798699</v>
      </c>
      <c r="BD9" s="17"/>
      <c r="BE9" s="17">
        <v>0.25515331350901999</v>
      </c>
      <c r="BF9" s="17">
        <v>0.26963479698683801</v>
      </c>
      <c r="BG9" s="17">
        <v>0.20083345306446701</v>
      </c>
      <c r="BH9" s="17"/>
      <c r="BI9" s="17">
        <v>0.28747028760183901</v>
      </c>
      <c r="BJ9" s="17">
        <v>0.230710168867716</v>
      </c>
      <c r="BK9" s="17"/>
      <c r="BL9" s="17">
        <v>0.20068844446649101</v>
      </c>
      <c r="BM9" s="17">
        <v>0.23352860798043601</v>
      </c>
      <c r="BN9" s="17">
        <v>0.317770037246417</v>
      </c>
      <c r="BO9" s="17">
        <v>0.339767094185987</v>
      </c>
      <c r="BP9" s="17">
        <v>0.26761485626875797</v>
      </c>
      <c r="BQ9" s="17"/>
      <c r="BR9" s="17">
        <v>0.24020238006960201</v>
      </c>
      <c r="BS9" s="17">
        <v>0.27613253955357703</v>
      </c>
      <c r="BT9" s="17">
        <v>0.206357484767662</v>
      </c>
      <c r="BU9" s="17">
        <v>0.29249555167243702</v>
      </c>
      <c r="BV9" s="17"/>
      <c r="BW9" s="17">
        <v>0.197096900200735</v>
      </c>
      <c r="BX9" s="17">
        <v>0.20420950014641601</v>
      </c>
      <c r="BY9" s="17">
        <v>0.237886654486967</v>
      </c>
      <c r="BZ9" s="17">
        <v>0.25761696543993801</v>
      </c>
      <c r="CA9" s="17">
        <v>0.31196719793037497</v>
      </c>
      <c r="CB9" s="17"/>
      <c r="CC9" s="17">
        <v>0.32240095614139402</v>
      </c>
      <c r="CD9" s="17">
        <v>0.33031884243045401</v>
      </c>
      <c r="CE9" s="17">
        <v>0.27146646178449901</v>
      </c>
      <c r="CF9" s="17">
        <v>0.24517705059831199</v>
      </c>
      <c r="CG9" s="17">
        <v>0.283168886384707</v>
      </c>
      <c r="CH9" s="17">
        <v>0.208286320145431</v>
      </c>
      <c r="CI9" s="17">
        <v>0.202702972048067</v>
      </c>
      <c r="CJ9" s="17">
        <v>0.17946268307096599</v>
      </c>
      <c r="CK9" s="17">
        <v>0.19246905785387999</v>
      </c>
      <c r="CL9" s="17">
        <v>0.17435515547879299</v>
      </c>
    </row>
    <row r="10" spans="2:90" ht="45" x14ac:dyDescent="0.25">
      <c r="B10" s="18" t="s">
        <v>467</v>
      </c>
      <c r="C10" s="17">
        <v>0.54927977610513201</v>
      </c>
      <c r="D10" s="17">
        <v>0.54882691404295203</v>
      </c>
      <c r="E10" s="17">
        <v>0.550207508069116</v>
      </c>
      <c r="F10" s="17"/>
      <c r="G10" s="17">
        <v>0.54464904445885098</v>
      </c>
      <c r="H10" s="17">
        <v>0.55917882352035198</v>
      </c>
      <c r="I10" s="17">
        <v>0.51246048108415299</v>
      </c>
      <c r="J10" s="17">
        <v>0.54925768368887395</v>
      </c>
      <c r="K10" s="17">
        <v>0.51179094697158101</v>
      </c>
      <c r="L10" s="17">
        <v>0.59530093423880104</v>
      </c>
      <c r="M10" s="17"/>
      <c r="N10" s="17">
        <v>0.63962397299372098</v>
      </c>
      <c r="O10" s="17">
        <v>0.57639890934683402</v>
      </c>
      <c r="P10" s="17">
        <v>0.50387040339163103</v>
      </c>
      <c r="Q10" s="17">
        <v>0.46120593164695001</v>
      </c>
      <c r="R10" s="17"/>
      <c r="S10" s="17">
        <v>0.55869634694068704</v>
      </c>
      <c r="T10" s="17">
        <v>0.57754347921001203</v>
      </c>
      <c r="U10" s="17">
        <v>0.60051840960441905</v>
      </c>
      <c r="V10" s="17">
        <v>0.51749490455627301</v>
      </c>
      <c r="W10" s="17">
        <v>0.551451150412268</v>
      </c>
      <c r="X10" s="17">
        <v>0.437540480138147</v>
      </c>
      <c r="Y10" s="17">
        <v>0.57988858322297498</v>
      </c>
      <c r="Z10" s="17">
        <v>0.44882129187438402</v>
      </c>
      <c r="AA10" s="17">
        <v>0.59198967071198005</v>
      </c>
      <c r="AB10" s="17"/>
      <c r="AC10" s="17">
        <v>0.50188716376921505</v>
      </c>
      <c r="AD10" s="17">
        <v>0.62137598933578697</v>
      </c>
      <c r="AE10" s="17">
        <v>0.51029331470017303</v>
      </c>
      <c r="AF10" s="17"/>
      <c r="AG10" s="17">
        <v>0.59416627536204403</v>
      </c>
      <c r="AH10" s="17">
        <v>0.630212407985417</v>
      </c>
      <c r="AI10" s="17">
        <v>0.61957522164805501</v>
      </c>
      <c r="AJ10" s="17">
        <v>0.46087214894318701</v>
      </c>
      <c r="AK10" s="17"/>
      <c r="AL10" s="17">
        <v>0.48223437756965498</v>
      </c>
      <c r="AM10" s="17">
        <v>0.52049882162825301</v>
      </c>
      <c r="AN10" s="17">
        <v>0.60848330234710002</v>
      </c>
      <c r="AO10" s="17">
        <v>0.61948383366272897</v>
      </c>
      <c r="AP10" s="17">
        <v>0.59423594820806103</v>
      </c>
      <c r="AQ10" s="17"/>
      <c r="AR10" s="17">
        <v>0.43565119232873101</v>
      </c>
      <c r="AS10" s="17">
        <v>0.53219673075926299</v>
      </c>
      <c r="AT10" s="17">
        <v>0.55862189332197598</v>
      </c>
      <c r="AU10" s="17">
        <v>0.61664939809335895</v>
      </c>
      <c r="AV10" s="17">
        <v>0.64956133427211704</v>
      </c>
      <c r="AW10" s="17"/>
      <c r="AX10" s="17">
        <v>0.56511235824258499</v>
      </c>
      <c r="AY10" s="17">
        <v>0.54361838748771696</v>
      </c>
      <c r="AZ10" s="17">
        <v>0.50931158768113405</v>
      </c>
      <c r="BA10" s="17">
        <v>0.52988974952879697</v>
      </c>
      <c r="BB10" s="17">
        <v>0.59954189465432295</v>
      </c>
      <c r="BC10" s="17">
        <v>0.56130103217233196</v>
      </c>
      <c r="BD10" s="17"/>
      <c r="BE10" s="17">
        <v>0.51529165488353401</v>
      </c>
      <c r="BF10" s="17">
        <v>0.57862354814041195</v>
      </c>
      <c r="BG10" s="17">
        <v>0.57078832894513398</v>
      </c>
      <c r="BH10" s="17"/>
      <c r="BI10" s="17">
        <v>0.48262424448639302</v>
      </c>
      <c r="BJ10" s="17">
        <v>0.56620210225915601</v>
      </c>
      <c r="BK10" s="17"/>
      <c r="BL10" s="17">
        <v>0.60085603949185096</v>
      </c>
      <c r="BM10" s="17">
        <v>0.55916373163521205</v>
      </c>
      <c r="BN10" s="17">
        <v>0.46183712782299402</v>
      </c>
      <c r="BO10" s="17">
        <v>0.42540286785220999</v>
      </c>
      <c r="BP10" s="17">
        <v>0.54043851548060096</v>
      </c>
      <c r="BQ10" s="17"/>
      <c r="BR10" s="17">
        <v>0.54658188152241305</v>
      </c>
      <c r="BS10" s="17">
        <v>0.50120521920789696</v>
      </c>
      <c r="BT10" s="17">
        <v>0.65990214445772</v>
      </c>
      <c r="BU10" s="17">
        <v>0.556225779947225</v>
      </c>
      <c r="BV10" s="17"/>
      <c r="BW10" s="17">
        <v>0.59969600241512699</v>
      </c>
      <c r="BX10" s="17">
        <v>0.616074264852011</v>
      </c>
      <c r="BY10" s="17">
        <v>0.55682806046859701</v>
      </c>
      <c r="BZ10" s="17">
        <v>0.53660965218943302</v>
      </c>
      <c r="CA10" s="17">
        <v>0.45496612346277399</v>
      </c>
      <c r="CB10" s="17"/>
      <c r="CC10" s="17">
        <v>0.43842592193500002</v>
      </c>
      <c r="CD10" s="17">
        <v>0.44057284299294702</v>
      </c>
      <c r="CE10" s="17">
        <v>0.54017268189158296</v>
      </c>
      <c r="CF10" s="17">
        <v>0.53015468429755697</v>
      </c>
      <c r="CG10" s="17">
        <v>0.52702631114965504</v>
      </c>
      <c r="CH10" s="17">
        <v>0.60001173940017705</v>
      </c>
      <c r="CI10" s="17">
        <v>0.61909022219674203</v>
      </c>
      <c r="CJ10" s="17">
        <v>0.61916860490574399</v>
      </c>
      <c r="CK10" s="17">
        <v>0.58992562336731802</v>
      </c>
      <c r="CL10" s="17">
        <v>0.64685500965828102</v>
      </c>
    </row>
    <row r="11" spans="2:90" x14ac:dyDescent="0.25">
      <c r="B11" s="18" t="s">
        <v>111</v>
      </c>
      <c r="C11" s="19">
        <v>0.20851761830579599</v>
      </c>
      <c r="D11" s="19">
        <v>0.17803124389956901</v>
      </c>
      <c r="E11" s="19">
        <v>0.236520070148898</v>
      </c>
      <c r="F11" s="19"/>
      <c r="G11" s="19">
        <v>0.16468369194139701</v>
      </c>
      <c r="H11" s="19">
        <v>0.165050765187364</v>
      </c>
      <c r="I11" s="19">
        <v>0.222195635835686</v>
      </c>
      <c r="J11" s="19">
        <v>0.21826690135486099</v>
      </c>
      <c r="K11" s="19">
        <v>0.24460545252076499</v>
      </c>
      <c r="L11" s="19">
        <v>0.218755317945347</v>
      </c>
      <c r="M11" s="19"/>
      <c r="N11" s="19">
        <v>0.15392421798189901</v>
      </c>
      <c r="O11" s="19">
        <v>0.202343308060671</v>
      </c>
      <c r="P11" s="19">
        <v>0.22185876333598301</v>
      </c>
      <c r="Q11" s="19">
        <v>0.26321891593965002</v>
      </c>
      <c r="R11" s="19"/>
      <c r="S11" s="19">
        <v>0.18605507200468099</v>
      </c>
      <c r="T11" s="19">
        <v>0.210454045965349</v>
      </c>
      <c r="U11" s="19">
        <v>0.18754921973875899</v>
      </c>
      <c r="V11" s="19">
        <v>0.21329009953276901</v>
      </c>
      <c r="W11" s="19">
        <v>0.238429166578846</v>
      </c>
      <c r="X11" s="19">
        <v>0.26907564748253199</v>
      </c>
      <c r="Y11" s="19">
        <v>0.184572740918058</v>
      </c>
      <c r="Z11" s="19">
        <v>0.22011393957643099</v>
      </c>
      <c r="AA11" s="19">
        <v>0.19061798510852701</v>
      </c>
      <c r="AB11" s="19"/>
      <c r="AC11" s="19">
        <v>0.21321434306770801</v>
      </c>
      <c r="AD11" s="19">
        <v>0.178079388104049</v>
      </c>
      <c r="AE11" s="19">
        <v>0.26203354522910799</v>
      </c>
      <c r="AF11" s="19"/>
      <c r="AG11" s="19">
        <v>0.191321853394402</v>
      </c>
      <c r="AH11" s="19">
        <v>0.135314035712429</v>
      </c>
      <c r="AI11" s="19">
        <v>0.21884845378715101</v>
      </c>
      <c r="AJ11" s="19">
        <v>0.17927443972185</v>
      </c>
      <c r="AK11" s="19"/>
      <c r="AL11" s="19">
        <v>0.25430011560822902</v>
      </c>
      <c r="AM11" s="19">
        <v>0.22588613361371801</v>
      </c>
      <c r="AN11" s="19">
        <v>0.180269375045226</v>
      </c>
      <c r="AO11" s="19">
        <v>0.150918245348864</v>
      </c>
      <c r="AP11" s="19">
        <v>0.19484693241130499</v>
      </c>
      <c r="AQ11" s="19"/>
      <c r="AR11" s="19">
        <v>0.29687888629062698</v>
      </c>
      <c r="AS11" s="19">
        <v>0.20385950881214501</v>
      </c>
      <c r="AT11" s="19">
        <v>0.20116978514155001</v>
      </c>
      <c r="AU11" s="19">
        <v>0.16321402215988301</v>
      </c>
      <c r="AV11" s="19">
        <v>0.150175477613573</v>
      </c>
      <c r="AW11" s="19"/>
      <c r="AX11" s="19">
        <v>0.175155147064919</v>
      </c>
      <c r="AY11" s="19">
        <v>0.228425237078201</v>
      </c>
      <c r="AZ11" s="19">
        <v>0.209832121457843</v>
      </c>
      <c r="BA11" s="19">
        <v>0.22925416749355801</v>
      </c>
      <c r="BB11" s="19">
        <v>0.20229314256202</v>
      </c>
      <c r="BC11" s="19">
        <v>0.180795736429681</v>
      </c>
      <c r="BD11" s="19"/>
      <c r="BE11" s="19">
        <v>0.229555031607446</v>
      </c>
      <c r="BF11" s="19">
        <v>0.15174165487274999</v>
      </c>
      <c r="BG11" s="19">
        <v>0.22837821799039901</v>
      </c>
      <c r="BH11" s="19"/>
      <c r="BI11" s="19">
        <v>0.229905467911768</v>
      </c>
      <c r="BJ11" s="19">
        <v>0.20308772887312801</v>
      </c>
      <c r="BK11" s="19"/>
      <c r="BL11" s="19">
        <v>0.19845551604165801</v>
      </c>
      <c r="BM11" s="19">
        <v>0.207307660384352</v>
      </c>
      <c r="BN11" s="19">
        <v>0.220392834930589</v>
      </c>
      <c r="BO11" s="19">
        <v>0.23483003796180299</v>
      </c>
      <c r="BP11" s="19">
        <v>0.19194662825063999</v>
      </c>
      <c r="BQ11" s="19"/>
      <c r="BR11" s="19">
        <v>0.21321573840798499</v>
      </c>
      <c r="BS11" s="19">
        <v>0.22266224123852599</v>
      </c>
      <c r="BT11" s="19">
        <v>0.13374037077461801</v>
      </c>
      <c r="BU11" s="19">
        <v>0.15127866838033699</v>
      </c>
      <c r="BV11" s="19"/>
      <c r="BW11" s="19">
        <v>0.203207097384138</v>
      </c>
      <c r="BX11" s="19">
        <v>0.17971623500157299</v>
      </c>
      <c r="BY11" s="19">
        <v>0.20528528504443599</v>
      </c>
      <c r="BZ11" s="19">
        <v>0.205773382370629</v>
      </c>
      <c r="CA11" s="19">
        <v>0.23306667860685101</v>
      </c>
      <c r="CB11" s="19"/>
      <c r="CC11" s="19">
        <v>0.23917312192360601</v>
      </c>
      <c r="CD11" s="19">
        <v>0.2291083145766</v>
      </c>
      <c r="CE11" s="19">
        <v>0.188360856323918</v>
      </c>
      <c r="CF11" s="19">
        <v>0.22466826510413199</v>
      </c>
      <c r="CG11" s="19">
        <v>0.18980480246563899</v>
      </c>
      <c r="CH11" s="19">
        <v>0.19170194045439201</v>
      </c>
      <c r="CI11" s="19">
        <v>0.17820680575519099</v>
      </c>
      <c r="CJ11" s="19">
        <v>0.20136871202328999</v>
      </c>
      <c r="CK11" s="19">
        <v>0.21760531877880199</v>
      </c>
      <c r="CL11" s="19">
        <v>0.17878983486292699</v>
      </c>
    </row>
    <row r="12" spans="2:90" x14ac:dyDescent="0.25">
      <c r="B12" s="16"/>
    </row>
    <row r="13" spans="2:90" x14ac:dyDescent="0.25">
      <c r="B13" t="s">
        <v>114</v>
      </c>
    </row>
    <row r="14" spans="2:90" x14ac:dyDescent="0.25">
      <c r="B14" t="s">
        <v>115</v>
      </c>
    </row>
    <row r="16" spans="2:90" x14ac:dyDescent="0.25">
      <c r="B16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B2:I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9" width="20.7109375" customWidth="1"/>
  </cols>
  <sheetData>
    <row r="2" spans="2:9" ht="39.950000000000003" customHeight="1" x14ac:dyDescent="0.25">
      <c r="D2" s="30" t="s">
        <v>476</v>
      </c>
      <c r="E2" s="26"/>
      <c r="F2" s="26"/>
      <c r="G2" s="26"/>
      <c r="H2" s="26"/>
      <c r="I2" s="26"/>
    </row>
    <row r="6" spans="2:9" ht="50.1" customHeight="1" x14ac:dyDescent="0.25">
      <c r="B6" s="20" t="s">
        <v>15</v>
      </c>
      <c r="C6" s="20" t="s">
        <v>468</v>
      </c>
      <c r="D6" s="20" t="s">
        <v>469</v>
      </c>
      <c r="E6" s="20" t="s">
        <v>470</v>
      </c>
      <c r="F6" s="20" t="s">
        <v>471</v>
      </c>
      <c r="G6" s="20" t="s">
        <v>472</v>
      </c>
      <c r="H6" s="20" t="s">
        <v>473</v>
      </c>
    </row>
    <row r="7" spans="2:9" x14ac:dyDescent="0.25">
      <c r="B7" s="18" t="s">
        <v>474</v>
      </c>
      <c r="C7" s="17">
        <v>9.7525811771194001E-2</v>
      </c>
      <c r="D7" s="17">
        <v>8.2104994123825104E-2</v>
      </c>
      <c r="E7" s="17">
        <v>0.150141427687215</v>
      </c>
      <c r="F7" s="17">
        <v>0.10342972233584299</v>
      </c>
      <c r="G7" s="17">
        <v>0.17128340020073601</v>
      </c>
      <c r="H7" s="17">
        <v>0.13250209024319201</v>
      </c>
    </row>
    <row r="8" spans="2:9" x14ac:dyDescent="0.25">
      <c r="B8" s="18" t="s">
        <v>475</v>
      </c>
      <c r="C8" s="17">
        <v>0.20427740709547901</v>
      </c>
      <c r="D8" s="17">
        <v>0.26297006612250501</v>
      </c>
      <c r="E8" s="17">
        <v>0.243550648055256</v>
      </c>
      <c r="F8" s="17">
        <v>0.248447446489967</v>
      </c>
      <c r="G8" s="17">
        <v>0.38530205628132502</v>
      </c>
      <c r="H8" s="17">
        <v>0.39040714908917301</v>
      </c>
    </row>
    <row r="9" spans="2:9" x14ac:dyDescent="0.25">
      <c r="B9" s="18" t="s">
        <v>170</v>
      </c>
      <c r="C9" s="17">
        <v>0.222163984787726</v>
      </c>
      <c r="D9" s="17">
        <v>0.37136062806035902</v>
      </c>
      <c r="E9" s="17">
        <v>0.27243479903545098</v>
      </c>
      <c r="F9" s="17">
        <v>0.21842107081022499</v>
      </c>
      <c r="G9" s="17">
        <v>0.29612743481930098</v>
      </c>
      <c r="H9" s="17">
        <v>0.29479205433356898</v>
      </c>
    </row>
    <row r="10" spans="2:9" x14ac:dyDescent="0.25">
      <c r="B10" s="18" t="s">
        <v>268</v>
      </c>
      <c r="C10" s="17">
        <v>0.26101375132140198</v>
      </c>
      <c r="D10" s="17">
        <v>0.19802028277172401</v>
      </c>
      <c r="E10" s="17">
        <v>0.257459246259093</v>
      </c>
      <c r="F10" s="17">
        <v>0.25259830117592402</v>
      </c>
      <c r="G10" s="17">
        <v>0.116058987136723</v>
      </c>
      <c r="H10" s="17">
        <v>0.13116259061195601</v>
      </c>
    </row>
    <row r="11" spans="2:9" x14ac:dyDescent="0.25">
      <c r="B11" s="18" t="s">
        <v>269</v>
      </c>
      <c r="C11" s="17">
        <v>0.215019045024199</v>
      </c>
      <c r="D11" s="17">
        <v>8.5544028921586301E-2</v>
      </c>
      <c r="E11" s="17">
        <v>7.6413878962985696E-2</v>
      </c>
      <c r="F11" s="17">
        <v>0.17710345918804199</v>
      </c>
      <c r="G11" s="17">
        <v>3.1228121561914301E-2</v>
      </c>
      <c r="H11" s="17">
        <v>5.1136115722110999E-2</v>
      </c>
    </row>
    <row r="12" spans="2:9" x14ac:dyDescent="0.25">
      <c r="B12" s="16"/>
      <c r="C12" s="16"/>
      <c r="D12" s="16"/>
      <c r="E12" s="16"/>
      <c r="F12" s="16"/>
      <c r="G12" s="16"/>
      <c r="H12" s="16"/>
    </row>
    <row r="13" spans="2:9" x14ac:dyDescent="0.25">
      <c r="B13" t="s">
        <v>114</v>
      </c>
    </row>
    <row r="14" spans="2:9" x14ac:dyDescent="0.25">
      <c r="B14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">
    <mergeCell ref="D2:I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477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474</v>
      </c>
      <c r="C9" s="17">
        <v>9.7525811771194001E-2</v>
      </c>
      <c r="D9" s="17">
        <v>0.109180851605052</v>
      </c>
      <c r="E9" s="17">
        <v>8.7038251182551707E-2</v>
      </c>
      <c r="F9" s="17"/>
      <c r="G9" s="17">
        <v>0.14228233121907699</v>
      </c>
      <c r="H9" s="17">
        <v>0.15281420030179399</v>
      </c>
      <c r="I9" s="17">
        <v>0.118154883750484</v>
      </c>
      <c r="J9" s="17">
        <v>9.0887198030365199E-2</v>
      </c>
      <c r="K9" s="17">
        <v>7.3517828533913795E-2</v>
      </c>
      <c r="L9" s="17">
        <v>4.3928928597430902E-2</v>
      </c>
      <c r="M9" s="17"/>
      <c r="N9" s="17">
        <v>9.28544429795361E-2</v>
      </c>
      <c r="O9" s="17">
        <v>8.7093672674904199E-2</v>
      </c>
      <c r="P9" s="17">
        <v>0.101835094660036</v>
      </c>
      <c r="Q9" s="17">
        <v>0.109149259989351</v>
      </c>
      <c r="R9" s="17"/>
      <c r="S9" s="17">
        <v>0.136219354552505</v>
      </c>
      <c r="T9" s="17">
        <v>8.0294195417787997E-2</v>
      </c>
      <c r="U9" s="17">
        <v>9.7158318503072105E-2</v>
      </c>
      <c r="V9" s="17">
        <v>7.19918016478409E-2</v>
      </c>
      <c r="W9" s="17">
        <v>9.23453841259914E-2</v>
      </c>
      <c r="X9" s="17">
        <v>9.3294012095407594E-2</v>
      </c>
      <c r="Y9" s="17">
        <v>7.7358538418655004E-2</v>
      </c>
      <c r="Z9" s="17">
        <v>0.12751489846257399</v>
      </c>
      <c r="AA9" s="17">
        <v>0.105396462917988</v>
      </c>
      <c r="AB9" s="17"/>
      <c r="AC9" s="17">
        <v>8.0337362291525299E-2</v>
      </c>
      <c r="AD9" s="17">
        <v>0.101764033619337</v>
      </c>
      <c r="AE9" s="17">
        <v>0.11551799242310801</v>
      </c>
      <c r="AF9" s="17"/>
      <c r="AG9" s="17">
        <v>7.5017539421664503E-2</v>
      </c>
      <c r="AH9" s="17">
        <v>0.14887021169970299</v>
      </c>
      <c r="AI9" s="17">
        <v>9.1047521369851905E-2</v>
      </c>
      <c r="AJ9" s="17">
        <v>8.2735636802545295E-2</v>
      </c>
      <c r="AK9" s="17"/>
      <c r="AL9" s="17">
        <v>7.8111671534995999E-2</v>
      </c>
      <c r="AM9" s="17">
        <v>8.9147539235753803E-2</v>
      </c>
      <c r="AN9" s="17">
        <v>0.116324003667637</v>
      </c>
      <c r="AO9" s="17">
        <v>0.126480020947072</v>
      </c>
      <c r="AP9" s="17">
        <v>0.16779357140817999</v>
      </c>
      <c r="AQ9" s="17"/>
      <c r="AR9" s="17">
        <v>0.102419740892726</v>
      </c>
      <c r="AS9" s="17">
        <v>8.9887260313623499E-2</v>
      </c>
      <c r="AT9" s="17">
        <v>9.0288409247953297E-2</v>
      </c>
      <c r="AU9" s="17">
        <v>0.106298020523799</v>
      </c>
      <c r="AV9" s="17">
        <v>0.13256420322894799</v>
      </c>
      <c r="AW9" s="17"/>
      <c r="AX9" s="17">
        <v>0.15652582027973799</v>
      </c>
      <c r="AY9" s="17">
        <v>8.9138225892224296E-2</v>
      </c>
      <c r="AZ9" s="17">
        <v>9.0314806480007601E-2</v>
      </c>
      <c r="BA9" s="17">
        <v>8.5313114655712993E-2</v>
      </c>
      <c r="BB9" s="17">
        <v>4.7009117375110897E-2</v>
      </c>
      <c r="BC9" s="17">
        <v>5.3919450722278502E-2</v>
      </c>
      <c r="BD9" s="17"/>
      <c r="BE9" s="17">
        <v>8.8274413515453107E-2</v>
      </c>
      <c r="BF9" s="17">
        <v>0.152578483917821</v>
      </c>
      <c r="BG9" s="17">
        <v>5.8187250278763099E-2</v>
      </c>
      <c r="BH9" s="17"/>
      <c r="BI9" s="17">
        <v>0.100439702610624</v>
      </c>
      <c r="BJ9" s="17">
        <v>9.67860410430256E-2</v>
      </c>
      <c r="BK9" s="17"/>
      <c r="BL9" s="17">
        <v>6.7759590125517397E-2</v>
      </c>
      <c r="BM9" s="17">
        <v>6.5487728106152707E-2</v>
      </c>
      <c r="BN9" s="17">
        <v>0.122953224140097</v>
      </c>
      <c r="BO9" s="17">
        <v>0.113779023384698</v>
      </c>
      <c r="BP9" s="17">
        <v>0.18282647550969799</v>
      </c>
      <c r="BQ9" s="17"/>
      <c r="BR9" s="17">
        <v>8.4345646761411E-2</v>
      </c>
      <c r="BS9" s="17">
        <v>8.7485153812073002E-2</v>
      </c>
      <c r="BT9" s="17">
        <v>0.24700609716559199</v>
      </c>
      <c r="BU9" s="17">
        <v>0.171120567985237</v>
      </c>
      <c r="BV9" s="17"/>
      <c r="BW9" s="17">
        <v>9.5483230062592794E-2</v>
      </c>
      <c r="BX9" s="17">
        <v>7.0412748829024902E-2</v>
      </c>
      <c r="BY9" s="17">
        <v>9.4917048853057698E-2</v>
      </c>
      <c r="BZ9" s="17">
        <v>8.0138690976938598E-2</v>
      </c>
      <c r="CA9" s="17">
        <v>0.142605783691931</v>
      </c>
      <c r="CB9" s="17"/>
      <c r="CC9" s="17">
        <v>0.13438539737853999</v>
      </c>
      <c r="CD9" s="17">
        <v>0.14000837916816999</v>
      </c>
      <c r="CE9" s="17">
        <v>0.137716971045972</v>
      </c>
      <c r="CF9" s="17">
        <v>0.108156566640717</v>
      </c>
      <c r="CG9" s="17">
        <v>9.54567327517655E-2</v>
      </c>
      <c r="CH9" s="17">
        <v>5.8127282153063203E-2</v>
      </c>
      <c r="CI9" s="17">
        <v>8.4302241560919797E-2</v>
      </c>
      <c r="CJ9" s="17">
        <v>7.1128048367251007E-2</v>
      </c>
      <c r="CK9" s="17">
        <v>7.3451585377495701E-2</v>
      </c>
      <c r="CL9" s="17">
        <v>5.1860563106793399E-2</v>
      </c>
    </row>
    <row r="10" spans="2:90" x14ac:dyDescent="0.25">
      <c r="B10" s="18" t="s">
        <v>475</v>
      </c>
      <c r="C10" s="17">
        <v>0.20427740709547901</v>
      </c>
      <c r="D10" s="17">
        <v>0.22769833594834701</v>
      </c>
      <c r="E10" s="17">
        <v>0.18201150099679</v>
      </c>
      <c r="F10" s="17"/>
      <c r="G10" s="17">
        <v>0.29668191336441202</v>
      </c>
      <c r="H10" s="17">
        <v>0.27049776061514103</v>
      </c>
      <c r="I10" s="17">
        <v>0.241824233012148</v>
      </c>
      <c r="J10" s="17">
        <v>0.18739137169595199</v>
      </c>
      <c r="K10" s="17">
        <v>0.15425815120620601</v>
      </c>
      <c r="L10" s="17">
        <v>0.13458102985486101</v>
      </c>
      <c r="M10" s="17"/>
      <c r="N10" s="17">
        <v>0.21379638069107701</v>
      </c>
      <c r="O10" s="17">
        <v>0.21912899662674801</v>
      </c>
      <c r="P10" s="17">
        <v>0.18016538677084901</v>
      </c>
      <c r="Q10" s="17">
        <v>0.200978067673032</v>
      </c>
      <c r="R10" s="17"/>
      <c r="S10" s="17">
        <v>0.25887481966916998</v>
      </c>
      <c r="T10" s="17">
        <v>0.150350197723014</v>
      </c>
      <c r="U10" s="17">
        <v>0.20970946748769101</v>
      </c>
      <c r="V10" s="17">
        <v>0.17820693223603701</v>
      </c>
      <c r="W10" s="17">
        <v>0.16789950043441501</v>
      </c>
      <c r="X10" s="17">
        <v>0.19948333379194799</v>
      </c>
      <c r="Y10" s="17">
        <v>0.196903951241991</v>
      </c>
      <c r="Z10" s="17">
        <v>0.23417858568967301</v>
      </c>
      <c r="AA10" s="17">
        <v>0.24642361976980001</v>
      </c>
      <c r="AB10" s="17"/>
      <c r="AC10" s="17">
        <v>0.15596881602295101</v>
      </c>
      <c r="AD10" s="17">
        <v>0.229138797870727</v>
      </c>
      <c r="AE10" s="17">
        <v>0.22888802541568601</v>
      </c>
      <c r="AF10" s="17"/>
      <c r="AG10" s="17">
        <v>0.17260208499315699</v>
      </c>
      <c r="AH10" s="17">
        <v>0.27650467263656398</v>
      </c>
      <c r="AI10" s="17">
        <v>0.19572944695393499</v>
      </c>
      <c r="AJ10" s="17">
        <v>0.15370548866212999</v>
      </c>
      <c r="AK10" s="17"/>
      <c r="AL10" s="17">
        <v>0.18777257205104</v>
      </c>
      <c r="AM10" s="17">
        <v>0.187578394831802</v>
      </c>
      <c r="AN10" s="17">
        <v>0.22433131472381701</v>
      </c>
      <c r="AO10" s="17">
        <v>0.26204336485568902</v>
      </c>
      <c r="AP10" s="17">
        <v>0.22407933853536699</v>
      </c>
      <c r="AQ10" s="17"/>
      <c r="AR10" s="17">
        <v>0.23674442040653901</v>
      </c>
      <c r="AS10" s="17">
        <v>0.19950280837265899</v>
      </c>
      <c r="AT10" s="17">
        <v>0.20846153001965101</v>
      </c>
      <c r="AU10" s="17">
        <v>0.184349743248371</v>
      </c>
      <c r="AV10" s="17">
        <v>0.22915617043230599</v>
      </c>
      <c r="AW10" s="17"/>
      <c r="AX10" s="17">
        <v>0.27629228527032101</v>
      </c>
      <c r="AY10" s="17">
        <v>0.20202857505208499</v>
      </c>
      <c r="AZ10" s="17">
        <v>0.214400074673924</v>
      </c>
      <c r="BA10" s="17">
        <v>0.16701493546249799</v>
      </c>
      <c r="BB10" s="17">
        <v>0.13536502292021799</v>
      </c>
      <c r="BC10" s="17">
        <v>0.15242450570803201</v>
      </c>
      <c r="BD10" s="17"/>
      <c r="BE10" s="17">
        <v>0.20985622388420999</v>
      </c>
      <c r="BF10" s="17">
        <v>0.24896439113041599</v>
      </c>
      <c r="BG10" s="17">
        <v>0.155805774703241</v>
      </c>
      <c r="BH10" s="17"/>
      <c r="BI10" s="17">
        <v>0.18805771185168699</v>
      </c>
      <c r="BJ10" s="17">
        <v>0.208395219471566</v>
      </c>
      <c r="BK10" s="17"/>
      <c r="BL10" s="17">
        <v>0.151448577551899</v>
      </c>
      <c r="BM10" s="17">
        <v>0.18455022842737401</v>
      </c>
      <c r="BN10" s="17">
        <v>0.28641464240349102</v>
      </c>
      <c r="BO10" s="17">
        <v>0.26545414663614503</v>
      </c>
      <c r="BP10" s="17">
        <v>0.27324372441330103</v>
      </c>
      <c r="BQ10" s="17"/>
      <c r="BR10" s="17">
        <v>0.184847141305156</v>
      </c>
      <c r="BS10" s="17">
        <v>0.30191346806837399</v>
      </c>
      <c r="BT10" s="17">
        <v>0.31705546179001398</v>
      </c>
      <c r="BU10" s="17">
        <v>0.29588644082651699</v>
      </c>
      <c r="BV10" s="17"/>
      <c r="BW10" s="17">
        <v>0.19388809282571101</v>
      </c>
      <c r="BX10" s="17">
        <v>0.18026190486303401</v>
      </c>
      <c r="BY10" s="17">
        <v>0.186926877294215</v>
      </c>
      <c r="BZ10" s="17">
        <v>0.230872823905695</v>
      </c>
      <c r="CA10" s="17">
        <v>0.225551963391845</v>
      </c>
      <c r="CB10" s="17"/>
      <c r="CC10" s="17">
        <v>0.27137448083501198</v>
      </c>
      <c r="CD10" s="17">
        <v>0.23427375738289699</v>
      </c>
      <c r="CE10" s="17">
        <v>0.21616918056047099</v>
      </c>
      <c r="CF10" s="17">
        <v>0.23816242879121299</v>
      </c>
      <c r="CG10" s="17">
        <v>0.22429554349629</v>
      </c>
      <c r="CH10" s="17">
        <v>0.21608540531238599</v>
      </c>
      <c r="CI10" s="17">
        <v>0.17293958371961299</v>
      </c>
      <c r="CJ10" s="17">
        <v>0.14720596893233001</v>
      </c>
      <c r="CK10" s="17">
        <v>0.131566378301568</v>
      </c>
      <c r="CL10" s="17">
        <v>0.15495996132088399</v>
      </c>
    </row>
    <row r="11" spans="2:90" x14ac:dyDescent="0.25">
      <c r="B11" s="18" t="s">
        <v>170</v>
      </c>
      <c r="C11" s="17">
        <v>0.222163984787726</v>
      </c>
      <c r="D11" s="17">
        <v>0.21276520313690001</v>
      </c>
      <c r="E11" s="17">
        <v>0.230682931926662</v>
      </c>
      <c r="F11" s="17"/>
      <c r="G11" s="17">
        <v>0.184756246796835</v>
      </c>
      <c r="H11" s="17">
        <v>0.193967476126604</v>
      </c>
      <c r="I11" s="17">
        <v>0.183867872347067</v>
      </c>
      <c r="J11" s="17">
        <v>0.25418309514374599</v>
      </c>
      <c r="K11" s="17">
        <v>0.227334783103358</v>
      </c>
      <c r="L11" s="17">
        <v>0.25975149939862602</v>
      </c>
      <c r="M11" s="17"/>
      <c r="N11" s="17">
        <v>0.22150409404944901</v>
      </c>
      <c r="O11" s="17">
        <v>0.230505345827685</v>
      </c>
      <c r="P11" s="17">
        <v>0.19139639491256999</v>
      </c>
      <c r="Q11" s="17">
        <v>0.24013174446900701</v>
      </c>
      <c r="R11" s="17"/>
      <c r="S11" s="17">
        <v>0.22260696531511101</v>
      </c>
      <c r="T11" s="17">
        <v>0.209373311600073</v>
      </c>
      <c r="U11" s="17">
        <v>0.251698946315984</v>
      </c>
      <c r="V11" s="17">
        <v>0.21391181051119801</v>
      </c>
      <c r="W11" s="17">
        <v>0.22284095667381901</v>
      </c>
      <c r="X11" s="17">
        <v>0.205971056018941</v>
      </c>
      <c r="Y11" s="17">
        <v>0.26018014582591198</v>
      </c>
      <c r="Z11" s="17">
        <v>0.18007105233818901</v>
      </c>
      <c r="AA11" s="17">
        <v>0.22107401794267201</v>
      </c>
      <c r="AB11" s="17"/>
      <c r="AC11" s="17">
        <v>0.20130171968615601</v>
      </c>
      <c r="AD11" s="17">
        <v>0.24971362922302601</v>
      </c>
      <c r="AE11" s="17">
        <v>0.21948846955854001</v>
      </c>
      <c r="AF11" s="17"/>
      <c r="AG11" s="17">
        <v>0.210919181715476</v>
      </c>
      <c r="AH11" s="17">
        <v>0.21658181600548099</v>
      </c>
      <c r="AI11" s="17">
        <v>0.24865703959984201</v>
      </c>
      <c r="AJ11" s="17">
        <v>0.17132749521443499</v>
      </c>
      <c r="AK11" s="17"/>
      <c r="AL11" s="17">
        <v>0.22433955342176901</v>
      </c>
      <c r="AM11" s="17">
        <v>0.21910925264314299</v>
      </c>
      <c r="AN11" s="17">
        <v>0.22373391486625099</v>
      </c>
      <c r="AO11" s="17">
        <v>0.208234846250029</v>
      </c>
      <c r="AP11" s="17">
        <v>0.213295572365265</v>
      </c>
      <c r="AQ11" s="17"/>
      <c r="AR11" s="17">
        <v>0.24642662200760199</v>
      </c>
      <c r="AS11" s="17">
        <v>0.22664218986500501</v>
      </c>
      <c r="AT11" s="17">
        <v>0.20857936581558301</v>
      </c>
      <c r="AU11" s="17">
        <v>0.24552508159728201</v>
      </c>
      <c r="AV11" s="17">
        <v>0.18681971458053301</v>
      </c>
      <c r="AW11" s="17"/>
      <c r="AX11" s="17">
        <v>0.211336507141998</v>
      </c>
      <c r="AY11" s="17">
        <v>0.23981202170645599</v>
      </c>
      <c r="AZ11" s="17">
        <v>0.253487894545465</v>
      </c>
      <c r="BA11" s="17">
        <v>0.20322125709646499</v>
      </c>
      <c r="BB11" s="17">
        <v>0.19555578883939001</v>
      </c>
      <c r="BC11" s="17">
        <v>0.210124933909108</v>
      </c>
      <c r="BD11" s="17"/>
      <c r="BE11" s="17">
        <v>0.23176942632064201</v>
      </c>
      <c r="BF11" s="17">
        <v>0.19420822947611799</v>
      </c>
      <c r="BG11" s="17">
        <v>0.23582548285830501</v>
      </c>
      <c r="BH11" s="17"/>
      <c r="BI11" s="17">
        <v>0.21369849285158499</v>
      </c>
      <c r="BJ11" s="17">
        <v>0.22431318099273101</v>
      </c>
      <c r="BK11" s="17"/>
      <c r="BL11" s="17">
        <v>0.243128083680409</v>
      </c>
      <c r="BM11" s="17">
        <v>0.216438114641856</v>
      </c>
      <c r="BN11" s="17">
        <v>0.21599791596325599</v>
      </c>
      <c r="BO11" s="17">
        <v>0.16582953659084401</v>
      </c>
      <c r="BP11" s="17">
        <v>0.21731100348599999</v>
      </c>
      <c r="BQ11" s="17"/>
      <c r="BR11" s="17">
        <v>0.223125391154429</v>
      </c>
      <c r="BS11" s="17">
        <v>0.23204783560603501</v>
      </c>
      <c r="BT11" s="17">
        <v>0.19901010885496401</v>
      </c>
      <c r="BU11" s="17">
        <v>0.21224510693377199</v>
      </c>
      <c r="BV11" s="17"/>
      <c r="BW11" s="17">
        <v>0.21510408443850901</v>
      </c>
      <c r="BX11" s="17">
        <v>0.19780466523863399</v>
      </c>
      <c r="BY11" s="17">
        <v>0.242409141854417</v>
      </c>
      <c r="BZ11" s="17">
        <v>0.24508706632635899</v>
      </c>
      <c r="CA11" s="17">
        <v>0.21551410445409799</v>
      </c>
      <c r="CB11" s="17"/>
      <c r="CC11" s="17">
        <v>0.24734664779833099</v>
      </c>
      <c r="CD11" s="17">
        <v>0.20643204843568999</v>
      </c>
      <c r="CE11" s="17">
        <v>0.26815614579834202</v>
      </c>
      <c r="CF11" s="17">
        <v>0.19854253397803401</v>
      </c>
      <c r="CG11" s="17">
        <v>0.22807138119939799</v>
      </c>
      <c r="CH11" s="17">
        <v>0.25035934418301797</v>
      </c>
      <c r="CI11" s="17">
        <v>0.209414785493648</v>
      </c>
      <c r="CJ11" s="17">
        <v>0.22146405405623101</v>
      </c>
      <c r="CK11" s="17">
        <v>0.19796228762020099</v>
      </c>
      <c r="CL11" s="17">
        <v>0.20266190320476701</v>
      </c>
    </row>
    <row r="12" spans="2:90" x14ac:dyDescent="0.25">
      <c r="B12" s="18" t="s">
        <v>268</v>
      </c>
      <c r="C12" s="17">
        <v>0.26101375132140198</v>
      </c>
      <c r="D12" s="17">
        <v>0.24413778592993801</v>
      </c>
      <c r="E12" s="17">
        <v>0.27793346579685801</v>
      </c>
      <c r="F12" s="17"/>
      <c r="G12" s="17">
        <v>0.26482377397232798</v>
      </c>
      <c r="H12" s="17">
        <v>0.27781055167519098</v>
      </c>
      <c r="I12" s="17">
        <v>0.28782943467056998</v>
      </c>
      <c r="J12" s="17">
        <v>0.245011137759993</v>
      </c>
      <c r="K12" s="17">
        <v>0.240129088324777</v>
      </c>
      <c r="L12" s="17">
        <v>0.254001320234649</v>
      </c>
      <c r="M12" s="17"/>
      <c r="N12" s="17">
        <v>0.25523364990640202</v>
      </c>
      <c r="O12" s="17">
        <v>0.25891313192208998</v>
      </c>
      <c r="P12" s="17">
        <v>0.27230568765368202</v>
      </c>
      <c r="Q12" s="17">
        <v>0.25875513513061998</v>
      </c>
      <c r="R12" s="17"/>
      <c r="S12" s="17">
        <v>0.208183539081845</v>
      </c>
      <c r="T12" s="17">
        <v>0.29606732303966898</v>
      </c>
      <c r="U12" s="17">
        <v>0.25094094729788902</v>
      </c>
      <c r="V12" s="17">
        <v>0.26274756752369299</v>
      </c>
      <c r="W12" s="17">
        <v>0.30564506112197798</v>
      </c>
      <c r="X12" s="17">
        <v>0.30693267356238502</v>
      </c>
      <c r="Y12" s="17">
        <v>0.24239404985481899</v>
      </c>
      <c r="Z12" s="17">
        <v>0.25205122009619901</v>
      </c>
      <c r="AA12" s="17">
        <v>0.23784067958109301</v>
      </c>
      <c r="AB12" s="17"/>
      <c r="AC12" s="17">
        <v>0.26290359721152701</v>
      </c>
      <c r="AD12" s="17">
        <v>0.25365505944667199</v>
      </c>
      <c r="AE12" s="17">
        <v>0.270546412444786</v>
      </c>
      <c r="AF12" s="17"/>
      <c r="AG12" s="17">
        <v>0.27314403600177301</v>
      </c>
      <c r="AH12" s="17">
        <v>0.24327950633742901</v>
      </c>
      <c r="AI12" s="17">
        <v>0.26286890821154102</v>
      </c>
      <c r="AJ12" s="17">
        <v>0.273932459767666</v>
      </c>
      <c r="AK12" s="17"/>
      <c r="AL12" s="17">
        <v>0.27335261354384899</v>
      </c>
      <c r="AM12" s="17">
        <v>0.27196089369675402</v>
      </c>
      <c r="AN12" s="17">
        <v>0.242628314715608</v>
      </c>
      <c r="AO12" s="17">
        <v>0.26231848683783698</v>
      </c>
      <c r="AP12" s="17">
        <v>0.205860399006598</v>
      </c>
      <c r="AQ12" s="17"/>
      <c r="AR12" s="17">
        <v>0.23323295386075499</v>
      </c>
      <c r="AS12" s="17">
        <v>0.27157466609845599</v>
      </c>
      <c r="AT12" s="17">
        <v>0.27735906879824701</v>
      </c>
      <c r="AU12" s="17">
        <v>0.25078358251244298</v>
      </c>
      <c r="AV12" s="17">
        <v>0.24575238889943099</v>
      </c>
      <c r="AW12" s="17"/>
      <c r="AX12" s="17">
        <v>0.239950410027339</v>
      </c>
      <c r="AY12" s="17">
        <v>0.25155529512336999</v>
      </c>
      <c r="AZ12" s="17">
        <v>0.24462650733955901</v>
      </c>
      <c r="BA12" s="17">
        <v>0.304395066946065</v>
      </c>
      <c r="BB12" s="17">
        <v>0.27510152007195698</v>
      </c>
      <c r="BC12" s="17">
        <v>0.27390846101591099</v>
      </c>
      <c r="BD12" s="17"/>
      <c r="BE12" s="17">
        <v>0.26052093229240098</v>
      </c>
      <c r="BF12" s="17">
        <v>0.263047744637873</v>
      </c>
      <c r="BG12" s="17">
        <v>0.25991039488588202</v>
      </c>
      <c r="BH12" s="17"/>
      <c r="BI12" s="17">
        <v>0.27173920629541798</v>
      </c>
      <c r="BJ12" s="17">
        <v>0.25829080181049402</v>
      </c>
      <c r="BK12" s="17"/>
      <c r="BL12" s="17">
        <v>0.25580071583103697</v>
      </c>
      <c r="BM12" s="17">
        <v>0.31083801818585299</v>
      </c>
      <c r="BN12" s="17">
        <v>0.22763729469049701</v>
      </c>
      <c r="BO12" s="17">
        <v>0.28677913820971801</v>
      </c>
      <c r="BP12" s="17">
        <v>0.20783928450141201</v>
      </c>
      <c r="BQ12" s="17"/>
      <c r="BR12" s="17">
        <v>0.26947098346520498</v>
      </c>
      <c r="BS12" s="17">
        <v>0.27422945428933898</v>
      </c>
      <c r="BT12" s="17">
        <v>0.15947615009011901</v>
      </c>
      <c r="BU12" s="17">
        <v>0.20344679020328199</v>
      </c>
      <c r="BV12" s="17"/>
      <c r="BW12" s="17">
        <v>0.26665388352271402</v>
      </c>
      <c r="BX12" s="17">
        <v>0.27352963048131301</v>
      </c>
      <c r="BY12" s="17">
        <v>0.25846168915561801</v>
      </c>
      <c r="BZ12" s="17">
        <v>0.24318105054376599</v>
      </c>
      <c r="CA12" s="17">
        <v>0.257532129573605</v>
      </c>
      <c r="CB12" s="17"/>
      <c r="CC12" s="17">
        <v>0.183071631475345</v>
      </c>
      <c r="CD12" s="17">
        <v>0.294306863457307</v>
      </c>
      <c r="CE12" s="17">
        <v>0.22447680587884999</v>
      </c>
      <c r="CF12" s="17">
        <v>0.24704010959780701</v>
      </c>
      <c r="CG12" s="17">
        <v>0.24512435041960501</v>
      </c>
      <c r="CH12" s="17">
        <v>0.25485614042225802</v>
      </c>
      <c r="CI12" s="17">
        <v>0.29407406080520898</v>
      </c>
      <c r="CJ12" s="17">
        <v>0.30828618176017403</v>
      </c>
      <c r="CK12" s="17">
        <v>0.27114870960207199</v>
      </c>
      <c r="CL12" s="17">
        <v>0.28899878980511601</v>
      </c>
    </row>
    <row r="13" spans="2:90" x14ac:dyDescent="0.25">
      <c r="B13" s="18" t="s">
        <v>269</v>
      </c>
      <c r="C13" s="19">
        <v>0.215019045024199</v>
      </c>
      <c r="D13" s="19">
        <v>0.20621782337976299</v>
      </c>
      <c r="E13" s="19">
        <v>0.22233385009713799</v>
      </c>
      <c r="F13" s="19"/>
      <c r="G13" s="19">
        <v>0.111455734647348</v>
      </c>
      <c r="H13" s="19">
        <v>0.104910011281271</v>
      </c>
      <c r="I13" s="19">
        <v>0.16832357621973201</v>
      </c>
      <c r="J13" s="19">
        <v>0.222527197369944</v>
      </c>
      <c r="K13" s="19">
        <v>0.30476014883174501</v>
      </c>
      <c r="L13" s="19">
        <v>0.30773722191443298</v>
      </c>
      <c r="M13" s="19"/>
      <c r="N13" s="19">
        <v>0.216611432373536</v>
      </c>
      <c r="O13" s="19">
        <v>0.20435885294857301</v>
      </c>
      <c r="P13" s="19">
        <v>0.25429743600286298</v>
      </c>
      <c r="Q13" s="19">
        <v>0.19098579273798899</v>
      </c>
      <c r="R13" s="19"/>
      <c r="S13" s="19">
        <v>0.17411532138136901</v>
      </c>
      <c r="T13" s="19">
        <v>0.26391497221945598</v>
      </c>
      <c r="U13" s="19">
        <v>0.19049232039536401</v>
      </c>
      <c r="V13" s="19">
        <v>0.27314188808123102</v>
      </c>
      <c r="W13" s="19">
        <v>0.21126909764379601</v>
      </c>
      <c r="X13" s="19">
        <v>0.19431892453131799</v>
      </c>
      <c r="Y13" s="19">
        <v>0.22316331465862299</v>
      </c>
      <c r="Z13" s="19">
        <v>0.206184243413365</v>
      </c>
      <c r="AA13" s="19">
        <v>0.18926521978844699</v>
      </c>
      <c r="AB13" s="19"/>
      <c r="AC13" s="19">
        <v>0.29948850478784</v>
      </c>
      <c r="AD13" s="19">
        <v>0.165728479840238</v>
      </c>
      <c r="AE13" s="19">
        <v>0.165559100157881</v>
      </c>
      <c r="AF13" s="19"/>
      <c r="AG13" s="19">
        <v>0.26831715786792898</v>
      </c>
      <c r="AH13" s="19">
        <v>0.114763793320823</v>
      </c>
      <c r="AI13" s="19">
        <v>0.20169708386483101</v>
      </c>
      <c r="AJ13" s="19">
        <v>0.31829891955322298</v>
      </c>
      <c r="AK13" s="19"/>
      <c r="AL13" s="19">
        <v>0.23642358944834599</v>
      </c>
      <c r="AM13" s="19">
        <v>0.23220391959254599</v>
      </c>
      <c r="AN13" s="19">
        <v>0.19298245202668701</v>
      </c>
      <c r="AO13" s="19">
        <v>0.14092328110937299</v>
      </c>
      <c r="AP13" s="19">
        <v>0.18897111868458899</v>
      </c>
      <c r="AQ13" s="19"/>
      <c r="AR13" s="19">
        <v>0.18117626283237701</v>
      </c>
      <c r="AS13" s="19">
        <v>0.212393075350257</v>
      </c>
      <c r="AT13" s="19">
        <v>0.215311626118566</v>
      </c>
      <c r="AU13" s="19">
        <v>0.21304357211810601</v>
      </c>
      <c r="AV13" s="19">
        <v>0.20570752285878099</v>
      </c>
      <c r="AW13" s="19"/>
      <c r="AX13" s="19">
        <v>0.115894977280603</v>
      </c>
      <c r="AY13" s="19">
        <v>0.21746588222586499</v>
      </c>
      <c r="AZ13" s="19">
        <v>0.19717071696104399</v>
      </c>
      <c r="BA13" s="19">
        <v>0.24005562583925899</v>
      </c>
      <c r="BB13" s="19">
        <v>0.346968550793325</v>
      </c>
      <c r="BC13" s="19">
        <v>0.30962264864466998</v>
      </c>
      <c r="BD13" s="19"/>
      <c r="BE13" s="19">
        <v>0.20957900398729301</v>
      </c>
      <c r="BF13" s="19">
        <v>0.14120115083777199</v>
      </c>
      <c r="BG13" s="19">
        <v>0.29027109727380901</v>
      </c>
      <c r="BH13" s="19"/>
      <c r="BI13" s="19">
        <v>0.226064886390685</v>
      </c>
      <c r="BJ13" s="19">
        <v>0.21221475668218301</v>
      </c>
      <c r="BK13" s="19"/>
      <c r="BL13" s="19">
        <v>0.281863032811137</v>
      </c>
      <c r="BM13" s="19">
        <v>0.222685910638764</v>
      </c>
      <c r="BN13" s="19">
        <v>0.146996922802659</v>
      </c>
      <c r="BO13" s="19">
        <v>0.168158155178594</v>
      </c>
      <c r="BP13" s="19">
        <v>0.11877951208958901</v>
      </c>
      <c r="BQ13" s="19"/>
      <c r="BR13" s="19">
        <v>0.238210837313799</v>
      </c>
      <c r="BS13" s="19">
        <v>0.104324088224178</v>
      </c>
      <c r="BT13" s="19">
        <v>7.7452182099310304E-2</v>
      </c>
      <c r="BU13" s="19">
        <v>0.117301094051193</v>
      </c>
      <c r="BV13" s="19"/>
      <c r="BW13" s="19">
        <v>0.228870709150473</v>
      </c>
      <c r="BX13" s="19">
        <v>0.277991050587994</v>
      </c>
      <c r="BY13" s="19">
        <v>0.21728524284269399</v>
      </c>
      <c r="BZ13" s="19">
        <v>0.20072036824724099</v>
      </c>
      <c r="CA13" s="19">
        <v>0.15879601888851999</v>
      </c>
      <c r="CB13" s="19"/>
      <c r="CC13" s="19">
        <v>0.16382184251277199</v>
      </c>
      <c r="CD13" s="19">
        <v>0.124978951555937</v>
      </c>
      <c r="CE13" s="19">
        <v>0.153480896716365</v>
      </c>
      <c r="CF13" s="19">
        <v>0.208098360992228</v>
      </c>
      <c r="CG13" s="19">
        <v>0.20705199213294101</v>
      </c>
      <c r="CH13" s="19">
        <v>0.22057182792927499</v>
      </c>
      <c r="CI13" s="19">
        <v>0.23926932842060999</v>
      </c>
      <c r="CJ13" s="19">
        <v>0.25191574688401402</v>
      </c>
      <c r="CK13" s="19">
        <v>0.32587103909866399</v>
      </c>
      <c r="CL13" s="19">
        <v>0.30151878256244102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478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474</v>
      </c>
      <c r="C9" s="17">
        <v>8.2104994123825104E-2</v>
      </c>
      <c r="D9" s="17">
        <v>9.24870925419356E-2</v>
      </c>
      <c r="E9" s="17">
        <v>7.2742302463309899E-2</v>
      </c>
      <c r="F9" s="17"/>
      <c r="G9" s="17">
        <v>0.14392398369807999</v>
      </c>
      <c r="H9" s="17">
        <v>0.12766350246299599</v>
      </c>
      <c r="I9" s="17">
        <v>8.5252353090323599E-2</v>
      </c>
      <c r="J9" s="17">
        <v>6.6846241045722399E-2</v>
      </c>
      <c r="K9" s="17">
        <v>4.5666048847931101E-2</v>
      </c>
      <c r="L9" s="17">
        <v>5.4733991462393598E-2</v>
      </c>
      <c r="M9" s="17"/>
      <c r="N9" s="17">
        <v>9.9803023267460794E-2</v>
      </c>
      <c r="O9" s="17">
        <v>8.3165749313273904E-2</v>
      </c>
      <c r="P9" s="17">
        <v>6.6661099264207394E-2</v>
      </c>
      <c r="Q9" s="17">
        <v>7.5677191298140406E-2</v>
      </c>
      <c r="R9" s="17"/>
      <c r="S9" s="17">
        <v>0.123715069235287</v>
      </c>
      <c r="T9" s="17">
        <v>6.1139993599095499E-2</v>
      </c>
      <c r="U9" s="17">
        <v>7.7651588751621606E-2</v>
      </c>
      <c r="V9" s="17">
        <v>7.9096012238184299E-2</v>
      </c>
      <c r="W9" s="17">
        <v>9.0685524837414405E-2</v>
      </c>
      <c r="X9" s="17">
        <v>7.2126879521265605E-2</v>
      </c>
      <c r="Y9" s="17">
        <v>5.7171195749860799E-2</v>
      </c>
      <c r="Z9" s="17">
        <v>8.8186632483292102E-2</v>
      </c>
      <c r="AA9" s="17">
        <v>8.3185625191875195E-2</v>
      </c>
      <c r="AB9" s="17"/>
      <c r="AC9" s="17">
        <v>5.4396527631014102E-2</v>
      </c>
      <c r="AD9" s="17">
        <v>9.6635621688111406E-2</v>
      </c>
      <c r="AE9" s="17">
        <v>8.7898407146027993E-2</v>
      </c>
      <c r="AF9" s="17"/>
      <c r="AG9" s="17">
        <v>6.7351168621593405E-2</v>
      </c>
      <c r="AH9" s="17">
        <v>0.12960489501069999</v>
      </c>
      <c r="AI9" s="17">
        <v>8.6528872638604398E-2</v>
      </c>
      <c r="AJ9" s="17">
        <v>6.7832437029406195E-2</v>
      </c>
      <c r="AK9" s="17"/>
      <c r="AL9" s="17">
        <v>6.00538317648373E-2</v>
      </c>
      <c r="AM9" s="17">
        <v>7.3860311252553004E-2</v>
      </c>
      <c r="AN9" s="17">
        <v>9.3688940800662396E-2</v>
      </c>
      <c r="AO9" s="17">
        <v>0.12066382269804</v>
      </c>
      <c r="AP9" s="17">
        <v>0.14236424335605399</v>
      </c>
      <c r="AQ9" s="17"/>
      <c r="AR9" s="17">
        <v>8.0591947557363805E-2</v>
      </c>
      <c r="AS9" s="17">
        <v>7.2046032885830294E-2</v>
      </c>
      <c r="AT9" s="17">
        <v>7.1198472372954805E-2</v>
      </c>
      <c r="AU9" s="17">
        <v>9.0253420183510902E-2</v>
      </c>
      <c r="AV9" s="17">
        <v>0.143595152228534</v>
      </c>
      <c r="AW9" s="17"/>
      <c r="AX9" s="17">
        <v>0.128839018280895</v>
      </c>
      <c r="AY9" s="17">
        <v>7.0877516267788696E-2</v>
      </c>
      <c r="AZ9" s="17">
        <v>7.8815770867431204E-2</v>
      </c>
      <c r="BA9" s="17">
        <v>5.81177022960815E-2</v>
      </c>
      <c r="BB9" s="17">
        <v>5.7264162014553199E-2</v>
      </c>
      <c r="BC9" s="17">
        <v>8.2854005908589101E-2</v>
      </c>
      <c r="BD9" s="17"/>
      <c r="BE9" s="17">
        <v>7.6172708928270799E-2</v>
      </c>
      <c r="BF9" s="17">
        <v>0.11863933060927399</v>
      </c>
      <c r="BG9" s="17">
        <v>5.7205021984552899E-2</v>
      </c>
      <c r="BH9" s="17"/>
      <c r="BI9" s="17">
        <v>6.1909027461305298E-2</v>
      </c>
      <c r="BJ9" s="17">
        <v>8.7232291537245807E-2</v>
      </c>
      <c r="BK9" s="17"/>
      <c r="BL9" s="17">
        <v>7.8496217246939295E-2</v>
      </c>
      <c r="BM9" s="17">
        <v>6.7540733009759199E-2</v>
      </c>
      <c r="BN9" s="17">
        <v>7.5614800789860007E-2</v>
      </c>
      <c r="BO9" s="17">
        <v>6.0975915455560803E-2</v>
      </c>
      <c r="BP9" s="17">
        <v>0.112677546754528</v>
      </c>
      <c r="BQ9" s="17"/>
      <c r="BR9" s="17">
        <v>7.1842108857312501E-2</v>
      </c>
      <c r="BS9" s="17">
        <v>8.9239779997420193E-2</v>
      </c>
      <c r="BT9" s="17">
        <v>0.22742646781313999</v>
      </c>
      <c r="BU9" s="17">
        <v>8.9417790696369306E-2</v>
      </c>
      <c r="BV9" s="17"/>
      <c r="BW9" s="17">
        <v>8.1763335051469793E-2</v>
      </c>
      <c r="BX9" s="17">
        <v>7.7720909463858998E-2</v>
      </c>
      <c r="BY9" s="17">
        <v>7.1496819631311104E-2</v>
      </c>
      <c r="BZ9" s="17">
        <v>7.2398876963504E-2</v>
      </c>
      <c r="CA9" s="17">
        <v>0.10316296227576199</v>
      </c>
      <c r="CB9" s="17"/>
      <c r="CC9" s="17">
        <v>0.119292305934111</v>
      </c>
      <c r="CD9" s="17">
        <v>8.4069431941520195E-2</v>
      </c>
      <c r="CE9" s="17">
        <v>0.101393921180977</v>
      </c>
      <c r="CF9" s="17">
        <v>7.8306789060588605E-2</v>
      </c>
      <c r="CG9" s="17">
        <v>7.0932843080991001E-2</v>
      </c>
      <c r="CH9" s="17">
        <v>8.4723553348612105E-2</v>
      </c>
      <c r="CI9" s="17">
        <v>6.1233472617896599E-2</v>
      </c>
      <c r="CJ9" s="17">
        <v>7.7130223269122306E-2</v>
      </c>
      <c r="CK9" s="17">
        <v>5.9299641084522001E-2</v>
      </c>
      <c r="CL9" s="17">
        <v>7.0181307071426502E-2</v>
      </c>
    </row>
    <row r="10" spans="2:90" x14ac:dyDescent="0.25">
      <c r="B10" s="18" t="s">
        <v>475</v>
      </c>
      <c r="C10" s="17">
        <v>0.26297006612250501</v>
      </c>
      <c r="D10" s="17">
        <v>0.26972781572759302</v>
      </c>
      <c r="E10" s="17">
        <v>0.256755642918292</v>
      </c>
      <c r="F10" s="17"/>
      <c r="G10" s="17">
        <v>0.344764735513934</v>
      </c>
      <c r="H10" s="17">
        <v>0.32429334070180399</v>
      </c>
      <c r="I10" s="17">
        <v>0.291337212942334</v>
      </c>
      <c r="J10" s="17">
        <v>0.220146295594463</v>
      </c>
      <c r="K10" s="17">
        <v>0.20400871485025601</v>
      </c>
      <c r="L10" s="17">
        <v>0.23258094795866799</v>
      </c>
      <c r="M10" s="17"/>
      <c r="N10" s="17">
        <v>0.31039346531251799</v>
      </c>
      <c r="O10" s="17">
        <v>0.26773884122076202</v>
      </c>
      <c r="P10" s="17">
        <v>0.240612463061254</v>
      </c>
      <c r="Q10" s="17">
        <v>0.227124569351175</v>
      </c>
      <c r="R10" s="17"/>
      <c r="S10" s="17">
        <v>0.28863620465305401</v>
      </c>
      <c r="T10" s="17">
        <v>0.25117635137045102</v>
      </c>
      <c r="U10" s="17">
        <v>0.27562580210890397</v>
      </c>
      <c r="V10" s="17">
        <v>0.26902646728062302</v>
      </c>
      <c r="W10" s="17">
        <v>0.25305910997120901</v>
      </c>
      <c r="X10" s="17">
        <v>0.23628275621490699</v>
      </c>
      <c r="Y10" s="17">
        <v>0.261745731776173</v>
      </c>
      <c r="Z10" s="17">
        <v>0.24253908962484499</v>
      </c>
      <c r="AA10" s="17">
        <v>0.26835835036186401</v>
      </c>
      <c r="AB10" s="17"/>
      <c r="AC10" s="17">
        <v>0.21743956514738699</v>
      </c>
      <c r="AD10" s="17">
        <v>0.30337461283642803</v>
      </c>
      <c r="AE10" s="17">
        <v>0.242858159841636</v>
      </c>
      <c r="AF10" s="17"/>
      <c r="AG10" s="17">
        <v>0.25506158774500898</v>
      </c>
      <c r="AH10" s="17">
        <v>0.31503170055694601</v>
      </c>
      <c r="AI10" s="17">
        <v>0.31046161664132699</v>
      </c>
      <c r="AJ10" s="17">
        <v>0.216730360654497</v>
      </c>
      <c r="AK10" s="17"/>
      <c r="AL10" s="17">
        <v>0.20961726850156101</v>
      </c>
      <c r="AM10" s="17">
        <v>0.25913446602330098</v>
      </c>
      <c r="AN10" s="17">
        <v>0.29858227179333002</v>
      </c>
      <c r="AO10" s="17">
        <v>0.344383919006363</v>
      </c>
      <c r="AP10" s="17">
        <v>0.26840760338489</v>
      </c>
      <c r="AQ10" s="17"/>
      <c r="AR10" s="17">
        <v>0.225487972719986</v>
      </c>
      <c r="AS10" s="17">
        <v>0.22968149013491401</v>
      </c>
      <c r="AT10" s="17">
        <v>0.25612256186071702</v>
      </c>
      <c r="AU10" s="17">
        <v>0.32558476440986001</v>
      </c>
      <c r="AV10" s="17">
        <v>0.32543002012515498</v>
      </c>
      <c r="AW10" s="17"/>
      <c r="AX10" s="17">
        <v>0.29490728060719401</v>
      </c>
      <c r="AY10" s="17">
        <v>0.24783259322385801</v>
      </c>
      <c r="AZ10" s="17">
        <v>0.25988888887310402</v>
      </c>
      <c r="BA10" s="17">
        <v>0.26604787203283098</v>
      </c>
      <c r="BB10" s="17">
        <v>0.21892918269897199</v>
      </c>
      <c r="BC10" s="17">
        <v>0.29786691770571899</v>
      </c>
      <c r="BD10" s="17"/>
      <c r="BE10" s="17">
        <v>0.256708947310818</v>
      </c>
      <c r="BF10" s="17">
        <v>0.30250004773744099</v>
      </c>
      <c r="BG10" s="17">
        <v>0.23399302215554699</v>
      </c>
      <c r="BH10" s="17"/>
      <c r="BI10" s="17">
        <v>0.22981068750119499</v>
      </c>
      <c r="BJ10" s="17">
        <v>0.27138847951547301</v>
      </c>
      <c r="BK10" s="17"/>
      <c r="BL10" s="17">
        <v>0.24812267333969601</v>
      </c>
      <c r="BM10" s="17">
        <v>0.272727780061922</v>
      </c>
      <c r="BN10" s="17">
        <v>0.23624931585237099</v>
      </c>
      <c r="BO10" s="17">
        <v>0.248843802842726</v>
      </c>
      <c r="BP10" s="17">
        <v>0.290766296694978</v>
      </c>
      <c r="BQ10" s="17"/>
      <c r="BR10" s="17">
        <v>0.25047800499302397</v>
      </c>
      <c r="BS10" s="17">
        <v>0.31652727387049001</v>
      </c>
      <c r="BT10" s="17">
        <v>0.31189039381961398</v>
      </c>
      <c r="BU10" s="17">
        <v>0.35444866179979501</v>
      </c>
      <c r="BV10" s="17"/>
      <c r="BW10" s="17">
        <v>0.29089676547874999</v>
      </c>
      <c r="BX10" s="17">
        <v>0.290526149093152</v>
      </c>
      <c r="BY10" s="17">
        <v>0.25768623530128298</v>
      </c>
      <c r="BZ10" s="17">
        <v>0.24382101237808901</v>
      </c>
      <c r="CA10" s="17">
        <v>0.23253121487696901</v>
      </c>
      <c r="CB10" s="17"/>
      <c r="CC10" s="17">
        <v>0.220079027128674</v>
      </c>
      <c r="CD10" s="17">
        <v>0.25642541819147102</v>
      </c>
      <c r="CE10" s="17">
        <v>0.248444225086111</v>
      </c>
      <c r="CF10" s="17">
        <v>0.25280504742215298</v>
      </c>
      <c r="CG10" s="17">
        <v>0.30029703792725898</v>
      </c>
      <c r="CH10" s="17">
        <v>0.244414136087198</v>
      </c>
      <c r="CI10" s="17">
        <v>0.27163647862278001</v>
      </c>
      <c r="CJ10" s="17">
        <v>0.25973452115742002</v>
      </c>
      <c r="CK10" s="17">
        <v>0.27998114548807201</v>
      </c>
      <c r="CL10" s="17">
        <v>0.29632494231017398</v>
      </c>
    </row>
    <row r="11" spans="2:90" x14ac:dyDescent="0.25">
      <c r="B11" s="18" t="s">
        <v>170</v>
      </c>
      <c r="C11" s="17">
        <v>0.37136062806035902</v>
      </c>
      <c r="D11" s="17">
        <v>0.34884985081782199</v>
      </c>
      <c r="E11" s="17">
        <v>0.39276865711348102</v>
      </c>
      <c r="F11" s="17"/>
      <c r="G11" s="17">
        <v>0.22037206234347101</v>
      </c>
      <c r="H11" s="17">
        <v>0.252283473682551</v>
      </c>
      <c r="I11" s="17">
        <v>0.32986522498641402</v>
      </c>
      <c r="J11" s="17">
        <v>0.41559808558806199</v>
      </c>
      <c r="K11" s="17">
        <v>0.43319501217054901</v>
      </c>
      <c r="L11" s="17">
        <v>0.48093528489411302</v>
      </c>
      <c r="M11" s="17"/>
      <c r="N11" s="17">
        <v>0.362350480677603</v>
      </c>
      <c r="O11" s="17">
        <v>0.37790175107734297</v>
      </c>
      <c r="P11" s="17">
        <v>0.37120747331431703</v>
      </c>
      <c r="Q11" s="17">
        <v>0.37385676770987197</v>
      </c>
      <c r="R11" s="17"/>
      <c r="S11" s="17">
        <v>0.30608476078710001</v>
      </c>
      <c r="T11" s="17">
        <v>0.404089201619934</v>
      </c>
      <c r="U11" s="17">
        <v>0.41519599414367397</v>
      </c>
      <c r="V11" s="17">
        <v>0.36695287216158801</v>
      </c>
      <c r="W11" s="17">
        <v>0.41471727450488099</v>
      </c>
      <c r="X11" s="17">
        <v>0.33723333357726498</v>
      </c>
      <c r="Y11" s="17">
        <v>0.37375224334887702</v>
      </c>
      <c r="Z11" s="17">
        <v>0.343913701905391</v>
      </c>
      <c r="AA11" s="17">
        <v>0.38540147318465201</v>
      </c>
      <c r="AB11" s="17"/>
      <c r="AC11" s="17">
        <v>0.39490692268321698</v>
      </c>
      <c r="AD11" s="17">
        <v>0.37486742273636797</v>
      </c>
      <c r="AE11" s="17">
        <v>0.35819677756072299</v>
      </c>
      <c r="AF11" s="17"/>
      <c r="AG11" s="17">
        <v>0.37483706569919101</v>
      </c>
      <c r="AH11" s="17">
        <v>0.28966255499959698</v>
      </c>
      <c r="AI11" s="17">
        <v>0.40519929740295502</v>
      </c>
      <c r="AJ11" s="17">
        <v>0.359789839197387</v>
      </c>
      <c r="AK11" s="17"/>
      <c r="AL11" s="17">
        <v>0.382171581713242</v>
      </c>
      <c r="AM11" s="17">
        <v>0.37111780133981898</v>
      </c>
      <c r="AN11" s="17">
        <v>0.38616304634612902</v>
      </c>
      <c r="AO11" s="17">
        <v>0.27533774385022802</v>
      </c>
      <c r="AP11" s="17">
        <v>0.277476293331885</v>
      </c>
      <c r="AQ11" s="17"/>
      <c r="AR11" s="17">
        <v>0.39172900597983201</v>
      </c>
      <c r="AS11" s="17">
        <v>0.37072688691366901</v>
      </c>
      <c r="AT11" s="17">
        <v>0.386498236006937</v>
      </c>
      <c r="AU11" s="17">
        <v>0.35756136306053199</v>
      </c>
      <c r="AV11" s="17">
        <v>0.300837408445842</v>
      </c>
      <c r="AW11" s="17"/>
      <c r="AX11" s="17">
        <v>0.29655102144761702</v>
      </c>
      <c r="AY11" s="17">
        <v>0.39403747395316002</v>
      </c>
      <c r="AZ11" s="17">
        <v>0.35257990102581899</v>
      </c>
      <c r="BA11" s="17">
        <v>0.408806278243185</v>
      </c>
      <c r="BB11" s="17">
        <v>0.463548151631681</v>
      </c>
      <c r="BC11" s="17">
        <v>0.29139819873488598</v>
      </c>
      <c r="BD11" s="17"/>
      <c r="BE11" s="17">
        <v>0.37357150081358798</v>
      </c>
      <c r="BF11" s="17">
        <v>0.28621393560105601</v>
      </c>
      <c r="BG11" s="17">
        <v>0.44894643518921601</v>
      </c>
      <c r="BH11" s="17"/>
      <c r="BI11" s="17">
        <v>0.39459133955173298</v>
      </c>
      <c r="BJ11" s="17">
        <v>0.36546287783468201</v>
      </c>
      <c r="BK11" s="17"/>
      <c r="BL11" s="17">
        <v>0.41993503618854899</v>
      </c>
      <c r="BM11" s="17">
        <v>0.36268057541396898</v>
      </c>
      <c r="BN11" s="17">
        <v>0.312605303708126</v>
      </c>
      <c r="BO11" s="17">
        <v>0.33267142060006599</v>
      </c>
      <c r="BP11" s="17">
        <v>0.32487916078861101</v>
      </c>
      <c r="BQ11" s="17"/>
      <c r="BR11" s="17">
        <v>0.39362023520815198</v>
      </c>
      <c r="BS11" s="17">
        <v>0.30404946412878198</v>
      </c>
      <c r="BT11" s="17">
        <v>0.237357425860067</v>
      </c>
      <c r="BU11" s="17">
        <v>0.21564888189451101</v>
      </c>
      <c r="BV11" s="17"/>
      <c r="BW11" s="17">
        <v>0.398711097669812</v>
      </c>
      <c r="BX11" s="17">
        <v>0.37124361131001499</v>
      </c>
      <c r="BY11" s="17">
        <v>0.389720588946526</v>
      </c>
      <c r="BZ11" s="17">
        <v>0.39805652374355099</v>
      </c>
      <c r="CA11" s="17">
        <v>0.31703231192674403</v>
      </c>
      <c r="CB11" s="17"/>
      <c r="CC11" s="17">
        <v>0.33720434507096197</v>
      </c>
      <c r="CD11" s="17">
        <v>0.30838275837748702</v>
      </c>
      <c r="CE11" s="17">
        <v>0.335250283987713</v>
      </c>
      <c r="CF11" s="17">
        <v>0.36188958312081498</v>
      </c>
      <c r="CG11" s="17">
        <v>0.39337054711677599</v>
      </c>
      <c r="CH11" s="17">
        <v>0.39975554266083901</v>
      </c>
      <c r="CI11" s="17">
        <v>0.41157280019815001</v>
      </c>
      <c r="CJ11" s="17">
        <v>0.39419409548997603</v>
      </c>
      <c r="CK11" s="17">
        <v>0.41861722541338697</v>
      </c>
      <c r="CL11" s="17">
        <v>0.417297331863414</v>
      </c>
    </row>
    <row r="12" spans="2:90" x14ac:dyDescent="0.25">
      <c r="B12" s="18" t="s">
        <v>268</v>
      </c>
      <c r="C12" s="17">
        <v>0.19802028277172401</v>
      </c>
      <c r="D12" s="17">
        <v>0.20469447966124499</v>
      </c>
      <c r="E12" s="17">
        <v>0.19118286648954899</v>
      </c>
      <c r="F12" s="17"/>
      <c r="G12" s="17">
        <v>0.23490731307941101</v>
      </c>
      <c r="H12" s="17">
        <v>0.222472945341149</v>
      </c>
      <c r="I12" s="17">
        <v>0.22140628775129501</v>
      </c>
      <c r="J12" s="17">
        <v>0.20180284838913101</v>
      </c>
      <c r="K12" s="17">
        <v>0.20435300097015399</v>
      </c>
      <c r="L12" s="17">
        <v>0.14040903149466999</v>
      </c>
      <c r="M12" s="17"/>
      <c r="N12" s="17">
        <v>0.16424482785658501</v>
      </c>
      <c r="O12" s="17">
        <v>0.186228304077769</v>
      </c>
      <c r="P12" s="17">
        <v>0.22624674368428899</v>
      </c>
      <c r="Q12" s="17">
        <v>0.22110344540542501</v>
      </c>
      <c r="R12" s="17"/>
      <c r="S12" s="17">
        <v>0.20840718673966499</v>
      </c>
      <c r="T12" s="17">
        <v>0.19713151283934499</v>
      </c>
      <c r="U12" s="17">
        <v>0.15475407501779201</v>
      </c>
      <c r="V12" s="17">
        <v>0.18921389109811601</v>
      </c>
      <c r="W12" s="17">
        <v>0.15400140495798401</v>
      </c>
      <c r="X12" s="17">
        <v>0.25157414203932399</v>
      </c>
      <c r="Y12" s="17">
        <v>0.20602945239141099</v>
      </c>
      <c r="Z12" s="17">
        <v>0.22150799156683601</v>
      </c>
      <c r="AA12" s="17">
        <v>0.199316027716789</v>
      </c>
      <c r="AB12" s="17"/>
      <c r="AC12" s="17">
        <v>0.221665308077067</v>
      </c>
      <c r="AD12" s="17">
        <v>0.17308523523598199</v>
      </c>
      <c r="AE12" s="17">
        <v>0.201168895220914</v>
      </c>
      <c r="AF12" s="17"/>
      <c r="AG12" s="17">
        <v>0.18966633841819699</v>
      </c>
      <c r="AH12" s="17">
        <v>0.21454209408673999</v>
      </c>
      <c r="AI12" s="17">
        <v>0.14394869329169199</v>
      </c>
      <c r="AJ12" s="17">
        <v>0.23442679002922101</v>
      </c>
      <c r="AK12" s="17"/>
      <c r="AL12" s="17">
        <v>0.24035172510601899</v>
      </c>
      <c r="AM12" s="17">
        <v>0.20072328814799001</v>
      </c>
      <c r="AN12" s="17">
        <v>0.159280947337062</v>
      </c>
      <c r="AO12" s="17">
        <v>0.20010368434269801</v>
      </c>
      <c r="AP12" s="17">
        <v>0.22263344314622899</v>
      </c>
      <c r="AQ12" s="17"/>
      <c r="AR12" s="17">
        <v>0.21819631515827101</v>
      </c>
      <c r="AS12" s="17">
        <v>0.224094426179866</v>
      </c>
      <c r="AT12" s="17">
        <v>0.204664541048032</v>
      </c>
      <c r="AU12" s="17">
        <v>0.16197102039026301</v>
      </c>
      <c r="AV12" s="17">
        <v>0.163262673336076</v>
      </c>
      <c r="AW12" s="17"/>
      <c r="AX12" s="17">
        <v>0.211155827383669</v>
      </c>
      <c r="AY12" s="17">
        <v>0.198886114493078</v>
      </c>
      <c r="AZ12" s="17">
        <v>0.218644798488866</v>
      </c>
      <c r="BA12" s="17">
        <v>0.17889135646645701</v>
      </c>
      <c r="BB12" s="17">
        <v>0.16521633789022</v>
      </c>
      <c r="BC12" s="17">
        <v>0.22274887419808001</v>
      </c>
      <c r="BD12" s="17"/>
      <c r="BE12" s="17">
        <v>0.19916280515427501</v>
      </c>
      <c r="BF12" s="17">
        <v>0.228501317585835</v>
      </c>
      <c r="BG12" s="17">
        <v>0.167761206791567</v>
      </c>
      <c r="BH12" s="17"/>
      <c r="BI12" s="17">
        <v>0.20373423336671201</v>
      </c>
      <c r="BJ12" s="17">
        <v>0.19656964044319999</v>
      </c>
      <c r="BK12" s="17"/>
      <c r="BL12" s="17">
        <v>0.16949480121209401</v>
      </c>
      <c r="BM12" s="17">
        <v>0.21950344343779901</v>
      </c>
      <c r="BN12" s="17">
        <v>0.26046917267574599</v>
      </c>
      <c r="BO12" s="17">
        <v>0.24382661390826399</v>
      </c>
      <c r="BP12" s="17">
        <v>0.193568193654066</v>
      </c>
      <c r="BQ12" s="17"/>
      <c r="BR12" s="17">
        <v>0.193438610236845</v>
      </c>
      <c r="BS12" s="17">
        <v>0.24685871631040801</v>
      </c>
      <c r="BT12" s="17">
        <v>0.184376696914375</v>
      </c>
      <c r="BU12" s="17">
        <v>0.23648906959781801</v>
      </c>
      <c r="BV12" s="17"/>
      <c r="BW12" s="17">
        <v>0.161714559494714</v>
      </c>
      <c r="BX12" s="17">
        <v>0.16123369071149399</v>
      </c>
      <c r="BY12" s="17">
        <v>0.202299644545885</v>
      </c>
      <c r="BZ12" s="17">
        <v>0.210681721934872</v>
      </c>
      <c r="CA12" s="17">
        <v>0.24351434580578701</v>
      </c>
      <c r="CB12" s="17"/>
      <c r="CC12" s="17">
        <v>0.21726557621646</v>
      </c>
      <c r="CD12" s="17">
        <v>0.27060924331520397</v>
      </c>
      <c r="CE12" s="17">
        <v>0.219836548973773</v>
      </c>
      <c r="CF12" s="17">
        <v>0.24690406143327301</v>
      </c>
      <c r="CG12" s="17">
        <v>0.15074857822672399</v>
      </c>
      <c r="CH12" s="17">
        <v>0.18742756317360301</v>
      </c>
      <c r="CI12" s="17">
        <v>0.16823715433906999</v>
      </c>
      <c r="CJ12" s="17">
        <v>0.180843139357835</v>
      </c>
      <c r="CK12" s="17">
        <v>0.149552002760241</v>
      </c>
      <c r="CL12" s="17">
        <v>0.14037334241723101</v>
      </c>
    </row>
    <row r="13" spans="2:90" x14ac:dyDescent="0.25">
      <c r="B13" s="18" t="s">
        <v>269</v>
      </c>
      <c r="C13" s="19">
        <v>8.5544028921586301E-2</v>
      </c>
      <c r="D13" s="19">
        <v>8.42407612514047E-2</v>
      </c>
      <c r="E13" s="19">
        <v>8.6550531015367901E-2</v>
      </c>
      <c r="F13" s="19"/>
      <c r="G13" s="19">
        <v>5.6031905365103302E-2</v>
      </c>
      <c r="H13" s="19">
        <v>7.3286737811501093E-2</v>
      </c>
      <c r="I13" s="19">
        <v>7.2138921229634195E-2</v>
      </c>
      <c r="J13" s="19">
        <v>9.5606529382622304E-2</v>
      </c>
      <c r="K13" s="19">
        <v>0.112777223161109</v>
      </c>
      <c r="L13" s="19">
        <v>9.1340744190155004E-2</v>
      </c>
      <c r="M13" s="19"/>
      <c r="N13" s="19">
        <v>6.3208202885833994E-2</v>
      </c>
      <c r="O13" s="19">
        <v>8.4965354310852004E-2</v>
      </c>
      <c r="P13" s="19">
        <v>9.52722206759333E-2</v>
      </c>
      <c r="Q13" s="19">
        <v>0.102238026235388</v>
      </c>
      <c r="R13" s="19"/>
      <c r="S13" s="19">
        <v>7.3156778584894097E-2</v>
      </c>
      <c r="T13" s="19">
        <v>8.6462940571174401E-2</v>
      </c>
      <c r="U13" s="19">
        <v>7.6772539978008494E-2</v>
      </c>
      <c r="V13" s="19">
        <v>9.5710757221488196E-2</v>
      </c>
      <c r="W13" s="19">
        <v>8.7536685728511907E-2</v>
      </c>
      <c r="X13" s="19">
        <v>0.10278288864724</v>
      </c>
      <c r="Y13" s="19">
        <v>0.10130137673367801</v>
      </c>
      <c r="Z13" s="19">
        <v>0.103852584419637</v>
      </c>
      <c r="AA13" s="19">
        <v>6.3738523544819403E-2</v>
      </c>
      <c r="AB13" s="19"/>
      <c r="AC13" s="19">
        <v>0.111591676461314</v>
      </c>
      <c r="AD13" s="19">
        <v>5.2037107503109699E-2</v>
      </c>
      <c r="AE13" s="19">
        <v>0.10987776023069901</v>
      </c>
      <c r="AF13" s="19"/>
      <c r="AG13" s="19">
        <v>0.113083839516009</v>
      </c>
      <c r="AH13" s="19">
        <v>5.1158755346017201E-2</v>
      </c>
      <c r="AI13" s="19">
        <v>5.3861520025421598E-2</v>
      </c>
      <c r="AJ13" s="19">
        <v>0.121220573089489</v>
      </c>
      <c r="AK13" s="19"/>
      <c r="AL13" s="19">
        <v>0.10780559291434</v>
      </c>
      <c r="AM13" s="19">
        <v>9.5164133236336601E-2</v>
      </c>
      <c r="AN13" s="19">
        <v>6.2284793722816499E-2</v>
      </c>
      <c r="AO13" s="19">
        <v>5.9510830102671199E-2</v>
      </c>
      <c r="AP13" s="19">
        <v>8.9118416780942206E-2</v>
      </c>
      <c r="AQ13" s="19"/>
      <c r="AR13" s="19">
        <v>8.3994758584547094E-2</v>
      </c>
      <c r="AS13" s="19">
        <v>0.10345116388572</v>
      </c>
      <c r="AT13" s="19">
        <v>8.15161887113586E-2</v>
      </c>
      <c r="AU13" s="19">
        <v>6.4629431955834399E-2</v>
      </c>
      <c r="AV13" s="19">
        <v>6.6874745864393306E-2</v>
      </c>
      <c r="AW13" s="19"/>
      <c r="AX13" s="19">
        <v>6.8546852280626402E-2</v>
      </c>
      <c r="AY13" s="19">
        <v>8.8366302062115196E-2</v>
      </c>
      <c r="AZ13" s="19">
        <v>9.0070640744779495E-2</v>
      </c>
      <c r="BA13" s="19">
        <v>8.8136790961445E-2</v>
      </c>
      <c r="BB13" s="19">
        <v>9.5042165764574194E-2</v>
      </c>
      <c r="BC13" s="19">
        <v>0.105132003452726</v>
      </c>
      <c r="BD13" s="19"/>
      <c r="BE13" s="19">
        <v>9.4384037793048298E-2</v>
      </c>
      <c r="BF13" s="19">
        <v>6.4145368466394695E-2</v>
      </c>
      <c r="BG13" s="19">
        <v>9.2094313879117706E-2</v>
      </c>
      <c r="BH13" s="19"/>
      <c r="BI13" s="19">
        <v>0.109954712119054</v>
      </c>
      <c r="BJ13" s="19">
        <v>7.9346710669398607E-2</v>
      </c>
      <c r="BK13" s="19"/>
      <c r="BL13" s="19">
        <v>8.3951272012721997E-2</v>
      </c>
      <c r="BM13" s="19">
        <v>7.7547468076550205E-2</v>
      </c>
      <c r="BN13" s="19">
        <v>0.115061406973897</v>
      </c>
      <c r="BO13" s="19">
        <v>0.113682247193384</v>
      </c>
      <c r="BP13" s="19">
        <v>7.81088021078159E-2</v>
      </c>
      <c r="BQ13" s="19"/>
      <c r="BR13" s="19">
        <v>9.0621040704666395E-2</v>
      </c>
      <c r="BS13" s="19">
        <v>4.3324765692899898E-2</v>
      </c>
      <c r="BT13" s="19">
        <v>3.8949015592803303E-2</v>
      </c>
      <c r="BU13" s="19">
        <v>0.103995596011507</v>
      </c>
      <c r="BV13" s="19"/>
      <c r="BW13" s="19">
        <v>6.6914242305254099E-2</v>
      </c>
      <c r="BX13" s="19">
        <v>9.9275639421479503E-2</v>
      </c>
      <c r="BY13" s="19">
        <v>7.8796711574995404E-2</v>
      </c>
      <c r="BZ13" s="19">
        <v>7.5041864979984996E-2</v>
      </c>
      <c r="CA13" s="19">
        <v>0.103759165114738</v>
      </c>
      <c r="CB13" s="19"/>
      <c r="CC13" s="19">
        <v>0.106158745649794</v>
      </c>
      <c r="CD13" s="19">
        <v>8.05131481743174E-2</v>
      </c>
      <c r="CE13" s="19">
        <v>9.5075020771426294E-2</v>
      </c>
      <c r="CF13" s="19">
        <v>6.0094518963170598E-2</v>
      </c>
      <c r="CG13" s="19">
        <v>8.4650993648249295E-2</v>
      </c>
      <c r="CH13" s="19">
        <v>8.3679204729748297E-2</v>
      </c>
      <c r="CI13" s="19">
        <v>8.7320094222104197E-2</v>
      </c>
      <c r="CJ13" s="19">
        <v>8.8098020725647097E-2</v>
      </c>
      <c r="CK13" s="19">
        <v>9.2549985253778597E-2</v>
      </c>
      <c r="CL13" s="19">
        <v>7.5823076337753995E-2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479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474</v>
      </c>
      <c r="C9" s="17">
        <v>0.150141427687215</v>
      </c>
      <c r="D9" s="17">
        <v>0.15645684847198801</v>
      </c>
      <c r="E9" s="17">
        <v>0.143673434524032</v>
      </c>
      <c r="F9" s="17"/>
      <c r="G9" s="17">
        <v>0.17183165349100801</v>
      </c>
      <c r="H9" s="17">
        <v>0.16843610316275001</v>
      </c>
      <c r="I9" s="17">
        <v>0.174397347823429</v>
      </c>
      <c r="J9" s="17">
        <v>0.144055144451539</v>
      </c>
      <c r="K9" s="17">
        <v>0.13392562170463099</v>
      </c>
      <c r="L9" s="17">
        <v>0.125567351127537</v>
      </c>
      <c r="M9" s="17"/>
      <c r="N9" s="17">
        <v>0.14000161584534501</v>
      </c>
      <c r="O9" s="17">
        <v>0.14155944324307701</v>
      </c>
      <c r="P9" s="17">
        <v>0.16278479429395001</v>
      </c>
      <c r="Q9" s="17">
        <v>0.15433721352450799</v>
      </c>
      <c r="R9" s="17"/>
      <c r="S9" s="17">
        <v>0.168727302754652</v>
      </c>
      <c r="T9" s="17">
        <v>0.171064066949903</v>
      </c>
      <c r="U9" s="17">
        <v>0.134824534457748</v>
      </c>
      <c r="V9" s="17">
        <v>0.16966801176589599</v>
      </c>
      <c r="W9" s="17">
        <v>0.145416951622374</v>
      </c>
      <c r="X9" s="17">
        <v>0.13835673099923501</v>
      </c>
      <c r="Y9" s="17">
        <v>0.112071802122611</v>
      </c>
      <c r="Z9" s="17">
        <v>0.157944426173207</v>
      </c>
      <c r="AA9" s="17">
        <v>0.135407686344829</v>
      </c>
      <c r="AB9" s="17"/>
      <c r="AC9" s="17">
        <v>0.161531903340182</v>
      </c>
      <c r="AD9" s="17">
        <v>0.116465967317126</v>
      </c>
      <c r="AE9" s="17">
        <v>0.19021049704294599</v>
      </c>
      <c r="AF9" s="17"/>
      <c r="AG9" s="17">
        <v>0.16315688241779799</v>
      </c>
      <c r="AH9" s="17">
        <v>0.111629218693159</v>
      </c>
      <c r="AI9" s="17">
        <v>0.103432363648832</v>
      </c>
      <c r="AJ9" s="17">
        <v>0.21120507245926601</v>
      </c>
      <c r="AK9" s="17"/>
      <c r="AL9" s="17">
        <v>0.15741515456827801</v>
      </c>
      <c r="AM9" s="17">
        <v>0.16028862260889401</v>
      </c>
      <c r="AN9" s="17">
        <v>0.140090585486111</v>
      </c>
      <c r="AO9" s="17">
        <v>0.15061341731351999</v>
      </c>
      <c r="AP9" s="17">
        <v>0.19712228396250001</v>
      </c>
      <c r="AQ9" s="17"/>
      <c r="AR9" s="17">
        <v>0.154354907628107</v>
      </c>
      <c r="AS9" s="17">
        <v>0.148047507221992</v>
      </c>
      <c r="AT9" s="17">
        <v>0.14974404447343101</v>
      </c>
      <c r="AU9" s="17">
        <v>0.15437874718995701</v>
      </c>
      <c r="AV9" s="17">
        <v>0.14998638688240601</v>
      </c>
      <c r="AW9" s="17"/>
      <c r="AX9" s="17">
        <v>0.14852472071171899</v>
      </c>
      <c r="AY9" s="17">
        <v>0.144360795262473</v>
      </c>
      <c r="AZ9" s="17">
        <v>0.16037561677217699</v>
      </c>
      <c r="BA9" s="17">
        <v>0.146297173739416</v>
      </c>
      <c r="BB9" s="17">
        <v>0.14317133578557401</v>
      </c>
      <c r="BC9" s="17">
        <v>0.19068621366074101</v>
      </c>
      <c r="BD9" s="17"/>
      <c r="BE9" s="17">
        <v>0.15258707682349201</v>
      </c>
      <c r="BF9" s="17">
        <v>0.16609946204726</v>
      </c>
      <c r="BG9" s="17">
        <v>0.131465495695018</v>
      </c>
      <c r="BH9" s="17"/>
      <c r="BI9" s="17">
        <v>0.13736256608604899</v>
      </c>
      <c r="BJ9" s="17">
        <v>0.15338569052092799</v>
      </c>
      <c r="BK9" s="17"/>
      <c r="BL9" s="17">
        <v>0.13131029106530501</v>
      </c>
      <c r="BM9" s="17">
        <v>0.14420318699767601</v>
      </c>
      <c r="BN9" s="17">
        <v>0.15173687239394601</v>
      </c>
      <c r="BO9" s="17">
        <v>0.15973825663631899</v>
      </c>
      <c r="BP9" s="17">
        <v>0.200093141369104</v>
      </c>
      <c r="BQ9" s="17"/>
      <c r="BR9" s="17">
        <v>0.14542676707056801</v>
      </c>
      <c r="BS9" s="17">
        <v>0.144265966009543</v>
      </c>
      <c r="BT9" s="17">
        <v>0.195559588720046</v>
      </c>
      <c r="BU9" s="17">
        <v>0.194196754692922</v>
      </c>
      <c r="BV9" s="17"/>
      <c r="BW9" s="17">
        <v>0.14888358343524399</v>
      </c>
      <c r="BX9" s="17">
        <v>0.167724033584598</v>
      </c>
      <c r="BY9" s="17">
        <v>0.13987972030045301</v>
      </c>
      <c r="BZ9" s="17">
        <v>0.15193070140668499</v>
      </c>
      <c r="CA9" s="17">
        <v>0.135508945832269</v>
      </c>
      <c r="CB9" s="17"/>
      <c r="CC9" s="17">
        <v>0.13284165742759499</v>
      </c>
      <c r="CD9" s="17">
        <v>0.159846317340405</v>
      </c>
      <c r="CE9" s="17">
        <v>0.136998742392545</v>
      </c>
      <c r="CF9" s="17">
        <v>0.160276613947962</v>
      </c>
      <c r="CG9" s="17">
        <v>0.165106362996529</v>
      </c>
      <c r="CH9" s="17">
        <v>0.135155257938983</v>
      </c>
      <c r="CI9" s="17">
        <v>0.15343231081530101</v>
      </c>
      <c r="CJ9" s="17">
        <v>0.137575906944499</v>
      </c>
      <c r="CK9" s="17">
        <v>0.14533816483989401</v>
      </c>
      <c r="CL9" s="17">
        <v>0.159063707611873</v>
      </c>
    </row>
    <row r="10" spans="2:90" x14ac:dyDescent="0.25">
      <c r="B10" s="18" t="s">
        <v>475</v>
      </c>
      <c r="C10" s="17">
        <v>0.243550648055256</v>
      </c>
      <c r="D10" s="17">
        <v>0.23607253689535401</v>
      </c>
      <c r="E10" s="17">
        <v>0.25075258950045998</v>
      </c>
      <c r="F10" s="17"/>
      <c r="G10" s="17">
        <v>0.30589647050611901</v>
      </c>
      <c r="H10" s="17">
        <v>0.31403621328614301</v>
      </c>
      <c r="I10" s="17">
        <v>0.27900760320408902</v>
      </c>
      <c r="J10" s="17">
        <v>0.233825416201971</v>
      </c>
      <c r="K10" s="17">
        <v>0.20049724489724199</v>
      </c>
      <c r="L10" s="17">
        <v>0.175822727065956</v>
      </c>
      <c r="M10" s="17"/>
      <c r="N10" s="17">
        <v>0.22226848359071399</v>
      </c>
      <c r="O10" s="17">
        <v>0.241211356169337</v>
      </c>
      <c r="P10" s="17">
        <v>0.248929642716123</v>
      </c>
      <c r="Q10" s="17">
        <v>0.26694346660771801</v>
      </c>
      <c r="R10" s="17"/>
      <c r="S10" s="17">
        <v>0.259524757250293</v>
      </c>
      <c r="T10" s="17">
        <v>0.23433603482358301</v>
      </c>
      <c r="U10" s="17">
        <v>0.26210254208445599</v>
      </c>
      <c r="V10" s="17">
        <v>0.220036888565185</v>
      </c>
      <c r="W10" s="17">
        <v>0.219310327565515</v>
      </c>
      <c r="X10" s="17">
        <v>0.25657739972605498</v>
      </c>
      <c r="Y10" s="17">
        <v>0.249031231498056</v>
      </c>
      <c r="Z10" s="17">
        <v>0.22373214491202301</v>
      </c>
      <c r="AA10" s="17">
        <v>0.25005214031947398</v>
      </c>
      <c r="AB10" s="17"/>
      <c r="AC10" s="17">
        <v>0.24039650957426401</v>
      </c>
      <c r="AD10" s="17">
        <v>0.216899851364908</v>
      </c>
      <c r="AE10" s="17">
        <v>0.27884201062751002</v>
      </c>
      <c r="AF10" s="17"/>
      <c r="AG10" s="17">
        <v>0.26522725637547101</v>
      </c>
      <c r="AH10" s="17">
        <v>0.22701233069716101</v>
      </c>
      <c r="AI10" s="17">
        <v>0.222498227115034</v>
      </c>
      <c r="AJ10" s="17">
        <v>0.24199121330411799</v>
      </c>
      <c r="AK10" s="17"/>
      <c r="AL10" s="17">
        <v>0.271581144929051</v>
      </c>
      <c r="AM10" s="17">
        <v>0.21782915437324399</v>
      </c>
      <c r="AN10" s="17">
        <v>0.23273644164226001</v>
      </c>
      <c r="AO10" s="17">
        <v>0.26720300255234303</v>
      </c>
      <c r="AP10" s="17">
        <v>0.27204348373418502</v>
      </c>
      <c r="AQ10" s="17"/>
      <c r="AR10" s="17">
        <v>0.224264853585011</v>
      </c>
      <c r="AS10" s="17">
        <v>0.24740272164855501</v>
      </c>
      <c r="AT10" s="17">
        <v>0.237280409556717</v>
      </c>
      <c r="AU10" s="17">
        <v>0.232446326244685</v>
      </c>
      <c r="AV10" s="17">
        <v>0.28399740928544698</v>
      </c>
      <c r="AW10" s="17"/>
      <c r="AX10" s="17">
        <v>0.28258689792153502</v>
      </c>
      <c r="AY10" s="17">
        <v>0.23361719190935801</v>
      </c>
      <c r="AZ10" s="17">
        <v>0.234057974797063</v>
      </c>
      <c r="BA10" s="17">
        <v>0.25920287302256501</v>
      </c>
      <c r="BB10" s="17">
        <v>0.185054812994948</v>
      </c>
      <c r="BC10" s="17">
        <v>0.22656796808039101</v>
      </c>
      <c r="BD10" s="17"/>
      <c r="BE10" s="17">
        <v>0.25407583781964799</v>
      </c>
      <c r="BF10" s="17">
        <v>0.287212669263118</v>
      </c>
      <c r="BG10" s="17">
        <v>0.18742571246614301</v>
      </c>
      <c r="BH10" s="17"/>
      <c r="BI10" s="17">
        <v>0.193328179187779</v>
      </c>
      <c r="BJ10" s="17">
        <v>0.25630099266726702</v>
      </c>
      <c r="BK10" s="17"/>
      <c r="BL10" s="17">
        <v>0.199844483335017</v>
      </c>
      <c r="BM10" s="17">
        <v>0.25351514150333099</v>
      </c>
      <c r="BN10" s="17">
        <v>0.31422630756115899</v>
      </c>
      <c r="BO10" s="17">
        <v>0.28862376042920301</v>
      </c>
      <c r="BP10" s="17">
        <v>0.278059381883134</v>
      </c>
      <c r="BQ10" s="17"/>
      <c r="BR10" s="17">
        <v>0.23375090059471201</v>
      </c>
      <c r="BS10" s="17">
        <v>0.287529316444813</v>
      </c>
      <c r="BT10" s="17">
        <v>0.27136636967488098</v>
      </c>
      <c r="BU10" s="17">
        <v>0.32261181939234601</v>
      </c>
      <c r="BV10" s="17"/>
      <c r="BW10" s="17">
        <v>0.26388813263052102</v>
      </c>
      <c r="BX10" s="17">
        <v>0.22167895013910999</v>
      </c>
      <c r="BY10" s="17">
        <v>0.24098601350718801</v>
      </c>
      <c r="BZ10" s="17">
        <v>0.24733890246314999</v>
      </c>
      <c r="CA10" s="17">
        <v>0.244554134922115</v>
      </c>
      <c r="CB10" s="17"/>
      <c r="CC10" s="17">
        <v>0.254969822459646</v>
      </c>
      <c r="CD10" s="17">
        <v>0.26134923430116103</v>
      </c>
      <c r="CE10" s="17">
        <v>0.24281478403669601</v>
      </c>
      <c r="CF10" s="17">
        <v>0.25883270899970801</v>
      </c>
      <c r="CG10" s="17">
        <v>0.27957377676106998</v>
      </c>
      <c r="CH10" s="17">
        <v>0.22653173558851</v>
      </c>
      <c r="CI10" s="17">
        <v>0.20008975667555701</v>
      </c>
      <c r="CJ10" s="17">
        <v>0.219250218644163</v>
      </c>
      <c r="CK10" s="17">
        <v>0.23468629223274201</v>
      </c>
      <c r="CL10" s="17">
        <v>0.24715360442020001</v>
      </c>
    </row>
    <row r="11" spans="2:90" x14ac:dyDescent="0.25">
      <c r="B11" s="18" t="s">
        <v>170</v>
      </c>
      <c r="C11" s="17">
        <v>0.27243479903545098</v>
      </c>
      <c r="D11" s="17">
        <v>0.242091598866601</v>
      </c>
      <c r="E11" s="17">
        <v>0.30200784760490801</v>
      </c>
      <c r="F11" s="17"/>
      <c r="G11" s="17">
        <v>0.17505156555988299</v>
      </c>
      <c r="H11" s="17">
        <v>0.22023779461510601</v>
      </c>
      <c r="I11" s="17">
        <v>0.23444386444360299</v>
      </c>
      <c r="J11" s="17">
        <v>0.30220732990425703</v>
      </c>
      <c r="K11" s="17">
        <v>0.328708914365198</v>
      </c>
      <c r="L11" s="17">
        <v>0.32101918687734199</v>
      </c>
      <c r="M11" s="17"/>
      <c r="N11" s="17">
        <v>0.261479985568838</v>
      </c>
      <c r="O11" s="17">
        <v>0.284442649888347</v>
      </c>
      <c r="P11" s="17">
        <v>0.26784352804429201</v>
      </c>
      <c r="Q11" s="17">
        <v>0.27565208332090202</v>
      </c>
      <c r="R11" s="17"/>
      <c r="S11" s="17">
        <v>0.23784688716130201</v>
      </c>
      <c r="T11" s="17">
        <v>0.30671644123003899</v>
      </c>
      <c r="U11" s="17">
        <v>0.28727501500938402</v>
      </c>
      <c r="V11" s="17">
        <v>0.31028543827599098</v>
      </c>
      <c r="W11" s="17">
        <v>0.27231837804251402</v>
      </c>
      <c r="X11" s="17">
        <v>0.25765895179404402</v>
      </c>
      <c r="Y11" s="17">
        <v>0.25767927582872602</v>
      </c>
      <c r="Z11" s="17">
        <v>0.234944216355188</v>
      </c>
      <c r="AA11" s="17">
        <v>0.26437455421464101</v>
      </c>
      <c r="AB11" s="17"/>
      <c r="AC11" s="17">
        <v>0.28658225801942899</v>
      </c>
      <c r="AD11" s="17">
        <v>0.27634855833137301</v>
      </c>
      <c r="AE11" s="17">
        <v>0.26512412353403297</v>
      </c>
      <c r="AF11" s="17"/>
      <c r="AG11" s="17">
        <v>0.28102999539801599</v>
      </c>
      <c r="AH11" s="17">
        <v>0.22034222008319501</v>
      </c>
      <c r="AI11" s="17">
        <v>0.28391051526365502</v>
      </c>
      <c r="AJ11" s="17">
        <v>0.25663345595836801</v>
      </c>
      <c r="AK11" s="17"/>
      <c r="AL11" s="17">
        <v>0.28872043808298797</v>
      </c>
      <c r="AM11" s="17">
        <v>0.26712258071654699</v>
      </c>
      <c r="AN11" s="17">
        <v>0.26464356356444102</v>
      </c>
      <c r="AO11" s="17">
        <v>0.20602266974582401</v>
      </c>
      <c r="AP11" s="17">
        <v>0.19766621377687099</v>
      </c>
      <c r="AQ11" s="17"/>
      <c r="AR11" s="17">
        <v>0.327469275170368</v>
      </c>
      <c r="AS11" s="17">
        <v>0.267310513660244</v>
      </c>
      <c r="AT11" s="17">
        <v>0.26994353168622998</v>
      </c>
      <c r="AU11" s="17">
        <v>0.25810400644855802</v>
      </c>
      <c r="AV11" s="17">
        <v>0.23892349819526901</v>
      </c>
      <c r="AW11" s="17"/>
      <c r="AX11" s="17">
        <v>0.227093507049341</v>
      </c>
      <c r="AY11" s="17">
        <v>0.28629372720601898</v>
      </c>
      <c r="AZ11" s="17">
        <v>0.28588643348732501</v>
      </c>
      <c r="BA11" s="17">
        <v>0.26051799919599899</v>
      </c>
      <c r="BB11" s="17">
        <v>0.32180229818873901</v>
      </c>
      <c r="BC11" s="17">
        <v>0.29026902869620502</v>
      </c>
      <c r="BD11" s="17"/>
      <c r="BE11" s="17">
        <v>0.27568718268093301</v>
      </c>
      <c r="BF11" s="17">
        <v>0.210373821204559</v>
      </c>
      <c r="BG11" s="17">
        <v>0.32692372441449602</v>
      </c>
      <c r="BH11" s="17"/>
      <c r="BI11" s="17">
        <v>0.31085096534469098</v>
      </c>
      <c r="BJ11" s="17">
        <v>0.26268180659679602</v>
      </c>
      <c r="BK11" s="17"/>
      <c r="BL11" s="17">
        <v>0.30643065777578299</v>
      </c>
      <c r="BM11" s="17">
        <v>0.279072313283736</v>
      </c>
      <c r="BN11" s="17">
        <v>0.25688161315574998</v>
      </c>
      <c r="BO11" s="17">
        <v>0.18800671609075301</v>
      </c>
      <c r="BP11" s="17">
        <v>0.22756772960843</v>
      </c>
      <c r="BQ11" s="17"/>
      <c r="BR11" s="17">
        <v>0.283973729673071</v>
      </c>
      <c r="BS11" s="17">
        <v>0.246661315926123</v>
      </c>
      <c r="BT11" s="17">
        <v>0.20534904062717599</v>
      </c>
      <c r="BU11" s="17">
        <v>0.18048279254656699</v>
      </c>
      <c r="BV11" s="17"/>
      <c r="BW11" s="17">
        <v>0.27418940669921898</v>
      </c>
      <c r="BX11" s="17">
        <v>0.26820479383937501</v>
      </c>
      <c r="BY11" s="17">
        <v>0.264922410198976</v>
      </c>
      <c r="BZ11" s="17">
        <v>0.28464727609554602</v>
      </c>
      <c r="CA11" s="17">
        <v>0.28245978274751399</v>
      </c>
      <c r="CB11" s="17"/>
      <c r="CC11" s="17">
        <v>0.26263544890318202</v>
      </c>
      <c r="CD11" s="17">
        <v>0.29079234842187301</v>
      </c>
      <c r="CE11" s="17">
        <v>0.28290701992383799</v>
      </c>
      <c r="CF11" s="17">
        <v>0.21907601192131801</v>
      </c>
      <c r="CG11" s="17">
        <v>0.29815793717479999</v>
      </c>
      <c r="CH11" s="17">
        <v>0.27650885508083201</v>
      </c>
      <c r="CI11" s="17">
        <v>0.28858547138979501</v>
      </c>
      <c r="CJ11" s="17">
        <v>0.280562693181031</v>
      </c>
      <c r="CK11" s="17">
        <v>0.26883334813447901</v>
      </c>
      <c r="CL11" s="17">
        <v>0.29691198102910599</v>
      </c>
    </row>
    <row r="12" spans="2:90" x14ac:dyDescent="0.25">
      <c r="B12" s="18" t="s">
        <v>268</v>
      </c>
      <c r="C12" s="17">
        <v>0.257459246259093</v>
      </c>
      <c r="D12" s="17">
        <v>0.27888222407651397</v>
      </c>
      <c r="E12" s="17">
        <v>0.236259468120467</v>
      </c>
      <c r="F12" s="17"/>
      <c r="G12" s="17">
        <v>0.27741626087298799</v>
      </c>
      <c r="H12" s="17">
        <v>0.22657457052924501</v>
      </c>
      <c r="I12" s="17">
        <v>0.24311132727465701</v>
      </c>
      <c r="J12" s="17">
        <v>0.24515304915807201</v>
      </c>
      <c r="K12" s="17">
        <v>0.25856744456042602</v>
      </c>
      <c r="L12" s="17">
        <v>0.28903017651126101</v>
      </c>
      <c r="M12" s="17"/>
      <c r="N12" s="17">
        <v>0.28685039648706001</v>
      </c>
      <c r="O12" s="17">
        <v>0.26843063854231602</v>
      </c>
      <c r="P12" s="17">
        <v>0.24984827762895301</v>
      </c>
      <c r="Q12" s="17">
        <v>0.22188731567921899</v>
      </c>
      <c r="R12" s="17"/>
      <c r="S12" s="17">
        <v>0.25714108617974901</v>
      </c>
      <c r="T12" s="17">
        <v>0.22740681343403299</v>
      </c>
      <c r="U12" s="17">
        <v>0.26079676581704703</v>
      </c>
      <c r="V12" s="17">
        <v>0.20918164855395299</v>
      </c>
      <c r="W12" s="17">
        <v>0.278423450989984</v>
      </c>
      <c r="X12" s="17">
        <v>0.28275129867343402</v>
      </c>
      <c r="Y12" s="17">
        <v>0.28751705164865599</v>
      </c>
      <c r="Z12" s="17">
        <v>0.300803009326995</v>
      </c>
      <c r="AA12" s="17">
        <v>0.2608604387349</v>
      </c>
      <c r="AB12" s="17"/>
      <c r="AC12" s="17">
        <v>0.23925791808017</v>
      </c>
      <c r="AD12" s="17">
        <v>0.30082837605811402</v>
      </c>
      <c r="AE12" s="17">
        <v>0.20387501545112999</v>
      </c>
      <c r="AF12" s="17"/>
      <c r="AG12" s="17">
        <v>0.23004283752613799</v>
      </c>
      <c r="AH12" s="17">
        <v>0.33318459196050298</v>
      </c>
      <c r="AI12" s="17">
        <v>0.29677428402290501</v>
      </c>
      <c r="AJ12" s="17">
        <v>0.227748228682743</v>
      </c>
      <c r="AK12" s="17"/>
      <c r="AL12" s="17">
        <v>0.211139723311629</v>
      </c>
      <c r="AM12" s="17">
        <v>0.276807620510162</v>
      </c>
      <c r="AN12" s="17">
        <v>0.27780272046243498</v>
      </c>
      <c r="AO12" s="17">
        <v>0.29650011218420402</v>
      </c>
      <c r="AP12" s="17">
        <v>0.249270957818883</v>
      </c>
      <c r="AQ12" s="17"/>
      <c r="AR12" s="17">
        <v>0.21886204175726501</v>
      </c>
      <c r="AS12" s="17">
        <v>0.25044423949882</v>
      </c>
      <c r="AT12" s="17">
        <v>0.27948380217209701</v>
      </c>
      <c r="AU12" s="17">
        <v>0.277590652210841</v>
      </c>
      <c r="AV12" s="17">
        <v>0.22985862331483001</v>
      </c>
      <c r="AW12" s="17"/>
      <c r="AX12" s="17">
        <v>0.24466889389132099</v>
      </c>
      <c r="AY12" s="17">
        <v>0.26458260922159599</v>
      </c>
      <c r="AZ12" s="17">
        <v>0.242945736742328</v>
      </c>
      <c r="BA12" s="17">
        <v>0.26785479565854903</v>
      </c>
      <c r="BB12" s="17">
        <v>0.27644828836151902</v>
      </c>
      <c r="BC12" s="17">
        <v>0.235376056595718</v>
      </c>
      <c r="BD12" s="17"/>
      <c r="BE12" s="17">
        <v>0.250841089287199</v>
      </c>
      <c r="BF12" s="17">
        <v>0.255286490821863</v>
      </c>
      <c r="BG12" s="17">
        <v>0.26929167323174902</v>
      </c>
      <c r="BH12" s="17"/>
      <c r="BI12" s="17">
        <v>0.27882064822831398</v>
      </c>
      <c r="BJ12" s="17">
        <v>0.25203607128093802</v>
      </c>
      <c r="BK12" s="17"/>
      <c r="BL12" s="17">
        <v>0.278439497409881</v>
      </c>
      <c r="BM12" s="17">
        <v>0.25523821050193801</v>
      </c>
      <c r="BN12" s="17">
        <v>0.20511801165058099</v>
      </c>
      <c r="BO12" s="17">
        <v>0.28548545541610898</v>
      </c>
      <c r="BP12" s="17">
        <v>0.22419061707635701</v>
      </c>
      <c r="BQ12" s="17"/>
      <c r="BR12" s="17">
        <v>0.25965853084707702</v>
      </c>
      <c r="BS12" s="17">
        <v>0.26598345135009199</v>
      </c>
      <c r="BT12" s="17">
        <v>0.242929837336785</v>
      </c>
      <c r="BU12" s="17">
        <v>0.226556595486928</v>
      </c>
      <c r="BV12" s="17"/>
      <c r="BW12" s="17">
        <v>0.24094358054828999</v>
      </c>
      <c r="BX12" s="17">
        <v>0.27972670045512099</v>
      </c>
      <c r="BY12" s="17">
        <v>0.272809656986784</v>
      </c>
      <c r="BZ12" s="17">
        <v>0.24707794042238701</v>
      </c>
      <c r="CA12" s="17">
        <v>0.23909292310705499</v>
      </c>
      <c r="CB12" s="17"/>
      <c r="CC12" s="17">
        <v>0.22841819674969899</v>
      </c>
      <c r="CD12" s="17">
        <v>0.230322280650442</v>
      </c>
      <c r="CE12" s="17">
        <v>0.25204206893166903</v>
      </c>
      <c r="CF12" s="17">
        <v>0.29220288192407701</v>
      </c>
      <c r="CG12" s="17">
        <v>0.18982515630209701</v>
      </c>
      <c r="CH12" s="17">
        <v>0.26538676348495599</v>
      </c>
      <c r="CI12" s="17">
        <v>0.28898516320017997</v>
      </c>
      <c r="CJ12" s="17">
        <v>0.30048676847815498</v>
      </c>
      <c r="CK12" s="17">
        <v>0.27161813049768602</v>
      </c>
      <c r="CL12" s="17">
        <v>0.238489629951121</v>
      </c>
    </row>
    <row r="13" spans="2:90" x14ac:dyDescent="0.25">
      <c r="B13" s="18" t="s">
        <v>269</v>
      </c>
      <c r="C13" s="19">
        <v>7.6413878962985696E-2</v>
      </c>
      <c r="D13" s="19">
        <v>8.6496791689543606E-2</v>
      </c>
      <c r="E13" s="19">
        <v>6.7306660250132294E-2</v>
      </c>
      <c r="F13" s="19"/>
      <c r="G13" s="19">
        <v>6.9804049570002399E-2</v>
      </c>
      <c r="H13" s="19">
        <v>7.0715318406755698E-2</v>
      </c>
      <c r="I13" s="19">
        <v>6.9039857254221904E-2</v>
      </c>
      <c r="J13" s="19">
        <v>7.4759060284161405E-2</v>
      </c>
      <c r="K13" s="19">
        <v>7.8300774472503804E-2</v>
      </c>
      <c r="L13" s="19">
        <v>8.8560558417903307E-2</v>
      </c>
      <c r="M13" s="19"/>
      <c r="N13" s="19">
        <v>8.9399518508043493E-2</v>
      </c>
      <c r="O13" s="19">
        <v>6.4355912156923406E-2</v>
      </c>
      <c r="P13" s="19">
        <v>7.0593757316681105E-2</v>
      </c>
      <c r="Q13" s="19">
        <v>8.1179920867653396E-2</v>
      </c>
      <c r="R13" s="19"/>
      <c r="S13" s="19">
        <v>7.6759966654004197E-2</v>
      </c>
      <c r="T13" s="19">
        <v>6.0476643562441999E-2</v>
      </c>
      <c r="U13" s="19">
        <v>5.5001142631364103E-2</v>
      </c>
      <c r="V13" s="19">
        <v>9.0828012838975403E-2</v>
      </c>
      <c r="W13" s="19">
        <v>8.4530891779612996E-2</v>
      </c>
      <c r="X13" s="19">
        <v>6.4655618807231696E-2</v>
      </c>
      <c r="Y13" s="19">
        <v>9.3700638901951697E-2</v>
      </c>
      <c r="Z13" s="19">
        <v>8.2576203232587395E-2</v>
      </c>
      <c r="AA13" s="19">
        <v>8.9305180386156202E-2</v>
      </c>
      <c r="AB13" s="19"/>
      <c r="AC13" s="19">
        <v>7.2231410985955605E-2</v>
      </c>
      <c r="AD13" s="19">
        <v>8.94572469284792E-2</v>
      </c>
      <c r="AE13" s="19">
        <v>6.1948353344382097E-2</v>
      </c>
      <c r="AF13" s="19"/>
      <c r="AG13" s="19">
        <v>6.0543028282576697E-2</v>
      </c>
      <c r="AH13" s="19">
        <v>0.107831638565982</v>
      </c>
      <c r="AI13" s="19">
        <v>9.3384609949575204E-2</v>
      </c>
      <c r="AJ13" s="19">
        <v>6.2422029595503699E-2</v>
      </c>
      <c r="AK13" s="19"/>
      <c r="AL13" s="19">
        <v>7.1143539108053405E-2</v>
      </c>
      <c r="AM13" s="19">
        <v>7.7952021791153597E-2</v>
      </c>
      <c r="AN13" s="19">
        <v>8.4726688844753401E-2</v>
      </c>
      <c r="AO13" s="19">
        <v>7.9660798204109803E-2</v>
      </c>
      <c r="AP13" s="19">
        <v>8.3897060707561394E-2</v>
      </c>
      <c r="AQ13" s="19"/>
      <c r="AR13" s="19">
        <v>7.5048921859248593E-2</v>
      </c>
      <c r="AS13" s="19">
        <v>8.6795017970389396E-2</v>
      </c>
      <c r="AT13" s="19">
        <v>6.3548212111525101E-2</v>
      </c>
      <c r="AU13" s="19">
        <v>7.7480267905958106E-2</v>
      </c>
      <c r="AV13" s="19">
        <v>9.7234082322048707E-2</v>
      </c>
      <c r="AW13" s="19"/>
      <c r="AX13" s="19">
        <v>9.7125980426083905E-2</v>
      </c>
      <c r="AY13" s="19">
        <v>7.1145676400553803E-2</v>
      </c>
      <c r="AZ13" s="19">
        <v>7.6734238201106697E-2</v>
      </c>
      <c r="BA13" s="19">
        <v>6.6127158383470705E-2</v>
      </c>
      <c r="BB13" s="19">
        <v>7.3523264669220295E-2</v>
      </c>
      <c r="BC13" s="19">
        <v>5.71007329669442E-2</v>
      </c>
      <c r="BD13" s="19"/>
      <c r="BE13" s="19">
        <v>6.6808813388727198E-2</v>
      </c>
      <c r="BF13" s="19">
        <v>8.1027556663199302E-2</v>
      </c>
      <c r="BG13" s="19">
        <v>8.4893394192594104E-2</v>
      </c>
      <c r="BH13" s="19"/>
      <c r="BI13" s="19">
        <v>7.9637641153167293E-2</v>
      </c>
      <c r="BJ13" s="19">
        <v>7.5595438934072598E-2</v>
      </c>
      <c r="BK13" s="19"/>
      <c r="BL13" s="19">
        <v>8.3975070414013697E-2</v>
      </c>
      <c r="BM13" s="19">
        <v>6.7971147713318705E-2</v>
      </c>
      <c r="BN13" s="19">
        <v>7.2037195238563695E-2</v>
      </c>
      <c r="BO13" s="19">
        <v>7.8145811427614897E-2</v>
      </c>
      <c r="BP13" s="19">
        <v>7.0089130062975902E-2</v>
      </c>
      <c r="BQ13" s="19"/>
      <c r="BR13" s="19">
        <v>7.7190071814571506E-2</v>
      </c>
      <c r="BS13" s="19">
        <v>5.5559950269429101E-2</v>
      </c>
      <c r="BT13" s="19">
        <v>8.4795163641111407E-2</v>
      </c>
      <c r="BU13" s="19">
        <v>7.6152037881236798E-2</v>
      </c>
      <c r="BV13" s="19"/>
      <c r="BW13" s="19">
        <v>7.2095296686725596E-2</v>
      </c>
      <c r="BX13" s="19">
        <v>6.2665521981797007E-2</v>
      </c>
      <c r="BY13" s="19">
        <v>8.1402199006600395E-2</v>
      </c>
      <c r="BZ13" s="19">
        <v>6.9005179612232403E-2</v>
      </c>
      <c r="CA13" s="19">
        <v>9.8384213391046194E-2</v>
      </c>
      <c r="CB13" s="19"/>
      <c r="CC13" s="19">
        <v>0.121134874459878</v>
      </c>
      <c r="CD13" s="19">
        <v>5.7689819286120103E-2</v>
      </c>
      <c r="CE13" s="19">
        <v>8.5237384715252495E-2</v>
      </c>
      <c r="CF13" s="19">
        <v>6.9611783206935104E-2</v>
      </c>
      <c r="CG13" s="19">
        <v>6.7336766765504596E-2</v>
      </c>
      <c r="CH13" s="19">
        <v>9.6417387906718596E-2</v>
      </c>
      <c r="CI13" s="19">
        <v>6.8907297919167096E-2</v>
      </c>
      <c r="CJ13" s="19">
        <v>6.2124412752151803E-2</v>
      </c>
      <c r="CK13" s="19">
        <v>7.9524064295199301E-2</v>
      </c>
      <c r="CL13" s="19">
        <v>5.8381076987700897E-2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480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474</v>
      </c>
      <c r="C9" s="17">
        <v>0.10342972233584299</v>
      </c>
      <c r="D9" s="17">
        <v>0.116347340408926</v>
      </c>
      <c r="E9" s="17">
        <v>9.1785959525417904E-2</v>
      </c>
      <c r="F9" s="17"/>
      <c r="G9" s="17">
        <v>0.16645712986032399</v>
      </c>
      <c r="H9" s="17">
        <v>0.14931364461261001</v>
      </c>
      <c r="I9" s="17">
        <v>0.11516545804373</v>
      </c>
      <c r="J9" s="17">
        <v>9.85568282975222E-2</v>
      </c>
      <c r="K9" s="17">
        <v>8.4228940734488403E-2</v>
      </c>
      <c r="L9" s="17">
        <v>5.0169433156825698E-2</v>
      </c>
      <c r="M9" s="17"/>
      <c r="N9" s="17">
        <v>0.10452259272626301</v>
      </c>
      <c r="O9" s="17">
        <v>0.11075852972240301</v>
      </c>
      <c r="P9" s="17">
        <v>0.103899864557325</v>
      </c>
      <c r="Q9" s="17">
        <v>9.2213068119635103E-2</v>
      </c>
      <c r="R9" s="17"/>
      <c r="S9" s="17">
        <v>0.14651995557366801</v>
      </c>
      <c r="T9" s="17">
        <v>8.4146686757223504E-2</v>
      </c>
      <c r="U9" s="17">
        <v>0.105538874177526</v>
      </c>
      <c r="V9" s="17">
        <v>8.5929330757345004E-2</v>
      </c>
      <c r="W9" s="17">
        <v>0.10263626068026099</v>
      </c>
      <c r="X9" s="17">
        <v>9.9266856708995599E-2</v>
      </c>
      <c r="Y9" s="17">
        <v>6.4878021701224795E-2</v>
      </c>
      <c r="Z9" s="17">
        <v>0.153056105942038</v>
      </c>
      <c r="AA9" s="17">
        <v>0.10345003931037999</v>
      </c>
      <c r="AB9" s="17"/>
      <c r="AC9" s="17">
        <v>7.63210417750987E-2</v>
      </c>
      <c r="AD9" s="17">
        <v>0.108421153831621</v>
      </c>
      <c r="AE9" s="17">
        <v>0.13380317064973499</v>
      </c>
      <c r="AF9" s="17"/>
      <c r="AG9" s="17">
        <v>7.5899319738584506E-2</v>
      </c>
      <c r="AH9" s="17">
        <v>0.14446154165616201</v>
      </c>
      <c r="AI9" s="17">
        <v>0.10801690525042</v>
      </c>
      <c r="AJ9" s="17">
        <v>9.9911876241764397E-2</v>
      </c>
      <c r="AK9" s="17"/>
      <c r="AL9" s="17">
        <v>7.7912380052514593E-2</v>
      </c>
      <c r="AM9" s="17">
        <v>9.8139257736739205E-2</v>
      </c>
      <c r="AN9" s="17">
        <v>0.1160122042702</v>
      </c>
      <c r="AO9" s="17">
        <v>0.15097498631079601</v>
      </c>
      <c r="AP9" s="17">
        <v>0.15010065244228801</v>
      </c>
      <c r="AQ9" s="17"/>
      <c r="AR9" s="17">
        <v>0.120888482753076</v>
      </c>
      <c r="AS9" s="17">
        <v>8.0912146893627898E-2</v>
      </c>
      <c r="AT9" s="17">
        <v>0.10098346968347</v>
      </c>
      <c r="AU9" s="17">
        <v>0.11541789686861099</v>
      </c>
      <c r="AV9" s="17">
        <v>0.15045899501242599</v>
      </c>
      <c r="AW9" s="17"/>
      <c r="AX9" s="17">
        <v>0.17440746287790199</v>
      </c>
      <c r="AY9" s="17">
        <v>9.82184384974292E-2</v>
      </c>
      <c r="AZ9" s="17">
        <v>8.5766278472592397E-2</v>
      </c>
      <c r="BA9" s="17">
        <v>7.7067666125582399E-2</v>
      </c>
      <c r="BB9" s="17">
        <v>4.6141486812075798E-2</v>
      </c>
      <c r="BC9" s="17">
        <v>7.4444423773299198E-2</v>
      </c>
      <c r="BD9" s="17"/>
      <c r="BE9" s="17">
        <v>9.3433121292338606E-2</v>
      </c>
      <c r="BF9" s="17">
        <v>0.15523556001845501</v>
      </c>
      <c r="BG9" s="17">
        <v>6.7339402828108103E-2</v>
      </c>
      <c r="BH9" s="17"/>
      <c r="BI9" s="17">
        <v>0.10042997807380299</v>
      </c>
      <c r="BJ9" s="17">
        <v>0.104191289298826</v>
      </c>
      <c r="BK9" s="17"/>
      <c r="BL9" s="17">
        <v>7.6379376441828503E-2</v>
      </c>
      <c r="BM9" s="17">
        <v>8.1353999857704307E-2</v>
      </c>
      <c r="BN9" s="17">
        <v>0.120728497376853</v>
      </c>
      <c r="BO9" s="17">
        <v>0.121996061075011</v>
      </c>
      <c r="BP9" s="17">
        <v>0.17738630942112099</v>
      </c>
      <c r="BQ9" s="17"/>
      <c r="BR9" s="17">
        <v>8.5302974317595606E-2</v>
      </c>
      <c r="BS9" s="17">
        <v>0.14066322412506699</v>
      </c>
      <c r="BT9" s="17">
        <v>0.27819642389744498</v>
      </c>
      <c r="BU9" s="17">
        <v>0.175675478427371</v>
      </c>
      <c r="BV9" s="17"/>
      <c r="BW9" s="17">
        <v>0.10058587898044601</v>
      </c>
      <c r="BX9" s="17">
        <v>8.5766319865280494E-2</v>
      </c>
      <c r="BY9" s="17">
        <v>9.5218025091069497E-2</v>
      </c>
      <c r="BZ9" s="17">
        <v>8.8015551768423406E-2</v>
      </c>
      <c r="CA9" s="17">
        <v>0.14597731018289101</v>
      </c>
      <c r="CB9" s="17"/>
      <c r="CC9" s="17">
        <v>0.154243652313551</v>
      </c>
      <c r="CD9" s="17">
        <v>0.12365035425804</v>
      </c>
      <c r="CE9" s="17">
        <v>0.151648307333866</v>
      </c>
      <c r="CF9" s="17">
        <v>0.1197183234614</v>
      </c>
      <c r="CG9" s="17">
        <v>7.7255872196336298E-2</v>
      </c>
      <c r="CH9" s="17">
        <v>8.8027715548202101E-2</v>
      </c>
      <c r="CI9" s="17">
        <v>7.2876571020871597E-2</v>
      </c>
      <c r="CJ9" s="17">
        <v>8.3167032673224103E-2</v>
      </c>
      <c r="CK9" s="17">
        <v>9.79872416778369E-2</v>
      </c>
      <c r="CL9" s="17">
        <v>5.0985717983844103E-2</v>
      </c>
    </row>
    <row r="10" spans="2:90" x14ac:dyDescent="0.25">
      <c r="B10" s="18" t="s">
        <v>475</v>
      </c>
      <c r="C10" s="17">
        <v>0.248447446489967</v>
      </c>
      <c r="D10" s="17">
        <v>0.27392437012329002</v>
      </c>
      <c r="E10" s="17">
        <v>0.22194512288311199</v>
      </c>
      <c r="F10" s="17"/>
      <c r="G10" s="17">
        <v>0.31859097968445899</v>
      </c>
      <c r="H10" s="17">
        <v>0.31438165664393602</v>
      </c>
      <c r="I10" s="17">
        <v>0.29032033867985602</v>
      </c>
      <c r="J10" s="17">
        <v>0.237562498875517</v>
      </c>
      <c r="K10" s="17">
        <v>0.20558356981498599</v>
      </c>
      <c r="L10" s="17">
        <v>0.17676486844900799</v>
      </c>
      <c r="M10" s="17"/>
      <c r="N10" s="17">
        <v>0.26123413436089998</v>
      </c>
      <c r="O10" s="17">
        <v>0.25126494374250902</v>
      </c>
      <c r="P10" s="17">
        <v>0.20872387424074801</v>
      </c>
      <c r="Q10" s="17">
        <v>0.26653938984604703</v>
      </c>
      <c r="R10" s="17"/>
      <c r="S10" s="17">
        <v>0.29237267875335499</v>
      </c>
      <c r="T10" s="17">
        <v>0.21269656206638499</v>
      </c>
      <c r="U10" s="17">
        <v>0.23308037342294799</v>
      </c>
      <c r="V10" s="17">
        <v>0.228406092819331</v>
      </c>
      <c r="W10" s="17">
        <v>0.205448603492764</v>
      </c>
      <c r="X10" s="17">
        <v>0.248077052224637</v>
      </c>
      <c r="Y10" s="17">
        <v>0.27603799302099102</v>
      </c>
      <c r="Z10" s="17">
        <v>0.24488846630586</v>
      </c>
      <c r="AA10" s="17">
        <v>0.27873479126484901</v>
      </c>
      <c r="AB10" s="17"/>
      <c r="AC10" s="17">
        <v>0.19482731062177799</v>
      </c>
      <c r="AD10" s="17">
        <v>0.286081035595454</v>
      </c>
      <c r="AE10" s="17">
        <v>0.26491960896781802</v>
      </c>
      <c r="AF10" s="17"/>
      <c r="AG10" s="17">
        <v>0.202951807672657</v>
      </c>
      <c r="AH10" s="17">
        <v>0.36063607760856897</v>
      </c>
      <c r="AI10" s="17">
        <v>0.236946029969752</v>
      </c>
      <c r="AJ10" s="17">
        <v>0.193384100689936</v>
      </c>
      <c r="AK10" s="17"/>
      <c r="AL10" s="17">
        <v>0.23227292308070999</v>
      </c>
      <c r="AM10" s="17">
        <v>0.225652199473133</v>
      </c>
      <c r="AN10" s="17">
        <v>0.26721746366784399</v>
      </c>
      <c r="AO10" s="17">
        <v>0.308901274618407</v>
      </c>
      <c r="AP10" s="17">
        <v>0.36313091924766699</v>
      </c>
      <c r="AQ10" s="17"/>
      <c r="AR10" s="17">
        <v>0.22887086212007901</v>
      </c>
      <c r="AS10" s="17">
        <v>0.233937587591172</v>
      </c>
      <c r="AT10" s="17">
        <v>0.24776892583619201</v>
      </c>
      <c r="AU10" s="17">
        <v>0.27692254539264999</v>
      </c>
      <c r="AV10" s="17">
        <v>0.28909710886377599</v>
      </c>
      <c r="AW10" s="17"/>
      <c r="AX10" s="17">
        <v>0.31581212471363401</v>
      </c>
      <c r="AY10" s="17">
        <v>0.24796047891440701</v>
      </c>
      <c r="AZ10" s="17">
        <v>0.26439023510992599</v>
      </c>
      <c r="BA10" s="17">
        <v>0.20939605566441</v>
      </c>
      <c r="BB10" s="17">
        <v>0.173074593934261</v>
      </c>
      <c r="BC10" s="17">
        <v>0.208980884212527</v>
      </c>
      <c r="BD10" s="17"/>
      <c r="BE10" s="17">
        <v>0.243574841221186</v>
      </c>
      <c r="BF10" s="17">
        <v>0.29900119555838001</v>
      </c>
      <c r="BG10" s="17">
        <v>0.206203791593081</v>
      </c>
      <c r="BH10" s="17"/>
      <c r="BI10" s="17">
        <v>0.24520657823983999</v>
      </c>
      <c r="BJ10" s="17">
        <v>0.24927022935913001</v>
      </c>
      <c r="BK10" s="17"/>
      <c r="BL10" s="17">
        <v>0.193647088040521</v>
      </c>
      <c r="BM10" s="17">
        <v>0.244682721214976</v>
      </c>
      <c r="BN10" s="17">
        <v>0.317525979877128</v>
      </c>
      <c r="BO10" s="17">
        <v>0.270480418954611</v>
      </c>
      <c r="BP10" s="17">
        <v>0.32972488247993997</v>
      </c>
      <c r="BQ10" s="17"/>
      <c r="BR10" s="17">
        <v>0.23782465576040199</v>
      </c>
      <c r="BS10" s="17">
        <v>0.27128367392387498</v>
      </c>
      <c r="BT10" s="17">
        <v>0.31067454711398801</v>
      </c>
      <c r="BU10" s="17">
        <v>0.31936647519796402</v>
      </c>
      <c r="BV10" s="17"/>
      <c r="BW10" s="17">
        <v>0.23563496793063499</v>
      </c>
      <c r="BX10" s="17">
        <v>0.21199478576441599</v>
      </c>
      <c r="BY10" s="17">
        <v>0.23849574484505001</v>
      </c>
      <c r="BZ10" s="17">
        <v>0.28499796680691902</v>
      </c>
      <c r="CA10" s="17">
        <v>0.26146809277178101</v>
      </c>
      <c r="CB10" s="17"/>
      <c r="CC10" s="17">
        <v>0.27637543617025301</v>
      </c>
      <c r="CD10" s="17">
        <v>0.30393434550281101</v>
      </c>
      <c r="CE10" s="17">
        <v>0.27233251388516599</v>
      </c>
      <c r="CF10" s="17">
        <v>0.242766717228586</v>
      </c>
      <c r="CG10" s="17">
        <v>0.27019315502591201</v>
      </c>
      <c r="CH10" s="17">
        <v>0.26167582838180697</v>
      </c>
      <c r="CI10" s="17">
        <v>0.21794151143886201</v>
      </c>
      <c r="CJ10" s="17">
        <v>0.21300448535101299</v>
      </c>
      <c r="CK10" s="17">
        <v>0.18680179639278399</v>
      </c>
      <c r="CL10" s="17">
        <v>0.19897821620416001</v>
      </c>
    </row>
    <row r="11" spans="2:90" x14ac:dyDescent="0.25">
      <c r="B11" s="18" t="s">
        <v>170</v>
      </c>
      <c r="C11" s="17">
        <v>0.21842107081022499</v>
      </c>
      <c r="D11" s="17">
        <v>0.21472873526696601</v>
      </c>
      <c r="E11" s="17">
        <v>0.22281848238530499</v>
      </c>
      <c r="F11" s="17"/>
      <c r="G11" s="17">
        <v>0.147227848400696</v>
      </c>
      <c r="H11" s="17">
        <v>0.21535529456365299</v>
      </c>
      <c r="I11" s="17">
        <v>0.18707980514891601</v>
      </c>
      <c r="J11" s="17">
        <v>0.24467629882582601</v>
      </c>
      <c r="K11" s="17">
        <v>0.21928765540603001</v>
      </c>
      <c r="L11" s="17">
        <v>0.25504322608803998</v>
      </c>
      <c r="M11" s="17"/>
      <c r="N11" s="17">
        <v>0.21362834859274399</v>
      </c>
      <c r="O11" s="17">
        <v>0.23595578333039699</v>
      </c>
      <c r="P11" s="17">
        <v>0.20651087518819</v>
      </c>
      <c r="Q11" s="17">
        <v>0.21784008145341599</v>
      </c>
      <c r="R11" s="17"/>
      <c r="S11" s="17">
        <v>0.20234307542893101</v>
      </c>
      <c r="T11" s="17">
        <v>0.23182085928632101</v>
      </c>
      <c r="U11" s="17">
        <v>0.25100814779840303</v>
      </c>
      <c r="V11" s="17">
        <v>0.208993591147692</v>
      </c>
      <c r="W11" s="17">
        <v>0.21373002315697401</v>
      </c>
      <c r="X11" s="17">
        <v>0.202502710944618</v>
      </c>
      <c r="Y11" s="17">
        <v>0.21206535419601</v>
      </c>
      <c r="Z11" s="17">
        <v>0.21030813364309101</v>
      </c>
      <c r="AA11" s="17">
        <v>0.227171232895959</v>
      </c>
      <c r="AB11" s="17"/>
      <c r="AC11" s="17">
        <v>0.211451504069466</v>
      </c>
      <c r="AD11" s="17">
        <v>0.22614683181741799</v>
      </c>
      <c r="AE11" s="17">
        <v>0.237271551482412</v>
      </c>
      <c r="AF11" s="17"/>
      <c r="AG11" s="17">
        <v>0.22648919697752301</v>
      </c>
      <c r="AH11" s="17">
        <v>0.18801108553336299</v>
      </c>
      <c r="AI11" s="17">
        <v>0.262223782936363</v>
      </c>
      <c r="AJ11" s="17">
        <v>0.185039700289583</v>
      </c>
      <c r="AK11" s="17"/>
      <c r="AL11" s="17">
        <v>0.21764186541743399</v>
      </c>
      <c r="AM11" s="17">
        <v>0.228974346962073</v>
      </c>
      <c r="AN11" s="17">
        <v>0.21992891003058401</v>
      </c>
      <c r="AO11" s="17">
        <v>0.17518500390403899</v>
      </c>
      <c r="AP11" s="17">
        <v>0.19535628156131901</v>
      </c>
      <c r="AQ11" s="17"/>
      <c r="AR11" s="17">
        <v>0.243797798128847</v>
      </c>
      <c r="AS11" s="17">
        <v>0.237099860162723</v>
      </c>
      <c r="AT11" s="17">
        <v>0.21354019589013001</v>
      </c>
      <c r="AU11" s="17">
        <v>0.20949195083889499</v>
      </c>
      <c r="AV11" s="17">
        <v>0.177670732084698</v>
      </c>
      <c r="AW11" s="17"/>
      <c r="AX11" s="17">
        <v>0.17507204461980799</v>
      </c>
      <c r="AY11" s="17">
        <v>0.23211079895935399</v>
      </c>
      <c r="AZ11" s="17">
        <v>0.23200067776311301</v>
      </c>
      <c r="BA11" s="17">
        <v>0.24104290610054799</v>
      </c>
      <c r="BB11" s="17">
        <v>0.2204165866451</v>
      </c>
      <c r="BC11" s="17">
        <v>0.21736787452353701</v>
      </c>
      <c r="BD11" s="17"/>
      <c r="BE11" s="17">
        <v>0.229887590557701</v>
      </c>
      <c r="BF11" s="17">
        <v>0.18986882515011599</v>
      </c>
      <c r="BG11" s="17">
        <v>0.22985114164079001</v>
      </c>
      <c r="BH11" s="17"/>
      <c r="BI11" s="17">
        <v>0.22193020480189801</v>
      </c>
      <c r="BJ11" s="17">
        <v>0.21753018135989499</v>
      </c>
      <c r="BK11" s="17"/>
      <c r="BL11" s="17">
        <v>0.237470297767538</v>
      </c>
      <c r="BM11" s="17">
        <v>0.22612320672567801</v>
      </c>
      <c r="BN11" s="17">
        <v>0.16960754836360301</v>
      </c>
      <c r="BO11" s="17">
        <v>0.20332896699113501</v>
      </c>
      <c r="BP11" s="17">
        <v>0.199190253903894</v>
      </c>
      <c r="BQ11" s="17"/>
      <c r="BR11" s="17">
        <v>0.22340909174037801</v>
      </c>
      <c r="BS11" s="17">
        <v>0.24043705173629401</v>
      </c>
      <c r="BT11" s="17">
        <v>0.14702473194413801</v>
      </c>
      <c r="BU11" s="17">
        <v>0.18639672685450001</v>
      </c>
      <c r="BV11" s="17"/>
      <c r="BW11" s="17">
        <v>0.214480000037237</v>
      </c>
      <c r="BX11" s="17">
        <v>0.19928039968813999</v>
      </c>
      <c r="BY11" s="17">
        <v>0.238250476731272</v>
      </c>
      <c r="BZ11" s="17">
        <v>0.23220304373506701</v>
      </c>
      <c r="CA11" s="17">
        <v>0.21302016051094499</v>
      </c>
      <c r="CB11" s="17"/>
      <c r="CC11" s="17">
        <v>0.21770662463177901</v>
      </c>
      <c r="CD11" s="17">
        <v>0.21161573927511701</v>
      </c>
      <c r="CE11" s="17">
        <v>0.248353244026457</v>
      </c>
      <c r="CF11" s="17">
        <v>0.22613995484031299</v>
      </c>
      <c r="CG11" s="17">
        <v>0.226555460269598</v>
      </c>
      <c r="CH11" s="17">
        <v>0.234764522645378</v>
      </c>
      <c r="CI11" s="17">
        <v>0.21270499187212999</v>
      </c>
      <c r="CJ11" s="17">
        <v>0.19340923401569299</v>
      </c>
      <c r="CK11" s="17">
        <v>0.211439723189846</v>
      </c>
      <c r="CL11" s="17">
        <v>0.19867402324490899</v>
      </c>
    </row>
    <row r="12" spans="2:90" x14ac:dyDescent="0.25">
      <c r="B12" s="18" t="s">
        <v>268</v>
      </c>
      <c r="C12" s="17">
        <v>0.25259830117592402</v>
      </c>
      <c r="D12" s="17">
        <v>0.23511605133258301</v>
      </c>
      <c r="E12" s="17">
        <v>0.27004915876332702</v>
      </c>
      <c r="F12" s="17"/>
      <c r="G12" s="17">
        <v>0.26956963961306701</v>
      </c>
      <c r="H12" s="17">
        <v>0.237236384472994</v>
      </c>
      <c r="I12" s="17">
        <v>0.26439781609166402</v>
      </c>
      <c r="J12" s="17">
        <v>0.22483365451885701</v>
      </c>
      <c r="K12" s="17">
        <v>0.250223465181659</v>
      </c>
      <c r="L12" s="17">
        <v>0.269385618147644</v>
      </c>
      <c r="M12" s="17"/>
      <c r="N12" s="17">
        <v>0.24024232807437701</v>
      </c>
      <c r="O12" s="17">
        <v>0.252052339504235</v>
      </c>
      <c r="P12" s="17">
        <v>0.26688825490943802</v>
      </c>
      <c r="Q12" s="17">
        <v>0.25336574060112699</v>
      </c>
      <c r="R12" s="17"/>
      <c r="S12" s="17">
        <v>0.23024251267120499</v>
      </c>
      <c r="T12" s="17">
        <v>0.24560772607259301</v>
      </c>
      <c r="U12" s="17">
        <v>0.26721989556020498</v>
      </c>
      <c r="V12" s="17">
        <v>0.24001811863403899</v>
      </c>
      <c r="W12" s="17">
        <v>0.29029304065441902</v>
      </c>
      <c r="X12" s="17">
        <v>0.27759641923444101</v>
      </c>
      <c r="Y12" s="17">
        <v>0.25334923564053902</v>
      </c>
      <c r="Z12" s="17">
        <v>0.28623411186832698</v>
      </c>
      <c r="AA12" s="17">
        <v>0.22935249728993301</v>
      </c>
      <c r="AB12" s="17"/>
      <c r="AC12" s="17">
        <v>0.27260219241262601</v>
      </c>
      <c r="AD12" s="17">
        <v>0.24092466058377701</v>
      </c>
      <c r="AE12" s="17">
        <v>0.22666112250494699</v>
      </c>
      <c r="AF12" s="17"/>
      <c r="AG12" s="17">
        <v>0.27425460156498999</v>
      </c>
      <c r="AH12" s="17">
        <v>0.217617515832119</v>
      </c>
      <c r="AI12" s="17">
        <v>0.22091821550260701</v>
      </c>
      <c r="AJ12" s="17">
        <v>0.27090934192447802</v>
      </c>
      <c r="AK12" s="17"/>
      <c r="AL12" s="17">
        <v>0.27640788167664199</v>
      </c>
      <c r="AM12" s="17">
        <v>0.264675955548342</v>
      </c>
      <c r="AN12" s="17">
        <v>0.239727347711432</v>
      </c>
      <c r="AO12" s="17">
        <v>0.24831588262111901</v>
      </c>
      <c r="AP12" s="17">
        <v>0.162135534633819</v>
      </c>
      <c r="AQ12" s="17"/>
      <c r="AR12" s="17">
        <v>0.24046265081680299</v>
      </c>
      <c r="AS12" s="17">
        <v>0.26754207218256598</v>
      </c>
      <c r="AT12" s="17">
        <v>0.27618436106940603</v>
      </c>
      <c r="AU12" s="17">
        <v>0.228865110631157</v>
      </c>
      <c r="AV12" s="17">
        <v>0.20561150825423999</v>
      </c>
      <c r="AW12" s="17"/>
      <c r="AX12" s="17">
        <v>0.24267730608617399</v>
      </c>
      <c r="AY12" s="17">
        <v>0.242231186802253</v>
      </c>
      <c r="AZ12" s="17">
        <v>0.23546410073698801</v>
      </c>
      <c r="BA12" s="17">
        <v>0.298657269621737</v>
      </c>
      <c r="BB12" s="17">
        <v>0.25937319809850901</v>
      </c>
      <c r="BC12" s="17">
        <v>0.231089962675598</v>
      </c>
      <c r="BD12" s="17"/>
      <c r="BE12" s="17">
        <v>0.26656729857351602</v>
      </c>
      <c r="BF12" s="17">
        <v>0.23363500040329699</v>
      </c>
      <c r="BG12" s="17">
        <v>0.25388112457420198</v>
      </c>
      <c r="BH12" s="17"/>
      <c r="BI12" s="17">
        <v>0.24992994338951999</v>
      </c>
      <c r="BJ12" s="17">
        <v>0.253275736636426</v>
      </c>
      <c r="BK12" s="17"/>
      <c r="BL12" s="17">
        <v>0.26918505937107601</v>
      </c>
      <c r="BM12" s="17">
        <v>0.27147912759645199</v>
      </c>
      <c r="BN12" s="17">
        <v>0.240231823124509</v>
      </c>
      <c r="BO12" s="17">
        <v>0.26370748066661298</v>
      </c>
      <c r="BP12" s="17">
        <v>0.18858660154086601</v>
      </c>
      <c r="BQ12" s="17"/>
      <c r="BR12" s="17">
        <v>0.25977578806879498</v>
      </c>
      <c r="BS12" s="17">
        <v>0.24253520660874101</v>
      </c>
      <c r="BT12" s="17">
        <v>0.191566337827734</v>
      </c>
      <c r="BU12" s="17">
        <v>0.22183610819114999</v>
      </c>
      <c r="BV12" s="17"/>
      <c r="BW12" s="17">
        <v>0.25705766427955801</v>
      </c>
      <c r="BX12" s="17">
        <v>0.28492879070074201</v>
      </c>
      <c r="BY12" s="17">
        <v>0.24254570220763</v>
      </c>
      <c r="BZ12" s="17">
        <v>0.238729810901189</v>
      </c>
      <c r="CA12" s="17">
        <v>0.240357027163805</v>
      </c>
      <c r="CB12" s="17"/>
      <c r="CC12" s="17">
        <v>0.21565275227622499</v>
      </c>
      <c r="CD12" s="17">
        <v>0.24762509722988699</v>
      </c>
      <c r="CE12" s="17">
        <v>0.20898592946036701</v>
      </c>
      <c r="CF12" s="17">
        <v>0.26281883642743797</v>
      </c>
      <c r="CG12" s="17">
        <v>0.232667836676485</v>
      </c>
      <c r="CH12" s="17">
        <v>0.235569365029177</v>
      </c>
      <c r="CI12" s="17">
        <v>0.27881598353423098</v>
      </c>
      <c r="CJ12" s="17">
        <v>0.31028531170806301</v>
      </c>
      <c r="CK12" s="17">
        <v>0.233498313611399</v>
      </c>
      <c r="CL12" s="17">
        <v>0.31173114301177901</v>
      </c>
    </row>
    <row r="13" spans="2:90" x14ac:dyDescent="0.25">
      <c r="B13" s="18" t="s">
        <v>269</v>
      </c>
      <c r="C13" s="19">
        <v>0.17710345918804199</v>
      </c>
      <c r="D13" s="19">
        <v>0.15988350286823499</v>
      </c>
      <c r="E13" s="19">
        <v>0.193401276442838</v>
      </c>
      <c r="F13" s="19"/>
      <c r="G13" s="19">
        <v>9.8154402441454305E-2</v>
      </c>
      <c r="H13" s="19">
        <v>8.3713019706807307E-2</v>
      </c>
      <c r="I13" s="19">
        <v>0.143036582035834</v>
      </c>
      <c r="J13" s="19">
        <v>0.19437071948227699</v>
      </c>
      <c r="K13" s="19">
        <v>0.240676368862836</v>
      </c>
      <c r="L13" s="19">
        <v>0.24863685415848299</v>
      </c>
      <c r="M13" s="19"/>
      <c r="N13" s="19">
        <v>0.180372596245716</v>
      </c>
      <c r="O13" s="19">
        <v>0.149968403700456</v>
      </c>
      <c r="P13" s="19">
        <v>0.2139771311043</v>
      </c>
      <c r="Q13" s="19">
        <v>0.17004171997977499</v>
      </c>
      <c r="R13" s="19"/>
      <c r="S13" s="19">
        <v>0.128521777572842</v>
      </c>
      <c r="T13" s="19">
        <v>0.22572816581747801</v>
      </c>
      <c r="U13" s="19">
        <v>0.14315270904091801</v>
      </c>
      <c r="V13" s="19">
        <v>0.23665286664159299</v>
      </c>
      <c r="W13" s="19">
        <v>0.187892072015582</v>
      </c>
      <c r="X13" s="19">
        <v>0.17255696088730799</v>
      </c>
      <c r="Y13" s="19">
        <v>0.19366939544123499</v>
      </c>
      <c r="Z13" s="19">
        <v>0.105513182240684</v>
      </c>
      <c r="AA13" s="19">
        <v>0.16129143923887901</v>
      </c>
      <c r="AB13" s="19"/>
      <c r="AC13" s="19">
        <v>0.244797951121031</v>
      </c>
      <c r="AD13" s="19">
        <v>0.13842631817173001</v>
      </c>
      <c r="AE13" s="19">
        <v>0.137344546395088</v>
      </c>
      <c r="AF13" s="19"/>
      <c r="AG13" s="19">
        <v>0.22040507404624499</v>
      </c>
      <c r="AH13" s="19">
        <v>8.9273779369787407E-2</v>
      </c>
      <c r="AI13" s="19">
        <v>0.17189506634085799</v>
      </c>
      <c r="AJ13" s="19">
        <v>0.25075498085423797</v>
      </c>
      <c r="AK13" s="19"/>
      <c r="AL13" s="19">
        <v>0.19576494977270001</v>
      </c>
      <c r="AM13" s="19">
        <v>0.18255824027971301</v>
      </c>
      <c r="AN13" s="19">
        <v>0.15711407431994001</v>
      </c>
      <c r="AO13" s="19">
        <v>0.11662285254564</v>
      </c>
      <c r="AP13" s="19">
        <v>0.12927661211490701</v>
      </c>
      <c r="AQ13" s="19"/>
      <c r="AR13" s="19">
        <v>0.16598020618119599</v>
      </c>
      <c r="AS13" s="19">
        <v>0.18050833316991099</v>
      </c>
      <c r="AT13" s="19">
        <v>0.16152304752080099</v>
      </c>
      <c r="AU13" s="19">
        <v>0.16930249626868701</v>
      </c>
      <c r="AV13" s="19">
        <v>0.17716165578486001</v>
      </c>
      <c r="AW13" s="19"/>
      <c r="AX13" s="19">
        <v>9.2031061702482E-2</v>
      </c>
      <c r="AY13" s="19">
        <v>0.17947909682655799</v>
      </c>
      <c r="AZ13" s="19">
        <v>0.18237870791738001</v>
      </c>
      <c r="BA13" s="19">
        <v>0.17383610248772199</v>
      </c>
      <c r="BB13" s="19">
        <v>0.30099413451005402</v>
      </c>
      <c r="BC13" s="19">
        <v>0.268116854815039</v>
      </c>
      <c r="BD13" s="19"/>
      <c r="BE13" s="19">
        <v>0.16653714835525801</v>
      </c>
      <c r="BF13" s="19">
        <v>0.122259418869752</v>
      </c>
      <c r="BG13" s="19">
        <v>0.24272453936381899</v>
      </c>
      <c r="BH13" s="19"/>
      <c r="BI13" s="19">
        <v>0.18250329549493999</v>
      </c>
      <c r="BJ13" s="19">
        <v>0.17573256334572299</v>
      </c>
      <c r="BK13" s="19"/>
      <c r="BL13" s="19">
        <v>0.223318178379037</v>
      </c>
      <c r="BM13" s="19">
        <v>0.17636094460519</v>
      </c>
      <c r="BN13" s="19">
        <v>0.15190615125790799</v>
      </c>
      <c r="BO13" s="19">
        <v>0.14048707231263</v>
      </c>
      <c r="BP13" s="19">
        <v>0.10511195265418</v>
      </c>
      <c r="BQ13" s="19"/>
      <c r="BR13" s="19">
        <v>0.19368749011282901</v>
      </c>
      <c r="BS13" s="19">
        <v>0.105080843606023</v>
      </c>
      <c r="BT13" s="19">
        <v>7.2537959216696396E-2</v>
      </c>
      <c r="BU13" s="19">
        <v>9.6725211329014599E-2</v>
      </c>
      <c r="BV13" s="19"/>
      <c r="BW13" s="19">
        <v>0.19224148877212399</v>
      </c>
      <c r="BX13" s="19">
        <v>0.21802970398142099</v>
      </c>
      <c r="BY13" s="19">
        <v>0.18549005112497799</v>
      </c>
      <c r="BZ13" s="19">
        <v>0.15605362678840101</v>
      </c>
      <c r="CA13" s="19">
        <v>0.13917740937057799</v>
      </c>
      <c r="CB13" s="19"/>
      <c r="CC13" s="19">
        <v>0.136021534608192</v>
      </c>
      <c r="CD13" s="19">
        <v>0.113174463734144</v>
      </c>
      <c r="CE13" s="19">
        <v>0.11868000529414401</v>
      </c>
      <c r="CF13" s="19">
        <v>0.14855616804226199</v>
      </c>
      <c r="CG13" s="19">
        <v>0.19332767583166699</v>
      </c>
      <c r="CH13" s="19">
        <v>0.17996256839543501</v>
      </c>
      <c r="CI13" s="19">
        <v>0.21766094213390599</v>
      </c>
      <c r="CJ13" s="19">
        <v>0.20013393625200701</v>
      </c>
      <c r="CK13" s="19">
        <v>0.270272925128134</v>
      </c>
      <c r="CL13" s="19">
        <v>0.239630899555308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481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474</v>
      </c>
      <c r="C9" s="17">
        <v>0.17128340020073601</v>
      </c>
      <c r="D9" s="17">
        <v>0.17912588284595299</v>
      </c>
      <c r="E9" s="17">
        <v>0.162824121974109</v>
      </c>
      <c r="F9" s="17"/>
      <c r="G9" s="17">
        <v>0.201570444828857</v>
      </c>
      <c r="H9" s="17">
        <v>0.21251710385570999</v>
      </c>
      <c r="I9" s="17">
        <v>0.16381405312451999</v>
      </c>
      <c r="J9" s="17">
        <v>0.15520280920537</v>
      </c>
      <c r="K9" s="17">
        <v>0.16975620746269601</v>
      </c>
      <c r="L9" s="17">
        <v>0.14545602555199999</v>
      </c>
      <c r="M9" s="17"/>
      <c r="N9" s="17">
        <v>0.179163252310577</v>
      </c>
      <c r="O9" s="17">
        <v>0.17817848710311501</v>
      </c>
      <c r="P9" s="17">
        <v>0.15853657647340599</v>
      </c>
      <c r="Q9" s="17">
        <v>0.166133901505579</v>
      </c>
      <c r="R9" s="17"/>
      <c r="S9" s="17">
        <v>0.18951817344392</v>
      </c>
      <c r="T9" s="17">
        <v>0.17165211051110499</v>
      </c>
      <c r="U9" s="17">
        <v>0.167780718263737</v>
      </c>
      <c r="V9" s="17">
        <v>0.172291682660943</v>
      </c>
      <c r="W9" s="17">
        <v>0.171434890693175</v>
      </c>
      <c r="X9" s="17">
        <v>0.173661991435719</v>
      </c>
      <c r="Y9" s="17">
        <v>0.127275451706128</v>
      </c>
      <c r="Z9" s="17">
        <v>0.18330600508825801</v>
      </c>
      <c r="AA9" s="17">
        <v>0.177413144231375</v>
      </c>
      <c r="AB9" s="17"/>
      <c r="AC9" s="17">
        <v>0.155301858885599</v>
      </c>
      <c r="AD9" s="17">
        <v>0.17883241110534101</v>
      </c>
      <c r="AE9" s="17">
        <v>0.170366260877547</v>
      </c>
      <c r="AF9" s="17"/>
      <c r="AG9" s="17">
        <v>0.14893554495507599</v>
      </c>
      <c r="AH9" s="17">
        <v>0.19285901324225599</v>
      </c>
      <c r="AI9" s="17">
        <v>0.18241361730175301</v>
      </c>
      <c r="AJ9" s="17">
        <v>0.17436156151531099</v>
      </c>
      <c r="AK9" s="17"/>
      <c r="AL9" s="17">
        <v>0.15843758897462901</v>
      </c>
      <c r="AM9" s="17">
        <v>0.16302534642793601</v>
      </c>
      <c r="AN9" s="17">
        <v>0.18091647331788099</v>
      </c>
      <c r="AO9" s="17">
        <v>0.19399862178306401</v>
      </c>
      <c r="AP9" s="17">
        <v>0.22064705859495401</v>
      </c>
      <c r="AQ9" s="17"/>
      <c r="AR9" s="17">
        <v>0.177355328359946</v>
      </c>
      <c r="AS9" s="17">
        <v>0.152545246617596</v>
      </c>
      <c r="AT9" s="17">
        <v>0.15994856322657</v>
      </c>
      <c r="AU9" s="17">
        <v>0.19113447208440201</v>
      </c>
      <c r="AV9" s="17">
        <v>0.22863841779171501</v>
      </c>
      <c r="AW9" s="17"/>
      <c r="AX9" s="17">
        <v>0.205280577795494</v>
      </c>
      <c r="AY9" s="17">
        <v>0.169762646901087</v>
      </c>
      <c r="AZ9" s="17">
        <v>0.143678388589668</v>
      </c>
      <c r="BA9" s="17">
        <v>0.16096964504672301</v>
      </c>
      <c r="BB9" s="17">
        <v>0.153031328878933</v>
      </c>
      <c r="BC9" s="17">
        <v>0.170108663093123</v>
      </c>
      <c r="BD9" s="17"/>
      <c r="BE9" s="17">
        <v>0.167754657901899</v>
      </c>
      <c r="BF9" s="17">
        <v>0.19162601166842699</v>
      </c>
      <c r="BG9" s="17">
        <v>0.15663935209418201</v>
      </c>
      <c r="BH9" s="17"/>
      <c r="BI9" s="17">
        <v>0.17808320671598701</v>
      </c>
      <c r="BJ9" s="17">
        <v>0.16955708370695199</v>
      </c>
      <c r="BK9" s="17"/>
      <c r="BL9" s="17">
        <v>0.160732233592421</v>
      </c>
      <c r="BM9" s="17">
        <v>0.158629593335334</v>
      </c>
      <c r="BN9" s="17">
        <v>0.18267993816134301</v>
      </c>
      <c r="BO9" s="17">
        <v>0.17618183057209999</v>
      </c>
      <c r="BP9" s="17">
        <v>0.19890206544511199</v>
      </c>
      <c r="BQ9" s="17"/>
      <c r="BR9" s="17">
        <v>0.166515820550868</v>
      </c>
      <c r="BS9" s="17">
        <v>0.114058794460614</v>
      </c>
      <c r="BT9" s="17">
        <v>0.29985238138980502</v>
      </c>
      <c r="BU9" s="17">
        <v>0.17390221481526699</v>
      </c>
      <c r="BV9" s="17"/>
      <c r="BW9" s="17">
        <v>0.146631402595743</v>
      </c>
      <c r="BX9" s="17">
        <v>0.17374661475834599</v>
      </c>
      <c r="BY9" s="17">
        <v>0.16902666333102501</v>
      </c>
      <c r="BZ9" s="17">
        <v>0.18559135089711101</v>
      </c>
      <c r="CA9" s="17">
        <v>0.18555256921251101</v>
      </c>
      <c r="CB9" s="17"/>
      <c r="CC9" s="17">
        <v>0.16561245420606299</v>
      </c>
      <c r="CD9" s="17">
        <v>0.19737155067701201</v>
      </c>
      <c r="CE9" s="17">
        <v>0.215061812013735</v>
      </c>
      <c r="CF9" s="17">
        <v>0.17038671522649401</v>
      </c>
      <c r="CG9" s="17">
        <v>0.174983065079206</v>
      </c>
      <c r="CH9" s="17">
        <v>0.177915296902592</v>
      </c>
      <c r="CI9" s="17">
        <v>0.14576441750540201</v>
      </c>
      <c r="CJ9" s="17">
        <v>0.142888996143585</v>
      </c>
      <c r="CK9" s="17">
        <v>0.191092617086799</v>
      </c>
      <c r="CL9" s="17">
        <v>0.125911231216843</v>
      </c>
    </row>
    <row r="10" spans="2:90" x14ac:dyDescent="0.25">
      <c r="B10" s="18" t="s">
        <v>475</v>
      </c>
      <c r="C10" s="17">
        <v>0.38530205628132502</v>
      </c>
      <c r="D10" s="17">
        <v>0.39357450973876901</v>
      </c>
      <c r="E10" s="17">
        <v>0.37880066543313801</v>
      </c>
      <c r="F10" s="17"/>
      <c r="G10" s="17">
        <v>0.38264757803699301</v>
      </c>
      <c r="H10" s="17">
        <v>0.38119112402688998</v>
      </c>
      <c r="I10" s="17">
        <v>0.42660752457934198</v>
      </c>
      <c r="J10" s="17">
        <v>0.39389955049375602</v>
      </c>
      <c r="K10" s="17">
        <v>0.38379392114212602</v>
      </c>
      <c r="L10" s="17">
        <v>0.35556458407424901</v>
      </c>
      <c r="M10" s="17"/>
      <c r="N10" s="17">
        <v>0.39522111506501401</v>
      </c>
      <c r="O10" s="17">
        <v>0.410925463344264</v>
      </c>
      <c r="P10" s="17">
        <v>0.39676345667676599</v>
      </c>
      <c r="Q10" s="17">
        <v>0.33802820517851101</v>
      </c>
      <c r="R10" s="17"/>
      <c r="S10" s="17">
        <v>0.37519122419699102</v>
      </c>
      <c r="T10" s="17">
        <v>0.36075577446155099</v>
      </c>
      <c r="U10" s="17">
        <v>0.39916940546065599</v>
      </c>
      <c r="V10" s="17">
        <v>0.38892512925269301</v>
      </c>
      <c r="W10" s="17">
        <v>0.38195715442459299</v>
      </c>
      <c r="X10" s="17">
        <v>0.372733137596997</v>
      </c>
      <c r="Y10" s="17">
        <v>0.42831482381275798</v>
      </c>
      <c r="Z10" s="17">
        <v>0.33529394835090098</v>
      </c>
      <c r="AA10" s="17">
        <v>0.41273795762638099</v>
      </c>
      <c r="AB10" s="17"/>
      <c r="AC10" s="17">
        <v>0.37911710328680898</v>
      </c>
      <c r="AD10" s="17">
        <v>0.40389055240340899</v>
      </c>
      <c r="AE10" s="17">
        <v>0.35507137285572599</v>
      </c>
      <c r="AF10" s="17"/>
      <c r="AG10" s="17">
        <v>0.39391967127568001</v>
      </c>
      <c r="AH10" s="17">
        <v>0.39535662166929297</v>
      </c>
      <c r="AI10" s="17">
        <v>0.38638773749717997</v>
      </c>
      <c r="AJ10" s="17">
        <v>0.396393215957624</v>
      </c>
      <c r="AK10" s="17"/>
      <c r="AL10" s="17">
        <v>0.37068429010949</v>
      </c>
      <c r="AM10" s="17">
        <v>0.38344166633110699</v>
      </c>
      <c r="AN10" s="17">
        <v>0.39666045560714702</v>
      </c>
      <c r="AO10" s="17">
        <v>0.418520455991021</v>
      </c>
      <c r="AP10" s="17">
        <v>0.36977458116064799</v>
      </c>
      <c r="AQ10" s="17"/>
      <c r="AR10" s="17">
        <v>0.29400887484487698</v>
      </c>
      <c r="AS10" s="17">
        <v>0.37097951616846903</v>
      </c>
      <c r="AT10" s="17">
        <v>0.40330071868446299</v>
      </c>
      <c r="AU10" s="17">
        <v>0.442935793260823</v>
      </c>
      <c r="AV10" s="17">
        <v>0.40943589015208698</v>
      </c>
      <c r="AW10" s="17"/>
      <c r="AX10" s="17">
        <v>0.39378365314510699</v>
      </c>
      <c r="AY10" s="17">
        <v>0.379035424031333</v>
      </c>
      <c r="AZ10" s="17">
        <v>0.38048468847244099</v>
      </c>
      <c r="BA10" s="17">
        <v>0.376142917048638</v>
      </c>
      <c r="BB10" s="17">
        <v>0.41683128790569002</v>
      </c>
      <c r="BC10" s="17">
        <v>0.360493274262908</v>
      </c>
      <c r="BD10" s="17"/>
      <c r="BE10" s="17">
        <v>0.389996313959867</v>
      </c>
      <c r="BF10" s="17">
        <v>0.405334023094434</v>
      </c>
      <c r="BG10" s="17">
        <v>0.36341633897383901</v>
      </c>
      <c r="BH10" s="17"/>
      <c r="BI10" s="17">
        <v>0.37602682701020701</v>
      </c>
      <c r="BJ10" s="17">
        <v>0.38765682641168803</v>
      </c>
      <c r="BK10" s="17"/>
      <c r="BL10" s="17">
        <v>0.36858295824166498</v>
      </c>
      <c r="BM10" s="17">
        <v>0.43023561411192401</v>
      </c>
      <c r="BN10" s="17">
        <v>0.35629208860429101</v>
      </c>
      <c r="BO10" s="17">
        <v>0.379661512321394</v>
      </c>
      <c r="BP10" s="17">
        <v>0.39681940649884101</v>
      </c>
      <c r="BQ10" s="17"/>
      <c r="BR10" s="17">
        <v>0.38872971874633</v>
      </c>
      <c r="BS10" s="17">
        <v>0.38507147914583401</v>
      </c>
      <c r="BT10" s="17">
        <v>0.34606299011304897</v>
      </c>
      <c r="BU10" s="17">
        <v>0.40127974893601398</v>
      </c>
      <c r="BV10" s="17"/>
      <c r="BW10" s="17">
        <v>0.37343011849505903</v>
      </c>
      <c r="BX10" s="17">
        <v>0.40809399976922001</v>
      </c>
      <c r="BY10" s="17">
        <v>0.38961791594799799</v>
      </c>
      <c r="BZ10" s="17">
        <v>0.384023477177658</v>
      </c>
      <c r="CA10" s="17">
        <v>0.37275442647060197</v>
      </c>
      <c r="CB10" s="17"/>
      <c r="CC10" s="17">
        <v>0.36697983368874898</v>
      </c>
      <c r="CD10" s="17">
        <v>0.37158441470457299</v>
      </c>
      <c r="CE10" s="17">
        <v>0.347647517491185</v>
      </c>
      <c r="CF10" s="17">
        <v>0.42579611845997301</v>
      </c>
      <c r="CG10" s="17">
        <v>0.36497506203326502</v>
      </c>
      <c r="CH10" s="17">
        <v>0.41803224357207902</v>
      </c>
      <c r="CI10" s="17">
        <v>0.393439089759684</v>
      </c>
      <c r="CJ10" s="17">
        <v>0.430765147482983</v>
      </c>
      <c r="CK10" s="17">
        <v>0.33835243487133598</v>
      </c>
      <c r="CL10" s="17">
        <v>0.39575340043018897</v>
      </c>
    </row>
    <row r="11" spans="2:90" x14ac:dyDescent="0.25">
      <c r="B11" s="18" t="s">
        <v>170</v>
      </c>
      <c r="C11" s="17">
        <v>0.29612743481930098</v>
      </c>
      <c r="D11" s="17">
        <v>0.27893346097494698</v>
      </c>
      <c r="E11" s="17">
        <v>0.31204501425541198</v>
      </c>
      <c r="F11" s="17"/>
      <c r="G11" s="17">
        <v>0.16155260809408201</v>
      </c>
      <c r="H11" s="17">
        <v>0.19980197678036801</v>
      </c>
      <c r="I11" s="17">
        <v>0.25095870982669599</v>
      </c>
      <c r="J11" s="17">
        <v>0.31717857355559598</v>
      </c>
      <c r="K11" s="17">
        <v>0.34048185374017897</v>
      </c>
      <c r="L11" s="17">
        <v>0.41279164022682902</v>
      </c>
      <c r="M11" s="17"/>
      <c r="N11" s="17">
        <v>0.31024241112432399</v>
      </c>
      <c r="O11" s="17">
        <v>0.28868087771130102</v>
      </c>
      <c r="P11" s="17">
        <v>0.282132094865433</v>
      </c>
      <c r="Q11" s="17">
        <v>0.30231621761595001</v>
      </c>
      <c r="R11" s="17"/>
      <c r="S11" s="17">
        <v>0.276168124019116</v>
      </c>
      <c r="T11" s="17">
        <v>0.347142084125938</v>
      </c>
      <c r="U11" s="17">
        <v>0.35195248076324498</v>
      </c>
      <c r="V11" s="17">
        <v>0.283572520451153</v>
      </c>
      <c r="W11" s="17">
        <v>0.30130926413982501</v>
      </c>
      <c r="X11" s="17">
        <v>0.26382945564455601</v>
      </c>
      <c r="Y11" s="17">
        <v>0.28955612544536802</v>
      </c>
      <c r="Z11" s="17">
        <v>0.27034260371864999</v>
      </c>
      <c r="AA11" s="17">
        <v>0.26025555615575602</v>
      </c>
      <c r="AB11" s="17"/>
      <c r="AC11" s="17">
        <v>0.33632246500208202</v>
      </c>
      <c r="AD11" s="17">
        <v>0.28244728707538602</v>
      </c>
      <c r="AE11" s="17">
        <v>0.27664149861378301</v>
      </c>
      <c r="AF11" s="17"/>
      <c r="AG11" s="17">
        <v>0.32071040347989199</v>
      </c>
      <c r="AH11" s="17">
        <v>0.22845744610302501</v>
      </c>
      <c r="AI11" s="17">
        <v>0.33658914878163398</v>
      </c>
      <c r="AJ11" s="17">
        <v>0.28637060216488802</v>
      </c>
      <c r="AK11" s="17"/>
      <c r="AL11" s="17">
        <v>0.323998267671815</v>
      </c>
      <c r="AM11" s="17">
        <v>0.3019708133399</v>
      </c>
      <c r="AN11" s="17">
        <v>0.27761828277283002</v>
      </c>
      <c r="AO11" s="17">
        <v>0.22527275719350701</v>
      </c>
      <c r="AP11" s="17">
        <v>0.25959572454861202</v>
      </c>
      <c r="AQ11" s="17"/>
      <c r="AR11" s="17">
        <v>0.33111370715101801</v>
      </c>
      <c r="AS11" s="17">
        <v>0.308687867958097</v>
      </c>
      <c r="AT11" s="17">
        <v>0.29259675666730101</v>
      </c>
      <c r="AU11" s="17">
        <v>0.25793802566685903</v>
      </c>
      <c r="AV11" s="17">
        <v>0.25165088084556902</v>
      </c>
      <c r="AW11" s="17"/>
      <c r="AX11" s="17">
        <v>0.22814329037050701</v>
      </c>
      <c r="AY11" s="17">
        <v>0.30797672215890498</v>
      </c>
      <c r="AZ11" s="17">
        <v>0.31320496433919298</v>
      </c>
      <c r="BA11" s="17">
        <v>0.31711631944656798</v>
      </c>
      <c r="BB11" s="17">
        <v>0.34593034369479198</v>
      </c>
      <c r="BC11" s="17">
        <v>0.30619862623210498</v>
      </c>
      <c r="BD11" s="17"/>
      <c r="BE11" s="17">
        <v>0.28518628531536899</v>
      </c>
      <c r="BF11" s="17">
        <v>0.21042623265021301</v>
      </c>
      <c r="BG11" s="17">
        <v>0.38899741837584101</v>
      </c>
      <c r="BH11" s="17"/>
      <c r="BI11" s="17">
        <v>0.28390355620178898</v>
      </c>
      <c r="BJ11" s="17">
        <v>0.29923080007360497</v>
      </c>
      <c r="BK11" s="17"/>
      <c r="BL11" s="17">
        <v>0.35628041658863002</v>
      </c>
      <c r="BM11" s="17">
        <v>0.25566069673374497</v>
      </c>
      <c r="BN11" s="17">
        <v>0.25928333454647501</v>
      </c>
      <c r="BO11" s="17">
        <v>0.233621123072594</v>
      </c>
      <c r="BP11" s="17">
        <v>0.25687541998465102</v>
      </c>
      <c r="BQ11" s="17"/>
      <c r="BR11" s="17">
        <v>0.30840331941511201</v>
      </c>
      <c r="BS11" s="17">
        <v>0.25566034107566599</v>
      </c>
      <c r="BT11" s="17">
        <v>0.19445452399905899</v>
      </c>
      <c r="BU11" s="17">
        <v>0.24036809747287</v>
      </c>
      <c r="BV11" s="17"/>
      <c r="BW11" s="17">
        <v>0.35559240847902701</v>
      </c>
      <c r="BX11" s="17">
        <v>0.30335198989961498</v>
      </c>
      <c r="BY11" s="17">
        <v>0.30020048546814199</v>
      </c>
      <c r="BZ11" s="17">
        <v>0.28652785365431199</v>
      </c>
      <c r="CA11" s="17">
        <v>0.254794458494145</v>
      </c>
      <c r="CB11" s="17"/>
      <c r="CC11" s="17">
        <v>0.274699720039007</v>
      </c>
      <c r="CD11" s="17">
        <v>0.23337706250402501</v>
      </c>
      <c r="CE11" s="17">
        <v>0.31615188455693299</v>
      </c>
      <c r="CF11" s="17">
        <v>0.250594642214852</v>
      </c>
      <c r="CG11" s="17">
        <v>0.29154519019970299</v>
      </c>
      <c r="CH11" s="17">
        <v>0.283300734030343</v>
      </c>
      <c r="CI11" s="17">
        <v>0.33415036181263302</v>
      </c>
      <c r="CJ11" s="17">
        <v>0.33921997599353598</v>
      </c>
      <c r="CK11" s="17">
        <v>0.34213705611252399</v>
      </c>
      <c r="CL11" s="17">
        <v>0.35875308749398599</v>
      </c>
    </row>
    <row r="12" spans="2:90" x14ac:dyDescent="0.25">
      <c r="B12" s="18" t="s">
        <v>268</v>
      </c>
      <c r="C12" s="17">
        <v>0.116058987136723</v>
      </c>
      <c r="D12" s="17">
        <v>0.12272030986313701</v>
      </c>
      <c r="E12" s="17">
        <v>0.110324992124125</v>
      </c>
      <c r="F12" s="17"/>
      <c r="G12" s="17">
        <v>0.204880955580797</v>
      </c>
      <c r="H12" s="17">
        <v>0.175533961288592</v>
      </c>
      <c r="I12" s="17">
        <v>0.13323456620851101</v>
      </c>
      <c r="J12" s="17">
        <v>9.8000315917144198E-2</v>
      </c>
      <c r="K12" s="17">
        <v>7.5917296893925498E-2</v>
      </c>
      <c r="L12" s="17">
        <v>6.1207132567108698E-2</v>
      </c>
      <c r="M12" s="17"/>
      <c r="N12" s="17">
        <v>9.4716200240426596E-2</v>
      </c>
      <c r="O12" s="17">
        <v>0.103808613042954</v>
      </c>
      <c r="P12" s="17">
        <v>0.12746607046207201</v>
      </c>
      <c r="Q12" s="17">
        <v>0.140488883486899</v>
      </c>
      <c r="R12" s="17"/>
      <c r="S12" s="17">
        <v>0.125149125179291</v>
      </c>
      <c r="T12" s="17">
        <v>9.6808577917131405E-2</v>
      </c>
      <c r="U12" s="17">
        <v>7.0877532180747396E-2</v>
      </c>
      <c r="V12" s="17">
        <v>0.13174107210050101</v>
      </c>
      <c r="W12" s="17">
        <v>0.110527091358508</v>
      </c>
      <c r="X12" s="17">
        <v>0.16286090869365799</v>
      </c>
      <c r="Y12" s="17">
        <v>0.121670931925836</v>
      </c>
      <c r="Z12" s="17">
        <v>0.15657102307854001</v>
      </c>
      <c r="AA12" s="17">
        <v>9.8104771322842302E-2</v>
      </c>
      <c r="AB12" s="17"/>
      <c r="AC12" s="17">
        <v>0.10096498937249999</v>
      </c>
      <c r="AD12" s="17">
        <v>0.10979757640113499</v>
      </c>
      <c r="AE12" s="17">
        <v>0.14885176538026901</v>
      </c>
      <c r="AF12" s="17"/>
      <c r="AG12" s="17">
        <v>0.111754295750032</v>
      </c>
      <c r="AH12" s="17">
        <v>0.15040411236142301</v>
      </c>
      <c r="AI12" s="17">
        <v>6.8050224354215705E-2</v>
      </c>
      <c r="AJ12" s="17">
        <v>0.110492242561297</v>
      </c>
      <c r="AK12" s="17"/>
      <c r="AL12" s="17">
        <v>0.108152758776387</v>
      </c>
      <c r="AM12" s="17">
        <v>0.11691784461601699</v>
      </c>
      <c r="AN12" s="17">
        <v>0.11961859111169799</v>
      </c>
      <c r="AO12" s="17">
        <v>0.13682895495349401</v>
      </c>
      <c r="AP12" s="17">
        <v>0.14998263569578499</v>
      </c>
      <c r="AQ12" s="17"/>
      <c r="AR12" s="17">
        <v>0.151409908439126</v>
      </c>
      <c r="AS12" s="17">
        <v>0.13248220684308701</v>
      </c>
      <c r="AT12" s="17">
        <v>0.11761126016882401</v>
      </c>
      <c r="AU12" s="17">
        <v>8.6741479282461204E-2</v>
      </c>
      <c r="AV12" s="17">
        <v>8.1141997544035602E-2</v>
      </c>
      <c r="AW12" s="17"/>
      <c r="AX12" s="17">
        <v>0.13813774787873601</v>
      </c>
      <c r="AY12" s="17">
        <v>0.112049409124812</v>
      </c>
      <c r="AZ12" s="17">
        <v>0.13668519991188999</v>
      </c>
      <c r="BA12" s="17">
        <v>0.114911873979855</v>
      </c>
      <c r="BB12" s="17">
        <v>6.1593781452035701E-2</v>
      </c>
      <c r="BC12" s="17">
        <v>0.115133809478312</v>
      </c>
      <c r="BD12" s="17"/>
      <c r="BE12" s="17">
        <v>0.12584594253968501</v>
      </c>
      <c r="BF12" s="17">
        <v>0.15428193653310401</v>
      </c>
      <c r="BG12" s="17">
        <v>6.6717920211406698E-2</v>
      </c>
      <c r="BH12" s="17"/>
      <c r="BI12" s="17">
        <v>0.120313793624062</v>
      </c>
      <c r="BJ12" s="17">
        <v>0.114978788369233</v>
      </c>
      <c r="BK12" s="17"/>
      <c r="BL12" s="17">
        <v>8.6290682843432401E-2</v>
      </c>
      <c r="BM12" s="17">
        <v>0.12725816725585601</v>
      </c>
      <c r="BN12" s="17">
        <v>0.153134125719988</v>
      </c>
      <c r="BO12" s="17">
        <v>0.17594044357941799</v>
      </c>
      <c r="BP12" s="17">
        <v>0.118716972476549</v>
      </c>
      <c r="BQ12" s="17"/>
      <c r="BR12" s="17">
        <v>0.10729165795782</v>
      </c>
      <c r="BS12" s="17">
        <v>0.19988262701058401</v>
      </c>
      <c r="BT12" s="17">
        <v>0.11671063727846299</v>
      </c>
      <c r="BU12" s="17">
        <v>0.14851385316684501</v>
      </c>
      <c r="BV12" s="17"/>
      <c r="BW12" s="17">
        <v>0.102662288952191</v>
      </c>
      <c r="BX12" s="17">
        <v>8.8183611879501897E-2</v>
      </c>
      <c r="BY12" s="17">
        <v>0.117952576497104</v>
      </c>
      <c r="BZ12" s="17">
        <v>0.11745463670331199</v>
      </c>
      <c r="CA12" s="17">
        <v>0.13248807337103599</v>
      </c>
      <c r="CB12" s="17"/>
      <c r="CC12" s="17">
        <v>0.13337882135816001</v>
      </c>
      <c r="CD12" s="17">
        <v>0.166043462763313</v>
      </c>
      <c r="CE12" s="17">
        <v>9.5280793413274806E-2</v>
      </c>
      <c r="CF12" s="17">
        <v>0.104472275607395</v>
      </c>
      <c r="CG12" s="17">
        <v>0.13558239579293099</v>
      </c>
      <c r="CH12" s="17">
        <v>0.108156876850069</v>
      </c>
      <c r="CI12" s="17">
        <v>9.7655058727663197E-2</v>
      </c>
      <c r="CJ12" s="17">
        <v>7.2388398668750603E-2</v>
      </c>
      <c r="CK12" s="17">
        <v>0.101418891908029</v>
      </c>
      <c r="CL12" s="17">
        <v>0.10007159796472299</v>
      </c>
    </row>
    <row r="13" spans="2:90" x14ac:dyDescent="0.25">
      <c r="B13" s="18" t="s">
        <v>269</v>
      </c>
      <c r="C13" s="19">
        <v>3.1228121561914301E-2</v>
      </c>
      <c r="D13" s="19">
        <v>2.5645836577194801E-2</v>
      </c>
      <c r="E13" s="19">
        <v>3.6005206213215901E-2</v>
      </c>
      <c r="F13" s="19"/>
      <c r="G13" s="19">
        <v>4.9348413459271302E-2</v>
      </c>
      <c r="H13" s="19">
        <v>3.0955834048440298E-2</v>
      </c>
      <c r="I13" s="19">
        <v>2.5385146260931801E-2</v>
      </c>
      <c r="J13" s="19">
        <v>3.57187508281335E-2</v>
      </c>
      <c r="K13" s="19">
        <v>3.0050720761072899E-2</v>
      </c>
      <c r="L13" s="19">
        <v>2.4980617579813201E-2</v>
      </c>
      <c r="M13" s="19"/>
      <c r="N13" s="19">
        <v>2.0657021259658199E-2</v>
      </c>
      <c r="O13" s="19">
        <v>1.8406558798366199E-2</v>
      </c>
      <c r="P13" s="19">
        <v>3.5101801522322999E-2</v>
      </c>
      <c r="Q13" s="19">
        <v>5.3032792213060898E-2</v>
      </c>
      <c r="R13" s="19"/>
      <c r="S13" s="19">
        <v>3.3973353160681202E-2</v>
      </c>
      <c r="T13" s="19">
        <v>2.3641452984274201E-2</v>
      </c>
      <c r="U13" s="19">
        <v>1.0219863331615099E-2</v>
      </c>
      <c r="V13" s="19">
        <v>2.3469595534709901E-2</v>
      </c>
      <c r="W13" s="19">
        <v>3.4771599383899399E-2</v>
      </c>
      <c r="X13" s="19">
        <v>2.69145066290696E-2</v>
      </c>
      <c r="Y13" s="19">
        <v>3.3182667109910399E-2</v>
      </c>
      <c r="Z13" s="19">
        <v>5.4486419763651303E-2</v>
      </c>
      <c r="AA13" s="19">
        <v>5.1488570663645802E-2</v>
      </c>
      <c r="AB13" s="19"/>
      <c r="AC13" s="19">
        <v>2.8293583453010199E-2</v>
      </c>
      <c r="AD13" s="19">
        <v>2.5032173014729601E-2</v>
      </c>
      <c r="AE13" s="19">
        <v>4.9069102272675399E-2</v>
      </c>
      <c r="AF13" s="19"/>
      <c r="AG13" s="19">
        <v>2.4680084539320201E-2</v>
      </c>
      <c r="AH13" s="19">
        <v>3.2922806624003702E-2</v>
      </c>
      <c r="AI13" s="19">
        <v>2.6559272065217202E-2</v>
      </c>
      <c r="AJ13" s="19">
        <v>3.23823778008792E-2</v>
      </c>
      <c r="AK13" s="19"/>
      <c r="AL13" s="19">
        <v>3.8727094467679198E-2</v>
      </c>
      <c r="AM13" s="19">
        <v>3.46443292850405E-2</v>
      </c>
      <c r="AN13" s="19">
        <v>2.5186197190443599E-2</v>
      </c>
      <c r="AO13" s="19">
        <v>2.5379210078913601E-2</v>
      </c>
      <c r="AP13" s="19">
        <v>0</v>
      </c>
      <c r="AQ13" s="19"/>
      <c r="AR13" s="19">
        <v>4.6112181205033201E-2</v>
      </c>
      <c r="AS13" s="19">
        <v>3.53051624127503E-2</v>
      </c>
      <c r="AT13" s="19">
        <v>2.6542701252842998E-2</v>
      </c>
      <c r="AU13" s="19">
        <v>2.12502297054552E-2</v>
      </c>
      <c r="AV13" s="19">
        <v>2.9132813666593E-2</v>
      </c>
      <c r="AW13" s="19"/>
      <c r="AX13" s="19">
        <v>3.4654730810155E-2</v>
      </c>
      <c r="AY13" s="19">
        <v>3.1175797783861901E-2</v>
      </c>
      <c r="AZ13" s="19">
        <v>2.5946758686807899E-2</v>
      </c>
      <c r="BA13" s="19">
        <v>3.0859244478217199E-2</v>
      </c>
      <c r="BB13" s="19">
        <v>2.2613258068549101E-2</v>
      </c>
      <c r="BC13" s="19">
        <v>4.8065626933550702E-2</v>
      </c>
      <c r="BD13" s="19"/>
      <c r="BE13" s="19">
        <v>3.1216800283180801E-2</v>
      </c>
      <c r="BF13" s="19">
        <v>3.8331796053821997E-2</v>
      </c>
      <c r="BG13" s="19">
        <v>2.4228970344731399E-2</v>
      </c>
      <c r="BH13" s="19"/>
      <c r="BI13" s="19">
        <v>4.16726164479553E-2</v>
      </c>
      <c r="BJ13" s="19">
        <v>2.8576501438522701E-2</v>
      </c>
      <c r="BK13" s="19"/>
      <c r="BL13" s="19">
        <v>2.8113708733852199E-2</v>
      </c>
      <c r="BM13" s="19">
        <v>2.8215928563140601E-2</v>
      </c>
      <c r="BN13" s="19">
        <v>4.8610512967903599E-2</v>
      </c>
      <c r="BO13" s="19">
        <v>3.45950904544945E-2</v>
      </c>
      <c r="BP13" s="19">
        <v>2.8686135594846899E-2</v>
      </c>
      <c r="BQ13" s="19"/>
      <c r="BR13" s="19">
        <v>2.905948332987E-2</v>
      </c>
      <c r="BS13" s="19">
        <v>4.5326758307301901E-2</v>
      </c>
      <c r="BT13" s="19">
        <v>4.2919467219623503E-2</v>
      </c>
      <c r="BU13" s="19">
        <v>3.5936085609004999E-2</v>
      </c>
      <c r="BV13" s="19"/>
      <c r="BW13" s="19">
        <v>2.1683781477979901E-2</v>
      </c>
      <c r="BX13" s="19">
        <v>2.66237836933171E-2</v>
      </c>
      <c r="BY13" s="19">
        <v>2.3202358755730301E-2</v>
      </c>
      <c r="BZ13" s="19">
        <v>2.6402681567606098E-2</v>
      </c>
      <c r="CA13" s="19">
        <v>5.4410472451706098E-2</v>
      </c>
      <c r="CB13" s="19"/>
      <c r="CC13" s="19">
        <v>5.9329170708020101E-2</v>
      </c>
      <c r="CD13" s="19">
        <v>3.1623509351076599E-2</v>
      </c>
      <c r="CE13" s="19">
        <v>2.5857992524872701E-2</v>
      </c>
      <c r="CF13" s="19">
        <v>4.8750248491284801E-2</v>
      </c>
      <c r="CG13" s="19">
        <v>3.2914286894895201E-2</v>
      </c>
      <c r="CH13" s="19">
        <v>1.25948486449164E-2</v>
      </c>
      <c r="CI13" s="19">
        <v>2.8991072194618099E-2</v>
      </c>
      <c r="CJ13" s="19">
        <v>1.4737481711145899E-2</v>
      </c>
      <c r="CK13" s="19">
        <v>2.6999000021311899E-2</v>
      </c>
      <c r="CL13" s="19">
        <v>1.9510682894259199E-2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482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474</v>
      </c>
      <c r="C9" s="17">
        <v>0.13250209024319201</v>
      </c>
      <c r="D9" s="17">
        <v>0.138252958333586</v>
      </c>
      <c r="E9" s="17">
        <v>0.125639460057165</v>
      </c>
      <c r="F9" s="17"/>
      <c r="G9" s="17">
        <v>0.137161440154806</v>
      </c>
      <c r="H9" s="17">
        <v>0.168448052247439</v>
      </c>
      <c r="I9" s="17">
        <v>0.13909082923228</v>
      </c>
      <c r="J9" s="17">
        <v>0.102545039146863</v>
      </c>
      <c r="K9" s="17">
        <v>0.134232672643118</v>
      </c>
      <c r="L9" s="17">
        <v>0.119888978175431</v>
      </c>
      <c r="M9" s="17"/>
      <c r="N9" s="17">
        <v>0.152123800142585</v>
      </c>
      <c r="O9" s="17">
        <v>0.11554801623324799</v>
      </c>
      <c r="P9" s="17">
        <v>0.127987680249428</v>
      </c>
      <c r="Q9" s="17">
        <v>0.131641037297931</v>
      </c>
      <c r="R9" s="17"/>
      <c r="S9" s="17">
        <v>0.14898433587016599</v>
      </c>
      <c r="T9" s="17">
        <v>0.13044401954462501</v>
      </c>
      <c r="U9" s="17">
        <v>0.13084963860264301</v>
      </c>
      <c r="V9" s="17">
        <v>0.10744766171233699</v>
      </c>
      <c r="W9" s="17">
        <v>0.13150946983519199</v>
      </c>
      <c r="X9" s="17">
        <v>0.134992771017823</v>
      </c>
      <c r="Y9" s="17">
        <v>0.109110058490865</v>
      </c>
      <c r="Z9" s="17">
        <v>0.16746570003525499</v>
      </c>
      <c r="AA9" s="17">
        <v>0.141088585281155</v>
      </c>
      <c r="AB9" s="17"/>
      <c r="AC9" s="17">
        <v>0.12626529535325801</v>
      </c>
      <c r="AD9" s="17">
        <v>0.13702302670168301</v>
      </c>
      <c r="AE9" s="17">
        <v>0.12681031200627199</v>
      </c>
      <c r="AF9" s="17"/>
      <c r="AG9" s="17">
        <v>0.12866401703262301</v>
      </c>
      <c r="AH9" s="17">
        <v>0.15229540517978801</v>
      </c>
      <c r="AI9" s="17">
        <v>0.138743930807018</v>
      </c>
      <c r="AJ9" s="17">
        <v>0.13499090608170899</v>
      </c>
      <c r="AK9" s="17"/>
      <c r="AL9" s="17">
        <v>0.108945834376745</v>
      </c>
      <c r="AM9" s="17">
        <v>0.129103960491665</v>
      </c>
      <c r="AN9" s="17">
        <v>0.13309659108392699</v>
      </c>
      <c r="AO9" s="17">
        <v>0.17079211732465499</v>
      </c>
      <c r="AP9" s="17">
        <v>0.185013484040392</v>
      </c>
      <c r="AQ9" s="17"/>
      <c r="AR9" s="17">
        <v>0.136663454460731</v>
      </c>
      <c r="AS9" s="17">
        <v>0.116068611710164</v>
      </c>
      <c r="AT9" s="17">
        <v>0.124875932961832</v>
      </c>
      <c r="AU9" s="17">
        <v>0.14060022252125101</v>
      </c>
      <c r="AV9" s="17">
        <v>0.19070691768572301</v>
      </c>
      <c r="AW9" s="17"/>
      <c r="AX9" s="17">
        <v>0.15424503006335699</v>
      </c>
      <c r="AY9" s="17">
        <v>0.12809905103716801</v>
      </c>
      <c r="AZ9" s="17">
        <v>0.12924175268975699</v>
      </c>
      <c r="BA9" s="17">
        <v>0.105544951585856</v>
      </c>
      <c r="BB9" s="17">
        <v>0.133580627878122</v>
      </c>
      <c r="BC9" s="17">
        <v>0.15852076701144699</v>
      </c>
      <c r="BD9" s="17"/>
      <c r="BE9" s="17">
        <v>0.116479074641388</v>
      </c>
      <c r="BF9" s="17">
        <v>0.16340319075747101</v>
      </c>
      <c r="BG9" s="17">
        <v>0.12488660750948399</v>
      </c>
      <c r="BH9" s="17"/>
      <c r="BI9" s="17">
        <v>0.132370696823778</v>
      </c>
      <c r="BJ9" s="17">
        <v>0.132535448049271</v>
      </c>
      <c r="BK9" s="17"/>
      <c r="BL9" s="17">
        <v>0.133738075054737</v>
      </c>
      <c r="BM9" s="17">
        <v>0.12199089282353499</v>
      </c>
      <c r="BN9" s="17">
        <v>0.122930471116838</v>
      </c>
      <c r="BO9" s="17">
        <v>9.1643400479875098E-2</v>
      </c>
      <c r="BP9" s="17">
        <v>0.16023418412867299</v>
      </c>
      <c r="BQ9" s="17"/>
      <c r="BR9" s="17">
        <v>0.122681804691645</v>
      </c>
      <c r="BS9" s="17">
        <v>0.13923738878110001</v>
      </c>
      <c r="BT9" s="17">
        <v>0.26873329555566799</v>
      </c>
      <c r="BU9" s="17">
        <v>0.13716566415296799</v>
      </c>
      <c r="BV9" s="17"/>
      <c r="BW9" s="17">
        <v>0.14767290074983599</v>
      </c>
      <c r="BX9" s="17">
        <v>0.15026939365684699</v>
      </c>
      <c r="BY9" s="17">
        <v>0.107538261999756</v>
      </c>
      <c r="BZ9" s="17">
        <v>0.11367131817222</v>
      </c>
      <c r="CA9" s="17">
        <v>0.141187459076316</v>
      </c>
      <c r="CB9" s="17"/>
      <c r="CC9" s="17">
        <v>0.134598921512633</v>
      </c>
      <c r="CD9" s="17">
        <v>0.131437464227456</v>
      </c>
      <c r="CE9" s="17">
        <v>0.14390427563087699</v>
      </c>
      <c r="CF9" s="17">
        <v>0.12688803593859099</v>
      </c>
      <c r="CG9" s="17">
        <v>0.123379308211612</v>
      </c>
      <c r="CH9" s="17">
        <v>0.118612918601778</v>
      </c>
      <c r="CI9" s="17">
        <v>0.14177457498222901</v>
      </c>
      <c r="CJ9" s="17">
        <v>0.12090638986291601</v>
      </c>
      <c r="CK9" s="17">
        <v>0.15194295863530199</v>
      </c>
      <c r="CL9" s="17">
        <v>0.13268620296313299</v>
      </c>
    </row>
    <row r="10" spans="2:90" x14ac:dyDescent="0.25">
      <c r="B10" s="18" t="s">
        <v>475</v>
      </c>
      <c r="C10" s="17">
        <v>0.39040714908917301</v>
      </c>
      <c r="D10" s="17">
        <v>0.37533801492928598</v>
      </c>
      <c r="E10" s="17">
        <v>0.40537237244871299</v>
      </c>
      <c r="F10" s="17"/>
      <c r="G10" s="17">
        <v>0.37949549529056098</v>
      </c>
      <c r="H10" s="17">
        <v>0.37086982674512198</v>
      </c>
      <c r="I10" s="17">
        <v>0.393551960504613</v>
      </c>
      <c r="J10" s="17">
        <v>0.38522313166344202</v>
      </c>
      <c r="K10" s="17">
        <v>0.37777242267796701</v>
      </c>
      <c r="L10" s="17">
        <v>0.419594252071051</v>
      </c>
      <c r="M10" s="17"/>
      <c r="N10" s="17">
        <v>0.39912938526932501</v>
      </c>
      <c r="O10" s="17">
        <v>0.41574414879237498</v>
      </c>
      <c r="P10" s="17">
        <v>0.39825437305366301</v>
      </c>
      <c r="Q10" s="17">
        <v>0.34811718943820802</v>
      </c>
      <c r="R10" s="17"/>
      <c r="S10" s="17">
        <v>0.39084404208900297</v>
      </c>
      <c r="T10" s="17">
        <v>0.38782541641924201</v>
      </c>
      <c r="U10" s="17">
        <v>0.39738988409243398</v>
      </c>
      <c r="V10" s="17">
        <v>0.41250494272257798</v>
      </c>
      <c r="W10" s="17">
        <v>0.34169112809059698</v>
      </c>
      <c r="X10" s="17">
        <v>0.335343496844005</v>
      </c>
      <c r="Y10" s="17">
        <v>0.46402598315682397</v>
      </c>
      <c r="Z10" s="17">
        <v>0.34870021092710901</v>
      </c>
      <c r="AA10" s="17">
        <v>0.40560813073190599</v>
      </c>
      <c r="AB10" s="17"/>
      <c r="AC10" s="17">
        <v>0.37983456637562202</v>
      </c>
      <c r="AD10" s="17">
        <v>0.42581894796056802</v>
      </c>
      <c r="AE10" s="17">
        <v>0.33931291857714302</v>
      </c>
      <c r="AF10" s="17"/>
      <c r="AG10" s="17">
        <v>0.39519634334062298</v>
      </c>
      <c r="AH10" s="17">
        <v>0.39216750764276798</v>
      </c>
      <c r="AI10" s="17">
        <v>0.43982151229272998</v>
      </c>
      <c r="AJ10" s="17">
        <v>0.35945802339660099</v>
      </c>
      <c r="AK10" s="17"/>
      <c r="AL10" s="17">
        <v>0.37855395292379201</v>
      </c>
      <c r="AM10" s="17">
        <v>0.37333877329095899</v>
      </c>
      <c r="AN10" s="17">
        <v>0.42235679265725501</v>
      </c>
      <c r="AO10" s="17">
        <v>0.400855580203481</v>
      </c>
      <c r="AP10" s="17">
        <v>0.34853256344359601</v>
      </c>
      <c r="AQ10" s="17"/>
      <c r="AR10" s="17">
        <v>0.34316021968525601</v>
      </c>
      <c r="AS10" s="17">
        <v>0.362580760337048</v>
      </c>
      <c r="AT10" s="17">
        <v>0.411092712300826</v>
      </c>
      <c r="AU10" s="17">
        <v>0.42892479000745198</v>
      </c>
      <c r="AV10" s="17">
        <v>0.40237931052091003</v>
      </c>
      <c r="AW10" s="17"/>
      <c r="AX10" s="17">
        <v>0.38747002375171402</v>
      </c>
      <c r="AY10" s="17">
        <v>0.379515703528849</v>
      </c>
      <c r="AZ10" s="17">
        <v>0.37186917345086601</v>
      </c>
      <c r="BA10" s="17">
        <v>0.42902117518123001</v>
      </c>
      <c r="BB10" s="17">
        <v>0.40163004684589099</v>
      </c>
      <c r="BC10" s="17">
        <v>0.35782323148602402</v>
      </c>
      <c r="BD10" s="17"/>
      <c r="BE10" s="17">
        <v>0.375625018982085</v>
      </c>
      <c r="BF10" s="17">
        <v>0.38176432494675799</v>
      </c>
      <c r="BG10" s="17">
        <v>0.416942558228039</v>
      </c>
      <c r="BH10" s="17"/>
      <c r="BI10" s="17">
        <v>0.37212397491131299</v>
      </c>
      <c r="BJ10" s="17">
        <v>0.39504883191811302</v>
      </c>
      <c r="BK10" s="17"/>
      <c r="BL10" s="17">
        <v>0.40152607957479702</v>
      </c>
      <c r="BM10" s="17">
        <v>0.39635713961429497</v>
      </c>
      <c r="BN10" s="17">
        <v>0.32938039025350602</v>
      </c>
      <c r="BO10" s="17">
        <v>0.36517340049286001</v>
      </c>
      <c r="BP10" s="17">
        <v>0.393063175099787</v>
      </c>
      <c r="BQ10" s="17"/>
      <c r="BR10" s="17">
        <v>0.39499282774383798</v>
      </c>
      <c r="BS10" s="17">
        <v>0.352994296005398</v>
      </c>
      <c r="BT10" s="17">
        <v>0.371815164116511</v>
      </c>
      <c r="BU10" s="17">
        <v>0.38671260234636601</v>
      </c>
      <c r="BV10" s="17"/>
      <c r="BW10" s="17">
        <v>0.41598624003297102</v>
      </c>
      <c r="BX10" s="17">
        <v>0.39499813762561298</v>
      </c>
      <c r="BY10" s="17">
        <v>0.40290899759910298</v>
      </c>
      <c r="BZ10" s="17">
        <v>0.38636282394645799</v>
      </c>
      <c r="CA10" s="17">
        <v>0.35933660412783902</v>
      </c>
      <c r="CB10" s="17"/>
      <c r="CC10" s="17">
        <v>0.36979003647495001</v>
      </c>
      <c r="CD10" s="17">
        <v>0.36075337646178401</v>
      </c>
      <c r="CE10" s="17">
        <v>0.36934057166727802</v>
      </c>
      <c r="CF10" s="17">
        <v>0.37959771814550503</v>
      </c>
      <c r="CG10" s="17">
        <v>0.38613662378847802</v>
      </c>
      <c r="CH10" s="17">
        <v>0.39297855184887798</v>
      </c>
      <c r="CI10" s="17">
        <v>0.39795134790276598</v>
      </c>
      <c r="CJ10" s="17">
        <v>0.43257000320696598</v>
      </c>
      <c r="CK10" s="17">
        <v>0.37855200606691902</v>
      </c>
      <c r="CL10" s="17">
        <v>0.46141703885978902</v>
      </c>
    </row>
    <row r="11" spans="2:90" x14ac:dyDescent="0.25">
      <c r="B11" s="18" t="s">
        <v>170</v>
      </c>
      <c r="C11" s="17">
        <v>0.29479205433356898</v>
      </c>
      <c r="D11" s="17">
        <v>0.292740262182415</v>
      </c>
      <c r="E11" s="17">
        <v>0.29756297193720699</v>
      </c>
      <c r="F11" s="17"/>
      <c r="G11" s="17">
        <v>0.19321779540540701</v>
      </c>
      <c r="H11" s="17">
        <v>0.21071103485322101</v>
      </c>
      <c r="I11" s="17">
        <v>0.22790306262330601</v>
      </c>
      <c r="J11" s="17">
        <v>0.330559461562898</v>
      </c>
      <c r="K11" s="17">
        <v>0.370239700631396</v>
      </c>
      <c r="L11" s="17">
        <v>0.37129471400692898</v>
      </c>
      <c r="M11" s="17"/>
      <c r="N11" s="17">
        <v>0.30231879809718998</v>
      </c>
      <c r="O11" s="17">
        <v>0.29249427647505899</v>
      </c>
      <c r="P11" s="17">
        <v>0.289793909693911</v>
      </c>
      <c r="Q11" s="17">
        <v>0.294143814566793</v>
      </c>
      <c r="R11" s="17"/>
      <c r="S11" s="17">
        <v>0.246989358489382</v>
      </c>
      <c r="T11" s="17">
        <v>0.33108927026702401</v>
      </c>
      <c r="U11" s="17">
        <v>0.34136892079301401</v>
      </c>
      <c r="V11" s="17">
        <v>0.29301136789944598</v>
      </c>
      <c r="W11" s="17">
        <v>0.31127644056697201</v>
      </c>
      <c r="X11" s="17">
        <v>0.28453882005085301</v>
      </c>
      <c r="Y11" s="17">
        <v>0.26382442171142001</v>
      </c>
      <c r="Z11" s="17">
        <v>0.273676964868376</v>
      </c>
      <c r="AA11" s="17">
        <v>0.30032479879898699</v>
      </c>
      <c r="AB11" s="17"/>
      <c r="AC11" s="17">
        <v>0.316573003830808</v>
      </c>
      <c r="AD11" s="17">
        <v>0.28499781875639801</v>
      </c>
      <c r="AE11" s="17">
        <v>0.292897596283691</v>
      </c>
      <c r="AF11" s="17"/>
      <c r="AG11" s="17">
        <v>0.30453384335667799</v>
      </c>
      <c r="AH11" s="17">
        <v>0.25317126962250802</v>
      </c>
      <c r="AI11" s="17">
        <v>0.28078699689803599</v>
      </c>
      <c r="AJ11" s="17">
        <v>0.29584062567768199</v>
      </c>
      <c r="AK11" s="17"/>
      <c r="AL11" s="17">
        <v>0.32431111570010601</v>
      </c>
      <c r="AM11" s="17">
        <v>0.30698413937258601</v>
      </c>
      <c r="AN11" s="17">
        <v>0.27575157582014398</v>
      </c>
      <c r="AO11" s="17">
        <v>0.215111711395817</v>
      </c>
      <c r="AP11" s="17">
        <v>0.29025153990807701</v>
      </c>
      <c r="AQ11" s="17"/>
      <c r="AR11" s="17">
        <v>0.29992107683127001</v>
      </c>
      <c r="AS11" s="17">
        <v>0.30612117241306802</v>
      </c>
      <c r="AT11" s="17">
        <v>0.30323406020036697</v>
      </c>
      <c r="AU11" s="17">
        <v>0.26079923954579998</v>
      </c>
      <c r="AV11" s="17">
        <v>0.26442012670968301</v>
      </c>
      <c r="AW11" s="17"/>
      <c r="AX11" s="17">
        <v>0.242400489939612</v>
      </c>
      <c r="AY11" s="17">
        <v>0.31194420478693902</v>
      </c>
      <c r="AZ11" s="17">
        <v>0.31089050451007599</v>
      </c>
      <c r="BA11" s="17">
        <v>0.28422708971497901</v>
      </c>
      <c r="BB11" s="17">
        <v>0.35495100136247598</v>
      </c>
      <c r="BC11" s="17">
        <v>0.292099348898336</v>
      </c>
      <c r="BD11" s="17"/>
      <c r="BE11" s="17">
        <v>0.29518202628562301</v>
      </c>
      <c r="BF11" s="17">
        <v>0.221722612834994</v>
      </c>
      <c r="BG11" s="17">
        <v>0.36118705461631601</v>
      </c>
      <c r="BH11" s="17"/>
      <c r="BI11" s="17">
        <v>0.28850185223805602</v>
      </c>
      <c r="BJ11" s="17">
        <v>0.29638899383506201</v>
      </c>
      <c r="BK11" s="17"/>
      <c r="BL11" s="17">
        <v>0.34162687383692802</v>
      </c>
      <c r="BM11" s="17">
        <v>0.29509973284282598</v>
      </c>
      <c r="BN11" s="17">
        <v>0.25808926640612101</v>
      </c>
      <c r="BO11" s="17">
        <v>0.248762967264166</v>
      </c>
      <c r="BP11" s="17">
        <v>0.23051992419197301</v>
      </c>
      <c r="BQ11" s="17"/>
      <c r="BR11" s="17">
        <v>0.30968959697399401</v>
      </c>
      <c r="BS11" s="17">
        <v>0.24887447965522499</v>
      </c>
      <c r="BT11" s="17">
        <v>0.200195902102382</v>
      </c>
      <c r="BU11" s="17">
        <v>0.195789603195135</v>
      </c>
      <c r="BV11" s="17"/>
      <c r="BW11" s="17">
        <v>0.29392843862541301</v>
      </c>
      <c r="BX11" s="17">
        <v>0.29363269800696801</v>
      </c>
      <c r="BY11" s="17">
        <v>0.29628422597903498</v>
      </c>
      <c r="BZ11" s="17">
        <v>0.31484263400909601</v>
      </c>
      <c r="CA11" s="17">
        <v>0.27039142543855099</v>
      </c>
      <c r="CB11" s="17"/>
      <c r="CC11" s="17">
        <v>0.26153606498788001</v>
      </c>
      <c r="CD11" s="17">
        <v>0.25767817160006401</v>
      </c>
      <c r="CE11" s="17">
        <v>0.28920894862867103</v>
      </c>
      <c r="CF11" s="17">
        <v>0.271760912675931</v>
      </c>
      <c r="CG11" s="17">
        <v>0.27667639839785602</v>
      </c>
      <c r="CH11" s="17">
        <v>0.346340507743646</v>
      </c>
      <c r="CI11" s="17">
        <v>0.30669992919997402</v>
      </c>
      <c r="CJ11" s="17">
        <v>0.30592480626607399</v>
      </c>
      <c r="CK11" s="17">
        <v>0.34550120039867799</v>
      </c>
      <c r="CL11" s="17">
        <v>0.28617722815956997</v>
      </c>
    </row>
    <row r="12" spans="2:90" x14ac:dyDescent="0.25">
      <c r="B12" s="18" t="s">
        <v>268</v>
      </c>
      <c r="C12" s="17">
        <v>0.13116259061195601</v>
      </c>
      <c r="D12" s="17">
        <v>0.14030016616594501</v>
      </c>
      <c r="E12" s="17">
        <v>0.122762204720306</v>
      </c>
      <c r="F12" s="17"/>
      <c r="G12" s="17">
        <v>0.22911818069258399</v>
      </c>
      <c r="H12" s="17">
        <v>0.203587050819696</v>
      </c>
      <c r="I12" s="17">
        <v>0.17816337057218701</v>
      </c>
      <c r="J12" s="17">
        <v>0.11292781693323201</v>
      </c>
      <c r="K12" s="17">
        <v>7.2900922484215203E-2</v>
      </c>
      <c r="L12" s="17">
        <v>5.4436425616069997E-2</v>
      </c>
      <c r="M12" s="17"/>
      <c r="N12" s="17">
        <v>0.114791845323122</v>
      </c>
      <c r="O12" s="17">
        <v>0.125367366990187</v>
      </c>
      <c r="P12" s="17">
        <v>0.124338000400353</v>
      </c>
      <c r="Q12" s="17">
        <v>0.16030667740750701</v>
      </c>
      <c r="R12" s="17"/>
      <c r="S12" s="17">
        <v>0.15727317885766001</v>
      </c>
      <c r="T12" s="17">
        <v>9.3932867201690196E-2</v>
      </c>
      <c r="U12" s="17">
        <v>9.9403364442037498E-2</v>
      </c>
      <c r="V12" s="17">
        <v>0.13077402319043399</v>
      </c>
      <c r="W12" s="17">
        <v>0.154128641076761</v>
      </c>
      <c r="X12" s="17">
        <v>0.18437115404950799</v>
      </c>
      <c r="Y12" s="17">
        <v>0.124149755556292</v>
      </c>
      <c r="Z12" s="17">
        <v>0.153674868425941</v>
      </c>
      <c r="AA12" s="17">
        <v>0.110445903466832</v>
      </c>
      <c r="AB12" s="17"/>
      <c r="AC12" s="17">
        <v>0.12300123965639299</v>
      </c>
      <c r="AD12" s="17">
        <v>0.118948021541762</v>
      </c>
      <c r="AE12" s="17">
        <v>0.16281648303879301</v>
      </c>
      <c r="AF12" s="17"/>
      <c r="AG12" s="17">
        <v>0.121031933233473</v>
      </c>
      <c r="AH12" s="17">
        <v>0.17137860459634299</v>
      </c>
      <c r="AI12" s="17">
        <v>8.0396178855272199E-2</v>
      </c>
      <c r="AJ12" s="17">
        <v>0.140059442910724</v>
      </c>
      <c r="AK12" s="17"/>
      <c r="AL12" s="17">
        <v>0.11509324568182799</v>
      </c>
      <c r="AM12" s="17">
        <v>0.13340947547915699</v>
      </c>
      <c r="AN12" s="17">
        <v>0.132062912833149</v>
      </c>
      <c r="AO12" s="17">
        <v>0.16811076423178001</v>
      </c>
      <c r="AP12" s="17">
        <v>0.17620241260793501</v>
      </c>
      <c r="AQ12" s="17"/>
      <c r="AR12" s="17">
        <v>0.14652297514603599</v>
      </c>
      <c r="AS12" s="17">
        <v>0.16012489849693801</v>
      </c>
      <c r="AT12" s="17">
        <v>0.11744345602905</v>
      </c>
      <c r="AU12" s="17">
        <v>0.124569428510064</v>
      </c>
      <c r="AV12" s="17">
        <v>0.105086973079493</v>
      </c>
      <c r="AW12" s="17"/>
      <c r="AX12" s="17">
        <v>0.16560645682151601</v>
      </c>
      <c r="AY12" s="17">
        <v>0.124313651652611</v>
      </c>
      <c r="AZ12" s="17">
        <v>0.14079739012791501</v>
      </c>
      <c r="BA12" s="17">
        <v>0.12884279739892701</v>
      </c>
      <c r="BB12" s="17">
        <v>7.6950834683253103E-2</v>
      </c>
      <c r="BC12" s="17">
        <v>0.12158692962841</v>
      </c>
      <c r="BD12" s="17"/>
      <c r="BE12" s="17">
        <v>0.15165498966611901</v>
      </c>
      <c r="BF12" s="17">
        <v>0.183617420440983</v>
      </c>
      <c r="BG12" s="17">
        <v>5.7052995495427597E-2</v>
      </c>
      <c r="BH12" s="17"/>
      <c r="BI12" s="17">
        <v>0.143015938046677</v>
      </c>
      <c r="BJ12" s="17">
        <v>0.128153294812552</v>
      </c>
      <c r="BK12" s="17"/>
      <c r="BL12" s="17">
        <v>8.4135071663899497E-2</v>
      </c>
      <c r="BM12" s="17">
        <v>0.14224512737154801</v>
      </c>
      <c r="BN12" s="17">
        <v>0.21087288476688601</v>
      </c>
      <c r="BO12" s="17">
        <v>0.214361335851842</v>
      </c>
      <c r="BP12" s="17">
        <v>0.15148077654275299</v>
      </c>
      <c r="BQ12" s="17"/>
      <c r="BR12" s="17">
        <v>0.119872631671725</v>
      </c>
      <c r="BS12" s="17">
        <v>0.212168312917939</v>
      </c>
      <c r="BT12" s="17">
        <v>0.13138688093546799</v>
      </c>
      <c r="BU12" s="17">
        <v>0.238795136228032</v>
      </c>
      <c r="BV12" s="17"/>
      <c r="BW12" s="17">
        <v>0.103844868426169</v>
      </c>
      <c r="BX12" s="17">
        <v>0.114126151757537</v>
      </c>
      <c r="BY12" s="17">
        <v>0.13526284753534301</v>
      </c>
      <c r="BZ12" s="17">
        <v>0.13974231743330701</v>
      </c>
      <c r="CA12" s="17">
        <v>0.16322171135622501</v>
      </c>
      <c r="CB12" s="17"/>
      <c r="CC12" s="17">
        <v>0.15414604854224201</v>
      </c>
      <c r="CD12" s="17">
        <v>0.19311173559456701</v>
      </c>
      <c r="CE12" s="17">
        <v>0.15666911664615699</v>
      </c>
      <c r="CF12" s="17">
        <v>0.171839977028966</v>
      </c>
      <c r="CG12" s="17">
        <v>0.15169945529380199</v>
      </c>
      <c r="CH12" s="17">
        <v>8.3908078545384499E-2</v>
      </c>
      <c r="CI12" s="17">
        <v>0.102970869155749</v>
      </c>
      <c r="CJ12" s="17">
        <v>0.100222299022472</v>
      </c>
      <c r="CK12" s="17">
        <v>9.4708540753991793E-2</v>
      </c>
      <c r="CL12" s="17">
        <v>8.6173638662136703E-2</v>
      </c>
    </row>
    <row r="13" spans="2:90" x14ac:dyDescent="0.25">
      <c r="B13" s="18" t="s">
        <v>269</v>
      </c>
      <c r="C13" s="19">
        <v>5.1136115722110999E-2</v>
      </c>
      <c r="D13" s="19">
        <v>5.3368598388768597E-2</v>
      </c>
      <c r="E13" s="19">
        <v>4.8662990836608501E-2</v>
      </c>
      <c r="F13" s="19"/>
      <c r="G13" s="19">
        <v>6.1007088456641601E-2</v>
      </c>
      <c r="H13" s="19">
        <v>4.6384035334522303E-2</v>
      </c>
      <c r="I13" s="19">
        <v>6.1290777067613197E-2</v>
      </c>
      <c r="J13" s="19">
        <v>6.8744550693564194E-2</v>
      </c>
      <c r="K13" s="19">
        <v>4.4854281563304101E-2</v>
      </c>
      <c r="L13" s="19">
        <v>3.4785630130519198E-2</v>
      </c>
      <c r="M13" s="19"/>
      <c r="N13" s="19">
        <v>3.1636171167778199E-2</v>
      </c>
      <c r="O13" s="19">
        <v>5.0846191509130501E-2</v>
      </c>
      <c r="P13" s="19">
        <v>5.96260366026444E-2</v>
      </c>
      <c r="Q13" s="19">
        <v>6.5791281289561299E-2</v>
      </c>
      <c r="R13" s="19"/>
      <c r="S13" s="19">
        <v>5.5909084693789898E-2</v>
      </c>
      <c r="T13" s="19">
        <v>5.6708426567418799E-2</v>
      </c>
      <c r="U13" s="19">
        <v>3.0988192069871901E-2</v>
      </c>
      <c r="V13" s="19">
        <v>5.6262004475203999E-2</v>
      </c>
      <c r="W13" s="19">
        <v>6.1394320430478398E-2</v>
      </c>
      <c r="X13" s="19">
        <v>6.0753758037811398E-2</v>
      </c>
      <c r="Y13" s="19">
        <v>3.8889781084599097E-2</v>
      </c>
      <c r="Z13" s="19">
        <v>5.6482255743318603E-2</v>
      </c>
      <c r="AA13" s="19">
        <v>4.2532581721120601E-2</v>
      </c>
      <c r="AB13" s="19"/>
      <c r="AC13" s="19">
        <v>5.4325894783919401E-2</v>
      </c>
      <c r="AD13" s="19">
        <v>3.32121850395884E-2</v>
      </c>
      <c r="AE13" s="19">
        <v>7.8162690094101803E-2</v>
      </c>
      <c r="AF13" s="19"/>
      <c r="AG13" s="19">
        <v>5.0573863036603502E-2</v>
      </c>
      <c r="AH13" s="19">
        <v>3.0987212958593201E-2</v>
      </c>
      <c r="AI13" s="19">
        <v>6.0251381146943603E-2</v>
      </c>
      <c r="AJ13" s="19">
        <v>6.9651001933283802E-2</v>
      </c>
      <c r="AK13" s="19"/>
      <c r="AL13" s="19">
        <v>7.3095851317529506E-2</v>
      </c>
      <c r="AM13" s="19">
        <v>5.7163651365631798E-2</v>
      </c>
      <c r="AN13" s="19">
        <v>3.6732127605524599E-2</v>
      </c>
      <c r="AO13" s="19">
        <v>4.5129826844266502E-2</v>
      </c>
      <c r="AP13" s="19">
        <v>0</v>
      </c>
      <c r="AQ13" s="19"/>
      <c r="AR13" s="19">
        <v>7.3732273876707596E-2</v>
      </c>
      <c r="AS13" s="19">
        <v>5.5104557042782103E-2</v>
      </c>
      <c r="AT13" s="19">
        <v>4.33538385079257E-2</v>
      </c>
      <c r="AU13" s="19">
        <v>4.5106319415433402E-2</v>
      </c>
      <c r="AV13" s="19">
        <v>3.7406672004190802E-2</v>
      </c>
      <c r="AW13" s="19"/>
      <c r="AX13" s="19">
        <v>5.0277999423801498E-2</v>
      </c>
      <c r="AY13" s="19">
        <v>5.6127388994433002E-2</v>
      </c>
      <c r="AZ13" s="19">
        <v>4.7201179221385899E-2</v>
      </c>
      <c r="BA13" s="19">
        <v>5.2363986119008499E-2</v>
      </c>
      <c r="BB13" s="19">
        <v>3.2887489230257097E-2</v>
      </c>
      <c r="BC13" s="19">
        <v>6.9969722975783799E-2</v>
      </c>
      <c r="BD13" s="19"/>
      <c r="BE13" s="19">
        <v>6.10588904247856E-2</v>
      </c>
      <c r="BF13" s="19">
        <v>4.9492451019794201E-2</v>
      </c>
      <c r="BG13" s="19">
        <v>3.9930784150733603E-2</v>
      </c>
      <c r="BH13" s="19"/>
      <c r="BI13" s="19">
        <v>6.3987537980176798E-2</v>
      </c>
      <c r="BJ13" s="19">
        <v>4.78734313850031E-2</v>
      </c>
      <c r="BK13" s="19"/>
      <c r="BL13" s="19">
        <v>3.8973899869638097E-2</v>
      </c>
      <c r="BM13" s="19">
        <v>4.4307107347795201E-2</v>
      </c>
      <c r="BN13" s="19">
        <v>7.8726987456649106E-2</v>
      </c>
      <c r="BO13" s="19">
        <v>8.0058895911256797E-2</v>
      </c>
      <c r="BP13" s="19">
        <v>6.4701940036814398E-2</v>
      </c>
      <c r="BQ13" s="19"/>
      <c r="BR13" s="19">
        <v>5.2763138918797602E-2</v>
      </c>
      <c r="BS13" s="19">
        <v>4.6725522640338399E-2</v>
      </c>
      <c r="BT13" s="19">
        <v>2.7868757289971E-2</v>
      </c>
      <c r="BU13" s="19">
        <v>4.1536994077499098E-2</v>
      </c>
      <c r="BV13" s="19"/>
      <c r="BW13" s="19">
        <v>3.85675521656106E-2</v>
      </c>
      <c r="BX13" s="19">
        <v>4.6973618953034597E-2</v>
      </c>
      <c r="BY13" s="19">
        <v>5.80056668867635E-2</v>
      </c>
      <c r="BZ13" s="19">
        <v>4.5380906438918699E-2</v>
      </c>
      <c r="CA13" s="19">
        <v>6.58628000010687E-2</v>
      </c>
      <c r="CB13" s="19"/>
      <c r="CC13" s="19">
        <v>7.9928928482295103E-2</v>
      </c>
      <c r="CD13" s="19">
        <v>5.7019252116129002E-2</v>
      </c>
      <c r="CE13" s="19">
        <v>4.08770874270179E-2</v>
      </c>
      <c r="CF13" s="19">
        <v>4.9913356211008397E-2</v>
      </c>
      <c r="CG13" s="19">
        <v>6.2108214308250601E-2</v>
      </c>
      <c r="CH13" s="19">
        <v>5.8159943260313797E-2</v>
      </c>
      <c r="CI13" s="19">
        <v>5.0603278759281202E-2</v>
      </c>
      <c r="CJ13" s="19">
        <v>4.0376501641571798E-2</v>
      </c>
      <c r="CK13" s="19">
        <v>2.9295294145109198E-2</v>
      </c>
      <c r="CL13" s="19">
        <v>3.3545891355370699E-2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B2:K2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11" width="20.7109375" customWidth="1"/>
  </cols>
  <sheetData>
    <row r="2" spans="2:11" ht="39.950000000000003" customHeight="1" x14ac:dyDescent="0.25">
      <c r="D2" s="30" t="s">
        <v>499</v>
      </c>
      <c r="E2" s="26"/>
      <c r="F2" s="26"/>
      <c r="G2" s="26"/>
      <c r="H2" s="26"/>
      <c r="I2" s="26"/>
      <c r="J2" s="26"/>
      <c r="K2" s="26"/>
    </row>
    <row r="6" spans="2:11" ht="50.1" customHeight="1" x14ac:dyDescent="0.25">
      <c r="B6" s="20" t="s">
        <v>15</v>
      </c>
      <c r="C6" s="20" t="s">
        <v>483</v>
      </c>
      <c r="D6" s="20" t="s">
        <v>484</v>
      </c>
      <c r="E6" s="20" t="s">
        <v>485</v>
      </c>
      <c r="F6" s="20" t="s">
        <v>486</v>
      </c>
      <c r="G6" s="20" t="s">
        <v>487</v>
      </c>
      <c r="H6" s="20" t="s">
        <v>488</v>
      </c>
      <c r="I6" s="20" t="s">
        <v>489</v>
      </c>
      <c r="J6" s="20" t="s">
        <v>490</v>
      </c>
    </row>
    <row r="7" spans="2:11" x14ac:dyDescent="0.25">
      <c r="B7" s="18" t="s">
        <v>491</v>
      </c>
      <c r="C7" s="17">
        <v>8.0455937432163102E-2</v>
      </c>
      <c r="D7" s="17">
        <v>9.8542357175851594E-2</v>
      </c>
      <c r="E7" s="17">
        <v>5.4421386819264103E-2</v>
      </c>
      <c r="F7" s="17">
        <v>8.6341982632104006E-2</v>
      </c>
      <c r="G7" s="17">
        <v>9.1936856755684096E-2</v>
      </c>
      <c r="H7" s="17">
        <v>5.6890990388592202E-2</v>
      </c>
      <c r="I7" s="17">
        <v>5.73779299504232E-2</v>
      </c>
      <c r="J7" s="17">
        <v>6.1969149268195099E-2</v>
      </c>
    </row>
    <row r="8" spans="2:11" x14ac:dyDescent="0.25">
      <c r="B8" s="18" t="s">
        <v>492</v>
      </c>
      <c r="C8" s="17">
        <v>0.36956981661331401</v>
      </c>
      <c r="D8" s="17">
        <v>0.41351058313608602</v>
      </c>
      <c r="E8" s="17">
        <v>0.33468730919272799</v>
      </c>
      <c r="F8" s="17">
        <v>0.32697516695335399</v>
      </c>
      <c r="G8" s="17">
        <v>0.23484940884453501</v>
      </c>
      <c r="H8" s="17">
        <v>0.23583733256391601</v>
      </c>
      <c r="I8" s="17">
        <v>0.179178064908283</v>
      </c>
      <c r="J8" s="17">
        <v>0.192054488940713</v>
      </c>
    </row>
    <row r="9" spans="2:11" x14ac:dyDescent="0.25">
      <c r="B9" s="18" t="s">
        <v>493</v>
      </c>
      <c r="C9" s="17">
        <v>0.34597500342750198</v>
      </c>
      <c r="D9" s="17">
        <v>0.27914166367441201</v>
      </c>
      <c r="E9" s="17">
        <v>0.360273502171997</v>
      </c>
      <c r="F9" s="17">
        <v>0.329002860522352</v>
      </c>
      <c r="G9" s="17">
        <v>0.30199949272933002</v>
      </c>
      <c r="H9" s="17">
        <v>0.34596789711239601</v>
      </c>
      <c r="I9" s="17">
        <v>0.37048673678989502</v>
      </c>
      <c r="J9" s="17">
        <v>0.25971474056751997</v>
      </c>
    </row>
    <row r="10" spans="2:11" x14ac:dyDescent="0.25">
      <c r="B10" s="18" t="s">
        <v>494</v>
      </c>
      <c r="C10" s="17">
        <v>0.114452589148155</v>
      </c>
      <c r="D10" s="17">
        <v>0.119282481030401</v>
      </c>
      <c r="E10" s="17">
        <v>0.13649629287071499</v>
      </c>
      <c r="F10" s="17">
        <v>0.15642047118338001</v>
      </c>
      <c r="G10" s="17">
        <v>0.23964019132750999</v>
      </c>
      <c r="H10" s="17">
        <v>0.225236110567232</v>
      </c>
      <c r="I10" s="17">
        <v>0.27409704503030502</v>
      </c>
      <c r="J10" s="17">
        <v>0.28927187794091602</v>
      </c>
    </row>
    <row r="11" spans="2:11" x14ac:dyDescent="0.25">
      <c r="B11" s="18" t="s">
        <v>495</v>
      </c>
      <c r="C11" s="17">
        <v>6.7951861844728095E-2</v>
      </c>
      <c r="D11" s="17">
        <v>6.7691628222802197E-2</v>
      </c>
      <c r="E11" s="17">
        <v>5.5838529657989598E-2</v>
      </c>
      <c r="F11" s="17">
        <v>8.4549009480489198E-2</v>
      </c>
      <c r="G11" s="17">
        <v>9.6563139886666302E-2</v>
      </c>
      <c r="H11" s="17">
        <v>0.116733636654999</v>
      </c>
      <c r="I11" s="17">
        <v>8.2769119481493195E-2</v>
      </c>
      <c r="J11" s="17">
        <v>0.176777719374419</v>
      </c>
    </row>
    <row r="12" spans="2:11" x14ac:dyDescent="0.25">
      <c r="B12" s="18" t="s">
        <v>163</v>
      </c>
      <c r="C12" s="17">
        <v>2.1594791534138701E-2</v>
      </c>
      <c r="D12" s="17">
        <v>2.1831286760446902E-2</v>
      </c>
      <c r="E12" s="17">
        <v>5.82829792873064E-2</v>
      </c>
      <c r="F12" s="17">
        <v>1.6710509228320399E-2</v>
      </c>
      <c r="G12" s="17">
        <v>3.5010910456274899E-2</v>
      </c>
      <c r="H12" s="17">
        <v>1.9334032712865601E-2</v>
      </c>
      <c r="I12" s="17">
        <v>3.6091103839600201E-2</v>
      </c>
      <c r="J12" s="17">
        <v>2.02120239082361E-2</v>
      </c>
    </row>
    <row r="13" spans="2:11" x14ac:dyDescent="0.25">
      <c r="B13" s="23" t="s">
        <v>496</v>
      </c>
      <c r="C13" s="21">
        <v>0.45002575404547701</v>
      </c>
      <c r="D13" s="21">
        <v>0.51205294031193804</v>
      </c>
      <c r="E13" s="21">
        <v>0.38910869601199199</v>
      </c>
      <c r="F13" s="21">
        <v>0.41331714958545801</v>
      </c>
      <c r="G13" s="21">
        <v>0.32678626560021901</v>
      </c>
      <c r="H13" s="21">
        <v>0.292728322952508</v>
      </c>
      <c r="I13" s="21">
        <v>0.23655599485870701</v>
      </c>
      <c r="J13" s="21">
        <v>0.254023638208908</v>
      </c>
    </row>
    <row r="14" spans="2:11" x14ac:dyDescent="0.25">
      <c r="B14" s="23" t="s">
        <v>497</v>
      </c>
      <c r="C14" s="21">
        <v>0.18240445099288299</v>
      </c>
      <c r="D14" s="21">
        <v>0.18697410925320301</v>
      </c>
      <c r="E14" s="21">
        <v>0.19233482252870401</v>
      </c>
      <c r="F14" s="21">
        <v>0.24096948066387</v>
      </c>
      <c r="G14" s="21">
        <v>0.336203331214177</v>
      </c>
      <c r="H14" s="21">
        <v>0.34196974722223</v>
      </c>
      <c r="I14" s="21">
        <v>0.35686616451179898</v>
      </c>
      <c r="J14" s="21">
        <v>0.46604959731533602</v>
      </c>
    </row>
    <row r="15" spans="2:11" x14ac:dyDescent="0.25">
      <c r="B15" s="23" t="s">
        <v>498</v>
      </c>
      <c r="C15" s="22">
        <v>0.26762130305259402</v>
      </c>
      <c r="D15" s="22">
        <v>0.32507883105873497</v>
      </c>
      <c r="E15" s="22">
        <v>0.19677387348328701</v>
      </c>
      <c r="F15" s="22">
        <v>0.17234766892158801</v>
      </c>
      <c r="G15" s="22">
        <v>-9.4170656139577202E-3</v>
      </c>
      <c r="H15" s="22">
        <v>-4.9241424269722202E-2</v>
      </c>
      <c r="I15" s="22">
        <v>-0.12031016965309201</v>
      </c>
      <c r="J15" s="22">
        <v>-0.21202595910642699</v>
      </c>
    </row>
    <row r="16" spans="2:11" x14ac:dyDescent="0.25">
      <c r="B16" s="16"/>
      <c r="C16" s="16"/>
      <c r="D16" s="16"/>
      <c r="E16" s="16"/>
      <c r="F16" s="16"/>
      <c r="G16" s="16"/>
      <c r="H16" s="16"/>
      <c r="I16" s="16"/>
      <c r="J16" s="16"/>
    </row>
    <row r="17" spans="2:2" x14ac:dyDescent="0.25">
      <c r="B17" t="s">
        <v>114</v>
      </c>
    </row>
    <row r="18" spans="2:2" x14ac:dyDescent="0.25">
      <c r="B18" t="s">
        <v>115</v>
      </c>
    </row>
    <row r="22" spans="2:2" x14ac:dyDescent="0.25">
      <c r="B22" s="8" t="str">
        <f>HYPERLINK("#'Contents'!A1", "Return to Contents")</f>
        <v>Return to Contents</v>
      </c>
    </row>
  </sheetData>
  <mergeCells count="1">
    <mergeCell ref="D2:K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142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0.523224083434086</v>
      </c>
      <c r="D9" s="17">
        <v>0.50094165190180695</v>
      </c>
      <c r="E9" s="17">
        <v>0.54428611377235503</v>
      </c>
      <c r="F9" s="17"/>
      <c r="G9" s="17">
        <v>0.550408481968512</v>
      </c>
      <c r="H9" s="17">
        <v>0.57509014993254903</v>
      </c>
      <c r="I9" s="17">
        <v>0.57761277201329797</v>
      </c>
      <c r="J9" s="17">
        <v>0.54993398824790596</v>
      </c>
      <c r="K9" s="17">
        <v>0.49240914662392699</v>
      </c>
      <c r="L9" s="17">
        <v>0.43725421173170098</v>
      </c>
      <c r="M9" s="17"/>
      <c r="N9" s="17">
        <v>0.55000113722892296</v>
      </c>
      <c r="O9" s="17">
        <v>0.51981396693676396</v>
      </c>
      <c r="P9" s="17">
        <v>0.52755034287635905</v>
      </c>
      <c r="Q9" s="17">
        <v>0.49524915795088198</v>
      </c>
      <c r="R9" s="17"/>
      <c r="S9" s="17">
        <v>0.66309237153720202</v>
      </c>
      <c r="T9" s="17">
        <v>0.50522946175991201</v>
      </c>
      <c r="U9" s="17">
        <v>0.41096697630625501</v>
      </c>
      <c r="V9" s="17">
        <v>0.468890519300943</v>
      </c>
      <c r="W9" s="17">
        <v>0.46590940549812099</v>
      </c>
      <c r="X9" s="17">
        <v>0.50159796058242101</v>
      </c>
      <c r="Y9" s="17">
        <v>0.49121065315701201</v>
      </c>
      <c r="Z9" s="17">
        <v>0.50453733586850502</v>
      </c>
      <c r="AA9" s="17">
        <v>0.59771968424713395</v>
      </c>
      <c r="AB9" s="17"/>
      <c r="AC9" s="17">
        <v>0.479803465206459</v>
      </c>
      <c r="AD9" s="17">
        <v>0.55230416648625902</v>
      </c>
      <c r="AE9" s="17">
        <v>0.54464348591230205</v>
      </c>
      <c r="AF9" s="17"/>
      <c r="AG9" s="17">
        <v>0.50807084181751905</v>
      </c>
      <c r="AH9" s="17">
        <v>0.59474907413896005</v>
      </c>
      <c r="AI9" s="17">
        <v>0.516298928354753</v>
      </c>
      <c r="AJ9" s="17">
        <v>0.47328799146192801</v>
      </c>
      <c r="AK9" s="17"/>
      <c r="AL9" s="17">
        <v>0.51219798670373395</v>
      </c>
      <c r="AM9" s="17">
        <v>0.50274712490909002</v>
      </c>
      <c r="AN9" s="17">
        <v>0.56456838239678597</v>
      </c>
      <c r="AO9" s="17">
        <v>0.54896815590441395</v>
      </c>
      <c r="AP9" s="17">
        <v>0.56056180155909197</v>
      </c>
      <c r="AQ9" s="17"/>
      <c r="AR9" s="17">
        <v>0.48021582044136002</v>
      </c>
      <c r="AS9" s="17">
        <v>0.48820159257393902</v>
      </c>
      <c r="AT9" s="17">
        <v>0.54458310660980702</v>
      </c>
      <c r="AU9" s="17">
        <v>0.55305296037819796</v>
      </c>
      <c r="AV9" s="17">
        <v>0.53974820752944097</v>
      </c>
      <c r="AW9" s="17"/>
      <c r="AX9" s="17">
        <v>0.61698897807082398</v>
      </c>
      <c r="AY9" s="17">
        <v>0.53460394934323596</v>
      </c>
      <c r="AZ9" s="17">
        <v>0.59071235891139195</v>
      </c>
      <c r="BA9" s="17">
        <v>0.59208184245859996</v>
      </c>
      <c r="BB9" s="17">
        <v>0.25609059279227597</v>
      </c>
      <c r="BC9" s="17">
        <v>0.23764309699015501</v>
      </c>
      <c r="BD9" s="17"/>
      <c r="BE9" s="17">
        <v>0.49945041842024201</v>
      </c>
      <c r="BF9" s="17">
        <v>0.61335234289140295</v>
      </c>
      <c r="BG9" s="17">
        <v>0.47433503471384902</v>
      </c>
      <c r="BH9" s="17"/>
      <c r="BI9" s="17">
        <v>0.50382302718741301</v>
      </c>
      <c r="BJ9" s="17">
        <v>0.52814957114029304</v>
      </c>
      <c r="BK9" s="17"/>
      <c r="BL9" s="17">
        <v>0.49487017651696102</v>
      </c>
      <c r="BM9" s="17">
        <v>0.55699980087703804</v>
      </c>
      <c r="BN9" s="17">
        <v>0.52338838847614999</v>
      </c>
      <c r="BO9" s="17">
        <v>0.53248738845527099</v>
      </c>
      <c r="BP9" s="17">
        <v>0.53271351247101895</v>
      </c>
      <c r="BQ9" s="17"/>
      <c r="BR9" s="17">
        <v>0.50392755782769805</v>
      </c>
      <c r="BS9" s="17">
        <v>0.60307057865832803</v>
      </c>
      <c r="BT9" s="17">
        <v>0.67098253668080798</v>
      </c>
      <c r="BU9" s="17">
        <v>0.58941624725306896</v>
      </c>
      <c r="BV9" s="17"/>
      <c r="BW9" s="17">
        <v>0.55807703480256499</v>
      </c>
      <c r="BX9" s="17">
        <v>0.53767056422619797</v>
      </c>
      <c r="BY9" s="17">
        <v>0.4996306666202</v>
      </c>
      <c r="BZ9" s="17">
        <v>0.51121079141914205</v>
      </c>
      <c r="CA9" s="17">
        <v>0.52001898042561501</v>
      </c>
      <c r="CB9" s="17"/>
      <c r="CC9" s="17">
        <v>0.55775138241824695</v>
      </c>
      <c r="CD9" s="17">
        <v>0.54276373440315895</v>
      </c>
      <c r="CE9" s="17">
        <v>0.60010066434304399</v>
      </c>
      <c r="CF9" s="17">
        <v>0.52795165047793102</v>
      </c>
      <c r="CG9" s="17">
        <v>0.47378341219161901</v>
      </c>
      <c r="CH9" s="17">
        <v>0.54443637299185699</v>
      </c>
      <c r="CI9" s="17">
        <v>0.49347910492973102</v>
      </c>
      <c r="CJ9" s="17">
        <v>0.50459589073729705</v>
      </c>
      <c r="CK9" s="17">
        <v>0.47949966559391499</v>
      </c>
      <c r="CL9" s="17">
        <v>0.51168346889305705</v>
      </c>
    </row>
    <row r="10" spans="2:90" ht="30" x14ac:dyDescent="0.25">
      <c r="B10" s="18" t="s">
        <v>133</v>
      </c>
      <c r="C10" s="17">
        <v>0.39003492582282601</v>
      </c>
      <c r="D10" s="17">
        <v>0.39999992222403702</v>
      </c>
      <c r="E10" s="17">
        <v>0.381555910847452</v>
      </c>
      <c r="F10" s="17"/>
      <c r="G10" s="17">
        <v>0.335224048374822</v>
      </c>
      <c r="H10" s="17">
        <v>0.31575111132347999</v>
      </c>
      <c r="I10" s="17">
        <v>0.34839161726818502</v>
      </c>
      <c r="J10" s="17">
        <v>0.37315264704824502</v>
      </c>
      <c r="K10" s="17">
        <v>0.42275183357714002</v>
      </c>
      <c r="L10" s="17">
        <v>0.48748504424379802</v>
      </c>
      <c r="M10" s="17"/>
      <c r="N10" s="17">
        <v>0.37387153219142699</v>
      </c>
      <c r="O10" s="17">
        <v>0.39205959555584902</v>
      </c>
      <c r="P10" s="17">
        <v>0.40373343333881101</v>
      </c>
      <c r="Q10" s="17">
        <v>0.391787668210275</v>
      </c>
      <c r="R10" s="17"/>
      <c r="S10" s="17">
        <v>0.24631388793262901</v>
      </c>
      <c r="T10" s="17">
        <v>0.40418476922958302</v>
      </c>
      <c r="U10" s="17">
        <v>0.50469341920389799</v>
      </c>
      <c r="V10" s="17">
        <v>0.43093926495811102</v>
      </c>
      <c r="W10" s="17">
        <v>0.44672935452210599</v>
      </c>
      <c r="X10" s="17">
        <v>0.429415199269021</v>
      </c>
      <c r="Y10" s="17">
        <v>0.40180663134021899</v>
      </c>
      <c r="Z10" s="17">
        <v>0.41008250259266898</v>
      </c>
      <c r="AA10" s="17">
        <v>0.335314204211412</v>
      </c>
      <c r="AB10" s="17"/>
      <c r="AC10" s="17">
        <v>0.44285879322784699</v>
      </c>
      <c r="AD10" s="17">
        <v>0.37810978150385499</v>
      </c>
      <c r="AE10" s="17">
        <v>0.32505679004362498</v>
      </c>
      <c r="AF10" s="17"/>
      <c r="AG10" s="17">
        <v>0.41590620257378702</v>
      </c>
      <c r="AH10" s="17">
        <v>0.33661692998286102</v>
      </c>
      <c r="AI10" s="17">
        <v>0.37426456078461801</v>
      </c>
      <c r="AJ10" s="17">
        <v>0.44099062902095598</v>
      </c>
      <c r="AK10" s="17"/>
      <c r="AL10" s="17">
        <v>0.39761438733375998</v>
      </c>
      <c r="AM10" s="17">
        <v>0.41781771832526798</v>
      </c>
      <c r="AN10" s="17">
        <v>0.35413506665914801</v>
      </c>
      <c r="AO10" s="17">
        <v>0.36279049028702498</v>
      </c>
      <c r="AP10" s="17">
        <v>0.26542519931077901</v>
      </c>
      <c r="AQ10" s="17"/>
      <c r="AR10" s="17">
        <v>0.38580028725479598</v>
      </c>
      <c r="AS10" s="17">
        <v>0.413148339756573</v>
      </c>
      <c r="AT10" s="17">
        <v>0.38743459282151199</v>
      </c>
      <c r="AU10" s="17">
        <v>0.37755678556868899</v>
      </c>
      <c r="AV10" s="17">
        <v>0.38800851052144097</v>
      </c>
      <c r="AW10" s="17"/>
      <c r="AX10" s="17">
        <v>0.27637468003922999</v>
      </c>
      <c r="AY10" s="17">
        <v>0.387281127635346</v>
      </c>
      <c r="AZ10" s="17">
        <v>0.33628454879677</v>
      </c>
      <c r="BA10" s="17">
        <v>0.34286372513448798</v>
      </c>
      <c r="BB10" s="17">
        <v>0.67110828401645894</v>
      </c>
      <c r="BC10" s="17">
        <v>0.585693699807179</v>
      </c>
      <c r="BD10" s="17"/>
      <c r="BE10" s="17">
        <v>0.39026074957998602</v>
      </c>
      <c r="BF10" s="17">
        <v>0.321481181001186</v>
      </c>
      <c r="BG10" s="17">
        <v>0.454788627559229</v>
      </c>
      <c r="BH10" s="17"/>
      <c r="BI10" s="17">
        <v>0.38884584099263703</v>
      </c>
      <c r="BJ10" s="17">
        <v>0.390336807464643</v>
      </c>
      <c r="BK10" s="17"/>
      <c r="BL10" s="17">
        <v>0.43692094170319701</v>
      </c>
      <c r="BM10" s="17">
        <v>0.379653511544286</v>
      </c>
      <c r="BN10" s="17">
        <v>0.34997136847641103</v>
      </c>
      <c r="BO10" s="17">
        <v>0.35594051139912197</v>
      </c>
      <c r="BP10" s="17">
        <v>0.35520890268753702</v>
      </c>
      <c r="BQ10" s="17"/>
      <c r="BR10" s="17">
        <v>0.41249672845392199</v>
      </c>
      <c r="BS10" s="17">
        <v>0.30598430950000999</v>
      </c>
      <c r="BT10" s="17">
        <v>0.23023300619682299</v>
      </c>
      <c r="BU10" s="17">
        <v>0.30030386557856897</v>
      </c>
      <c r="BV10" s="17"/>
      <c r="BW10" s="17">
        <v>0.36885981287381397</v>
      </c>
      <c r="BX10" s="17">
        <v>0.38080536916306601</v>
      </c>
      <c r="BY10" s="17">
        <v>0.41769539770895397</v>
      </c>
      <c r="BZ10" s="17">
        <v>0.40425655676613498</v>
      </c>
      <c r="CA10" s="17">
        <v>0.37609396589132199</v>
      </c>
      <c r="CB10" s="17"/>
      <c r="CC10" s="17">
        <v>0.34126461189788898</v>
      </c>
      <c r="CD10" s="17">
        <v>0.34969629365560601</v>
      </c>
      <c r="CE10" s="17">
        <v>0.31787579380863701</v>
      </c>
      <c r="CF10" s="17">
        <v>0.38775915744518202</v>
      </c>
      <c r="CG10" s="17">
        <v>0.39753310533001102</v>
      </c>
      <c r="CH10" s="17">
        <v>0.36586746136035603</v>
      </c>
      <c r="CI10" s="17">
        <v>0.45158429058635002</v>
      </c>
      <c r="CJ10" s="17">
        <v>0.43147170941947599</v>
      </c>
      <c r="CK10" s="17">
        <v>0.45910333743890602</v>
      </c>
      <c r="CL10" s="17">
        <v>0.43170052238879297</v>
      </c>
    </row>
    <row r="11" spans="2:90" ht="30" x14ac:dyDescent="0.25">
      <c r="B11" s="18" t="s">
        <v>134</v>
      </c>
      <c r="C11" s="17">
        <v>4.72689285801468E-2</v>
      </c>
      <c r="D11" s="17">
        <v>6.09933936734081E-2</v>
      </c>
      <c r="E11" s="17">
        <v>3.4207522319538899E-2</v>
      </c>
      <c r="F11" s="17"/>
      <c r="G11" s="17">
        <v>4.55447900257639E-2</v>
      </c>
      <c r="H11" s="17">
        <v>5.36500591126352E-2</v>
      </c>
      <c r="I11" s="17">
        <v>3.4708035517215602E-2</v>
      </c>
      <c r="J11" s="17">
        <v>4.1304572747668002E-2</v>
      </c>
      <c r="K11" s="17">
        <v>5.6071041149970899E-2</v>
      </c>
      <c r="L11" s="17">
        <v>5.0438558208880498E-2</v>
      </c>
      <c r="M11" s="17"/>
      <c r="N11" s="17">
        <v>5.1696026159948297E-2</v>
      </c>
      <c r="O11" s="17">
        <v>4.2036302287928103E-2</v>
      </c>
      <c r="P11" s="17">
        <v>4.70624126740877E-2</v>
      </c>
      <c r="Q11" s="17">
        <v>4.8810958978399099E-2</v>
      </c>
      <c r="R11" s="17"/>
      <c r="S11" s="17">
        <v>4.0629419738508303E-2</v>
      </c>
      <c r="T11" s="17">
        <v>5.3602024688634002E-2</v>
      </c>
      <c r="U11" s="17">
        <v>5.1472491815876202E-2</v>
      </c>
      <c r="V11" s="17">
        <v>6.4410291114405799E-2</v>
      </c>
      <c r="W11" s="17">
        <v>4.4487828528684603E-2</v>
      </c>
      <c r="X11" s="17">
        <v>3.07920020403025E-2</v>
      </c>
      <c r="Y11" s="17">
        <v>4.8239343837705999E-2</v>
      </c>
      <c r="Z11" s="17">
        <v>6.0423487321896598E-2</v>
      </c>
      <c r="AA11" s="17">
        <v>3.9044222434031002E-2</v>
      </c>
      <c r="AB11" s="17"/>
      <c r="AC11" s="17">
        <v>5.0010163140791798E-2</v>
      </c>
      <c r="AD11" s="17">
        <v>4.2835040703397803E-2</v>
      </c>
      <c r="AE11" s="17">
        <v>5.3462642872065702E-2</v>
      </c>
      <c r="AF11" s="17"/>
      <c r="AG11" s="17">
        <v>4.5622867695107303E-2</v>
      </c>
      <c r="AH11" s="17">
        <v>4.2899284417261797E-2</v>
      </c>
      <c r="AI11" s="17">
        <v>6.6988491495860503E-2</v>
      </c>
      <c r="AJ11" s="17">
        <v>6.3904851906787394E-2</v>
      </c>
      <c r="AK11" s="17"/>
      <c r="AL11" s="17">
        <v>4.2935511335861903E-2</v>
      </c>
      <c r="AM11" s="17">
        <v>4.8847542578253703E-2</v>
      </c>
      <c r="AN11" s="17">
        <v>4.33144649506432E-2</v>
      </c>
      <c r="AO11" s="17">
        <v>5.2651084704705697E-2</v>
      </c>
      <c r="AP11" s="17">
        <v>0.108912270029615</v>
      </c>
      <c r="AQ11" s="17"/>
      <c r="AR11" s="17">
        <v>5.3150505416743099E-2</v>
      </c>
      <c r="AS11" s="17">
        <v>4.7591716224869199E-2</v>
      </c>
      <c r="AT11" s="17">
        <v>5.1353075305693899E-2</v>
      </c>
      <c r="AU11" s="17">
        <v>4.3422140091901498E-2</v>
      </c>
      <c r="AV11" s="17">
        <v>4.5676138130691303E-2</v>
      </c>
      <c r="AW11" s="17"/>
      <c r="AX11" s="17">
        <v>4.9271323149684999E-2</v>
      </c>
      <c r="AY11" s="17">
        <v>4.0538118072791902E-2</v>
      </c>
      <c r="AZ11" s="17">
        <v>3.28327433027263E-2</v>
      </c>
      <c r="BA11" s="17">
        <v>2.9981055402808099E-2</v>
      </c>
      <c r="BB11" s="17">
        <v>5.4619995351419801E-2</v>
      </c>
      <c r="BC11" s="17">
        <v>0.15002913408141699</v>
      </c>
      <c r="BD11" s="17"/>
      <c r="BE11" s="17">
        <v>4.7397720494695997E-2</v>
      </c>
      <c r="BF11" s="17">
        <v>4.33689873150407E-2</v>
      </c>
      <c r="BG11" s="17">
        <v>5.1539077527831503E-2</v>
      </c>
      <c r="BH11" s="17"/>
      <c r="BI11" s="17">
        <v>5.8386556107051901E-2</v>
      </c>
      <c r="BJ11" s="17">
        <v>4.4446415361808898E-2</v>
      </c>
      <c r="BK11" s="17"/>
      <c r="BL11" s="17">
        <v>4.6368909843739099E-2</v>
      </c>
      <c r="BM11" s="17">
        <v>3.98526161222547E-2</v>
      </c>
      <c r="BN11" s="17">
        <v>7.1861438744834596E-2</v>
      </c>
      <c r="BO11" s="17">
        <v>3.5287299282651098E-2</v>
      </c>
      <c r="BP11" s="17">
        <v>5.5523105193825403E-2</v>
      </c>
      <c r="BQ11" s="17"/>
      <c r="BR11" s="17">
        <v>4.7206323855955398E-2</v>
      </c>
      <c r="BS11" s="17">
        <v>3.5395372580724199E-2</v>
      </c>
      <c r="BT11" s="17">
        <v>5.8441284387015201E-2</v>
      </c>
      <c r="BU11" s="17">
        <v>5.8975034140532803E-2</v>
      </c>
      <c r="BV11" s="17"/>
      <c r="BW11" s="17">
        <v>3.6972885313003398E-2</v>
      </c>
      <c r="BX11" s="17">
        <v>4.1980919440415897E-2</v>
      </c>
      <c r="BY11" s="17">
        <v>5.0605419129018898E-2</v>
      </c>
      <c r="BZ11" s="17">
        <v>5.3572780819196801E-2</v>
      </c>
      <c r="CA11" s="17">
        <v>5.0480158826555703E-2</v>
      </c>
      <c r="CB11" s="17"/>
      <c r="CC11" s="17">
        <v>4.7558488295598403E-2</v>
      </c>
      <c r="CD11" s="17">
        <v>4.5891098718131497E-2</v>
      </c>
      <c r="CE11" s="17">
        <v>3.4684084420490799E-2</v>
      </c>
      <c r="CF11" s="17">
        <v>5.6446416666975703E-2</v>
      </c>
      <c r="CG11" s="17">
        <v>7.4440989678262598E-2</v>
      </c>
      <c r="CH11" s="17">
        <v>5.1877260029264897E-2</v>
      </c>
      <c r="CI11" s="17">
        <v>4.74229019829666E-2</v>
      </c>
      <c r="CJ11" s="17">
        <v>3.6218641008661401E-2</v>
      </c>
      <c r="CK11" s="17">
        <v>2.7483729435022902E-2</v>
      </c>
      <c r="CL11" s="17">
        <v>3.9912355309099597E-2</v>
      </c>
    </row>
    <row r="12" spans="2:90" x14ac:dyDescent="0.25">
      <c r="B12" s="18" t="s">
        <v>111</v>
      </c>
      <c r="C12" s="19">
        <v>3.9472062162941302E-2</v>
      </c>
      <c r="D12" s="19">
        <v>3.8065032200747799E-2</v>
      </c>
      <c r="E12" s="19">
        <v>3.9950453060654E-2</v>
      </c>
      <c r="F12" s="19"/>
      <c r="G12" s="19">
        <v>6.8822679630902397E-2</v>
      </c>
      <c r="H12" s="19">
        <v>5.55086796313356E-2</v>
      </c>
      <c r="I12" s="19">
        <v>3.9287575201301897E-2</v>
      </c>
      <c r="J12" s="19">
        <v>3.5608791956181197E-2</v>
      </c>
      <c r="K12" s="19">
        <v>2.87679786489623E-2</v>
      </c>
      <c r="L12" s="19">
        <v>2.48221858156207E-2</v>
      </c>
      <c r="M12" s="19"/>
      <c r="N12" s="19">
        <v>2.4431304419701799E-2</v>
      </c>
      <c r="O12" s="19">
        <v>4.6090135219459198E-2</v>
      </c>
      <c r="P12" s="19">
        <v>2.1653811110742299E-2</v>
      </c>
      <c r="Q12" s="19">
        <v>6.4152214860444604E-2</v>
      </c>
      <c r="R12" s="19"/>
      <c r="S12" s="19">
        <v>4.9964320791661E-2</v>
      </c>
      <c r="T12" s="19">
        <v>3.6983744321870897E-2</v>
      </c>
      <c r="U12" s="19">
        <v>3.2867112673970397E-2</v>
      </c>
      <c r="V12" s="19">
        <v>3.5759924626539798E-2</v>
      </c>
      <c r="W12" s="19">
        <v>4.2873411451088202E-2</v>
      </c>
      <c r="X12" s="19">
        <v>3.8194838108255399E-2</v>
      </c>
      <c r="Y12" s="19">
        <v>5.8743371665063097E-2</v>
      </c>
      <c r="Z12" s="19">
        <v>2.4956674216928799E-2</v>
      </c>
      <c r="AA12" s="19">
        <v>2.7921889107422802E-2</v>
      </c>
      <c r="AB12" s="19"/>
      <c r="AC12" s="19">
        <v>2.7327578424901602E-2</v>
      </c>
      <c r="AD12" s="19">
        <v>2.6751011306488201E-2</v>
      </c>
      <c r="AE12" s="19">
        <v>7.6837081172006494E-2</v>
      </c>
      <c r="AF12" s="19"/>
      <c r="AG12" s="19">
        <v>3.0400087913586699E-2</v>
      </c>
      <c r="AH12" s="19">
        <v>2.5734711460917901E-2</v>
      </c>
      <c r="AI12" s="19">
        <v>4.2448019364769198E-2</v>
      </c>
      <c r="AJ12" s="19">
        <v>2.1816527610328901E-2</v>
      </c>
      <c r="AK12" s="19"/>
      <c r="AL12" s="19">
        <v>4.7252114626644103E-2</v>
      </c>
      <c r="AM12" s="19">
        <v>3.0587614187387299E-2</v>
      </c>
      <c r="AN12" s="19">
        <v>3.7982085993423398E-2</v>
      </c>
      <c r="AO12" s="19">
        <v>3.55902691038553E-2</v>
      </c>
      <c r="AP12" s="19">
        <v>6.5100729100514704E-2</v>
      </c>
      <c r="AQ12" s="19"/>
      <c r="AR12" s="19">
        <v>8.0833386887100594E-2</v>
      </c>
      <c r="AS12" s="19">
        <v>5.10583514446191E-2</v>
      </c>
      <c r="AT12" s="19">
        <v>1.6629225262987001E-2</v>
      </c>
      <c r="AU12" s="19">
        <v>2.5968113961211799E-2</v>
      </c>
      <c r="AV12" s="19">
        <v>2.6567143818426699E-2</v>
      </c>
      <c r="AW12" s="19"/>
      <c r="AX12" s="19">
        <v>5.7365018740261203E-2</v>
      </c>
      <c r="AY12" s="19">
        <v>3.7576804948627002E-2</v>
      </c>
      <c r="AZ12" s="19">
        <v>4.01703489891116E-2</v>
      </c>
      <c r="BA12" s="19">
        <v>3.5073377004104303E-2</v>
      </c>
      <c r="BB12" s="19">
        <v>1.8181127839845199E-2</v>
      </c>
      <c r="BC12" s="19">
        <v>2.6634069121249299E-2</v>
      </c>
      <c r="BD12" s="19"/>
      <c r="BE12" s="19">
        <v>6.2891111505075994E-2</v>
      </c>
      <c r="BF12" s="19">
        <v>2.1797488792370999E-2</v>
      </c>
      <c r="BG12" s="19">
        <v>1.9337260199090399E-2</v>
      </c>
      <c r="BH12" s="19"/>
      <c r="BI12" s="19">
        <v>4.8944575712897502E-2</v>
      </c>
      <c r="BJ12" s="19">
        <v>3.7067206033255903E-2</v>
      </c>
      <c r="BK12" s="19"/>
      <c r="BL12" s="19">
        <v>2.1839971936103399E-2</v>
      </c>
      <c r="BM12" s="19">
        <v>2.3494071456421801E-2</v>
      </c>
      <c r="BN12" s="19">
        <v>5.4778804302603998E-2</v>
      </c>
      <c r="BO12" s="19">
        <v>7.6284800862955901E-2</v>
      </c>
      <c r="BP12" s="19">
        <v>5.65544796476187E-2</v>
      </c>
      <c r="BQ12" s="19"/>
      <c r="BR12" s="19">
        <v>3.6369389862424301E-2</v>
      </c>
      <c r="BS12" s="19">
        <v>5.5549739260938001E-2</v>
      </c>
      <c r="BT12" s="19">
        <v>4.0343172735354399E-2</v>
      </c>
      <c r="BU12" s="19">
        <v>5.1304853027829299E-2</v>
      </c>
      <c r="BV12" s="19"/>
      <c r="BW12" s="19">
        <v>3.6090267010618501E-2</v>
      </c>
      <c r="BX12" s="19">
        <v>3.9543147170320099E-2</v>
      </c>
      <c r="BY12" s="19">
        <v>3.2068516541827199E-2</v>
      </c>
      <c r="BZ12" s="19">
        <v>3.0959870995525999E-2</v>
      </c>
      <c r="CA12" s="19">
        <v>5.3406894856506799E-2</v>
      </c>
      <c r="CB12" s="19"/>
      <c r="CC12" s="19">
        <v>5.34255173882663E-2</v>
      </c>
      <c r="CD12" s="19">
        <v>6.1648873223103702E-2</v>
      </c>
      <c r="CE12" s="19">
        <v>4.73394574278279E-2</v>
      </c>
      <c r="CF12" s="19">
        <v>2.78427754099113E-2</v>
      </c>
      <c r="CG12" s="19">
        <v>5.4242492800107102E-2</v>
      </c>
      <c r="CH12" s="19">
        <v>3.78189056185219E-2</v>
      </c>
      <c r="CI12" s="19">
        <v>7.5137025009515803E-3</v>
      </c>
      <c r="CJ12" s="19">
        <v>2.7713758834564901E-2</v>
      </c>
      <c r="CK12" s="19">
        <v>3.39132675321559E-2</v>
      </c>
      <c r="CL12" s="19">
        <v>1.6703653409050102E-2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500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491</v>
      </c>
      <c r="C9" s="17">
        <v>8.0455937432163102E-2</v>
      </c>
      <c r="D9" s="17">
        <v>8.6674921009709097E-2</v>
      </c>
      <c r="E9" s="17">
        <v>7.4359811400523404E-2</v>
      </c>
      <c r="F9" s="17"/>
      <c r="G9" s="17">
        <v>8.2144257464134507E-2</v>
      </c>
      <c r="H9" s="17">
        <v>0.114782984698546</v>
      </c>
      <c r="I9" s="17">
        <v>7.8573365375544199E-2</v>
      </c>
      <c r="J9" s="17">
        <v>5.9565263955529399E-2</v>
      </c>
      <c r="K9" s="17">
        <v>5.76031027066096E-2</v>
      </c>
      <c r="L9" s="17">
        <v>8.6478930914122495E-2</v>
      </c>
      <c r="M9" s="17"/>
      <c r="N9" s="17">
        <v>0.10707638600224199</v>
      </c>
      <c r="O9" s="17">
        <v>7.3948707310688699E-2</v>
      </c>
      <c r="P9" s="17">
        <v>6.6699208789619602E-2</v>
      </c>
      <c r="Q9" s="17">
        <v>7.0566799621476495E-2</v>
      </c>
      <c r="R9" s="17"/>
      <c r="S9" s="17">
        <v>9.5783146433691596E-2</v>
      </c>
      <c r="T9" s="17">
        <v>7.3929991072588103E-2</v>
      </c>
      <c r="U9" s="17">
        <v>8.1925120098415793E-2</v>
      </c>
      <c r="V9" s="17">
        <v>7.8089496941681102E-2</v>
      </c>
      <c r="W9" s="17">
        <v>6.7685738809170296E-2</v>
      </c>
      <c r="X9" s="17">
        <v>7.6681898992611297E-2</v>
      </c>
      <c r="Y9" s="17">
        <v>7.1902537421740895E-2</v>
      </c>
      <c r="Z9" s="17">
        <v>9.7647248611428802E-2</v>
      </c>
      <c r="AA9" s="17">
        <v>8.2632237560976707E-2</v>
      </c>
      <c r="AB9" s="17"/>
      <c r="AC9" s="17">
        <v>9.0760791287393394E-2</v>
      </c>
      <c r="AD9" s="17">
        <v>8.6337035809638904E-2</v>
      </c>
      <c r="AE9" s="17">
        <v>5.94962406937595E-2</v>
      </c>
      <c r="AF9" s="17"/>
      <c r="AG9" s="17">
        <v>0.103982215924167</v>
      </c>
      <c r="AH9" s="17">
        <v>0.120916146409247</v>
      </c>
      <c r="AI9" s="17">
        <v>8.6391183258949997E-2</v>
      </c>
      <c r="AJ9" s="17">
        <v>6.45467290871755E-2</v>
      </c>
      <c r="AK9" s="17"/>
      <c r="AL9" s="17">
        <v>7.6356140313640894E-2</v>
      </c>
      <c r="AM9" s="17">
        <v>5.4119562086731E-2</v>
      </c>
      <c r="AN9" s="17">
        <v>9.0322567140063606E-2</v>
      </c>
      <c r="AO9" s="17">
        <v>0.123472981816004</v>
      </c>
      <c r="AP9" s="17">
        <v>0.17593386447845499</v>
      </c>
      <c r="AQ9" s="17"/>
      <c r="AR9" s="17">
        <v>6.2989672369712493E-2</v>
      </c>
      <c r="AS9" s="17">
        <v>6.9066888065631202E-2</v>
      </c>
      <c r="AT9" s="17">
        <v>6.5527680264942698E-2</v>
      </c>
      <c r="AU9" s="17">
        <v>9.4367337161030906E-2</v>
      </c>
      <c r="AV9" s="17">
        <v>0.16996331143003801</v>
      </c>
      <c r="AW9" s="17"/>
      <c r="AX9" s="17">
        <v>0.114770045291818</v>
      </c>
      <c r="AY9" s="17">
        <v>6.7253934049989E-2</v>
      </c>
      <c r="AZ9" s="17">
        <v>4.4223093683917199E-2</v>
      </c>
      <c r="BA9" s="17">
        <v>5.8584045338098398E-2</v>
      </c>
      <c r="BB9" s="17">
        <v>9.5551649609226602E-2</v>
      </c>
      <c r="BC9" s="17">
        <v>0.13009648662388501</v>
      </c>
      <c r="BD9" s="17"/>
      <c r="BE9" s="17">
        <v>5.8726123966088402E-2</v>
      </c>
      <c r="BF9" s="17">
        <v>0.116471894915602</v>
      </c>
      <c r="BG9" s="17">
        <v>7.5493597846566493E-2</v>
      </c>
      <c r="BH9" s="17"/>
      <c r="BI9" s="17">
        <v>6.2579830800677305E-2</v>
      </c>
      <c r="BJ9" s="17">
        <v>8.4994275052998502E-2</v>
      </c>
      <c r="BK9" s="17"/>
      <c r="BL9" s="17">
        <v>9.6957614127764505E-2</v>
      </c>
      <c r="BM9" s="17">
        <v>8.3751170598170097E-2</v>
      </c>
      <c r="BN9" s="17">
        <v>6.8377989942714296E-2</v>
      </c>
      <c r="BO9" s="17">
        <v>5.7973864442466098E-2</v>
      </c>
      <c r="BP9" s="17">
        <v>6.4202186243070905E-2</v>
      </c>
      <c r="BQ9" s="17"/>
      <c r="BR9" s="17">
        <v>7.4101425737500601E-2</v>
      </c>
      <c r="BS9" s="17">
        <v>7.8014256433435097E-2</v>
      </c>
      <c r="BT9" s="17">
        <v>0.16826032111874101</v>
      </c>
      <c r="BU9" s="17">
        <v>0.10084067744809801</v>
      </c>
      <c r="BV9" s="17"/>
      <c r="BW9" s="17">
        <v>8.1310847434334005E-2</v>
      </c>
      <c r="BX9" s="17">
        <v>8.8580579551897798E-2</v>
      </c>
      <c r="BY9" s="17">
        <v>7.5972610988615699E-2</v>
      </c>
      <c r="BZ9" s="17">
        <v>8.5904506649727902E-2</v>
      </c>
      <c r="CA9" s="17">
        <v>7.3221007471757804E-2</v>
      </c>
      <c r="CB9" s="17"/>
      <c r="CC9" s="17">
        <v>7.0726919286403303E-2</v>
      </c>
      <c r="CD9" s="17">
        <v>7.3129217434848195E-2</v>
      </c>
      <c r="CE9" s="17">
        <v>7.6442974305657593E-2</v>
      </c>
      <c r="CF9" s="17">
        <v>9.1943597757346895E-2</v>
      </c>
      <c r="CG9" s="17">
        <v>8.8427326699564102E-2</v>
      </c>
      <c r="CH9" s="17">
        <v>8.3368511493307498E-2</v>
      </c>
      <c r="CI9" s="17">
        <v>8.1420606976368104E-2</v>
      </c>
      <c r="CJ9" s="17">
        <v>7.5464709121106796E-2</v>
      </c>
      <c r="CK9" s="17">
        <v>9.5239541969126207E-2</v>
      </c>
      <c r="CL9" s="17">
        <v>6.7706017860711995E-2</v>
      </c>
    </row>
    <row r="10" spans="2:90" x14ac:dyDescent="0.25">
      <c r="B10" s="18" t="s">
        <v>492</v>
      </c>
      <c r="C10" s="17">
        <v>0.36956981661331401</v>
      </c>
      <c r="D10" s="17">
        <v>0.36800577114320798</v>
      </c>
      <c r="E10" s="17">
        <v>0.371805679662843</v>
      </c>
      <c r="F10" s="17"/>
      <c r="G10" s="17">
        <v>0.30339415029532901</v>
      </c>
      <c r="H10" s="17">
        <v>0.37640825391958199</v>
      </c>
      <c r="I10" s="17">
        <v>0.37829073876768199</v>
      </c>
      <c r="J10" s="17">
        <v>0.35479006341941</v>
      </c>
      <c r="K10" s="17">
        <v>0.36432391310502399</v>
      </c>
      <c r="L10" s="17">
        <v>0.40225869345554899</v>
      </c>
      <c r="M10" s="17"/>
      <c r="N10" s="17">
        <v>0.43006308840787899</v>
      </c>
      <c r="O10" s="17">
        <v>0.36955369462152499</v>
      </c>
      <c r="P10" s="17">
        <v>0.36402821077085701</v>
      </c>
      <c r="Q10" s="17">
        <v>0.307563997074633</v>
      </c>
      <c r="R10" s="17"/>
      <c r="S10" s="17">
        <v>0.36374931141771599</v>
      </c>
      <c r="T10" s="17">
        <v>0.36653491539183902</v>
      </c>
      <c r="U10" s="17">
        <v>0.39431152485194598</v>
      </c>
      <c r="V10" s="17">
        <v>0.37009544116589799</v>
      </c>
      <c r="W10" s="17">
        <v>0.33984207863605398</v>
      </c>
      <c r="X10" s="17">
        <v>0.34637704763106503</v>
      </c>
      <c r="Y10" s="17">
        <v>0.40617771101269301</v>
      </c>
      <c r="Z10" s="17">
        <v>0.30556164483046599</v>
      </c>
      <c r="AA10" s="17">
        <v>0.39505942823131901</v>
      </c>
      <c r="AB10" s="17"/>
      <c r="AC10" s="17">
        <v>0.36018817905485101</v>
      </c>
      <c r="AD10" s="17">
        <v>0.41990626306982898</v>
      </c>
      <c r="AE10" s="17">
        <v>0.30257023319719301</v>
      </c>
      <c r="AF10" s="17"/>
      <c r="AG10" s="17">
        <v>0.42784959195691902</v>
      </c>
      <c r="AH10" s="17">
        <v>0.39163143844363502</v>
      </c>
      <c r="AI10" s="17">
        <v>0.434530616073661</v>
      </c>
      <c r="AJ10" s="17">
        <v>0.32479587292560103</v>
      </c>
      <c r="AK10" s="17"/>
      <c r="AL10" s="17">
        <v>0.31747472030728802</v>
      </c>
      <c r="AM10" s="17">
        <v>0.34144968544609999</v>
      </c>
      <c r="AN10" s="17">
        <v>0.41359368027844501</v>
      </c>
      <c r="AO10" s="17">
        <v>0.436794196081777</v>
      </c>
      <c r="AP10" s="17">
        <v>0.34380095623449303</v>
      </c>
      <c r="AQ10" s="17"/>
      <c r="AR10" s="17">
        <v>0.30556786218885001</v>
      </c>
      <c r="AS10" s="17">
        <v>0.34035080378564497</v>
      </c>
      <c r="AT10" s="17">
        <v>0.389376716070642</v>
      </c>
      <c r="AU10" s="17">
        <v>0.41893491386619403</v>
      </c>
      <c r="AV10" s="17">
        <v>0.418572853433754</v>
      </c>
      <c r="AW10" s="17"/>
      <c r="AX10" s="17">
        <v>0.37641161791571698</v>
      </c>
      <c r="AY10" s="17">
        <v>0.357633486650548</v>
      </c>
      <c r="AZ10" s="17">
        <v>0.32434105630688798</v>
      </c>
      <c r="BA10" s="17">
        <v>0.37447650512434899</v>
      </c>
      <c r="BB10" s="17">
        <v>0.41720453179470701</v>
      </c>
      <c r="BC10" s="17">
        <v>0.39519958877806999</v>
      </c>
      <c r="BD10" s="17"/>
      <c r="BE10" s="17">
        <v>0.33610064842909099</v>
      </c>
      <c r="BF10" s="17">
        <v>0.39163102431076702</v>
      </c>
      <c r="BG10" s="17">
        <v>0.39627329260773603</v>
      </c>
      <c r="BH10" s="17"/>
      <c r="BI10" s="17">
        <v>0.31260293796682298</v>
      </c>
      <c r="BJ10" s="17">
        <v>0.38403241374548602</v>
      </c>
      <c r="BK10" s="17"/>
      <c r="BL10" s="17">
        <v>0.41420844610614199</v>
      </c>
      <c r="BM10" s="17">
        <v>0.38784283735274799</v>
      </c>
      <c r="BN10" s="17">
        <v>0.27921194278787498</v>
      </c>
      <c r="BO10" s="17">
        <v>0.256816890016344</v>
      </c>
      <c r="BP10" s="17">
        <v>0.365011921180532</v>
      </c>
      <c r="BQ10" s="17"/>
      <c r="BR10" s="17">
        <v>0.36348212115601702</v>
      </c>
      <c r="BS10" s="17">
        <v>0.40414975866770902</v>
      </c>
      <c r="BT10" s="17">
        <v>0.416609810826997</v>
      </c>
      <c r="BU10" s="17">
        <v>0.38964143966887599</v>
      </c>
      <c r="BV10" s="17"/>
      <c r="BW10" s="17">
        <v>0.43449746934123201</v>
      </c>
      <c r="BX10" s="17">
        <v>0.39832534991602198</v>
      </c>
      <c r="BY10" s="17">
        <v>0.37215385241564097</v>
      </c>
      <c r="BZ10" s="17">
        <v>0.37086443612322101</v>
      </c>
      <c r="CA10" s="17">
        <v>0.28362084558217199</v>
      </c>
      <c r="CB10" s="17"/>
      <c r="CC10" s="17">
        <v>0.26396024866989098</v>
      </c>
      <c r="CD10" s="17">
        <v>0.303955224167616</v>
      </c>
      <c r="CE10" s="17">
        <v>0.320812044252614</v>
      </c>
      <c r="CF10" s="17">
        <v>0.35496338923637999</v>
      </c>
      <c r="CG10" s="17">
        <v>0.35833958602590799</v>
      </c>
      <c r="CH10" s="17">
        <v>0.37517857847980601</v>
      </c>
      <c r="CI10" s="17">
        <v>0.38333368063787898</v>
      </c>
      <c r="CJ10" s="17">
        <v>0.45849579795088402</v>
      </c>
      <c r="CK10" s="17">
        <v>0.43991556911390101</v>
      </c>
      <c r="CL10" s="17">
        <v>0.49658454832274801</v>
      </c>
    </row>
    <row r="11" spans="2:90" x14ac:dyDescent="0.25">
      <c r="B11" s="18" t="s">
        <v>493</v>
      </c>
      <c r="C11" s="17">
        <v>0.34597500342750198</v>
      </c>
      <c r="D11" s="17">
        <v>0.35350929975025602</v>
      </c>
      <c r="E11" s="17">
        <v>0.339574529700924</v>
      </c>
      <c r="F11" s="17"/>
      <c r="G11" s="17">
        <v>0.37393461941610601</v>
      </c>
      <c r="H11" s="17">
        <v>0.28902529019965001</v>
      </c>
      <c r="I11" s="17">
        <v>0.32373475104876198</v>
      </c>
      <c r="J11" s="17">
        <v>0.35617007768113201</v>
      </c>
      <c r="K11" s="17">
        <v>0.38419765671684902</v>
      </c>
      <c r="L11" s="17">
        <v>0.35715431803394998</v>
      </c>
      <c r="M11" s="17"/>
      <c r="N11" s="17">
        <v>0.33218404151241698</v>
      </c>
      <c r="O11" s="17">
        <v>0.35393730694789899</v>
      </c>
      <c r="P11" s="17">
        <v>0.34203343691321197</v>
      </c>
      <c r="Q11" s="17">
        <v>0.35659374752975398</v>
      </c>
      <c r="R11" s="17"/>
      <c r="S11" s="17">
        <v>0.32477046625842598</v>
      </c>
      <c r="T11" s="17">
        <v>0.36592837006430901</v>
      </c>
      <c r="U11" s="17">
        <v>0.36111277332846498</v>
      </c>
      <c r="V11" s="17">
        <v>0.34295075573574602</v>
      </c>
      <c r="W11" s="17">
        <v>0.34843970342796898</v>
      </c>
      <c r="X11" s="17">
        <v>0.31918026081517697</v>
      </c>
      <c r="Y11" s="17">
        <v>0.334029555433218</v>
      </c>
      <c r="Z11" s="17">
        <v>0.39740169283763799</v>
      </c>
      <c r="AA11" s="17">
        <v>0.34713887611267003</v>
      </c>
      <c r="AB11" s="17"/>
      <c r="AC11" s="17">
        <v>0.33194056618620899</v>
      </c>
      <c r="AD11" s="17">
        <v>0.33898724985546302</v>
      </c>
      <c r="AE11" s="17">
        <v>0.38341261534611898</v>
      </c>
      <c r="AF11" s="17"/>
      <c r="AG11" s="17">
        <v>0.33195373220900998</v>
      </c>
      <c r="AH11" s="17">
        <v>0.31966843937367201</v>
      </c>
      <c r="AI11" s="17">
        <v>0.33956730860257101</v>
      </c>
      <c r="AJ11" s="17">
        <v>0.353340522784586</v>
      </c>
      <c r="AK11" s="17"/>
      <c r="AL11" s="17">
        <v>0.36290173613089699</v>
      </c>
      <c r="AM11" s="17">
        <v>0.34527047084401202</v>
      </c>
      <c r="AN11" s="17">
        <v>0.33649529036488102</v>
      </c>
      <c r="AO11" s="17">
        <v>0.31252434792872602</v>
      </c>
      <c r="AP11" s="17">
        <v>0.36178856002246101</v>
      </c>
      <c r="AQ11" s="17"/>
      <c r="AR11" s="17">
        <v>0.33825587090423997</v>
      </c>
      <c r="AS11" s="17">
        <v>0.37222055725637898</v>
      </c>
      <c r="AT11" s="17">
        <v>0.35084801837669799</v>
      </c>
      <c r="AU11" s="17">
        <v>0.31085773697374303</v>
      </c>
      <c r="AV11" s="17">
        <v>0.283111559474437</v>
      </c>
      <c r="AW11" s="17"/>
      <c r="AX11" s="17">
        <v>0.31691192943313301</v>
      </c>
      <c r="AY11" s="17">
        <v>0.36079388197508599</v>
      </c>
      <c r="AZ11" s="17">
        <v>0.35204005054029702</v>
      </c>
      <c r="BA11" s="17">
        <v>0.342239446197314</v>
      </c>
      <c r="BB11" s="17">
        <v>0.36103383191339</v>
      </c>
      <c r="BC11" s="17">
        <v>0.35485118314964897</v>
      </c>
      <c r="BD11" s="17"/>
      <c r="BE11" s="17">
        <v>0.37722299935641401</v>
      </c>
      <c r="BF11" s="17">
        <v>0.29593552088124803</v>
      </c>
      <c r="BG11" s="17">
        <v>0.35174111886868697</v>
      </c>
      <c r="BH11" s="17"/>
      <c r="BI11" s="17">
        <v>0.33953697452022802</v>
      </c>
      <c r="BJ11" s="17">
        <v>0.34760947280029297</v>
      </c>
      <c r="BK11" s="17"/>
      <c r="BL11" s="17">
        <v>0.34172678245537402</v>
      </c>
      <c r="BM11" s="17">
        <v>0.32570574469504998</v>
      </c>
      <c r="BN11" s="17">
        <v>0.35451993836100099</v>
      </c>
      <c r="BO11" s="17">
        <v>0.38549161513160501</v>
      </c>
      <c r="BP11" s="17">
        <v>0.35664175248399999</v>
      </c>
      <c r="BQ11" s="17"/>
      <c r="BR11" s="17">
        <v>0.349898115630701</v>
      </c>
      <c r="BS11" s="17">
        <v>0.370818975597492</v>
      </c>
      <c r="BT11" s="17">
        <v>0.29910460376949999</v>
      </c>
      <c r="BU11" s="17">
        <v>0.27482369882149099</v>
      </c>
      <c r="BV11" s="17"/>
      <c r="BW11" s="17">
        <v>0.34274880343269098</v>
      </c>
      <c r="BX11" s="17">
        <v>0.34965764318231102</v>
      </c>
      <c r="BY11" s="17">
        <v>0.36839758584147397</v>
      </c>
      <c r="BZ11" s="17">
        <v>0.33493302435271</v>
      </c>
      <c r="CA11" s="17">
        <v>0.333740535665765</v>
      </c>
      <c r="CB11" s="17"/>
      <c r="CC11" s="17">
        <v>0.31714910564200899</v>
      </c>
      <c r="CD11" s="17">
        <v>0.31144816397132502</v>
      </c>
      <c r="CE11" s="17">
        <v>0.36132265340500902</v>
      </c>
      <c r="CF11" s="17">
        <v>0.36266699090821503</v>
      </c>
      <c r="CG11" s="17">
        <v>0.38740811576346301</v>
      </c>
      <c r="CH11" s="17">
        <v>0.35712441716832299</v>
      </c>
      <c r="CI11" s="17">
        <v>0.37327510933678398</v>
      </c>
      <c r="CJ11" s="17">
        <v>0.30859920454979101</v>
      </c>
      <c r="CK11" s="17">
        <v>0.36287944676119399</v>
      </c>
      <c r="CL11" s="17">
        <v>0.31509940710302298</v>
      </c>
    </row>
    <row r="12" spans="2:90" x14ac:dyDescent="0.25">
      <c r="B12" s="18" t="s">
        <v>494</v>
      </c>
      <c r="C12" s="17">
        <v>0.114452589148155</v>
      </c>
      <c r="D12" s="17">
        <v>0.112856492421332</v>
      </c>
      <c r="E12" s="17">
        <v>0.116439852642039</v>
      </c>
      <c r="F12" s="17"/>
      <c r="G12" s="17">
        <v>0.129412895165953</v>
      </c>
      <c r="H12" s="17">
        <v>0.12708089084325899</v>
      </c>
      <c r="I12" s="17">
        <v>0.13354903575562599</v>
      </c>
      <c r="J12" s="17">
        <v>0.115212843676117</v>
      </c>
      <c r="K12" s="17">
        <v>0.10539506811438799</v>
      </c>
      <c r="L12" s="17">
        <v>9.0860973951288795E-2</v>
      </c>
      <c r="M12" s="17"/>
      <c r="N12" s="17">
        <v>8.0336692298113396E-2</v>
      </c>
      <c r="O12" s="17">
        <v>0.11516524524416601</v>
      </c>
      <c r="P12" s="17">
        <v>0.13695000400900301</v>
      </c>
      <c r="Q12" s="17">
        <v>0.132468283660165</v>
      </c>
      <c r="R12" s="17"/>
      <c r="S12" s="17">
        <v>0.11798160087364901</v>
      </c>
      <c r="T12" s="17">
        <v>9.9709454399500894E-2</v>
      </c>
      <c r="U12" s="17">
        <v>0.118468657460993</v>
      </c>
      <c r="V12" s="17">
        <v>0.12922089702627501</v>
      </c>
      <c r="W12" s="17">
        <v>0.14335466177349601</v>
      </c>
      <c r="X12" s="17">
        <v>0.139051089280081</v>
      </c>
      <c r="Y12" s="17">
        <v>9.5014162572048505E-2</v>
      </c>
      <c r="Z12" s="17">
        <v>0.120188349493172</v>
      </c>
      <c r="AA12" s="17">
        <v>8.6560401779467999E-2</v>
      </c>
      <c r="AB12" s="17"/>
      <c r="AC12" s="17">
        <v>0.120868216909545</v>
      </c>
      <c r="AD12" s="17">
        <v>9.84486195189056E-2</v>
      </c>
      <c r="AE12" s="17">
        <v>0.124357603256953</v>
      </c>
      <c r="AF12" s="17"/>
      <c r="AG12" s="17">
        <v>8.0797565906289504E-2</v>
      </c>
      <c r="AH12" s="17">
        <v>9.7897514641530806E-2</v>
      </c>
      <c r="AI12" s="17">
        <v>9.2522041821560305E-2</v>
      </c>
      <c r="AJ12" s="17">
        <v>0.14425649690235701</v>
      </c>
      <c r="AK12" s="17"/>
      <c r="AL12" s="17">
        <v>0.13778591599005999</v>
      </c>
      <c r="AM12" s="17">
        <v>0.13811576131193201</v>
      </c>
      <c r="AN12" s="17">
        <v>9.9188737875022207E-2</v>
      </c>
      <c r="AO12" s="17">
        <v>8.4578450647571801E-2</v>
      </c>
      <c r="AP12" s="17">
        <v>5.6994281052072701E-2</v>
      </c>
      <c r="AQ12" s="17"/>
      <c r="AR12" s="17">
        <v>0.11877566547318</v>
      </c>
      <c r="AS12" s="17">
        <v>0.123229403446784</v>
      </c>
      <c r="AT12" s="17">
        <v>0.116935391117097</v>
      </c>
      <c r="AU12" s="17">
        <v>0.114271842800579</v>
      </c>
      <c r="AV12" s="17">
        <v>7.6715421372023404E-2</v>
      </c>
      <c r="AW12" s="17"/>
      <c r="AX12" s="17">
        <v>0.105613901815043</v>
      </c>
      <c r="AY12" s="17">
        <v>0.119120788888715</v>
      </c>
      <c r="AZ12" s="17">
        <v>0.15527054683528699</v>
      </c>
      <c r="BA12" s="17">
        <v>0.14115560651304901</v>
      </c>
      <c r="BB12" s="17">
        <v>6.53209302769725E-2</v>
      </c>
      <c r="BC12" s="17">
        <v>5.0314809995965402E-2</v>
      </c>
      <c r="BD12" s="17"/>
      <c r="BE12" s="17">
        <v>0.120318230540453</v>
      </c>
      <c r="BF12" s="17">
        <v>0.121309261542527</v>
      </c>
      <c r="BG12" s="17">
        <v>9.9736492392445003E-2</v>
      </c>
      <c r="BH12" s="17"/>
      <c r="BI12" s="17">
        <v>0.140963433896451</v>
      </c>
      <c r="BJ12" s="17">
        <v>0.107722087559548</v>
      </c>
      <c r="BK12" s="17"/>
      <c r="BL12" s="17">
        <v>8.9703077066431103E-2</v>
      </c>
      <c r="BM12" s="17">
        <v>0.13219204309701699</v>
      </c>
      <c r="BN12" s="17">
        <v>0.14855377241007001</v>
      </c>
      <c r="BO12" s="17">
        <v>0.13515707928196899</v>
      </c>
      <c r="BP12" s="17">
        <v>0.114308987047088</v>
      </c>
      <c r="BQ12" s="17"/>
      <c r="BR12" s="17">
        <v>0.12035213836201</v>
      </c>
      <c r="BS12" s="17">
        <v>9.6336164862881699E-2</v>
      </c>
      <c r="BT12" s="17">
        <v>4.2679888676339102E-2</v>
      </c>
      <c r="BU12" s="17">
        <v>0.130691752995132</v>
      </c>
      <c r="BV12" s="17"/>
      <c r="BW12" s="17">
        <v>8.5098781967621703E-2</v>
      </c>
      <c r="BX12" s="17">
        <v>0.109725673031628</v>
      </c>
      <c r="BY12" s="17">
        <v>0.103117320126805</v>
      </c>
      <c r="BZ12" s="17">
        <v>0.114384937963488</v>
      </c>
      <c r="CA12" s="17">
        <v>0.15677139782288399</v>
      </c>
      <c r="CB12" s="17"/>
      <c r="CC12" s="17">
        <v>0.171045889747102</v>
      </c>
      <c r="CD12" s="17">
        <v>0.159120661206234</v>
      </c>
      <c r="CE12" s="17">
        <v>0.14365115277648099</v>
      </c>
      <c r="CF12" s="17">
        <v>0.110156820983457</v>
      </c>
      <c r="CG12" s="17">
        <v>8.7558049877916794E-2</v>
      </c>
      <c r="CH12" s="17">
        <v>9.8079786061091301E-2</v>
      </c>
      <c r="CI12" s="17">
        <v>0.11004160606703101</v>
      </c>
      <c r="CJ12" s="17">
        <v>0.103502827985003</v>
      </c>
      <c r="CK12" s="17">
        <v>5.4847945252363202E-2</v>
      </c>
      <c r="CL12" s="17">
        <v>9.1397654312395493E-2</v>
      </c>
    </row>
    <row r="13" spans="2:90" x14ac:dyDescent="0.25">
      <c r="B13" s="18" t="s">
        <v>495</v>
      </c>
      <c r="C13" s="17">
        <v>6.7951861844728095E-2</v>
      </c>
      <c r="D13" s="17">
        <v>6.2226306790356602E-2</v>
      </c>
      <c r="E13" s="17">
        <v>7.2585263483613702E-2</v>
      </c>
      <c r="F13" s="17"/>
      <c r="G13" s="17">
        <v>6.5724843634296704E-2</v>
      </c>
      <c r="H13" s="17">
        <v>6.5400789818506E-2</v>
      </c>
      <c r="I13" s="17">
        <v>6.8680731936592701E-2</v>
      </c>
      <c r="J13" s="17">
        <v>9.2572073225174703E-2</v>
      </c>
      <c r="K13" s="17">
        <v>7.9636918855128205E-2</v>
      </c>
      <c r="L13" s="17">
        <v>4.4780565536364697E-2</v>
      </c>
      <c r="M13" s="17"/>
      <c r="N13" s="17">
        <v>3.7893468613891798E-2</v>
      </c>
      <c r="O13" s="17">
        <v>6.8628557955545594E-2</v>
      </c>
      <c r="P13" s="17">
        <v>7.3274972990462706E-2</v>
      </c>
      <c r="Q13" s="17">
        <v>9.4036723600251698E-2</v>
      </c>
      <c r="R13" s="17"/>
      <c r="S13" s="17">
        <v>7.1950382496776405E-2</v>
      </c>
      <c r="T13" s="17">
        <v>6.7100852771937794E-2</v>
      </c>
      <c r="U13" s="17">
        <v>3.0568817909898498E-2</v>
      </c>
      <c r="V13" s="17">
        <v>5.6460555983341203E-2</v>
      </c>
      <c r="W13" s="17">
        <v>7.6796687541395195E-2</v>
      </c>
      <c r="X13" s="17">
        <v>9.0939137444334295E-2</v>
      </c>
      <c r="Y13" s="17">
        <v>7.5426412470922799E-2</v>
      </c>
      <c r="Z13" s="17">
        <v>6.9383806680895305E-2</v>
      </c>
      <c r="AA13" s="17">
        <v>7.2662593165397901E-2</v>
      </c>
      <c r="AB13" s="17"/>
      <c r="AC13" s="17">
        <v>8.04010435943604E-2</v>
      </c>
      <c r="AD13" s="17">
        <v>4.5983815200952502E-2</v>
      </c>
      <c r="AE13" s="17">
        <v>9.5282493828156206E-2</v>
      </c>
      <c r="AF13" s="17"/>
      <c r="AG13" s="17">
        <v>4.1674258831967403E-2</v>
      </c>
      <c r="AH13" s="17">
        <v>5.2578103107997903E-2</v>
      </c>
      <c r="AI13" s="17">
        <v>4.4586856506536397E-2</v>
      </c>
      <c r="AJ13" s="17">
        <v>9.8463753699837606E-2</v>
      </c>
      <c r="AK13" s="17"/>
      <c r="AL13" s="17">
        <v>7.8942764924633604E-2</v>
      </c>
      <c r="AM13" s="17">
        <v>0.101934524495941</v>
      </c>
      <c r="AN13" s="17">
        <v>4.4309217934911403E-2</v>
      </c>
      <c r="AO13" s="17">
        <v>3.1036101565234099E-2</v>
      </c>
      <c r="AP13" s="17">
        <v>0</v>
      </c>
      <c r="AQ13" s="17"/>
      <c r="AR13" s="17">
        <v>0.122223961899821</v>
      </c>
      <c r="AS13" s="17">
        <v>6.9429143991802098E-2</v>
      </c>
      <c r="AT13" s="17">
        <v>6.16297615887949E-2</v>
      </c>
      <c r="AU13" s="17">
        <v>5.0819286912500497E-2</v>
      </c>
      <c r="AV13" s="17">
        <v>4.9153434017395997E-2</v>
      </c>
      <c r="AW13" s="17"/>
      <c r="AX13" s="17">
        <v>6.2456315368607802E-2</v>
      </c>
      <c r="AY13" s="17">
        <v>7.4731285317978902E-2</v>
      </c>
      <c r="AZ13" s="17">
        <v>9.8881233865994594E-2</v>
      </c>
      <c r="BA13" s="17">
        <v>6.2628993902816898E-2</v>
      </c>
      <c r="BB13" s="17">
        <v>4.2163244825561497E-2</v>
      </c>
      <c r="BC13" s="17">
        <v>5.5190873890220697E-2</v>
      </c>
      <c r="BD13" s="17"/>
      <c r="BE13" s="17">
        <v>8.2526499183424598E-2</v>
      </c>
      <c r="BF13" s="17">
        <v>5.7514422283279701E-2</v>
      </c>
      <c r="BG13" s="17">
        <v>5.9548534831136299E-2</v>
      </c>
      <c r="BH13" s="17"/>
      <c r="BI13" s="17">
        <v>0.12297984925262501</v>
      </c>
      <c r="BJ13" s="17">
        <v>5.3981505178123501E-2</v>
      </c>
      <c r="BK13" s="17"/>
      <c r="BL13" s="17">
        <v>4.8421356494376497E-2</v>
      </c>
      <c r="BM13" s="17">
        <v>5.2772071097760102E-2</v>
      </c>
      <c r="BN13" s="17">
        <v>0.106299359825353</v>
      </c>
      <c r="BO13" s="17">
        <v>0.120255244561687</v>
      </c>
      <c r="BP13" s="17">
        <v>8.1302648610002207E-2</v>
      </c>
      <c r="BQ13" s="17"/>
      <c r="BR13" s="17">
        <v>7.3631563870885902E-2</v>
      </c>
      <c r="BS13" s="17">
        <v>2.24589140816959E-2</v>
      </c>
      <c r="BT13" s="17">
        <v>2.63471433211552E-2</v>
      </c>
      <c r="BU13" s="17">
        <v>8.0391236524001305E-2</v>
      </c>
      <c r="BV13" s="17"/>
      <c r="BW13" s="17">
        <v>3.83117081172668E-2</v>
      </c>
      <c r="BX13" s="17">
        <v>3.8638366395015798E-2</v>
      </c>
      <c r="BY13" s="17">
        <v>6.3834486660101497E-2</v>
      </c>
      <c r="BZ13" s="17">
        <v>7.3226843813709794E-2</v>
      </c>
      <c r="CA13" s="17">
        <v>0.12115363286931299</v>
      </c>
      <c r="CB13" s="17"/>
      <c r="CC13" s="17">
        <v>0.13369686923969501</v>
      </c>
      <c r="CD13" s="17">
        <v>0.12940918659344</v>
      </c>
      <c r="CE13" s="17">
        <v>8.2369310886361999E-2</v>
      </c>
      <c r="CF13" s="17">
        <v>6.1380607988840201E-2</v>
      </c>
      <c r="CG13" s="17">
        <v>5.3380730600265602E-2</v>
      </c>
      <c r="CH13" s="17">
        <v>6.1957696698257202E-2</v>
      </c>
      <c r="CI13" s="17">
        <v>3.9680017961171397E-2</v>
      </c>
      <c r="CJ13" s="17">
        <v>4.5327449777261997E-2</v>
      </c>
      <c r="CK13" s="17">
        <v>3.2856302621339602E-2</v>
      </c>
      <c r="CL13" s="17">
        <v>2.0292692896836599E-2</v>
      </c>
    </row>
    <row r="14" spans="2:90" x14ac:dyDescent="0.25">
      <c r="B14" s="18" t="s">
        <v>163</v>
      </c>
      <c r="C14" s="17">
        <v>2.1594791534138701E-2</v>
      </c>
      <c r="D14" s="17">
        <v>1.6727208885138199E-2</v>
      </c>
      <c r="E14" s="17">
        <v>2.52348631100567E-2</v>
      </c>
      <c r="F14" s="17"/>
      <c r="G14" s="17">
        <v>4.5389234024181303E-2</v>
      </c>
      <c r="H14" s="17">
        <v>2.7301790520457701E-2</v>
      </c>
      <c r="I14" s="17">
        <v>1.7171377115793099E-2</v>
      </c>
      <c r="J14" s="17">
        <v>2.1689678042637401E-2</v>
      </c>
      <c r="K14" s="17">
        <v>8.8433405020007794E-3</v>
      </c>
      <c r="L14" s="17">
        <v>1.84665181087251E-2</v>
      </c>
      <c r="M14" s="17"/>
      <c r="N14" s="17">
        <v>1.2446323165457501E-2</v>
      </c>
      <c r="O14" s="17">
        <v>1.8766487920176E-2</v>
      </c>
      <c r="P14" s="17">
        <v>1.7014166526845599E-2</v>
      </c>
      <c r="Q14" s="17">
        <v>3.8770448513720197E-2</v>
      </c>
      <c r="R14" s="17"/>
      <c r="S14" s="17">
        <v>2.57650925197415E-2</v>
      </c>
      <c r="T14" s="17">
        <v>2.6796416299825598E-2</v>
      </c>
      <c r="U14" s="17">
        <v>1.36131063502815E-2</v>
      </c>
      <c r="V14" s="17">
        <v>2.3182853147059201E-2</v>
      </c>
      <c r="W14" s="17">
        <v>2.3881129811915602E-2</v>
      </c>
      <c r="X14" s="17">
        <v>2.7770565836731199E-2</v>
      </c>
      <c r="Y14" s="17">
        <v>1.74496210893763E-2</v>
      </c>
      <c r="Z14" s="17">
        <v>9.8172575463999299E-3</v>
      </c>
      <c r="AA14" s="17">
        <v>1.5946463150169302E-2</v>
      </c>
      <c r="AB14" s="17"/>
      <c r="AC14" s="17">
        <v>1.5841202967640799E-2</v>
      </c>
      <c r="AD14" s="17">
        <v>1.03370165452109E-2</v>
      </c>
      <c r="AE14" s="17">
        <v>3.4880813677820401E-2</v>
      </c>
      <c r="AF14" s="17"/>
      <c r="AG14" s="17">
        <v>1.37426351716464E-2</v>
      </c>
      <c r="AH14" s="17">
        <v>1.7308358023916399E-2</v>
      </c>
      <c r="AI14" s="17">
        <v>2.4019937367211501E-3</v>
      </c>
      <c r="AJ14" s="17">
        <v>1.45966246004433E-2</v>
      </c>
      <c r="AK14" s="17"/>
      <c r="AL14" s="17">
        <v>2.65387223334815E-2</v>
      </c>
      <c r="AM14" s="17">
        <v>1.9109995815284098E-2</v>
      </c>
      <c r="AN14" s="17">
        <v>1.60905064066767E-2</v>
      </c>
      <c r="AO14" s="17">
        <v>1.15939219606874E-2</v>
      </c>
      <c r="AP14" s="17">
        <v>6.1482338212518903E-2</v>
      </c>
      <c r="AQ14" s="17"/>
      <c r="AR14" s="17">
        <v>5.2186967164194999E-2</v>
      </c>
      <c r="AS14" s="17">
        <v>2.5703203453758199E-2</v>
      </c>
      <c r="AT14" s="17">
        <v>1.5682432581825799E-2</v>
      </c>
      <c r="AU14" s="17">
        <v>1.07488822859523E-2</v>
      </c>
      <c r="AV14" s="17">
        <v>2.4834202723518499E-3</v>
      </c>
      <c r="AW14" s="17"/>
      <c r="AX14" s="17">
        <v>2.38361901756825E-2</v>
      </c>
      <c r="AY14" s="17">
        <v>2.0466623117682398E-2</v>
      </c>
      <c r="AZ14" s="17">
        <v>2.5244018767616099E-2</v>
      </c>
      <c r="BA14" s="17">
        <v>2.0915402924373199E-2</v>
      </c>
      <c r="BB14" s="17">
        <v>1.87258115801428E-2</v>
      </c>
      <c r="BC14" s="17">
        <v>1.43470575622096E-2</v>
      </c>
      <c r="BD14" s="17"/>
      <c r="BE14" s="17">
        <v>2.5105498524528602E-2</v>
      </c>
      <c r="BF14" s="17">
        <v>1.71378760665764E-2</v>
      </c>
      <c r="BG14" s="17">
        <v>1.72069634534293E-2</v>
      </c>
      <c r="BH14" s="17"/>
      <c r="BI14" s="17">
        <v>2.1336973563195499E-2</v>
      </c>
      <c r="BJ14" s="17">
        <v>2.1660245663551701E-2</v>
      </c>
      <c r="BK14" s="17"/>
      <c r="BL14" s="17">
        <v>8.9827237499113498E-3</v>
      </c>
      <c r="BM14" s="17">
        <v>1.77361331592552E-2</v>
      </c>
      <c r="BN14" s="17">
        <v>4.3036996672986702E-2</v>
      </c>
      <c r="BO14" s="17">
        <v>4.4305306565928397E-2</v>
      </c>
      <c r="BP14" s="17">
        <v>1.8532504435307001E-2</v>
      </c>
      <c r="BQ14" s="17"/>
      <c r="BR14" s="17">
        <v>1.8534635242885501E-2</v>
      </c>
      <c r="BS14" s="17">
        <v>2.8221930356786301E-2</v>
      </c>
      <c r="BT14" s="17">
        <v>4.6998232287266899E-2</v>
      </c>
      <c r="BU14" s="17">
        <v>2.3611194542401601E-2</v>
      </c>
      <c r="BV14" s="17"/>
      <c r="BW14" s="17">
        <v>1.80323897068549E-2</v>
      </c>
      <c r="BX14" s="17">
        <v>1.5072387923126001E-2</v>
      </c>
      <c r="BY14" s="17">
        <v>1.6524143967361699E-2</v>
      </c>
      <c r="BZ14" s="17">
        <v>2.0686251097143699E-2</v>
      </c>
      <c r="CA14" s="17">
        <v>3.1492580588107701E-2</v>
      </c>
      <c r="CB14" s="17"/>
      <c r="CC14" s="17">
        <v>4.3420967414900397E-2</v>
      </c>
      <c r="CD14" s="17">
        <v>2.2937546626537499E-2</v>
      </c>
      <c r="CE14" s="17">
        <v>1.5401864373876801E-2</v>
      </c>
      <c r="CF14" s="17">
        <v>1.8888593125761102E-2</v>
      </c>
      <c r="CG14" s="17">
        <v>2.4886191032882501E-2</v>
      </c>
      <c r="CH14" s="17">
        <v>2.42910100992151E-2</v>
      </c>
      <c r="CI14" s="17">
        <v>1.22489790207665E-2</v>
      </c>
      <c r="CJ14" s="17">
        <v>8.6100106159532099E-3</v>
      </c>
      <c r="CK14" s="17">
        <v>1.4261194282075699E-2</v>
      </c>
      <c r="CL14" s="17">
        <v>8.9196795042850007E-3</v>
      </c>
    </row>
    <row r="15" spans="2:90" x14ac:dyDescent="0.25">
      <c r="B15" s="18" t="s">
        <v>496</v>
      </c>
      <c r="C15" s="21">
        <v>0.45002575404547701</v>
      </c>
      <c r="D15" s="21">
        <v>0.45468069215291701</v>
      </c>
      <c r="E15" s="21">
        <v>0.446165491063366</v>
      </c>
      <c r="F15" s="21"/>
      <c r="G15" s="21">
        <v>0.38553840775946302</v>
      </c>
      <c r="H15" s="21">
        <v>0.49119123861812802</v>
      </c>
      <c r="I15" s="21">
        <v>0.45686410414322598</v>
      </c>
      <c r="J15" s="21">
        <v>0.41435532737493902</v>
      </c>
      <c r="K15" s="21">
        <v>0.421927015811633</v>
      </c>
      <c r="L15" s="21">
        <v>0.488737624369671</v>
      </c>
      <c r="M15" s="21"/>
      <c r="N15" s="21">
        <v>0.537139474410121</v>
      </c>
      <c r="O15" s="21">
        <v>0.44350240193221402</v>
      </c>
      <c r="P15" s="21">
        <v>0.430727419560477</v>
      </c>
      <c r="Q15" s="21">
        <v>0.378130796696109</v>
      </c>
      <c r="R15" s="21"/>
      <c r="S15" s="21">
        <v>0.45953245785140701</v>
      </c>
      <c r="T15" s="21">
        <v>0.44046490646442699</v>
      </c>
      <c r="U15" s="21">
        <v>0.476236644950362</v>
      </c>
      <c r="V15" s="21">
        <v>0.44818493810757898</v>
      </c>
      <c r="W15" s="21">
        <v>0.40752781744522398</v>
      </c>
      <c r="X15" s="21">
        <v>0.42305894662367699</v>
      </c>
      <c r="Y15" s="21">
        <v>0.47808024843443397</v>
      </c>
      <c r="Z15" s="21">
        <v>0.40320889344189498</v>
      </c>
      <c r="AA15" s="21">
        <v>0.47769166579229499</v>
      </c>
      <c r="AB15" s="21"/>
      <c r="AC15" s="21">
        <v>0.45094897034224501</v>
      </c>
      <c r="AD15" s="21">
        <v>0.50624329887946795</v>
      </c>
      <c r="AE15" s="21">
        <v>0.36206647389095198</v>
      </c>
      <c r="AF15" s="21"/>
      <c r="AG15" s="21">
        <v>0.53183180788108597</v>
      </c>
      <c r="AH15" s="21">
        <v>0.51254758485288199</v>
      </c>
      <c r="AI15" s="21">
        <v>0.52092179933261096</v>
      </c>
      <c r="AJ15" s="21">
        <v>0.38934260201277598</v>
      </c>
      <c r="AK15" s="21"/>
      <c r="AL15" s="21">
        <v>0.39383086062092798</v>
      </c>
      <c r="AM15" s="21">
        <v>0.39556924753283101</v>
      </c>
      <c r="AN15" s="21">
        <v>0.50391624741850904</v>
      </c>
      <c r="AO15" s="21">
        <v>0.56026717789778102</v>
      </c>
      <c r="AP15" s="21">
        <v>0.51973482071294796</v>
      </c>
      <c r="AQ15" s="21"/>
      <c r="AR15" s="21">
        <v>0.36855753455856299</v>
      </c>
      <c r="AS15" s="21">
        <v>0.40941769185127702</v>
      </c>
      <c r="AT15" s="21">
        <v>0.45490439633558399</v>
      </c>
      <c r="AU15" s="21">
        <v>0.51330225102722504</v>
      </c>
      <c r="AV15" s="21">
        <v>0.58853616486379201</v>
      </c>
      <c r="AW15" s="21"/>
      <c r="AX15" s="21">
        <v>0.49118166320753498</v>
      </c>
      <c r="AY15" s="21">
        <v>0.42488742070053698</v>
      </c>
      <c r="AZ15" s="21">
        <v>0.368564149990805</v>
      </c>
      <c r="BA15" s="21">
        <v>0.43306055046244701</v>
      </c>
      <c r="BB15" s="21">
        <v>0.51275618140393298</v>
      </c>
      <c r="BC15" s="21">
        <v>0.525296075401955</v>
      </c>
      <c r="BD15" s="21"/>
      <c r="BE15" s="21">
        <v>0.39482677239517899</v>
      </c>
      <c r="BF15" s="21">
        <v>0.50810291922636897</v>
      </c>
      <c r="BG15" s="21">
        <v>0.47176689045430198</v>
      </c>
      <c r="BH15" s="21"/>
      <c r="BI15" s="21">
        <v>0.37518276876750101</v>
      </c>
      <c r="BJ15" s="21">
        <v>0.46902668879848403</v>
      </c>
      <c r="BK15" s="21"/>
      <c r="BL15" s="21">
        <v>0.51116606023390698</v>
      </c>
      <c r="BM15" s="21">
        <v>0.47159400795091799</v>
      </c>
      <c r="BN15" s="21">
        <v>0.34758993273059002</v>
      </c>
      <c r="BO15" s="21">
        <v>0.31479075445881</v>
      </c>
      <c r="BP15" s="21">
        <v>0.429214107423603</v>
      </c>
      <c r="BQ15" s="21"/>
      <c r="BR15" s="21">
        <v>0.43758354689351803</v>
      </c>
      <c r="BS15" s="21">
        <v>0.48216401510114398</v>
      </c>
      <c r="BT15" s="21">
        <v>0.584870131945739</v>
      </c>
      <c r="BU15" s="21">
        <v>0.49048211711697398</v>
      </c>
      <c r="BV15" s="21"/>
      <c r="BW15" s="21">
        <v>0.51580831677556604</v>
      </c>
      <c r="BX15" s="21">
        <v>0.486905929467919</v>
      </c>
      <c r="BY15" s="21">
        <v>0.44812646340425699</v>
      </c>
      <c r="BZ15" s="21">
        <v>0.45676894277294899</v>
      </c>
      <c r="CA15" s="21">
        <v>0.35684185305392901</v>
      </c>
      <c r="CB15" s="21"/>
      <c r="CC15" s="21">
        <v>0.334687167956294</v>
      </c>
      <c r="CD15" s="21">
        <v>0.37708444160246402</v>
      </c>
      <c r="CE15" s="21">
        <v>0.397255018558271</v>
      </c>
      <c r="CF15" s="21">
        <v>0.446906986993727</v>
      </c>
      <c r="CG15" s="21">
        <v>0.44676691272547198</v>
      </c>
      <c r="CH15" s="21">
        <v>0.458547089973114</v>
      </c>
      <c r="CI15" s="21">
        <v>0.46475428761424697</v>
      </c>
      <c r="CJ15" s="21">
        <v>0.53396050707199105</v>
      </c>
      <c r="CK15" s="21">
        <v>0.53515511108302805</v>
      </c>
      <c r="CL15" s="21">
        <v>0.56429056618345996</v>
      </c>
    </row>
    <row r="16" spans="2:90" x14ac:dyDescent="0.25">
      <c r="B16" s="18" t="s">
        <v>497</v>
      </c>
      <c r="C16" s="21">
        <v>0.18240445099288299</v>
      </c>
      <c r="D16" s="21">
        <v>0.17508279921168901</v>
      </c>
      <c r="E16" s="21">
        <v>0.18902511612565301</v>
      </c>
      <c r="F16" s="21"/>
      <c r="G16" s="21">
        <v>0.19513773880025001</v>
      </c>
      <c r="H16" s="21">
        <v>0.19248168066176499</v>
      </c>
      <c r="I16" s="21">
        <v>0.20222976769221901</v>
      </c>
      <c r="J16" s="21">
        <v>0.207784916901292</v>
      </c>
      <c r="K16" s="21">
        <v>0.185031986969517</v>
      </c>
      <c r="L16" s="21">
        <v>0.13564153948765301</v>
      </c>
      <c r="M16" s="21"/>
      <c r="N16" s="21">
        <v>0.118230160912005</v>
      </c>
      <c r="O16" s="21">
        <v>0.183793803199711</v>
      </c>
      <c r="P16" s="21">
        <v>0.21022497699946599</v>
      </c>
      <c r="Q16" s="21">
        <v>0.226505007260417</v>
      </c>
      <c r="R16" s="21"/>
      <c r="S16" s="21">
        <v>0.18993198337042499</v>
      </c>
      <c r="T16" s="21">
        <v>0.16681030717143899</v>
      </c>
      <c r="U16" s="21">
        <v>0.14903747537089099</v>
      </c>
      <c r="V16" s="21">
        <v>0.185681453009616</v>
      </c>
      <c r="W16" s="21">
        <v>0.220151349314892</v>
      </c>
      <c r="X16" s="21">
        <v>0.22999022672441499</v>
      </c>
      <c r="Y16" s="21">
        <v>0.170440575042971</v>
      </c>
      <c r="Z16" s="21">
        <v>0.189572156174068</v>
      </c>
      <c r="AA16" s="21">
        <v>0.159222994944866</v>
      </c>
      <c r="AB16" s="21"/>
      <c r="AC16" s="21">
        <v>0.20126926050390601</v>
      </c>
      <c r="AD16" s="21">
        <v>0.144432434719858</v>
      </c>
      <c r="AE16" s="21">
        <v>0.21964009708510901</v>
      </c>
      <c r="AF16" s="21"/>
      <c r="AG16" s="21">
        <v>0.122471824738257</v>
      </c>
      <c r="AH16" s="21">
        <v>0.150475617749529</v>
      </c>
      <c r="AI16" s="21">
        <v>0.137108898328097</v>
      </c>
      <c r="AJ16" s="21">
        <v>0.24272025060219399</v>
      </c>
      <c r="AK16" s="21"/>
      <c r="AL16" s="21">
        <v>0.21672868091469299</v>
      </c>
      <c r="AM16" s="21">
        <v>0.24005028580787199</v>
      </c>
      <c r="AN16" s="21">
        <v>0.14349795580993399</v>
      </c>
      <c r="AO16" s="21">
        <v>0.115614552212806</v>
      </c>
      <c r="AP16" s="21">
        <v>5.6994281052072701E-2</v>
      </c>
      <c r="AQ16" s="21"/>
      <c r="AR16" s="21">
        <v>0.24099962737300201</v>
      </c>
      <c r="AS16" s="21">
        <v>0.19265854743858599</v>
      </c>
      <c r="AT16" s="21">
        <v>0.17856515270589199</v>
      </c>
      <c r="AU16" s="21">
        <v>0.16509112971307999</v>
      </c>
      <c r="AV16" s="21">
        <v>0.125868855389419</v>
      </c>
      <c r="AW16" s="21"/>
      <c r="AX16" s="21">
        <v>0.16807021718365001</v>
      </c>
      <c r="AY16" s="21">
        <v>0.19385207420669401</v>
      </c>
      <c r="AZ16" s="21">
        <v>0.25415178070128203</v>
      </c>
      <c r="BA16" s="21">
        <v>0.20378460041586599</v>
      </c>
      <c r="BB16" s="21">
        <v>0.107484175102534</v>
      </c>
      <c r="BC16" s="21">
        <v>0.105505683886186</v>
      </c>
      <c r="BD16" s="21"/>
      <c r="BE16" s="21">
        <v>0.20284472972387799</v>
      </c>
      <c r="BF16" s="21">
        <v>0.17882368382580699</v>
      </c>
      <c r="BG16" s="21">
        <v>0.15928502722358101</v>
      </c>
      <c r="BH16" s="21"/>
      <c r="BI16" s="21">
        <v>0.263943283149076</v>
      </c>
      <c r="BJ16" s="21">
        <v>0.16170359273767099</v>
      </c>
      <c r="BK16" s="21"/>
      <c r="BL16" s="21">
        <v>0.138124433560808</v>
      </c>
      <c r="BM16" s="21">
        <v>0.18496411419477701</v>
      </c>
      <c r="BN16" s="21">
        <v>0.254853132235423</v>
      </c>
      <c r="BO16" s="21">
        <v>0.25541232384365598</v>
      </c>
      <c r="BP16" s="21">
        <v>0.19561163565709</v>
      </c>
      <c r="BQ16" s="21"/>
      <c r="BR16" s="21">
        <v>0.19398370223289599</v>
      </c>
      <c r="BS16" s="21">
        <v>0.118795078944578</v>
      </c>
      <c r="BT16" s="21">
        <v>6.9027031997494298E-2</v>
      </c>
      <c r="BU16" s="21">
        <v>0.21108298951913401</v>
      </c>
      <c r="BV16" s="21"/>
      <c r="BW16" s="21">
        <v>0.123410490084888</v>
      </c>
      <c r="BX16" s="21">
        <v>0.148364039426644</v>
      </c>
      <c r="BY16" s="21">
        <v>0.16695180678690699</v>
      </c>
      <c r="BZ16" s="21">
        <v>0.18761178177719801</v>
      </c>
      <c r="CA16" s="21">
        <v>0.27792503069219798</v>
      </c>
      <c r="CB16" s="21"/>
      <c r="CC16" s="21">
        <v>0.30474275898679698</v>
      </c>
      <c r="CD16" s="21">
        <v>0.288529847799674</v>
      </c>
      <c r="CE16" s="21">
        <v>0.22602046366284301</v>
      </c>
      <c r="CF16" s="21">
        <v>0.17153742897229701</v>
      </c>
      <c r="CG16" s="21">
        <v>0.14093878047818201</v>
      </c>
      <c r="CH16" s="21">
        <v>0.16003748275934801</v>
      </c>
      <c r="CI16" s="21">
        <v>0.14972162402820199</v>
      </c>
      <c r="CJ16" s="21">
        <v>0.14883027776226501</v>
      </c>
      <c r="CK16" s="21">
        <v>8.7704247873702706E-2</v>
      </c>
      <c r="CL16" s="21">
        <v>0.111690347209232</v>
      </c>
    </row>
    <row r="17" spans="2:90" x14ac:dyDescent="0.25">
      <c r="B17" s="18" t="s">
        <v>498</v>
      </c>
      <c r="C17" s="22">
        <v>0.26762130305259402</v>
      </c>
      <c r="D17" s="22">
        <v>0.279597892941228</v>
      </c>
      <c r="E17" s="22">
        <v>0.25714037493771302</v>
      </c>
      <c r="F17" s="22"/>
      <c r="G17" s="22">
        <v>0.19040066895921401</v>
      </c>
      <c r="H17" s="22">
        <v>0.298709557956362</v>
      </c>
      <c r="I17" s="22">
        <v>0.25463433645100703</v>
      </c>
      <c r="J17" s="22">
        <v>0.20657041047364699</v>
      </c>
      <c r="K17" s="22">
        <v>0.23689502884211699</v>
      </c>
      <c r="L17" s="22">
        <v>0.35309608488201799</v>
      </c>
      <c r="M17" s="22"/>
      <c r="N17" s="22">
        <v>0.418909313498116</v>
      </c>
      <c r="O17" s="22">
        <v>0.25970859873250302</v>
      </c>
      <c r="P17" s="22">
        <v>0.22050244256101201</v>
      </c>
      <c r="Q17" s="22">
        <v>0.15162578943569299</v>
      </c>
      <c r="R17" s="22"/>
      <c r="S17" s="22">
        <v>0.26960047448098201</v>
      </c>
      <c r="T17" s="22">
        <v>0.27365459929298802</v>
      </c>
      <c r="U17" s="22">
        <v>0.32719916957946998</v>
      </c>
      <c r="V17" s="22">
        <v>0.26250348509796301</v>
      </c>
      <c r="W17" s="22">
        <v>0.18737646813033201</v>
      </c>
      <c r="X17" s="22">
        <v>0.193068719899261</v>
      </c>
      <c r="Y17" s="22">
        <v>0.30763967339146298</v>
      </c>
      <c r="Z17" s="22">
        <v>0.213636737267827</v>
      </c>
      <c r="AA17" s="22">
        <v>0.31846867084742903</v>
      </c>
      <c r="AB17" s="22"/>
      <c r="AC17" s="22">
        <v>0.24967970983833901</v>
      </c>
      <c r="AD17" s="22">
        <v>0.36181086415961</v>
      </c>
      <c r="AE17" s="22">
        <v>0.142426376805843</v>
      </c>
      <c r="AF17" s="22"/>
      <c r="AG17" s="22">
        <v>0.40935998314282901</v>
      </c>
      <c r="AH17" s="22">
        <v>0.36207196710335399</v>
      </c>
      <c r="AI17" s="22">
        <v>0.38381290100451398</v>
      </c>
      <c r="AJ17" s="22">
        <v>0.146622351410582</v>
      </c>
      <c r="AK17" s="22"/>
      <c r="AL17" s="22">
        <v>0.17710217970623501</v>
      </c>
      <c r="AM17" s="22">
        <v>0.15551896172495899</v>
      </c>
      <c r="AN17" s="22">
        <v>0.36041829160857503</v>
      </c>
      <c r="AO17" s="22">
        <v>0.44465262568497499</v>
      </c>
      <c r="AP17" s="22">
        <v>0.46274053966087503</v>
      </c>
      <c r="AQ17" s="22"/>
      <c r="AR17" s="22">
        <v>0.12755790718556101</v>
      </c>
      <c r="AS17" s="22">
        <v>0.21675914441269101</v>
      </c>
      <c r="AT17" s="22">
        <v>0.27633924362969198</v>
      </c>
      <c r="AU17" s="22">
        <v>0.348211121314146</v>
      </c>
      <c r="AV17" s="22">
        <v>0.46266730947437301</v>
      </c>
      <c r="AW17" s="22"/>
      <c r="AX17" s="22">
        <v>0.32311144602388397</v>
      </c>
      <c r="AY17" s="22">
        <v>0.231035346493843</v>
      </c>
      <c r="AZ17" s="22">
        <v>0.114412369289524</v>
      </c>
      <c r="BA17" s="22">
        <v>0.229275950046581</v>
      </c>
      <c r="BB17" s="22">
        <v>0.40527200630139898</v>
      </c>
      <c r="BC17" s="22">
        <v>0.41979039151576902</v>
      </c>
      <c r="BD17" s="22"/>
      <c r="BE17" s="22">
        <v>0.19198204267130101</v>
      </c>
      <c r="BF17" s="22">
        <v>0.32927923540056198</v>
      </c>
      <c r="BG17" s="22">
        <v>0.31248186323072102</v>
      </c>
      <c r="BH17" s="22"/>
      <c r="BI17" s="22">
        <v>0.11123948561842401</v>
      </c>
      <c r="BJ17" s="22">
        <v>0.30732309606081298</v>
      </c>
      <c r="BK17" s="22"/>
      <c r="BL17" s="22">
        <v>0.37304162667309898</v>
      </c>
      <c r="BM17" s="22">
        <v>0.28662989375614101</v>
      </c>
      <c r="BN17" s="22">
        <v>9.2736800495166694E-2</v>
      </c>
      <c r="BO17" s="22">
        <v>5.9378430615153702E-2</v>
      </c>
      <c r="BP17" s="22">
        <v>0.233602471766513</v>
      </c>
      <c r="BQ17" s="22"/>
      <c r="BR17" s="22">
        <v>0.24359984466062201</v>
      </c>
      <c r="BS17" s="22">
        <v>0.36336893615656701</v>
      </c>
      <c r="BT17" s="22">
        <v>0.51584309994824395</v>
      </c>
      <c r="BU17" s="22">
        <v>0.27939912759784002</v>
      </c>
      <c r="BV17" s="22"/>
      <c r="BW17" s="22">
        <v>0.39239782669067802</v>
      </c>
      <c r="BX17" s="22">
        <v>0.33854189004127599</v>
      </c>
      <c r="BY17" s="22">
        <v>0.28117465661735003</v>
      </c>
      <c r="BZ17" s="22">
        <v>0.26915716099575099</v>
      </c>
      <c r="CA17" s="22">
        <v>7.8916822361731795E-2</v>
      </c>
      <c r="CB17" s="22"/>
      <c r="CC17" s="22">
        <v>2.99444089694972E-2</v>
      </c>
      <c r="CD17" s="22">
        <v>8.8554593802790099E-2</v>
      </c>
      <c r="CE17" s="22">
        <v>0.17123455489542799</v>
      </c>
      <c r="CF17" s="22">
        <v>0.27536955802143098</v>
      </c>
      <c r="CG17" s="22">
        <v>0.30582813224729</v>
      </c>
      <c r="CH17" s="22">
        <v>0.29850960721376502</v>
      </c>
      <c r="CI17" s="22">
        <v>0.31503266358604498</v>
      </c>
      <c r="CJ17" s="22">
        <v>0.38513022930972601</v>
      </c>
      <c r="CK17" s="22">
        <v>0.44745086320932498</v>
      </c>
      <c r="CL17" s="22">
        <v>0.45260021897422698</v>
      </c>
    </row>
    <row r="18" spans="2:90" x14ac:dyDescent="0.25">
      <c r="B18" s="16"/>
    </row>
    <row r="19" spans="2:90" x14ac:dyDescent="0.25">
      <c r="B19" t="s">
        <v>114</v>
      </c>
    </row>
    <row r="20" spans="2:90" x14ac:dyDescent="0.25">
      <c r="B20" t="s">
        <v>115</v>
      </c>
    </row>
    <row r="22" spans="2:90" x14ac:dyDescent="0.25">
      <c r="B22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501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491</v>
      </c>
      <c r="C9" s="17">
        <v>5.4421386819264103E-2</v>
      </c>
      <c r="D9" s="17">
        <v>6.1154470614952799E-2</v>
      </c>
      <c r="E9" s="17">
        <v>4.7731861991052602E-2</v>
      </c>
      <c r="F9" s="17"/>
      <c r="G9" s="17">
        <v>9.4303551798010601E-2</v>
      </c>
      <c r="H9" s="17">
        <v>7.8361055849377498E-2</v>
      </c>
      <c r="I9" s="17">
        <v>4.6607539204758998E-2</v>
      </c>
      <c r="J9" s="17">
        <v>3.03368277951905E-2</v>
      </c>
      <c r="K9" s="17">
        <v>3.6278510411840499E-2</v>
      </c>
      <c r="L9" s="17">
        <v>5.4118187787016103E-2</v>
      </c>
      <c r="M9" s="17"/>
      <c r="N9" s="17">
        <v>6.8251690963079106E-2</v>
      </c>
      <c r="O9" s="17">
        <v>4.2974805348774001E-2</v>
      </c>
      <c r="P9" s="17">
        <v>5.5149288789297202E-2</v>
      </c>
      <c r="Q9" s="17">
        <v>5.1549609117267199E-2</v>
      </c>
      <c r="R9" s="17"/>
      <c r="S9" s="17">
        <v>7.4252353402516E-2</v>
      </c>
      <c r="T9" s="17">
        <v>4.6476805882181602E-2</v>
      </c>
      <c r="U9" s="17">
        <v>4.9920743709596697E-2</v>
      </c>
      <c r="V9" s="17">
        <v>5.1005177747689E-2</v>
      </c>
      <c r="W9" s="17">
        <v>5.95974007794925E-2</v>
      </c>
      <c r="X9" s="17">
        <v>4.6816339046781702E-2</v>
      </c>
      <c r="Y9" s="17">
        <v>3.7241789717514497E-2</v>
      </c>
      <c r="Z9" s="17">
        <v>7.4228706242345205E-2</v>
      </c>
      <c r="AA9" s="17">
        <v>5.5222809431822097E-2</v>
      </c>
      <c r="AB9" s="17"/>
      <c r="AC9" s="17">
        <v>5.3021600960584503E-2</v>
      </c>
      <c r="AD9" s="17">
        <v>5.8189064933396401E-2</v>
      </c>
      <c r="AE9" s="17">
        <v>4.9705148687410203E-2</v>
      </c>
      <c r="AF9" s="17"/>
      <c r="AG9" s="17">
        <v>6.3445460426955799E-2</v>
      </c>
      <c r="AH9" s="17">
        <v>7.9405046720207595E-2</v>
      </c>
      <c r="AI9" s="17">
        <v>4.1295616066844898E-2</v>
      </c>
      <c r="AJ9" s="17">
        <v>4.6863245981330702E-2</v>
      </c>
      <c r="AK9" s="17"/>
      <c r="AL9" s="17">
        <v>4.8976678783378497E-2</v>
      </c>
      <c r="AM9" s="17">
        <v>4.0634410812811897E-2</v>
      </c>
      <c r="AN9" s="17">
        <v>5.20110543488582E-2</v>
      </c>
      <c r="AO9" s="17">
        <v>9.1216169022577606E-2</v>
      </c>
      <c r="AP9" s="17">
        <v>7.8851907076509895E-2</v>
      </c>
      <c r="AQ9" s="17"/>
      <c r="AR9" s="17">
        <v>5.6258899922800899E-2</v>
      </c>
      <c r="AS9" s="17">
        <v>5.3093647870221201E-2</v>
      </c>
      <c r="AT9" s="17">
        <v>5.2565414814040999E-2</v>
      </c>
      <c r="AU9" s="17">
        <v>5.1216124262104298E-2</v>
      </c>
      <c r="AV9" s="17">
        <v>8.3730406814321104E-2</v>
      </c>
      <c r="AW9" s="17"/>
      <c r="AX9" s="17">
        <v>8.6765525678712999E-2</v>
      </c>
      <c r="AY9" s="17">
        <v>4.5930814537400499E-2</v>
      </c>
      <c r="AZ9" s="17">
        <v>4.1438520504528502E-2</v>
      </c>
      <c r="BA9" s="17">
        <v>4.8187212462001999E-2</v>
      </c>
      <c r="BB9" s="17">
        <v>3.4432761454359397E-2</v>
      </c>
      <c r="BC9" s="17">
        <v>5.5138208752999199E-2</v>
      </c>
      <c r="BD9" s="17"/>
      <c r="BE9" s="17">
        <v>4.23209914107242E-2</v>
      </c>
      <c r="BF9" s="17">
        <v>8.3613356096047295E-2</v>
      </c>
      <c r="BG9" s="17">
        <v>4.3063056695599601E-2</v>
      </c>
      <c r="BH9" s="17"/>
      <c r="BI9" s="17">
        <v>4.20751052107287E-2</v>
      </c>
      <c r="BJ9" s="17">
        <v>5.75558274139936E-2</v>
      </c>
      <c r="BK9" s="17"/>
      <c r="BL9" s="17">
        <v>6.25417276964155E-2</v>
      </c>
      <c r="BM9" s="17">
        <v>5.0103851874601597E-2</v>
      </c>
      <c r="BN9" s="17">
        <v>3.9600375138002297E-2</v>
      </c>
      <c r="BO9" s="17">
        <v>4.0881687436666099E-2</v>
      </c>
      <c r="BP9" s="17">
        <v>5.7618093443132803E-2</v>
      </c>
      <c r="BQ9" s="17"/>
      <c r="BR9" s="17">
        <v>4.8791881203234397E-2</v>
      </c>
      <c r="BS9" s="17">
        <v>6.8504746830708299E-2</v>
      </c>
      <c r="BT9" s="17">
        <v>0.105883331529736</v>
      </c>
      <c r="BU9" s="17">
        <v>8.38090078899658E-2</v>
      </c>
      <c r="BV9" s="17"/>
      <c r="BW9" s="17">
        <v>5.5596052805473098E-2</v>
      </c>
      <c r="BX9" s="17">
        <v>4.7630934419295598E-2</v>
      </c>
      <c r="BY9" s="17">
        <v>4.8089747262036998E-2</v>
      </c>
      <c r="BZ9" s="17">
        <v>5.1251932564844199E-2</v>
      </c>
      <c r="CA9" s="17">
        <v>6.4761027218002101E-2</v>
      </c>
      <c r="CB9" s="17"/>
      <c r="CC9" s="17">
        <v>5.2839276458481098E-2</v>
      </c>
      <c r="CD9" s="17">
        <v>6.52638798339574E-2</v>
      </c>
      <c r="CE9" s="17">
        <v>5.7575848321029501E-2</v>
      </c>
      <c r="CF9" s="17">
        <v>5.4711572033237801E-2</v>
      </c>
      <c r="CG9" s="17">
        <v>6.8244077889995702E-2</v>
      </c>
      <c r="CH9" s="17">
        <v>5.2776796433928297E-2</v>
      </c>
      <c r="CI9" s="17">
        <v>3.6408632128511198E-2</v>
      </c>
      <c r="CJ9" s="17">
        <v>5.8079639412878602E-2</v>
      </c>
      <c r="CK9" s="17">
        <v>4.4120412508276703E-2</v>
      </c>
      <c r="CL9" s="17">
        <v>3.4980884767826501E-2</v>
      </c>
    </row>
    <row r="10" spans="2:90" x14ac:dyDescent="0.25">
      <c r="B10" s="18" t="s">
        <v>492</v>
      </c>
      <c r="C10" s="17">
        <v>0.33468730919272799</v>
      </c>
      <c r="D10" s="17">
        <v>0.33599060952217402</v>
      </c>
      <c r="E10" s="17">
        <v>0.33406980710731499</v>
      </c>
      <c r="F10" s="17"/>
      <c r="G10" s="17">
        <v>0.278454657921819</v>
      </c>
      <c r="H10" s="17">
        <v>0.33054183227332501</v>
      </c>
      <c r="I10" s="17">
        <v>0.32881224972914103</v>
      </c>
      <c r="J10" s="17">
        <v>0.314266675320721</v>
      </c>
      <c r="K10" s="17">
        <v>0.30277876171212798</v>
      </c>
      <c r="L10" s="17">
        <v>0.403227428452481</v>
      </c>
      <c r="M10" s="17"/>
      <c r="N10" s="17">
        <v>0.41240913262345802</v>
      </c>
      <c r="O10" s="17">
        <v>0.32917986335983901</v>
      </c>
      <c r="P10" s="17">
        <v>0.30722696596260901</v>
      </c>
      <c r="Q10" s="17">
        <v>0.28031163950909899</v>
      </c>
      <c r="R10" s="17"/>
      <c r="S10" s="17">
        <v>0.285023186642133</v>
      </c>
      <c r="T10" s="17">
        <v>0.35809900838136299</v>
      </c>
      <c r="U10" s="17">
        <v>0.3582970571536</v>
      </c>
      <c r="V10" s="17">
        <v>0.37168326899794701</v>
      </c>
      <c r="W10" s="17">
        <v>0.31155690050861601</v>
      </c>
      <c r="X10" s="17">
        <v>0.29972911150036402</v>
      </c>
      <c r="Y10" s="17">
        <v>0.350529253586361</v>
      </c>
      <c r="Z10" s="17">
        <v>0.289648843629564</v>
      </c>
      <c r="AA10" s="17">
        <v>0.36351176920249201</v>
      </c>
      <c r="AB10" s="17"/>
      <c r="AC10" s="17">
        <v>0.34034433459921498</v>
      </c>
      <c r="AD10" s="17">
        <v>0.37080843042143202</v>
      </c>
      <c r="AE10" s="17">
        <v>0.26683037416640198</v>
      </c>
      <c r="AF10" s="17"/>
      <c r="AG10" s="17">
        <v>0.39398661468114199</v>
      </c>
      <c r="AH10" s="17">
        <v>0.37304145735785199</v>
      </c>
      <c r="AI10" s="17">
        <v>0.41090748773174002</v>
      </c>
      <c r="AJ10" s="17">
        <v>0.284983124699</v>
      </c>
      <c r="AK10" s="17"/>
      <c r="AL10" s="17">
        <v>0.30700149693884299</v>
      </c>
      <c r="AM10" s="17">
        <v>0.29396602861309801</v>
      </c>
      <c r="AN10" s="17">
        <v>0.36416016154210701</v>
      </c>
      <c r="AO10" s="17">
        <v>0.40086078548529003</v>
      </c>
      <c r="AP10" s="17">
        <v>0.39332645217248202</v>
      </c>
      <c r="AQ10" s="17"/>
      <c r="AR10" s="17">
        <v>0.26720482941556101</v>
      </c>
      <c r="AS10" s="17">
        <v>0.33033207533120501</v>
      </c>
      <c r="AT10" s="17">
        <v>0.32827607209516702</v>
      </c>
      <c r="AU10" s="17">
        <v>0.37602110755719698</v>
      </c>
      <c r="AV10" s="17">
        <v>0.440041227151724</v>
      </c>
      <c r="AW10" s="17"/>
      <c r="AX10" s="17">
        <v>0.29731383253765098</v>
      </c>
      <c r="AY10" s="17">
        <v>0.33238196449093599</v>
      </c>
      <c r="AZ10" s="17">
        <v>0.312925524239903</v>
      </c>
      <c r="BA10" s="17">
        <v>0.342278113251617</v>
      </c>
      <c r="BB10" s="17">
        <v>0.41011842113466401</v>
      </c>
      <c r="BC10" s="17">
        <v>0.37177528758066197</v>
      </c>
      <c r="BD10" s="17"/>
      <c r="BE10" s="17">
        <v>0.29932895669931098</v>
      </c>
      <c r="BF10" s="17">
        <v>0.34579224200345199</v>
      </c>
      <c r="BG10" s="17">
        <v>0.37415265670528902</v>
      </c>
      <c r="BH10" s="17"/>
      <c r="BI10" s="17">
        <v>0.29092201039683802</v>
      </c>
      <c r="BJ10" s="17">
        <v>0.34579832492490298</v>
      </c>
      <c r="BK10" s="17"/>
      <c r="BL10" s="17">
        <v>0.39190987604268201</v>
      </c>
      <c r="BM10" s="17">
        <v>0.33369066549598903</v>
      </c>
      <c r="BN10" s="17">
        <v>0.22074898338849699</v>
      </c>
      <c r="BO10" s="17">
        <v>0.24929748012118699</v>
      </c>
      <c r="BP10" s="17">
        <v>0.32296481017966</v>
      </c>
      <c r="BQ10" s="17"/>
      <c r="BR10" s="17">
        <v>0.33578858020464503</v>
      </c>
      <c r="BS10" s="17">
        <v>0.32939293015232002</v>
      </c>
      <c r="BT10" s="17">
        <v>0.33334293715784202</v>
      </c>
      <c r="BU10" s="17">
        <v>0.33904591016315899</v>
      </c>
      <c r="BV10" s="17"/>
      <c r="BW10" s="17">
        <v>0.34096095275739802</v>
      </c>
      <c r="BX10" s="17">
        <v>0.38971917240753801</v>
      </c>
      <c r="BY10" s="17">
        <v>0.34785893264631201</v>
      </c>
      <c r="BZ10" s="17">
        <v>0.331083029536891</v>
      </c>
      <c r="CA10" s="17">
        <v>0.27505630058083202</v>
      </c>
      <c r="CB10" s="17"/>
      <c r="CC10" s="17">
        <v>0.27333538847088401</v>
      </c>
      <c r="CD10" s="17">
        <v>0.27206075403867702</v>
      </c>
      <c r="CE10" s="17">
        <v>0.279831416879748</v>
      </c>
      <c r="CF10" s="17">
        <v>0.339524916787451</v>
      </c>
      <c r="CG10" s="17">
        <v>0.31956680816970201</v>
      </c>
      <c r="CH10" s="17">
        <v>0.36097024353915202</v>
      </c>
      <c r="CI10" s="17">
        <v>0.35697544237374401</v>
      </c>
      <c r="CJ10" s="17">
        <v>0.38644473152938003</v>
      </c>
      <c r="CK10" s="17">
        <v>0.422963340827612</v>
      </c>
      <c r="CL10" s="17">
        <v>0.385841040105732</v>
      </c>
    </row>
    <row r="11" spans="2:90" x14ac:dyDescent="0.25">
      <c r="B11" s="18" t="s">
        <v>493</v>
      </c>
      <c r="C11" s="17">
        <v>0.360273502171997</v>
      </c>
      <c r="D11" s="17">
        <v>0.35424829216647002</v>
      </c>
      <c r="E11" s="17">
        <v>0.36746586816937998</v>
      </c>
      <c r="F11" s="17"/>
      <c r="G11" s="17">
        <v>0.333667589255428</v>
      </c>
      <c r="H11" s="17">
        <v>0.33293446346383898</v>
      </c>
      <c r="I11" s="17">
        <v>0.35362193879583098</v>
      </c>
      <c r="J11" s="17">
        <v>0.37223454341402501</v>
      </c>
      <c r="K11" s="17">
        <v>0.41204830366891698</v>
      </c>
      <c r="L11" s="17">
        <v>0.35300847344188702</v>
      </c>
      <c r="M11" s="17"/>
      <c r="N11" s="17">
        <v>0.33927469958620299</v>
      </c>
      <c r="O11" s="17">
        <v>0.37046102736023001</v>
      </c>
      <c r="P11" s="17">
        <v>0.36441076115459198</v>
      </c>
      <c r="Q11" s="17">
        <v>0.367204800695066</v>
      </c>
      <c r="R11" s="17"/>
      <c r="S11" s="17">
        <v>0.34010051793039497</v>
      </c>
      <c r="T11" s="17">
        <v>0.34918009902792801</v>
      </c>
      <c r="U11" s="17">
        <v>0.40823274209435201</v>
      </c>
      <c r="V11" s="17">
        <v>0.33805489542443501</v>
      </c>
      <c r="W11" s="17">
        <v>0.39011609731782598</v>
      </c>
      <c r="X11" s="17">
        <v>0.33917592766756499</v>
      </c>
      <c r="Y11" s="17">
        <v>0.377703134521368</v>
      </c>
      <c r="Z11" s="17">
        <v>0.353553670584416</v>
      </c>
      <c r="AA11" s="17">
        <v>0.36629343630495498</v>
      </c>
      <c r="AB11" s="17"/>
      <c r="AC11" s="17">
        <v>0.35751490502017302</v>
      </c>
      <c r="AD11" s="17">
        <v>0.360978107879244</v>
      </c>
      <c r="AE11" s="17">
        <v>0.37377921160561001</v>
      </c>
      <c r="AF11" s="17"/>
      <c r="AG11" s="17">
        <v>0.35806909657198599</v>
      </c>
      <c r="AH11" s="17">
        <v>0.35082796752497197</v>
      </c>
      <c r="AI11" s="17">
        <v>0.353410430824314</v>
      </c>
      <c r="AJ11" s="17">
        <v>0.36536171703123599</v>
      </c>
      <c r="AK11" s="17"/>
      <c r="AL11" s="17">
        <v>0.36761909597779102</v>
      </c>
      <c r="AM11" s="17">
        <v>0.36031052475066899</v>
      </c>
      <c r="AN11" s="17">
        <v>0.37815880976976801</v>
      </c>
      <c r="AO11" s="17">
        <v>0.32960983608553901</v>
      </c>
      <c r="AP11" s="17">
        <v>0.33370787476856401</v>
      </c>
      <c r="AQ11" s="17"/>
      <c r="AR11" s="17">
        <v>0.35804400390225999</v>
      </c>
      <c r="AS11" s="17">
        <v>0.35379557874480799</v>
      </c>
      <c r="AT11" s="17">
        <v>0.38380810707743201</v>
      </c>
      <c r="AU11" s="17">
        <v>0.34436498501455098</v>
      </c>
      <c r="AV11" s="17">
        <v>0.29628218513377003</v>
      </c>
      <c r="AW11" s="17"/>
      <c r="AX11" s="17">
        <v>0.35140465954274802</v>
      </c>
      <c r="AY11" s="17">
        <v>0.36391889715810699</v>
      </c>
      <c r="AZ11" s="17">
        <v>0.360903413149608</v>
      </c>
      <c r="BA11" s="17">
        <v>0.35812329731727499</v>
      </c>
      <c r="BB11" s="17">
        <v>0.38969290899016101</v>
      </c>
      <c r="BC11" s="17">
        <v>0.32733782951243601</v>
      </c>
      <c r="BD11" s="17"/>
      <c r="BE11" s="17">
        <v>0.36309591827043403</v>
      </c>
      <c r="BF11" s="17">
        <v>0.33879014139057201</v>
      </c>
      <c r="BG11" s="17">
        <v>0.37547897205845898</v>
      </c>
      <c r="BH11" s="17"/>
      <c r="BI11" s="17">
        <v>0.34340684904515301</v>
      </c>
      <c r="BJ11" s="17">
        <v>0.36455556246628501</v>
      </c>
      <c r="BK11" s="17"/>
      <c r="BL11" s="17">
        <v>0.35635310040047002</v>
      </c>
      <c r="BM11" s="17">
        <v>0.34664216516197599</v>
      </c>
      <c r="BN11" s="17">
        <v>0.399435418875</v>
      </c>
      <c r="BO11" s="17">
        <v>0.37844583542830001</v>
      </c>
      <c r="BP11" s="17">
        <v>0.36716986753265202</v>
      </c>
      <c r="BQ11" s="17"/>
      <c r="BR11" s="17">
        <v>0.360772255018801</v>
      </c>
      <c r="BS11" s="17">
        <v>0.37053766600784699</v>
      </c>
      <c r="BT11" s="17">
        <v>0.37744021018782498</v>
      </c>
      <c r="BU11" s="17">
        <v>0.31009635063186503</v>
      </c>
      <c r="BV11" s="17"/>
      <c r="BW11" s="17">
        <v>0.38364997484033497</v>
      </c>
      <c r="BX11" s="17">
        <v>0.35157666342392302</v>
      </c>
      <c r="BY11" s="17">
        <v>0.37014726296635098</v>
      </c>
      <c r="BZ11" s="17">
        <v>0.34995180643378998</v>
      </c>
      <c r="CA11" s="17">
        <v>0.34857928170003799</v>
      </c>
      <c r="CB11" s="17"/>
      <c r="CC11" s="17">
        <v>0.31568505385120998</v>
      </c>
      <c r="CD11" s="17">
        <v>0.357762925334418</v>
      </c>
      <c r="CE11" s="17">
        <v>0.39571848339782201</v>
      </c>
      <c r="CF11" s="17">
        <v>0.34676135171861699</v>
      </c>
      <c r="CG11" s="17">
        <v>0.36851119306382102</v>
      </c>
      <c r="CH11" s="17">
        <v>0.32879054543052399</v>
      </c>
      <c r="CI11" s="17">
        <v>0.41529117379374803</v>
      </c>
      <c r="CJ11" s="17">
        <v>0.33746341097935301</v>
      </c>
      <c r="CK11" s="17">
        <v>0.34873742828632698</v>
      </c>
      <c r="CL11" s="17">
        <v>0.401100523628804</v>
      </c>
    </row>
    <row r="12" spans="2:90" x14ac:dyDescent="0.25">
      <c r="B12" s="18" t="s">
        <v>494</v>
      </c>
      <c r="C12" s="17">
        <v>0.13649629287071499</v>
      </c>
      <c r="D12" s="17">
        <v>0.14308653319258499</v>
      </c>
      <c r="E12" s="17">
        <v>0.130496569272782</v>
      </c>
      <c r="F12" s="17"/>
      <c r="G12" s="17">
        <v>0.168754872242457</v>
      </c>
      <c r="H12" s="17">
        <v>0.14611228058173301</v>
      </c>
      <c r="I12" s="17">
        <v>0.16045908332464501</v>
      </c>
      <c r="J12" s="17">
        <v>0.14601356224747999</v>
      </c>
      <c r="K12" s="17">
        <v>0.13751516898285099</v>
      </c>
      <c r="L12" s="17">
        <v>9.0861800633937506E-2</v>
      </c>
      <c r="M12" s="17"/>
      <c r="N12" s="17">
        <v>0.102802810915155</v>
      </c>
      <c r="O12" s="17">
        <v>0.13864820406036399</v>
      </c>
      <c r="P12" s="17">
        <v>0.16270463069264199</v>
      </c>
      <c r="Q12" s="17">
        <v>0.14761270196933601</v>
      </c>
      <c r="R12" s="17"/>
      <c r="S12" s="17">
        <v>0.159956823062193</v>
      </c>
      <c r="T12" s="17">
        <v>0.13608341203730301</v>
      </c>
      <c r="U12" s="17">
        <v>0.104700382564966</v>
      </c>
      <c r="V12" s="17">
        <v>0.121201529065268</v>
      </c>
      <c r="W12" s="17">
        <v>0.123992448847971</v>
      </c>
      <c r="X12" s="17">
        <v>0.19425074104156201</v>
      </c>
      <c r="Y12" s="17">
        <v>0.128430226569759</v>
      </c>
      <c r="Z12" s="17">
        <v>0.157779765104784</v>
      </c>
      <c r="AA12" s="17">
        <v>0.106623696501023</v>
      </c>
      <c r="AB12" s="17"/>
      <c r="AC12" s="17">
        <v>0.135200787936641</v>
      </c>
      <c r="AD12" s="17">
        <v>0.11862625498842901</v>
      </c>
      <c r="AE12" s="17">
        <v>0.165941482252422</v>
      </c>
      <c r="AF12" s="17"/>
      <c r="AG12" s="17">
        <v>0.109508875709945</v>
      </c>
      <c r="AH12" s="17">
        <v>0.11707331896260401</v>
      </c>
      <c r="AI12" s="17">
        <v>0.105854588203983</v>
      </c>
      <c r="AJ12" s="17">
        <v>0.170001786886809</v>
      </c>
      <c r="AK12" s="17"/>
      <c r="AL12" s="17">
        <v>0.14135144003320299</v>
      </c>
      <c r="AM12" s="17">
        <v>0.15373569278631</v>
      </c>
      <c r="AN12" s="17">
        <v>0.123074750740787</v>
      </c>
      <c r="AO12" s="17">
        <v>0.11035705346232</v>
      </c>
      <c r="AP12" s="17">
        <v>7.9846906721353098E-2</v>
      </c>
      <c r="AQ12" s="17"/>
      <c r="AR12" s="17">
        <v>0.15303110624823099</v>
      </c>
      <c r="AS12" s="17">
        <v>0.130465849706946</v>
      </c>
      <c r="AT12" s="17">
        <v>0.13480769464536399</v>
      </c>
      <c r="AU12" s="17">
        <v>0.137784240792406</v>
      </c>
      <c r="AV12" s="17">
        <v>0.132063949379989</v>
      </c>
      <c r="AW12" s="17"/>
      <c r="AX12" s="17">
        <v>0.15475448210526899</v>
      </c>
      <c r="AY12" s="17">
        <v>0.13084912810735</v>
      </c>
      <c r="AZ12" s="17">
        <v>0.15244808888876801</v>
      </c>
      <c r="BA12" s="17">
        <v>0.14352782724702201</v>
      </c>
      <c r="BB12" s="17">
        <v>8.4127398221659905E-2</v>
      </c>
      <c r="BC12" s="17">
        <v>0.14090123204930599</v>
      </c>
      <c r="BD12" s="17"/>
      <c r="BE12" s="17">
        <v>0.156237384717442</v>
      </c>
      <c r="BF12" s="17">
        <v>0.14466187286757001</v>
      </c>
      <c r="BG12" s="17">
        <v>0.104766152155727</v>
      </c>
      <c r="BH12" s="17"/>
      <c r="BI12" s="17">
        <v>0.16042928434647399</v>
      </c>
      <c r="BJ12" s="17">
        <v>0.13042024970132299</v>
      </c>
      <c r="BK12" s="17"/>
      <c r="BL12" s="17">
        <v>0.10157304611361399</v>
      </c>
      <c r="BM12" s="17">
        <v>0.16634763669062</v>
      </c>
      <c r="BN12" s="17">
        <v>0.17872000598647</v>
      </c>
      <c r="BO12" s="17">
        <v>0.17294862118304499</v>
      </c>
      <c r="BP12" s="17">
        <v>0.13147484803902801</v>
      </c>
      <c r="BQ12" s="17"/>
      <c r="BR12" s="17">
        <v>0.14023499325988301</v>
      </c>
      <c r="BS12" s="17">
        <v>0.119754339419457</v>
      </c>
      <c r="BT12" s="17">
        <v>0.102081433590528</v>
      </c>
      <c r="BU12" s="17">
        <v>0.147211284290199</v>
      </c>
      <c r="BV12" s="17"/>
      <c r="BW12" s="17">
        <v>0.120552489990141</v>
      </c>
      <c r="BX12" s="17">
        <v>0.11060187245919</v>
      </c>
      <c r="BY12" s="17">
        <v>0.13452769510200399</v>
      </c>
      <c r="BZ12" s="17">
        <v>0.147046195898725</v>
      </c>
      <c r="CA12" s="17">
        <v>0.17308109784986001</v>
      </c>
      <c r="CB12" s="17"/>
      <c r="CC12" s="17">
        <v>0.19575203609685499</v>
      </c>
      <c r="CD12" s="17">
        <v>0.16518455245696001</v>
      </c>
      <c r="CE12" s="17">
        <v>0.15972997242678</v>
      </c>
      <c r="CF12" s="17">
        <v>0.14071071018731199</v>
      </c>
      <c r="CG12" s="17">
        <v>0.14696295879159901</v>
      </c>
      <c r="CH12" s="17">
        <v>0.13641704453032699</v>
      </c>
      <c r="CI12" s="17">
        <v>0.103874336659458</v>
      </c>
      <c r="CJ12" s="17">
        <v>0.11030023496411</v>
      </c>
      <c r="CK12" s="17">
        <v>0.109709150926007</v>
      </c>
      <c r="CL12" s="17">
        <v>8.9299257925988404E-2</v>
      </c>
    </row>
    <row r="13" spans="2:90" x14ac:dyDescent="0.25">
      <c r="B13" s="18" t="s">
        <v>495</v>
      </c>
      <c r="C13" s="17">
        <v>5.5838529657989598E-2</v>
      </c>
      <c r="D13" s="17">
        <v>5.7449793639672897E-2</v>
      </c>
      <c r="E13" s="17">
        <v>5.2570082640770198E-2</v>
      </c>
      <c r="F13" s="17"/>
      <c r="G13" s="17">
        <v>5.4253332906503401E-2</v>
      </c>
      <c r="H13" s="17">
        <v>6.2022924211265297E-2</v>
      </c>
      <c r="I13" s="17">
        <v>6.4494006820949107E-2</v>
      </c>
      <c r="J13" s="17">
        <v>7.6893914800436003E-2</v>
      </c>
      <c r="K13" s="17">
        <v>5.4327162836762699E-2</v>
      </c>
      <c r="L13" s="17">
        <v>3.2005812753884103E-2</v>
      </c>
      <c r="M13" s="17"/>
      <c r="N13" s="17">
        <v>2.73195389222721E-2</v>
      </c>
      <c r="O13" s="17">
        <v>5.7631040065797098E-2</v>
      </c>
      <c r="P13" s="17">
        <v>6.18482228089519E-2</v>
      </c>
      <c r="Q13" s="17">
        <v>7.9626474702387096E-2</v>
      </c>
      <c r="R13" s="17"/>
      <c r="S13" s="17">
        <v>8.2895277697584993E-2</v>
      </c>
      <c r="T13" s="17">
        <v>5.2935316452948501E-2</v>
      </c>
      <c r="U13" s="17">
        <v>2.3141879219036501E-2</v>
      </c>
      <c r="V13" s="17">
        <v>5.44920534713444E-2</v>
      </c>
      <c r="W13" s="17">
        <v>4.8519659355282102E-2</v>
      </c>
      <c r="X13" s="17">
        <v>5.0713787102847997E-2</v>
      </c>
      <c r="Y13" s="17">
        <v>5.2907888454158003E-2</v>
      </c>
      <c r="Z13" s="17">
        <v>7.3107172546610394E-2</v>
      </c>
      <c r="AA13" s="17">
        <v>5.84514822750287E-2</v>
      </c>
      <c r="AB13" s="17"/>
      <c r="AC13" s="17">
        <v>6.4537271793384907E-2</v>
      </c>
      <c r="AD13" s="17">
        <v>4.3024706483991697E-2</v>
      </c>
      <c r="AE13" s="17">
        <v>6.0973751140968202E-2</v>
      </c>
      <c r="AF13" s="17"/>
      <c r="AG13" s="17">
        <v>3.3079820033837498E-2</v>
      </c>
      <c r="AH13" s="17">
        <v>4.90905542860334E-2</v>
      </c>
      <c r="AI13" s="17">
        <v>3.3091253583957501E-2</v>
      </c>
      <c r="AJ13" s="17">
        <v>8.6645415848009E-2</v>
      </c>
      <c r="AK13" s="17"/>
      <c r="AL13" s="17">
        <v>6.8699977834557904E-2</v>
      </c>
      <c r="AM13" s="17">
        <v>7.7928686170953998E-2</v>
      </c>
      <c r="AN13" s="17">
        <v>3.5674729627852397E-2</v>
      </c>
      <c r="AO13" s="17">
        <v>2.39650464061383E-2</v>
      </c>
      <c r="AP13" s="17">
        <v>4.0758707927114203E-2</v>
      </c>
      <c r="AQ13" s="17"/>
      <c r="AR13" s="17">
        <v>7.5650040717939807E-2</v>
      </c>
      <c r="AS13" s="17">
        <v>6.0244602092478103E-2</v>
      </c>
      <c r="AT13" s="17">
        <v>5.2635321836870599E-2</v>
      </c>
      <c r="AU13" s="17">
        <v>4.9475752837140799E-2</v>
      </c>
      <c r="AV13" s="17">
        <v>2.8960105115974199E-2</v>
      </c>
      <c r="AW13" s="17"/>
      <c r="AX13" s="17">
        <v>5.6635789726943601E-2</v>
      </c>
      <c r="AY13" s="17">
        <v>5.5779785221368901E-2</v>
      </c>
      <c r="AZ13" s="17">
        <v>7.1756395421837801E-2</v>
      </c>
      <c r="BA13" s="17">
        <v>5.99064756622898E-2</v>
      </c>
      <c r="BB13" s="17">
        <v>3.0157420995917901E-2</v>
      </c>
      <c r="BC13" s="17">
        <v>5.3132096989818897E-2</v>
      </c>
      <c r="BD13" s="17"/>
      <c r="BE13" s="17">
        <v>6.46990743001358E-2</v>
      </c>
      <c r="BF13" s="17">
        <v>5.2787164101375801E-2</v>
      </c>
      <c r="BG13" s="17">
        <v>4.5964585426612602E-2</v>
      </c>
      <c r="BH13" s="17"/>
      <c r="BI13" s="17">
        <v>0.100178711008566</v>
      </c>
      <c r="BJ13" s="17">
        <v>4.4581564297112602E-2</v>
      </c>
      <c r="BK13" s="17"/>
      <c r="BL13" s="17">
        <v>3.6230190235187698E-2</v>
      </c>
      <c r="BM13" s="17">
        <v>5.3740336663402603E-2</v>
      </c>
      <c r="BN13" s="17">
        <v>9.1353001237753403E-2</v>
      </c>
      <c r="BO13" s="17">
        <v>9.01751793257346E-2</v>
      </c>
      <c r="BP13" s="17">
        <v>5.9203450597557397E-2</v>
      </c>
      <c r="BQ13" s="17"/>
      <c r="BR13" s="17">
        <v>5.8164295728857798E-2</v>
      </c>
      <c r="BS13" s="17">
        <v>3.3842267236374603E-2</v>
      </c>
      <c r="BT13" s="17">
        <v>1.9622907256053802E-2</v>
      </c>
      <c r="BU13" s="17">
        <v>7.6465044440897995E-2</v>
      </c>
      <c r="BV13" s="17"/>
      <c r="BW13" s="17">
        <v>3.4024612952293601E-2</v>
      </c>
      <c r="BX13" s="17">
        <v>4.2804191099268397E-2</v>
      </c>
      <c r="BY13" s="17">
        <v>5.0962173223582798E-2</v>
      </c>
      <c r="BZ13" s="17">
        <v>6.7105585590724298E-2</v>
      </c>
      <c r="CA13" s="17">
        <v>8.0285382683953202E-2</v>
      </c>
      <c r="CB13" s="17"/>
      <c r="CC13" s="17">
        <v>9.0328788877099206E-2</v>
      </c>
      <c r="CD13" s="17">
        <v>9.2967863561943503E-2</v>
      </c>
      <c r="CE13" s="17">
        <v>7.2932925468249907E-2</v>
      </c>
      <c r="CF13" s="17">
        <v>6.3823916107471401E-2</v>
      </c>
      <c r="CG13" s="17">
        <v>4.4438493075499803E-2</v>
      </c>
      <c r="CH13" s="17">
        <v>5.8731518725832099E-2</v>
      </c>
      <c r="CI13" s="17">
        <v>3.4192595016415597E-2</v>
      </c>
      <c r="CJ13" s="17">
        <v>4.3975659733003797E-2</v>
      </c>
      <c r="CK13" s="17">
        <v>1.59863900473989E-2</v>
      </c>
      <c r="CL13" s="17">
        <v>2.3553460921293502E-2</v>
      </c>
    </row>
    <row r="14" spans="2:90" x14ac:dyDescent="0.25">
      <c r="B14" s="18" t="s">
        <v>163</v>
      </c>
      <c r="C14" s="17">
        <v>5.82829792873064E-2</v>
      </c>
      <c r="D14" s="17">
        <v>4.8070300864145703E-2</v>
      </c>
      <c r="E14" s="17">
        <v>6.7665810818700198E-2</v>
      </c>
      <c r="F14" s="17"/>
      <c r="G14" s="17">
        <v>7.05659958757823E-2</v>
      </c>
      <c r="H14" s="17">
        <v>5.0027443620460701E-2</v>
      </c>
      <c r="I14" s="17">
        <v>4.6005182124675102E-2</v>
      </c>
      <c r="J14" s="17">
        <v>6.0254476422147998E-2</v>
      </c>
      <c r="K14" s="17">
        <v>5.70520923875006E-2</v>
      </c>
      <c r="L14" s="17">
        <v>6.6778296930794095E-2</v>
      </c>
      <c r="M14" s="17"/>
      <c r="N14" s="17">
        <v>4.99421269898329E-2</v>
      </c>
      <c r="O14" s="17">
        <v>6.1105059804995698E-2</v>
      </c>
      <c r="P14" s="17">
        <v>4.8660130591906998E-2</v>
      </c>
      <c r="Q14" s="17">
        <v>7.3694774006845001E-2</v>
      </c>
      <c r="R14" s="17"/>
      <c r="S14" s="17">
        <v>5.7771841265177801E-2</v>
      </c>
      <c r="T14" s="17">
        <v>5.7225358218275603E-2</v>
      </c>
      <c r="U14" s="17">
        <v>5.5707195258448999E-2</v>
      </c>
      <c r="V14" s="17">
        <v>6.3563075293315896E-2</v>
      </c>
      <c r="W14" s="17">
        <v>6.6217493190811605E-2</v>
      </c>
      <c r="X14" s="17">
        <v>6.9314093640879607E-2</v>
      </c>
      <c r="Y14" s="17">
        <v>5.3187707150839002E-2</v>
      </c>
      <c r="Z14" s="17">
        <v>5.16818418922812E-2</v>
      </c>
      <c r="AA14" s="17">
        <v>4.98968062846794E-2</v>
      </c>
      <c r="AB14" s="17"/>
      <c r="AC14" s="17">
        <v>4.9381099690001602E-2</v>
      </c>
      <c r="AD14" s="17">
        <v>4.8373435293507003E-2</v>
      </c>
      <c r="AE14" s="17">
        <v>8.2770032147188199E-2</v>
      </c>
      <c r="AF14" s="17"/>
      <c r="AG14" s="17">
        <v>4.1910132576133699E-2</v>
      </c>
      <c r="AH14" s="17">
        <v>3.0561655148331E-2</v>
      </c>
      <c r="AI14" s="17">
        <v>5.5440623589161103E-2</v>
      </c>
      <c r="AJ14" s="17">
        <v>4.6144709553615E-2</v>
      </c>
      <c r="AK14" s="17"/>
      <c r="AL14" s="17">
        <v>6.6351310432226904E-2</v>
      </c>
      <c r="AM14" s="17">
        <v>7.3424656866157303E-2</v>
      </c>
      <c r="AN14" s="17">
        <v>4.6920493970627003E-2</v>
      </c>
      <c r="AO14" s="17">
        <v>4.3991109538134801E-2</v>
      </c>
      <c r="AP14" s="17">
        <v>7.3508151333977201E-2</v>
      </c>
      <c r="AQ14" s="17"/>
      <c r="AR14" s="17">
        <v>8.9811119793207106E-2</v>
      </c>
      <c r="AS14" s="17">
        <v>7.2068246254341106E-2</v>
      </c>
      <c r="AT14" s="17">
        <v>4.7907389531125499E-2</v>
      </c>
      <c r="AU14" s="17">
        <v>4.11377895366008E-2</v>
      </c>
      <c r="AV14" s="17">
        <v>1.8922126404221602E-2</v>
      </c>
      <c r="AW14" s="17"/>
      <c r="AX14" s="17">
        <v>5.3125710408676002E-2</v>
      </c>
      <c r="AY14" s="17">
        <v>7.1139410484838003E-2</v>
      </c>
      <c r="AZ14" s="17">
        <v>6.0528057795354397E-2</v>
      </c>
      <c r="BA14" s="17">
        <v>4.7977074059794497E-2</v>
      </c>
      <c r="BB14" s="17">
        <v>5.1471089203237001E-2</v>
      </c>
      <c r="BC14" s="17">
        <v>5.1715345114777801E-2</v>
      </c>
      <c r="BD14" s="17"/>
      <c r="BE14" s="17">
        <v>7.4317674601952904E-2</v>
      </c>
      <c r="BF14" s="17">
        <v>3.4355223540982797E-2</v>
      </c>
      <c r="BG14" s="17">
        <v>5.6574576958312597E-2</v>
      </c>
      <c r="BH14" s="17"/>
      <c r="BI14" s="17">
        <v>6.2988039992240799E-2</v>
      </c>
      <c r="BJ14" s="17">
        <v>5.7088471196383099E-2</v>
      </c>
      <c r="BK14" s="17"/>
      <c r="BL14" s="17">
        <v>5.1392059511630298E-2</v>
      </c>
      <c r="BM14" s="17">
        <v>4.9475344113410202E-2</v>
      </c>
      <c r="BN14" s="17">
        <v>7.0142215374276604E-2</v>
      </c>
      <c r="BO14" s="17">
        <v>6.8251196505067294E-2</v>
      </c>
      <c r="BP14" s="17">
        <v>6.15689302079694E-2</v>
      </c>
      <c r="BQ14" s="17"/>
      <c r="BR14" s="17">
        <v>5.6247994584578798E-2</v>
      </c>
      <c r="BS14" s="17">
        <v>7.7968050353293197E-2</v>
      </c>
      <c r="BT14" s="17">
        <v>6.1629180278015998E-2</v>
      </c>
      <c r="BU14" s="17">
        <v>4.3372402583913103E-2</v>
      </c>
      <c r="BV14" s="17"/>
      <c r="BW14" s="17">
        <v>6.5215916654359399E-2</v>
      </c>
      <c r="BX14" s="17">
        <v>5.7667166190785699E-2</v>
      </c>
      <c r="BY14" s="17">
        <v>4.8414188799714299E-2</v>
      </c>
      <c r="BZ14" s="17">
        <v>5.3561449975026001E-2</v>
      </c>
      <c r="CA14" s="17">
        <v>5.8236909967315002E-2</v>
      </c>
      <c r="CB14" s="17"/>
      <c r="CC14" s="17">
        <v>7.2059456245470999E-2</v>
      </c>
      <c r="CD14" s="17">
        <v>4.6760024774044402E-2</v>
      </c>
      <c r="CE14" s="17">
        <v>3.4211353506370903E-2</v>
      </c>
      <c r="CF14" s="17">
        <v>5.44675331659107E-2</v>
      </c>
      <c r="CG14" s="17">
        <v>5.22764690093823E-2</v>
      </c>
      <c r="CH14" s="17">
        <v>6.2313851340235898E-2</v>
      </c>
      <c r="CI14" s="17">
        <v>5.3257820028123501E-2</v>
      </c>
      <c r="CJ14" s="17">
        <v>6.3736323381274496E-2</v>
      </c>
      <c r="CK14" s="17">
        <v>5.8483277404378899E-2</v>
      </c>
      <c r="CL14" s="17">
        <v>6.5224832650356002E-2</v>
      </c>
    </row>
    <row r="15" spans="2:90" x14ac:dyDescent="0.25">
      <c r="B15" s="18" t="s">
        <v>496</v>
      </c>
      <c r="C15" s="21">
        <v>0.38910869601199199</v>
      </c>
      <c r="D15" s="21">
        <v>0.39714508013712702</v>
      </c>
      <c r="E15" s="21">
        <v>0.38180166909836799</v>
      </c>
      <c r="F15" s="21"/>
      <c r="G15" s="21">
        <v>0.37275820971982898</v>
      </c>
      <c r="H15" s="21">
        <v>0.40890288812270198</v>
      </c>
      <c r="I15" s="21">
        <v>0.37541978893389999</v>
      </c>
      <c r="J15" s="21">
        <v>0.34460350311591198</v>
      </c>
      <c r="K15" s="21">
        <v>0.33905727212396902</v>
      </c>
      <c r="L15" s="21">
        <v>0.45734561623949699</v>
      </c>
      <c r="M15" s="21"/>
      <c r="N15" s="21">
        <v>0.480660823586538</v>
      </c>
      <c r="O15" s="21">
        <v>0.37215466870861302</v>
      </c>
      <c r="P15" s="21">
        <v>0.36237625475190699</v>
      </c>
      <c r="Q15" s="21">
        <v>0.33186124862636601</v>
      </c>
      <c r="R15" s="21"/>
      <c r="S15" s="21">
        <v>0.35927554004464901</v>
      </c>
      <c r="T15" s="21">
        <v>0.404575814263545</v>
      </c>
      <c r="U15" s="21">
        <v>0.40821780086319698</v>
      </c>
      <c r="V15" s="21">
        <v>0.42268844674563599</v>
      </c>
      <c r="W15" s="21">
        <v>0.371154301288109</v>
      </c>
      <c r="X15" s="21">
        <v>0.34654545054714597</v>
      </c>
      <c r="Y15" s="21">
        <v>0.38777104330387602</v>
      </c>
      <c r="Z15" s="21">
        <v>0.36387754987190901</v>
      </c>
      <c r="AA15" s="21">
        <v>0.41873457863431401</v>
      </c>
      <c r="AB15" s="21"/>
      <c r="AC15" s="21">
        <v>0.39336593555979998</v>
      </c>
      <c r="AD15" s="21">
        <v>0.42899749535482801</v>
      </c>
      <c r="AE15" s="21">
        <v>0.31653552285381198</v>
      </c>
      <c r="AF15" s="21"/>
      <c r="AG15" s="21">
        <v>0.45743207510809802</v>
      </c>
      <c r="AH15" s="21">
        <v>0.45244650407805997</v>
      </c>
      <c r="AI15" s="21">
        <v>0.45220310379858503</v>
      </c>
      <c r="AJ15" s="21">
        <v>0.33184637068033102</v>
      </c>
      <c r="AK15" s="21"/>
      <c r="AL15" s="21">
        <v>0.35597817572222101</v>
      </c>
      <c r="AM15" s="21">
        <v>0.33460043942591</v>
      </c>
      <c r="AN15" s="21">
        <v>0.41617121589096601</v>
      </c>
      <c r="AO15" s="21">
        <v>0.49207695450786698</v>
      </c>
      <c r="AP15" s="21">
        <v>0.47217835924899199</v>
      </c>
      <c r="AQ15" s="21"/>
      <c r="AR15" s="21">
        <v>0.32346372933836198</v>
      </c>
      <c r="AS15" s="21">
        <v>0.38342572320142598</v>
      </c>
      <c r="AT15" s="21">
        <v>0.38084148690920799</v>
      </c>
      <c r="AU15" s="21">
        <v>0.42723723181930101</v>
      </c>
      <c r="AV15" s="21">
        <v>0.52377163396604498</v>
      </c>
      <c r="AW15" s="21"/>
      <c r="AX15" s="21">
        <v>0.38407935821636402</v>
      </c>
      <c r="AY15" s="21">
        <v>0.37831277902833599</v>
      </c>
      <c r="AZ15" s="21">
        <v>0.35436404474443101</v>
      </c>
      <c r="BA15" s="21">
        <v>0.39046532571361903</v>
      </c>
      <c r="BB15" s="21">
        <v>0.44455118258902399</v>
      </c>
      <c r="BC15" s="21">
        <v>0.42691349633366199</v>
      </c>
      <c r="BD15" s="21"/>
      <c r="BE15" s="21">
        <v>0.34164994811003602</v>
      </c>
      <c r="BF15" s="21">
        <v>0.42940559809949902</v>
      </c>
      <c r="BG15" s="21">
        <v>0.41721571340088898</v>
      </c>
      <c r="BH15" s="21"/>
      <c r="BI15" s="21">
        <v>0.33299711560756701</v>
      </c>
      <c r="BJ15" s="21">
        <v>0.40335415233889699</v>
      </c>
      <c r="BK15" s="21"/>
      <c r="BL15" s="21">
        <v>0.45445160373909799</v>
      </c>
      <c r="BM15" s="21">
        <v>0.383794517370591</v>
      </c>
      <c r="BN15" s="21">
        <v>0.26034935852649999</v>
      </c>
      <c r="BO15" s="21">
        <v>0.290179167557853</v>
      </c>
      <c r="BP15" s="21">
        <v>0.38058290362279301</v>
      </c>
      <c r="BQ15" s="21"/>
      <c r="BR15" s="21">
        <v>0.38458046140787899</v>
      </c>
      <c r="BS15" s="21">
        <v>0.39789767698302803</v>
      </c>
      <c r="BT15" s="21">
        <v>0.43922626868757703</v>
      </c>
      <c r="BU15" s="21">
        <v>0.42285491805312497</v>
      </c>
      <c r="BV15" s="21"/>
      <c r="BW15" s="21">
        <v>0.39655700556287099</v>
      </c>
      <c r="BX15" s="21">
        <v>0.43735010682683401</v>
      </c>
      <c r="BY15" s="21">
        <v>0.39594867990834898</v>
      </c>
      <c r="BZ15" s="21">
        <v>0.38233496210173501</v>
      </c>
      <c r="CA15" s="21">
        <v>0.339817327798834</v>
      </c>
      <c r="CB15" s="21"/>
      <c r="CC15" s="21">
        <v>0.32617466492936498</v>
      </c>
      <c r="CD15" s="21">
        <v>0.33732463387263401</v>
      </c>
      <c r="CE15" s="21">
        <v>0.33740726520077702</v>
      </c>
      <c r="CF15" s="21">
        <v>0.39423648882068901</v>
      </c>
      <c r="CG15" s="21">
        <v>0.38781088605969799</v>
      </c>
      <c r="CH15" s="21">
        <v>0.41374703997308099</v>
      </c>
      <c r="CI15" s="21">
        <v>0.39338407450225499</v>
      </c>
      <c r="CJ15" s="21">
        <v>0.444524370942258</v>
      </c>
      <c r="CK15" s="21">
        <v>0.46708375333588797</v>
      </c>
      <c r="CL15" s="21">
        <v>0.42082192487355802</v>
      </c>
    </row>
    <row r="16" spans="2:90" x14ac:dyDescent="0.25">
      <c r="B16" s="18" t="s">
        <v>497</v>
      </c>
      <c r="C16" s="21">
        <v>0.19233482252870401</v>
      </c>
      <c r="D16" s="21">
        <v>0.200536326832258</v>
      </c>
      <c r="E16" s="21">
        <v>0.18306665191355201</v>
      </c>
      <c r="F16" s="21"/>
      <c r="G16" s="21">
        <v>0.22300820514896</v>
      </c>
      <c r="H16" s="21">
        <v>0.20813520479299799</v>
      </c>
      <c r="I16" s="21">
        <v>0.224953090145594</v>
      </c>
      <c r="J16" s="21">
        <v>0.222907477047916</v>
      </c>
      <c r="K16" s="21">
        <v>0.19184233181961299</v>
      </c>
      <c r="L16" s="21">
        <v>0.122867613387822</v>
      </c>
      <c r="M16" s="21"/>
      <c r="N16" s="21">
        <v>0.13012234983742699</v>
      </c>
      <c r="O16" s="21">
        <v>0.19627924412616099</v>
      </c>
      <c r="P16" s="21">
        <v>0.22455285350159401</v>
      </c>
      <c r="Q16" s="21">
        <v>0.227239176671723</v>
      </c>
      <c r="R16" s="21"/>
      <c r="S16" s="21">
        <v>0.24285210075977801</v>
      </c>
      <c r="T16" s="21">
        <v>0.189018728490251</v>
      </c>
      <c r="U16" s="21">
        <v>0.12784226178400299</v>
      </c>
      <c r="V16" s="21">
        <v>0.17569358253661299</v>
      </c>
      <c r="W16" s="21">
        <v>0.172512108203253</v>
      </c>
      <c r="X16" s="21">
        <v>0.24496452814441</v>
      </c>
      <c r="Y16" s="21">
        <v>0.181338115023918</v>
      </c>
      <c r="Z16" s="21">
        <v>0.23088693765139401</v>
      </c>
      <c r="AA16" s="21">
        <v>0.16507517877605199</v>
      </c>
      <c r="AB16" s="21"/>
      <c r="AC16" s="21">
        <v>0.19973805973002601</v>
      </c>
      <c r="AD16" s="21">
        <v>0.161650961472421</v>
      </c>
      <c r="AE16" s="21">
        <v>0.22691523339339001</v>
      </c>
      <c r="AF16" s="21"/>
      <c r="AG16" s="21">
        <v>0.14258869574378299</v>
      </c>
      <c r="AH16" s="21">
        <v>0.16616387324863699</v>
      </c>
      <c r="AI16" s="21">
        <v>0.13894584178794001</v>
      </c>
      <c r="AJ16" s="21">
        <v>0.256647202734818</v>
      </c>
      <c r="AK16" s="21"/>
      <c r="AL16" s="21">
        <v>0.21005141786776099</v>
      </c>
      <c r="AM16" s="21">
        <v>0.23166437895726399</v>
      </c>
      <c r="AN16" s="21">
        <v>0.15874948036863901</v>
      </c>
      <c r="AO16" s="21">
        <v>0.134322099868459</v>
      </c>
      <c r="AP16" s="21">
        <v>0.120605614648467</v>
      </c>
      <c r="AQ16" s="21"/>
      <c r="AR16" s="21">
        <v>0.22868114696617101</v>
      </c>
      <c r="AS16" s="21">
        <v>0.190710451799424</v>
      </c>
      <c r="AT16" s="21">
        <v>0.18744301648223399</v>
      </c>
      <c r="AU16" s="21">
        <v>0.18725999362954701</v>
      </c>
      <c r="AV16" s="21">
        <v>0.16102405449596299</v>
      </c>
      <c r="AW16" s="21"/>
      <c r="AX16" s="21">
        <v>0.21139027183221201</v>
      </c>
      <c r="AY16" s="21">
        <v>0.186628913328719</v>
      </c>
      <c r="AZ16" s="21">
        <v>0.22420448431060599</v>
      </c>
      <c r="BA16" s="21">
        <v>0.203434302909312</v>
      </c>
      <c r="BB16" s="21">
        <v>0.11428481921757799</v>
      </c>
      <c r="BC16" s="21">
        <v>0.19403332903912501</v>
      </c>
      <c r="BD16" s="21"/>
      <c r="BE16" s="21">
        <v>0.220936459017578</v>
      </c>
      <c r="BF16" s="21">
        <v>0.197449036968946</v>
      </c>
      <c r="BG16" s="21">
        <v>0.15073073758233901</v>
      </c>
      <c r="BH16" s="21"/>
      <c r="BI16" s="21">
        <v>0.26060799535503898</v>
      </c>
      <c r="BJ16" s="21">
        <v>0.17500181399843501</v>
      </c>
      <c r="BK16" s="21"/>
      <c r="BL16" s="21">
        <v>0.13780323634880201</v>
      </c>
      <c r="BM16" s="21">
        <v>0.220087973354023</v>
      </c>
      <c r="BN16" s="21">
        <v>0.27007300722422301</v>
      </c>
      <c r="BO16" s="21">
        <v>0.26312380050877998</v>
      </c>
      <c r="BP16" s="21">
        <v>0.190678298636586</v>
      </c>
      <c r="BQ16" s="21"/>
      <c r="BR16" s="21">
        <v>0.19839928898874101</v>
      </c>
      <c r="BS16" s="21">
        <v>0.153596606655831</v>
      </c>
      <c r="BT16" s="21">
        <v>0.12170434084658199</v>
      </c>
      <c r="BU16" s="21">
        <v>0.223676328731097</v>
      </c>
      <c r="BV16" s="21"/>
      <c r="BW16" s="21">
        <v>0.15457710294243401</v>
      </c>
      <c r="BX16" s="21">
        <v>0.15340606355845801</v>
      </c>
      <c r="BY16" s="21">
        <v>0.185489868325587</v>
      </c>
      <c r="BZ16" s="21">
        <v>0.21415178148944899</v>
      </c>
      <c r="CA16" s="21">
        <v>0.253366480533813</v>
      </c>
      <c r="CB16" s="21"/>
      <c r="CC16" s="21">
        <v>0.28608082497395398</v>
      </c>
      <c r="CD16" s="21">
        <v>0.25815241601890399</v>
      </c>
      <c r="CE16" s="21">
        <v>0.23266289789503</v>
      </c>
      <c r="CF16" s="21">
        <v>0.204534626294783</v>
      </c>
      <c r="CG16" s="21">
        <v>0.191401451867099</v>
      </c>
      <c r="CH16" s="21">
        <v>0.19514856325616001</v>
      </c>
      <c r="CI16" s="21">
        <v>0.138066931675874</v>
      </c>
      <c r="CJ16" s="21">
        <v>0.154275894697114</v>
      </c>
      <c r="CK16" s="21">
        <v>0.12569554097340599</v>
      </c>
      <c r="CL16" s="21">
        <v>0.112852718847282</v>
      </c>
    </row>
    <row r="17" spans="2:90" x14ac:dyDescent="0.25">
      <c r="B17" s="18" t="s">
        <v>498</v>
      </c>
      <c r="C17" s="22">
        <v>0.19677387348328701</v>
      </c>
      <c r="D17" s="22">
        <v>0.19660875330486899</v>
      </c>
      <c r="E17" s="22">
        <v>0.19873501718481601</v>
      </c>
      <c r="F17" s="22"/>
      <c r="G17" s="22">
        <v>0.14975000457087001</v>
      </c>
      <c r="H17" s="22">
        <v>0.20076768332970399</v>
      </c>
      <c r="I17" s="22">
        <v>0.15046669878830601</v>
      </c>
      <c r="J17" s="22">
        <v>0.121696026067996</v>
      </c>
      <c r="K17" s="22">
        <v>0.147214940304356</v>
      </c>
      <c r="L17" s="22">
        <v>0.334478002851676</v>
      </c>
      <c r="M17" s="22"/>
      <c r="N17" s="22">
        <v>0.35053847374911101</v>
      </c>
      <c r="O17" s="22">
        <v>0.17587542458245201</v>
      </c>
      <c r="P17" s="22">
        <v>0.13782340125031201</v>
      </c>
      <c r="Q17" s="22">
        <v>0.104622071954643</v>
      </c>
      <c r="R17" s="22"/>
      <c r="S17" s="22">
        <v>0.11642343928487101</v>
      </c>
      <c r="T17" s="22">
        <v>0.21555708577329299</v>
      </c>
      <c r="U17" s="22">
        <v>0.28037553907919399</v>
      </c>
      <c r="V17" s="22">
        <v>0.246994864209024</v>
      </c>
      <c r="W17" s="22">
        <v>0.19864219308485501</v>
      </c>
      <c r="X17" s="22">
        <v>0.101580922402736</v>
      </c>
      <c r="Y17" s="22">
        <v>0.20643292827995799</v>
      </c>
      <c r="Z17" s="22">
        <v>0.132990612220515</v>
      </c>
      <c r="AA17" s="22">
        <v>0.25365939985826202</v>
      </c>
      <c r="AB17" s="22"/>
      <c r="AC17" s="22">
        <v>0.193627875829774</v>
      </c>
      <c r="AD17" s="22">
        <v>0.26734653388240698</v>
      </c>
      <c r="AE17" s="22">
        <v>8.9620289460421707E-2</v>
      </c>
      <c r="AF17" s="22"/>
      <c r="AG17" s="22">
        <v>0.314843379364316</v>
      </c>
      <c r="AH17" s="22">
        <v>0.28628263082942301</v>
      </c>
      <c r="AI17" s="22">
        <v>0.31325726201064502</v>
      </c>
      <c r="AJ17" s="22">
        <v>7.5199167945513096E-2</v>
      </c>
      <c r="AK17" s="22"/>
      <c r="AL17" s="22">
        <v>0.14592675785445999</v>
      </c>
      <c r="AM17" s="22">
        <v>0.10293606046864601</v>
      </c>
      <c r="AN17" s="22">
        <v>0.257421735522326</v>
      </c>
      <c r="AO17" s="22">
        <v>0.35775485463940898</v>
      </c>
      <c r="AP17" s="22">
        <v>0.35157274460052401</v>
      </c>
      <c r="AQ17" s="22"/>
      <c r="AR17" s="22">
        <v>9.4782582372191101E-2</v>
      </c>
      <c r="AS17" s="22">
        <v>0.19271527140200201</v>
      </c>
      <c r="AT17" s="22">
        <v>0.193398470426974</v>
      </c>
      <c r="AU17" s="22">
        <v>0.239977238189754</v>
      </c>
      <c r="AV17" s="22">
        <v>0.36274757947008202</v>
      </c>
      <c r="AW17" s="22"/>
      <c r="AX17" s="22">
        <v>0.17268908638415201</v>
      </c>
      <c r="AY17" s="22">
        <v>0.19168386569961701</v>
      </c>
      <c r="AZ17" s="22">
        <v>0.13015956043382601</v>
      </c>
      <c r="BA17" s="22">
        <v>0.187031022804307</v>
      </c>
      <c r="BB17" s="22">
        <v>0.33026636337144599</v>
      </c>
      <c r="BC17" s="22">
        <v>0.232880167294537</v>
      </c>
      <c r="BD17" s="22"/>
      <c r="BE17" s="22">
        <v>0.12071348909245801</v>
      </c>
      <c r="BF17" s="22">
        <v>0.23195656113055299</v>
      </c>
      <c r="BG17" s="22">
        <v>0.26648497581855002</v>
      </c>
      <c r="BH17" s="22"/>
      <c r="BI17" s="22">
        <v>7.2389120252527903E-2</v>
      </c>
      <c r="BJ17" s="22">
        <v>0.22835233834046201</v>
      </c>
      <c r="BK17" s="22"/>
      <c r="BL17" s="22">
        <v>0.316648367390295</v>
      </c>
      <c r="BM17" s="22">
        <v>0.16370654401656801</v>
      </c>
      <c r="BN17" s="22">
        <v>-9.7236486977236893E-3</v>
      </c>
      <c r="BO17" s="22">
        <v>2.7055367049073499E-2</v>
      </c>
      <c r="BP17" s="22">
        <v>0.18990460498620701</v>
      </c>
      <c r="BQ17" s="22"/>
      <c r="BR17" s="22">
        <v>0.18618117241913801</v>
      </c>
      <c r="BS17" s="22">
        <v>0.244301070327197</v>
      </c>
      <c r="BT17" s="22">
        <v>0.31752192784099598</v>
      </c>
      <c r="BU17" s="22">
        <v>0.199178589322028</v>
      </c>
      <c r="BV17" s="22"/>
      <c r="BW17" s="22">
        <v>0.241979902620436</v>
      </c>
      <c r="BX17" s="22">
        <v>0.28394404326837602</v>
      </c>
      <c r="BY17" s="22">
        <v>0.210458811582762</v>
      </c>
      <c r="BZ17" s="22">
        <v>0.16818318061228599</v>
      </c>
      <c r="CA17" s="22">
        <v>8.6450847265021197E-2</v>
      </c>
      <c r="CB17" s="22"/>
      <c r="CC17" s="22">
        <v>4.0093839955410999E-2</v>
      </c>
      <c r="CD17" s="22">
        <v>7.9172217853730895E-2</v>
      </c>
      <c r="CE17" s="22">
        <v>0.104744367305747</v>
      </c>
      <c r="CF17" s="22">
        <v>0.18970186252590501</v>
      </c>
      <c r="CG17" s="22">
        <v>0.19640943419259899</v>
      </c>
      <c r="CH17" s="22">
        <v>0.21859847671692101</v>
      </c>
      <c r="CI17" s="22">
        <v>0.25531714282638102</v>
      </c>
      <c r="CJ17" s="22">
        <v>0.29024847624514399</v>
      </c>
      <c r="CK17" s="22">
        <v>0.34138821236248201</v>
      </c>
      <c r="CL17" s="22">
        <v>0.30796920602627598</v>
      </c>
    </row>
    <row r="18" spans="2:90" x14ac:dyDescent="0.25">
      <c r="B18" s="16"/>
    </row>
    <row r="19" spans="2:90" x14ac:dyDescent="0.25">
      <c r="B19" t="s">
        <v>114</v>
      </c>
    </row>
    <row r="20" spans="2:90" x14ac:dyDescent="0.25">
      <c r="B20" t="s">
        <v>115</v>
      </c>
    </row>
    <row r="22" spans="2:90" x14ac:dyDescent="0.25">
      <c r="B22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502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491</v>
      </c>
      <c r="C9" s="17">
        <v>9.1936856755684096E-2</v>
      </c>
      <c r="D9" s="17">
        <v>9.5589727855562107E-2</v>
      </c>
      <c r="E9" s="17">
        <v>8.8914492647910001E-2</v>
      </c>
      <c r="F9" s="17"/>
      <c r="G9" s="17">
        <v>8.5183021345714094E-2</v>
      </c>
      <c r="H9" s="17">
        <v>8.5973444457954407E-2</v>
      </c>
      <c r="I9" s="17">
        <v>9.5730509041102002E-2</v>
      </c>
      <c r="J9" s="17">
        <v>0.12241528213868599</v>
      </c>
      <c r="K9" s="17">
        <v>0.106975357334177</v>
      </c>
      <c r="L9" s="17">
        <v>6.4677050171152994E-2</v>
      </c>
      <c r="M9" s="17"/>
      <c r="N9" s="17">
        <v>6.6656251319096693E-2</v>
      </c>
      <c r="O9" s="17">
        <v>8.3718158276234703E-2</v>
      </c>
      <c r="P9" s="17">
        <v>0.11890629881652701</v>
      </c>
      <c r="Q9" s="17">
        <v>0.103414496807052</v>
      </c>
      <c r="R9" s="17"/>
      <c r="S9" s="17">
        <v>0.11591260244498799</v>
      </c>
      <c r="T9" s="17">
        <v>8.8596158756526502E-2</v>
      </c>
      <c r="U9" s="17">
        <v>6.079952346808E-2</v>
      </c>
      <c r="V9" s="17">
        <v>9.6308145885221505E-2</v>
      </c>
      <c r="W9" s="17">
        <v>6.9917287432254505E-2</v>
      </c>
      <c r="X9" s="17">
        <v>9.7568874977643993E-2</v>
      </c>
      <c r="Y9" s="17">
        <v>8.2819527233467402E-2</v>
      </c>
      <c r="Z9" s="17">
        <v>0.109875083542852</v>
      </c>
      <c r="AA9" s="17">
        <v>9.8233760227653497E-2</v>
      </c>
      <c r="AB9" s="17"/>
      <c r="AC9" s="17">
        <v>0.12066969152985101</v>
      </c>
      <c r="AD9" s="17">
        <v>6.8400200817502296E-2</v>
      </c>
      <c r="AE9" s="17">
        <v>9.1042127854843502E-2</v>
      </c>
      <c r="AF9" s="17"/>
      <c r="AG9" s="17">
        <v>7.1782174203075103E-2</v>
      </c>
      <c r="AH9" s="17">
        <v>7.2650844915131504E-2</v>
      </c>
      <c r="AI9" s="17">
        <v>6.8760598124962102E-2</v>
      </c>
      <c r="AJ9" s="17">
        <v>0.148810340770934</v>
      </c>
      <c r="AK9" s="17"/>
      <c r="AL9" s="17">
        <v>0.114350548908562</v>
      </c>
      <c r="AM9" s="17">
        <v>0.11074977754301001</v>
      </c>
      <c r="AN9" s="17">
        <v>6.2520289054646905E-2</v>
      </c>
      <c r="AO9" s="17">
        <v>6.3586653507796201E-2</v>
      </c>
      <c r="AP9" s="17">
        <v>6.9234303717578397E-2</v>
      </c>
      <c r="AQ9" s="17"/>
      <c r="AR9" s="17">
        <v>0.123260451119517</v>
      </c>
      <c r="AS9" s="17">
        <v>8.9893110203519103E-2</v>
      </c>
      <c r="AT9" s="17">
        <v>9.6472073879514703E-2</v>
      </c>
      <c r="AU9" s="17">
        <v>8.5362333224539594E-2</v>
      </c>
      <c r="AV9" s="17">
        <v>5.46373251948458E-2</v>
      </c>
      <c r="AW9" s="17"/>
      <c r="AX9" s="17">
        <v>9.8750738477238004E-2</v>
      </c>
      <c r="AY9" s="17">
        <v>9.9241194217301404E-2</v>
      </c>
      <c r="AZ9" s="17">
        <v>0.11185555340121001</v>
      </c>
      <c r="BA9" s="17">
        <v>8.3690174527294006E-2</v>
      </c>
      <c r="BB9" s="17">
        <v>4.8306944296163903E-2</v>
      </c>
      <c r="BC9" s="17">
        <v>9.0888405312062603E-2</v>
      </c>
      <c r="BD9" s="17"/>
      <c r="BE9" s="17">
        <v>9.1403404924831996E-2</v>
      </c>
      <c r="BF9" s="17">
        <v>0.10062369947662</v>
      </c>
      <c r="BG9" s="17">
        <v>8.5452367062854806E-2</v>
      </c>
      <c r="BH9" s="17"/>
      <c r="BI9" s="17">
        <v>0.13536168007010399</v>
      </c>
      <c r="BJ9" s="17">
        <v>8.0912280018217098E-2</v>
      </c>
      <c r="BK9" s="17"/>
      <c r="BL9" s="17">
        <v>7.5672879752639199E-2</v>
      </c>
      <c r="BM9" s="17">
        <v>9.8929620387311804E-2</v>
      </c>
      <c r="BN9" s="17">
        <v>0.113873741045663</v>
      </c>
      <c r="BO9" s="17">
        <v>0.117385841123685</v>
      </c>
      <c r="BP9" s="17">
        <v>9.5295349542871693E-2</v>
      </c>
      <c r="BQ9" s="17"/>
      <c r="BR9" s="17">
        <v>9.7522920978344294E-2</v>
      </c>
      <c r="BS9" s="17">
        <v>7.4243501472365206E-2</v>
      </c>
      <c r="BT9" s="17">
        <v>6.1265518388114802E-2</v>
      </c>
      <c r="BU9" s="17">
        <v>5.1111281274702602E-2</v>
      </c>
      <c r="BV9" s="17"/>
      <c r="BW9" s="17">
        <v>6.8010261037029604E-2</v>
      </c>
      <c r="BX9" s="17">
        <v>7.6607501477695406E-2</v>
      </c>
      <c r="BY9" s="17">
        <v>8.7944883810120902E-2</v>
      </c>
      <c r="BZ9" s="17">
        <v>8.28401712757873E-2</v>
      </c>
      <c r="CA9" s="17">
        <v>0.14324485440626999</v>
      </c>
      <c r="CB9" s="17"/>
      <c r="CC9" s="17">
        <v>0.15452988400355899</v>
      </c>
      <c r="CD9" s="17">
        <v>0.14152295655677499</v>
      </c>
      <c r="CE9" s="17">
        <v>9.7331560292642103E-2</v>
      </c>
      <c r="CF9" s="17">
        <v>9.9943672509823403E-2</v>
      </c>
      <c r="CG9" s="17">
        <v>7.8562726102131497E-2</v>
      </c>
      <c r="CH9" s="17">
        <v>8.0493905463308396E-2</v>
      </c>
      <c r="CI9" s="17">
        <v>6.3123357423304896E-2</v>
      </c>
      <c r="CJ9" s="17">
        <v>8.2043074195706306E-2</v>
      </c>
      <c r="CK9" s="17">
        <v>4.6414621381431299E-2</v>
      </c>
      <c r="CL9" s="17">
        <v>6.06333542538737E-2</v>
      </c>
    </row>
    <row r="10" spans="2:90" x14ac:dyDescent="0.25">
      <c r="B10" s="18" t="s">
        <v>492</v>
      </c>
      <c r="C10" s="17">
        <v>0.23484940884453501</v>
      </c>
      <c r="D10" s="17">
        <v>0.25038253812397998</v>
      </c>
      <c r="E10" s="17">
        <v>0.220720185388983</v>
      </c>
      <c r="F10" s="17"/>
      <c r="G10" s="17">
        <v>0.26137462555047403</v>
      </c>
      <c r="H10" s="17">
        <v>0.25722132532534697</v>
      </c>
      <c r="I10" s="17">
        <v>0.256257130317045</v>
      </c>
      <c r="J10" s="17">
        <v>0.22672028840151001</v>
      </c>
      <c r="K10" s="17">
        <v>0.23634172147247101</v>
      </c>
      <c r="L10" s="17">
        <v>0.196563273964837</v>
      </c>
      <c r="M10" s="17"/>
      <c r="N10" s="17">
        <v>0.2069658893538</v>
      </c>
      <c r="O10" s="17">
        <v>0.23305274806148199</v>
      </c>
      <c r="P10" s="17">
        <v>0.248996594151705</v>
      </c>
      <c r="Q10" s="17">
        <v>0.25696332260964899</v>
      </c>
      <c r="R10" s="17"/>
      <c r="S10" s="17">
        <v>0.23603497762114301</v>
      </c>
      <c r="T10" s="17">
        <v>0.240425264307603</v>
      </c>
      <c r="U10" s="17">
        <v>0.18277305766781801</v>
      </c>
      <c r="V10" s="17">
        <v>0.238924672935865</v>
      </c>
      <c r="W10" s="17">
        <v>0.21746606625873399</v>
      </c>
      <c r="X10" s="17">
        <v>0.25515482855553501</v>
      </c>
      <c r="Y10" s="17">
        <v>0.220898339435637</v>
      </c>
      <c r="Z10" s="17">
        <v>0.29852724586080298</v>
      </c>
      <c r="AA10" s="17">
        <v>0.24587850996798699</v>
      </c>
      <c r="AB10" s="17"/>
      <c r="AC10" s="17">
        <v>0.25355117209418399</v>
      </c>
      <c r="AD10" s="17">
        <v>0.21455925891379099</v>
      </c>
      <c r="AE10" s="17">
        <v>0.22800887082665899</v>
      </c>
      <c r="AF10" s="17"/>
      <c r="AG10" s="17">
        <v>0.225634049971708</v>
      </c>
      <c r="AH10" s="17">
        <v>0.22284380268795201</v>
      </c>
      <c r="AI10" s="17">
        <v>0.17506115691971</v>
      </c>
      <c r="AJ10" s="17">
        <v>0.29233271107011199</v>
      </c>
      <c r="AK10" s="17"/>
      <c r="AL10" s="17">
        <v>0.23711910215103299</v>
      </c>
      <c r="AM10" s="17">
        <v>0.26565116929406501</v>
      </c>
      <c r="AN10" s="17">
        <v>0.22944547031453599</v>
      </c>
      <c r="AO10" s="17">
        <v>0.23480735272676201</v>
      </c>
      <c r="AP10" s="17">
        <v>0.190568534205214</v>
      </c>
      <c r="AQ10" s="17"/>
      <c r="AR10" s="17">
        <v>0.224498641984689</v>
      </c>
      <c r="AS10" s="17">
        <v>0.244173658657834</v>
      </c>
      <c r="AT10" s="17">
        <v>0.243934248060071</v>
      </c>
      <c r="AU10" s="17">
        <v>0.224246636876755</v>
      </c>
      <c r="AV10" s="17">
        <v>0.21759346703364499</v>
      </c>
      <c r="AW10" s="17"/>
      <c r="AX10" s="17">
        <v>0.23148578864139199</v>
      </c>
      <c r="AY10" s="17">
        <v>0.23751071667356399</v>
      </c>
      <c r="AZ10" s="17">
        <v>0.27233606898180701</v>
      </c>
      <c r="BA10" s="17">
        <v>0.25876896717577202</v>
      </c>
      <c r="BB10" s="17">
        <v>0.17850055537010101</v>
      </c>
      <c r="BC10" s="17">
        <v>0.19138503102993701</v>
      </c>
      <c r="BD10" s="17"/>
      <c r="BE10" s="17">
        <v>0.26079453097156802</v>
      </c>
      <c r="BF10" s="17">
        <v>0.244023037660001</v>
      </c>
      <c r="BG10" s="17">
        <v>0.19504906930729099</v>
      </c>
      <c r="BH10" s="17"/>
      <c r="BI10" s="17">
        <v>0.230988101147305</v>
      </c>
      <c r="BJ10" s="17">
        <v>0.235829707203076</v>
      </c>
      <c r="BK10" s="17"/>
      <c r="BL10" s="17">
        <v>0.21429819996532101</v>
      </c>
      <c r="BM10" s="17">
        <v>0.25958772304035799</v>
      </c>
      <c r="BN10" s="17">
        <v>0.25817030793965601</v>
      </c>
      <c r="BO10" s="17">
        <v>0.270352531747726</v>
      </c>
      <c r="BP10" s="17">
        <v>0.22701463038647199</v>
      </c>
      <c r="BQ10" s="17"/>
      <c r="BR10" s="17">
        <v>0.240886485269207</v>
      </c>
      <c r="BS10" s="17">
        <v>0.24225003835869499</v>
      </c>
      <c r="BT10" s="17">
        <v>0.13473879214756701</v>
      </c>
      <c r="BU10" s="17">
        <v>0.24856041505554499</v>
      </c>
      <c r="BV10" s="17"/>
      <c r="BW10" s="17">
        <v>0.20826338143808801</v>
      </c>
      <c r="BX10" s="17">
        <v>0.22518703738132101</v>
      </c>
      <c r="BY10" s="17">
        <v>0.19936945608430601</v>
      </c>
      <c r="BZ10" s="17">
        <v>0.26132915183613697</v>
      </c>
      <c r="CA10" s="17">
        <v>0.28669297760186502</v>
      </c>
      <c r="CB10" s="17"/>
      <c r="CC10" s="17">
        <v>0.26031126992895098</v>
      </c>
      <c r="CD10" s="17">
        <v>0.29349300163354503</v>
      </c>
      <c r="CE10" s="17">
        <v>0.272200163769862</v>
      </c>
      <c r="CF10" s="17">
        <v>0.269750705990914</v>
      </c>
      <c r="CG10" s="17">
        <v>0.21748235238515001</v>
      </c>
      <c r="CH10" s="17">
        <v>0.217742094697113</v>
      </c>
      <c r="CI10" s="17">
        <v>0.20795515099939299</v>
      </c>
      <c r="CJ10" s="17">
        <v>0.20697049323118399</v>
      </c>
      <c r="CK10" s="17">
        <v>0.20696005385234501</v>
      </c>
      <c r="CL10" s="17">
        <v>0.191531847134745</v>
      </c>
    </row>
    <row r="11" spans="2:90" x14ac:dyDescent="0.25">
      <c r="B11" s="18" t="s">
        <v>493</v>
      </c>
      <c r="C11" s="17">
        <v>0.30199949272933002</v>
      </c>
      <c r="D11" s="17">
        <v>0.29576434879945501</v>
      </c>
      <c r="E11" s="17">
        <v>0.30831574360205699</v>
      </c>
      <c r="F11" s="17"/>
      <c r="G11" s="17">
        <v>0.29127859902173497</v>
      </c>
      <c r="H11" s="17">
        <v>0.29712360771119201</v>
      </c>
      <c r="I11" s="17">
        <v>0.29425984598132698</v>
      </c>
      <c r="J11" s="17">
        <v>0.31630417761841401</v>
      </c>
      <c r="K11" s="17">
        <v>0.30447002277239099</v>
      </c>
      <c r="L11" s="17">
        <v>0.30385089780341801</v>
      </c>
      <c r="M11" s="17"/>
      <c r="N11" s="17">
        <v>0.29981876380002598</v>
      </c>
      <c r="O11" s="17">
        <v>0.32053124597913402</v>
      </c>
      <c r="P11" s="17">
        <v>0.30088603493637001</v>
      </c>
      <c r="Q11" s="17">
        <v>0.28609893827889399</v>
      </c>
      <c r="R11" s="17"/>
      <c r="S11" s="17">
        <v>0.25880439049393</v>
      </c>
      <c r="T11" s="17">
        <v>0.29524739286457902</v>
      </c>
      <c r="U11" s="17">
        <v>0.37333168030263603</v>
      </c>
      <c r="V11" s="17">
        <v>0.28426993868811201</v>
      </c>
      <c r="W11" s="17">
        <v>0.33870115111825799</v>
      </c>
      <c r="X11" s="17">
        <v>0.29706032003518901</v>
      </c>
      <c r="Y11" s="17">
        <v>0.31102156509814599</v>
      </c>
      <c r="Z11" s="17">
        <v>0.28626803029544501</v>
      </c>
      <c r="AA11" s="17">
        <v>0.30028600467924899</v>
      </c>
      <c r="AB11" s="17"/>
      <c r="AC11" s="17">
        <v>0.28392511968943102</v>
      </c>
      <c r="AD11" s="17">
        <v>0.30819125388839602</v>
      </c>
      <c r="AE11" s="17">
        <v>0.33583568236102601</v>
      </c>
      <c r="AF11" s="17"/>
      <c r="AG11" s="17">
        <v>0.29107116649201598</v>
      </c>
      <c r="AH11" s="17">
        <v>0.297546441702284</v>
      </c>
      <c r="AI11" s="17">
        <v>0.39138186353493498</v>
      </c>
      <c r="AJ11" s="17">
        <v>0.25591167966051498</v>
      </c>
      <c r="AK11" s="17"/>
      <c r="AL11" s="17">
        <v>0.309367427535094</v>
      </c>
      <c r="AM11" s="17">
        <v>0.275481107580962</v>
      </c>
      <c r="AN11" s="17">
        <v>0.30465168633075401</v>
      </c>
      <c r="AO11" s="17">
        <v>0.30460511712078497</v>
      </c>
      <c r="AP11" s="17">
        <v>0.34901507563818202</v>
      </c>
      <c r="AQ11" s="17"/>
      <c r="AR11" s="17">
        <v>0.27533320978400699</v>
      </c>
      <c r="AS11" s="17">
        <v>0.32310516936274802</v>
      </c>
      <c r="AT11" s="17">
        <v>0.28744061787169101</v>
      </c>
      <c r="AU11" s="17">
        <v>0.32284053665748502</v>
      </c>
      <c r="AV11" s="17">
        <v>0.25604024285641902</v>
      </c>
      <c r="AW11" s="17"/>
      <c r="AX11" s="17">
        <v>0.29201021245057401</v>
      </c>
      <c r="AY11" s="17">
        <v>0.28922810037000002</v>
      </c>
      <c r="AZ11" s="17">
        <v>0.32555039066640201</v>
      </c>
      <c r="BA11" s="17">
        <v>0.30242351427625702</v>
      </c>
      <c r="BB11" s="17">
        <v>0.32990157558025401</v>
      </c>
      <c r="BC11" s="17">
        <v>0.30775752947607898</v>
      </c>
      <c r="BD11" s="17"/>
      <c r="BE11" s="17">
        <v>0.29822198560178598</v>
      </c>
      <c r="BF11" s="17">
        <v>0.29597668282721801</v>
      </c>
      <c r="BG11" s="17">
        <v>0.31336657626101599</v>
      </c>
      <c r="BH11" s="17"/>
      <c r="BI11" s="17">
        <v>0.30284644588668203</v>
      </c>
      <c r="BJ11" s="17">
        <v>0.30178447055160801</v>
      </c>
      <c r="BK11" s="17"/>
      <c r="BL11" s="17">
        <v>0.30588181361711497</v>
      </c>
      <c r="BM11" s="17">
        <v>0.29533729333115699</v>
      </c>
      <c r="BN11" s="17">
        <v>0.30458896521624301</v>
      </c>
      <c r="BO11" s="17">
        <v>0.32005155183571099</v>
      </c>
      <c r="BP11" s="17">
        <v>0.29232932191540101</v>
      </c>
      <c r="BQ11" s="17"/>
      <c r="BR11" s="17">
        <v>0.300958510686054</v>
      </c>
      <c r="BS11" s="17">
        <v>0.34809246451220699</v>
      </c>
      <c r="BT11" s="17">
        <v>0.25479859956268702</v>
      </c>
      <c r="BU11" s="17">
        <v>0.29854810888512301</v>
      </c>
      <c r="BV11" s="17"/>
      <c r="BW11" s="17">
        <v>0.32549035286730199</v>
      </c>
      <c r="BX11" s="17">
        <v>0.28154607395881898</v>
      </c>
      <c r="BY11" s="17">
        <v>0.33592535619964398</v>
      </c>
      <c r="BZ11" s="17">
        <v>0.29547103500525801</v>
      </c>
      <c r="CA11" s="17">
        <v>0.27113801208138899</v>
      </c>
      <c r="CB11" s="17"/>
      <c r="CC11" s="17">
        <v>0.26824372879041503</v>
      </c>
      <c r="CD11" s="17">
        <v>0.278278676704168</v>
      </c>
      <c r="CE11" s="17">
        <v>0.29644217148748397</v>
      </c>
      <c r="CF11" s="17">
        <v>0.28767495216906103</v>
      </c>
      <c r="CG11" s="17">
        <v>0.31073714690073401</v>
      </c>
      <c r="CH11" s="17">
        <v>0.301697597141519</v>
      </c>
      <c r="CI11" s="17">
        <v>0.323796355051231</v>
      </c>
      <c r="CJ11" s="17">
        <v>0.29349755519015203</v>
      </c>
      <c r="CK11" s="17">
        <v>0.332613495112978</v>
      </c>
      <c r="CL11" s="17">
        <v>0.341491312015752</v>
      </c>
    </row>
    <row r="12" spans="2:90" x14ac:dyDescent="0.25">
      <c r="B12" s="18" t="s">
        <v>494</v>
      </c>
      <c r="C12" s="17">
        <v>0.23964019132750999</v>
      </c>
      <c r="D12" s="17">
        <v>0.23786629173361601</v>
      </c>
      <c r="E12" s="17">
        <v>0.24233360996959699</v>
      </c>
      <c r="F12" s="17"/>
      <c r="G12" s="17">
        <v>0.209612872596185</v>
      </c>
      <c r="H12" s="17">
        <v>0.21901776930644301</v>
      </c>
      <c r="I12" s="17">
        <v>0.24708664374783701</v>
      </c>
      <c r="J12" s="17">
        <v>0.22723441060569699</v>
      </c>
      <c r="K12" s="17">
        <v>0.230714235630849</v>
      </c>
      <c r="L12" s="17">
        <v>0.277813673408143</v>
      </c>
      <c r="M12" s="17"/>
      <c r="N12" s="17">
        <v>0.28268937001218603</v>
      </c>
      <c r="O12" s="17">
        <v>0.236217805195823</v>
      </c>
      <c r="P12" s="17">
        <v>0.22099120231974401</v>
      </c>
      <c r="Q12" s="17">
        <v>0.21235283820223799</v>
      </c>
      <c r="R12" s="17"/>
      <c r="S12" s="17">
        <v>0.254408551079364</v>
      </c>
      <c r="T12" s="17">
        <v>0.24109720609576499</v>
      </c>
      <c r="U12" s="17">
        <v>0.27751660148767399</v>
      </c>
      <c r="V12" s="17">
        <v>0.25139380458692701</v>
      </c>
      <c r="W12" s="17">
        <v>0.21368341267016699</v>
      </c>
      <c r="X12" s="17">
        <v>0.20535858362975001</v>
      </c>
      <c r="Y12" s="17">
        <v>0.24421371524874699</v>
      </c>
      <c r="Z12" s="17">
        <v>0.19354731880464701</v>
      </c>
      <c r="AA12" s="17">
        <v>0.238862948549007</v>
      </c>
      <c r="AB12" s="17"/>
      <c r="AC12" s="17">
        <v>0.21210113697451499</v>
      </c>
      <c r="AD12" s="17">
        <v>0.29137912785144499</v>
      </c>
      <c r="AE12" s="17">
        <v>0.204021903857876</v>
      </c>
      <c r="AF12" s="17"/>
      <c r="AG12" s="17">
        <v>0.28192213417380602</v>
      </c>
      <c r="AH12" s="17">
        <v>0.27582635812648998</v>
      </c>
      <c r="AI12" s="17">
        <v>0.24185768423746701</v>
      </c>
      <c r="AJ12" s="17">
        <v>0.19599239039125799</v>
      </c>
      <c r="AK12" s="17"/>
      <c r="AL12" s="17">
        <v>0.198558956461412</v>
      </c>
      <c r="AM12" s="17">
        <v>0.221048890008889</v>
      </c>
      <c r="AN12" s="17">
        <v>0.285155385623862</v>
      </c>
      <c r="AO12" s="17">
        <v>0.24621429119374499</v>
      </c>
      <c r="AP12" s="17">
        <v>0.25833325356973502</v>
      </c>
      <c r="AQ12" s="17"/>
      <c r="AR12" s="17">
        <v>0.200345369945018</v>
      </c>
      <c r="AS12" s="17">
        <v>0.216680348478271</v>
      </c>
      <c r="AT12" s="17">
        <v>0.25921058531517799</v>
      </c>
      <c r="AU12" s="17">
        <v>0.259534430911526</v>
      </c>
      <c r="AV12" s="17">
        <v>0.27482068477268601</v>
      </c>
      <c r="AW12" s="17"/>
      <c r="AX12" s="17">
        <v>0.232641981304616</v>
      </c>
      <c r="AY12" s="17">
        <v>0.24443290049348901</v>
      </c>
      <c r="AZ12" s="17">
        <v>0.182790516817884</v>
      </c>
      <c r="BA12" s="17">
        <v>0.23870605905999301</v>
      </c>
      <c r="BB12" s="17">
        <v>0.29019696076600199</v>
      </c>
      <c r="BC12" s="17">
        <v>0.26842770572394098</v>
      </c>
      <c r="BD12" s="17"/>
      <c r="BE12" s="17">
        <v>0.22552118391336801</v>
      </c>
      <c r="BF12" s="17">
        <v>0.238801562038118</v>
      </c>
      <c r="BG12" s="17">
        <v>0.25866554652597701</v>
      </c>
      <c r="BH12" s="17"/>
      <c r="BI12" s="17">
        <v>0.20778246550451099</v>
      </c>
      <c r="BJ12" s="17">
        <v>0.24772814462725801</v>
      </c>
      <c r="BK12" s="17"/>
      <c r="BL12" s="17">
        <v>0.26078729976126602</v>
      </c>
      <c r="BM12" s="17">
        <v>0.24068513432522301</v>
      </c>
      <c r="BN12" s="17">
        <v>0.19251175941772899</v>
      </c>
      <c r="BO12" s="17">
        <v>0.184941247098108</v>
      </c>
      <c r="BP12" s="17">
        <v>0.245809594597584</v>
      </c>
      <c r="BQ12" s="17"/>
      <c r="BR12" s="17">
        <v>0.234349677155198</v>
      </c>
      <c r="BS12" s="17">
        <v>0.21419905572475201</v>
      </c>
      <c r="BT12" s="17">
        <v>0.32557227684344597</v>
      </c>
      <c r="BU12" s="17">
        <v>0.281402312767775</v>
      </c>
      <c r="BV12" s="17"/>
      <c r="BW12" s="17">
        <v>0.27821402945340501</v>
      </c>
      <c r="BX12" s="17">
        <v>0.28332533526331399</v>
      </c>
      <c r="BY12" s="17">
        <v>0.24003420593952399</v>
      </c>
      <c r="BZ12" s="17">
        <v>0.22610829653648701</v>
      </c>
      <c r="CA12" s="17">
        <v>0.18113910850884701</v>
      </c>
      <c r="CB12" s="17"/>
      <c r="CC12" s="17">
        <v>0.18122306911501301</v>
      </c>
      <c r="CD12" s="17">
        <v>0.16618089965758401</v>
      </c>
      <c r="CE12" s="17">
        <v>0.22210209873120701</v>
      </c>
      <c r="CF12" s="17">
        <v>0.226304961021742</v>
      </c>
      <c r="CG12" s="17">
        <v>0.25188986027550497</v>
      </c>
      <c r="CH12" s="17">
        <v>0.231618933022673</v>
      </c>
      <c r="CI12" s="17">
        <v>0.295447132214468</v>
      </c>
      <c r="CJ12" s="17">
        <v>0.28957613353447298</v>
      </c>
      <c r="CK12" s="17">
        <v>0.28202769998849497</v>
      </c>
      <c r="CL12" s="17">
        <v>0.29501326102850201</v>
      </c>
    </row>
    <row r="13" spans="2:90" x14ac:dyDescent="0.25">
      <c r="B13" s="18" t="s">
        <v>495</v>
      </c>
      <c r="C13" s="17">
        <v>9.6563139886666302E-2</v>
      </c>
      <c r="D13" s="17">
        <v>9.6983923559688698E-2</v>
      </c>
      <c r="E13" s="17">
        <v>9.51287052090702E-2</v>
      </c>
      <c r="F13" s="17"/>
      <c r="G13" s="17">
        <v>9.72045196501342E-2</v>
      </c>
      <c r="H13" s="17">
        <v>9.5089385162751394E-2</v>
      </c>
      <c r="I13" s="17">
        <v>7.3110356691067094E-2</v>
      </c>
      <c r="J13" s="17">
        <v>7.4419915704013601E-2</v>
      </c>
      <c r="K13" s="17">
        <v>9.8008637289889206E-2</v>
      </c>
      <c r="L13" s="17">
        <v>0.128531094016195</v>
      </c>
      <c r="M13" s="17"/>
      <c r="N13" s="17">
        <v>0.124932679063203</v>
      </c>
      <c r="O13" s="17">
        <v>9.0329534264321901E-2</v>
      </c>
      <c r="P13" s="17">
        <v>8.1607646764347203E-2</v>
      </c>
      <c r="Q13" s="17">
        <v>8.3828203442051594E-2</v>
      </c>
      <c r="R13" s="17"/>
      <c r="S13" s="17">
        <v>0.10764038410667399</v>
      </c>
      <c r="T13" s="17">
        <v>8.4028755186702303E-2</v>
      </c>
      <c r="U13" s="17">
        <v>7.5525302281167495E-2</v>
      </c>
      <c r="V13" s="17">
        <v>8.8189464711796797E-2</v>
      </c>
      <c r="W13" s="17">
        <v>0.12513883397734099</v>
      </c>
      <c r="X13" s="17">
        <v>0.10086756448317701</v>
      </c>
      <c r="Y13" s="17">
        <v>0.110868953868951</v>
      </c>
      <c r="Z13" s="17">
        <v>8.9164280826776299E-2</v>
      </c>
      <c r="AA13" s="17">
        <v>9.2046246932426801E-2</v>
      </c>
      <c r="AB13" s="17"/>
      <c r="AC13" s="17">
        <v>0.10254412785009499</v>
      </c>
      <c r="AD13" s="17">
        <v>9.5265033875880395E-2</v>
      </c>
      <c r="AE13" s="17">
        <v>8.5658412341387005E-2</v>
      </c>
      <c r="AF13" s="17"/>
      <c r="AG13" s="17">
        <v>0.11816643608359199</v>
      </c>
      <c r="AH13" s="17">
        <v>0.113257677208301</v>
      </c>
      <c r="AI13" s="17">
        <v>9.80801893708248E-2</v>
      </c>
      <c r="AJ13" s="17">
        <v>8.0656247336964901E-2</v>
      </c>
      <c r="AK13" s="17"/>
      <c r="AL13" s="17">
        <v>9.5750743160910798E-2</v>
      </c>
      <c r="AM13" s="17">
        <v>8.7310979226778204E-2</v>
      </c>
      <c r="AN13" s="17">
        <v>9.1749302468123003E-2</v>
      </c>
      <c r="AO13" s="17">
        <v>0.12798818552595301</v>
      </c>
      <c r="AP13" s="17">
        <v>0.11426194255538399</v>
      </c>
      <c r="AQ13" s="17"/>
      <c r="AR13" s="17">
        <v>8.8183014326842599E-2</v>
      </c>
      <c r="AS13" s="17">
        <v>9.1082960156223802E-2</v>
      </c>
      <c r="AT13" s="17">
        <v>8.9716353291507497E-2</v>
      </c>
      <c r="AU13" s="17">
        <v>8.4130841456094896E-2</v>
      </c>
      <c r="AV13" s="17">
        <v>0.18541081092596601</v>
      </c>
      <c r="AW13" s="17"/>
      <c r="AX13" s="17">
        <v>0.11043332499283701</v>
      </c>
      <c r="AY13" s="17">
        <v>9.3901299034562E-2</v>
      </c>
      <c r="AZ13" s="17">
        <v>8.2499296205429506E-2</v>
      </c>
      <c r="BA13" s="17">
        <v>8.3455593266388003E-2</v>
      </c>
      <c r="BB13" s="17">
        <v>0.107270928311133</v>
      </c>
      <c r="BC13" s="17">
        <v>0.10559351152285699</v>
      </c>
      <c r="BD13" s="17"/>
      <c r="BE13" s="17">
        <v>8.3725538383811401E-2</v>
      </c>
      <c r="BF13" s="17">
        <v>9.3859991805799695E-2</v>
      </c>
      <c r="BG13" s="17">
        <v>0.11710368894002</v>
      </c>
      <c r="BH13" s="17"/>
      <c r="BI13" s="17">
        <v>7.7475858989132604E-2</v>
      </c>
      <c r="BJ13" s="17">
        <v>0.101408967155573</v>
      </c>
      <c r="BK13" s="17"/>
      <c r="BL13" s="17">
        <v>0.12346830228641301</v>
      </c>
      <c r="BM13" s="17">
        <v>7.4663856129372305E-2</v>
      </c>
      <c r="BN13" s="17">
        <v>7.6245996275517494E-2</v>
      </c>
      <c r="BO13" s="17">
        <v>6.0809095921512499E-2</v>
      </c>
      <c r="BP13" s="17">
        <v>9.4341459147537804E-2</v>
      </c>
      <c r="BQ13" s="17"/>
      <c r="BR13" s="17">
        <v>9.3301356389918405E-2</v>
      </c>
      <c r="BS13" s="17">
        <v>7.6800499170404907E-2</v>
      </c>
      <c r="BT13" s="17">
        <v>0.17659074440929501</v>
      </c>
      <c r="BU13" s="17">
        <v>8.8800837360882498E-2</v>
      </c>
      <c r="BV13" s="17"/>
      <c r="BW13" s="17">
        <v>9.8392007176821797E-2</v>
      </c>
      <c r="BX13" s="17">
        <v>0.102132151069896</v>
      </c>
      <c r="BY13" s="17">
        <v>0.107366990216235</v>
      </c>
      <c r="BZ13" s="17">
        <v>9.4192964883426197E-2</v>
      </c>
      <c r="CA13" s="17">
        <v>7.2971143564388094E-2</v>
      </c>
      <c r="CB13" s="17"/>
      <c r="CC13" s="17">
        <v>8.5498039125697103E-2</v>
      </c>
      <c r="CD13" s="17">
        <v>6.8660834755981698E-2</v>
      </c>
      <c r="CE13" s="17">
        <v>7.4990427177058006E-2</v>
      </c>
      <c r="CF13" s="17">
        <v>8.7823297356907207E-2</v>
      </c>
      <c r="CG13" s="17">
        <v>0.10128662523170601</v>
      </c>
      <c r="CH13" s="17">
        <v>0.13944542563253901</v>
      </c>
      <c r="CI13" s="17">
        <v>9.4466319510517996E-2</v>
      </c>
      <c r="CJ13" s="17">
        <v>0.101348664596559</v>
      </c>
      <c r="CK13" s="17">
        <v>0.108978268073828</v>
      </c>
      <c r="CL13" s="17">
        <v>8.3384951761505094E-2</v>
      </c>
    </row>
    <row r="14" spans="2:90" x14ac:dyDescent="0.25">
      <c r="B14" s="18" t="s">
        <v>163</v>
      </c>
      <c r="C14" s="17">
        <v>3.5010910456274899E-2</v>
      </c>
      <c r="D14" s="17">
        <v>2.3413169927697802E-2</v>
      </c>
      <c r="E14" s="17">
        <v>4.4587263182381598E-2</v>
      </c>
      <c r="F14" s="17"/>
      <c r="G14" s="17">
        <v>5.53463618357583E-2</v>
      </c>
      <c r="H14" s="17">
        <v>4.5574468036311301E-2</v>
      </c>
      <c r="I14" s="17">
        <v>3.3555514221621098E-2</v>
      </c>
      <c r="J14" s="17">
        <v>3.2905925531680001E-2</v>
      </c>
      <c r="K14" s="17">
        <v>2.3490025500223499E-2</v>
      </c>
      <c r="L14" s="17">
        <v>2.8564010636254501E-2</v>
      </c>
      <c r="M14" s="17"/>
      <c r="N14" s="17">
        <v>1.8937046451688599E-2</v>
      </c>
      <c r="O14" s="17">
        <v>3.61505082230048E-2</v>
      </c>
      <c r="P14" s="17">
        <v>2.8612223011306299E-2</v>
      </c>
      <c r="Q14" s="17">
        <v>5.7342200660115902E-2</v>
      </c>
      <c r="R14" s="17"/>
      <c r="S14" s="17">
        <v>2.7199094253900599E-2</v>
      </c>
      <c r="T14" s="17">
        <v>5.0605222788824802E-2</v>
      </c>
      <c r="U14" s="17">
        <v>3.0053834792624599E-2</v>
      </c>
      <c r="V14" s="17">
        <v>4.0913973192077999E-2</v>
      </c>
      <c r="W14" s="17">
        <v>3.5093248543245498E-2</v>
      </c>
      <c r="X14" s="17">
        <v>4.39898283187058E-2</v>
      </c>
      <c r="Y14" s="17">
        <v>3.0177899115050401E-2</v>
      </c>
      <c r="Z14" s="17">
        <v>2.2618040669476799E-2</v>
      </c>
      <c r="AA14" s="17">
        <v>2.4692529643676901E-2</v>
      </c>
      <c r="AB14" s="17"/>
      <c r="AC14" s="17">
        <v>2.7208751861923699E-2</v>
      </c>
      <c r="AD14" s="17">
        <v>2.2205124652985499E-2</v>
      </c>
      <c r="AE14" s="17">
        <v>5.5433002758208297E-2</v>
      </c>
      <c r="AF14" s="17"/>
      <c r="AG14" s="17">
        <v>1.14240390758034E-2</v>
      </c>
      <c r="AH14" s="17">
        <v>1.78748753598406E-2</v>
      </c>
      <c r="AI14" s="17">
        <v>2.48585078121016E-2</v>
      </c>
      <c r="AJ14" s="17">
        <v>2.62966307702165E-2</v>
      </c>
      <c r="AK14" s="17"/>
      <c r="AL14" s="17">
        <v>4.4853221782988402E-2</v>
      </c>
      <c r="AM14" s="17">
        <v>3.9758076346295801E-2</v>
      </c>
      <c r="AN14" s="17">
        <v>2.6477866208078099E-2</v>
      </c>
      <c r="AO14" s="17">
        <v>2.27983999249587E-2</v>
      </c>
      <c r="AP14" s="17">
        <v>1.85868903139066E-2</v>
      </c>
      <c r="AQ14" s="17"/>
      <c r="AR14" s="17">
        <v>8.8379312839926102E-2</v>
      </c>
      <c r="AS14" s="17">
        <v>3.5064753141403802E-2</v>
      </c>
      <c r="AT14" s="17">
        <v>2.3226121582037601E-2</v>
      </c>
      <c r="AU14" s="17">
        <v>2.3885220873599199E-2</v>
      </c>
      <c r="AV14" s="17">
        <v>1.1497469216437999E-2</v>
      </c>
      <c r="AW14" s="17"/>
      <c r="AX14" s="17">
        <v>3.4677954133343E-2</v>
      </c>
      <c r="AY14" s="17">
        <v>3.5685789211083598E-2</v>
      </c>
      <c r="AZ14" s="17">
        <v>2.4968173927267301E-2</v>
      </c>
      <c r="BA14" s="17">
        <v>3.2955691694296102E-2</v>
      </c>
      <c r="BB14" s="17">
        <v>4.5823035676346602E-2</v>
      </c>
      <c r="BC14" s="17">
        <v>3.5947816935123902E-2</v>
      </c>
      <c r="BD14" s="17"/>
      <c r="BE14" s="17">
        <v>4.0333356204635101E-2</v>
      </c>
      <c r="BF14" s="17">
        <v>2.67150261922427E-2</v>
      </c>
      <c r="BG14" s="17">
        <v>3.0362751902841701E-2</v>
      </c>
      <c r="BH14" s="17"/>
      <c r="BI14" s="17">
        <v>4.5545448402265203E-2</v>
      </c>
      <c r="BJ14" s="17">
        <v>3.2336430444268399E-2</v>
      </c>
      <c r="BK14" s="17"/>
      <c r="BL14" s="17">
        <v>1.98915046172463E-2</v>
      </c>
      <c r="BM14" s="17">
        <v>3.0796372786577101E-2</v>
      </c>
      <c r="BN14" s="17">
        <v>5.4609230105191101E-2</v>
      </c>
      <c r="BO14" s="17">
        <v>4.6459732273257302E-2</v>
      </c>
      <c r="BP14" s="17">
        <v>4.5209644410133497E-2</v>
      </c>
      <c r="BQ14" s="17"/>
      <c r="BR14" s="17">
        <v>3.29810495212782E-2</v>
      </c>
      <c r="BS14" s="17">
        <v>4.4414440761575101E-2</v>
      </c>
      <c r="BT14" s="17">
        <v>4.7034068648890003E-2</v>
      </c>
      <c r="BU14" s="17">
        <v>3.1577044655972102E-2</v>
      </c>
      <c r="BV14" s="17"/>
      <c r="BW14" s="17">
        <v>2.1629968027352901E-2</v>
      </c>
      <c r="BX14" s="17">
        <v>3.1201900848955001E-2</v>
      </c>
      <c r="BY14" s="17">
        <v>2.93591077501698E-2</v>
      </c>
      <c r="BZ14" s="17">
        <v>4.0058380462904199E-2</v>
      </c>
      <c r="CA14" s="17">
        <v>4.4813903837240002E-2</v>
      </c>
      <c r="CB14" s="17"/>
      <c r="CC14" s="17">
        <v>5.0194009036363597E-2</v>
      </c>
      <c r="CD14" s="17">
        <v>5.18636306919458E-2</v>
      </c>
      <c r="CE14" s="17">
        <v>3.6933578541746802E-2</v>
      </c>
      <c r="CF14" s="17">
        <v>2.85024109515522E-2</v>
      </c>
      <c r="CG14" s="17">
        <v>4.0041289104773399E-2</v>
      </c>
      <c r="CH14" s="17">
        <v>2.9002044042848799E-2</v>
      </c>
      <c r="CI14" s="17">
        <v>1.52116848010855E-2</v>
      </c>
      <c r="CJ14" s="17">
        <v>2.65640792519251E-2</v>
      </c>
      <c r="CK14" s="17">
        <v>2.3005861590922199E-2</v>
      </c>
      <c r="CL14" s="17">
        <v>2.79452738056227E-2</v>
      </c>
    </row>
    <row r="15" spans="2:90" x14ac:dyDescent="0.25">
      <c r="B15" s="18" t="s">
        <v>496</v>
      </c>
      <c r="C15" s="21">
        <v>0.32678626560021901</v>
      </c>
      <c r="D15" s="21">
        <v>0.345972265979542</v>
      </c>
      <c r="E15" s="21">
        <v>0.30963467803689299</v>
      </c>
      <c r="F15" s="21"/>
      <c r="G15" s="21">
        <v>0.34655764689618801</v>
      </c>
      <c r="H15" s="21">
        <v>0.34319476978330199</v>
      </c>
      <c r="I15" s="21">
        <v>0.35198763935814698</v>
      </c>
      <c r="J15" s="21">
        <v>0.34913557054019601</v>
      </c>
      <c r="K15" s="21">
        <v>0.34331707880664802</v>
      </c>
      <c r="L15" s="21">
        <v>0.26124032413599002</v>
      </c>
      <c r="M15" s="21"/>
      <c r="N15" s="21">
        <v>0.27362214067289597</v>
      </c>
      <c r="O15" s="21">
        <v>0.31677090633771698</v>
      </c>
      <c r="P15" s="21">
        <v>0.36790289296823198</v>
      </c>
      <c r="Q15" s="21">
        <v>0.360377819416701</v>
      </c>
      <c r="R15" s="21"/>
      <c r="S15" s="21">
        <v>0.35194758006613103</v>
      </c>
      <c r="T15" s="21">
        <v>0.32902142306412901</v>
      </c>
      <c r="U15" s="21">
        <v>0.243572581135898</v>
      </c>
      <c r="V15" s="21">
        <v>0.33523281882108602</v>
      </c>
      <c r="W15" s="21">
        <v>0.287383353690988</v>
      </c>
      <c r="X15" s="21">
        <v>0.352723703533179</v>
      </c>
      <c r="Y15" s="21">
        <v>0.303717866669105</v>
      </c>
      <c r="Z15" s="21">
        <v>0.40840232940365501</v>
      </c>
      <c r="AA15" s="21">
        <v>0.344112270195641</v>
      </c>
      <c r="AB15" s="21"/>
      <c r="AC15" s="21">
        <v>0.374220863624036</v>
      </c>
      <c r="AD15" s="21">
        <v>0.28295945973129299</v>
      </c>
      <c r="AE15" s="21">
        <v>0.319050998681502</v>
      </c>
      <c r="AF15" s="21"/>
      <c r="AG15" s="21">
        <v>0.29741622417478297</v>
      </c>
      <c r="AH15" s="21">
        <v>0.29549464760308403</v>
      </c>
      <c r="AI15" s="21">
        <v>0.24382175504467199</v>
      </c>
      <c r="AJ15" s="21">
        <v>0.44114305184104602</v>
      </c>
      <c r="AK15" s="21"/>
      <c r="AL15" s="21">
        <v>0.35146965105959399</v>
      </c>
      <c r="AM15" s="21">
        <v>0.37640094683707498</v>
      </c>
      <c r="AN15" s="21">
        <v>0.29196575936918301</v>
      </c>
      <c r="AO15" s="21">
        <v>0.29839400623455797</v>
      </c>
      <c r="AP15" s="21">
        <v>0.25980283792279202</v>
      </c>
      <c r="AQ15" s="21"/>
      <c r="AR15" s="21">
        <v>0.347759093104206</v>
      </c>
      <c r="AS15" s="21">
        <v>0.334066768861354</v>
      </c>
      <c r="AT15" s="21">
        <v>0.34040632193958598</v>
      </c>
      <c r="AU15" s="21">
        <v>0.30960897010129501</v>
      </c>
      <c r="AV15" s="21">
        <v>0.272230792228491</v>
      </c>
      <c r="AW15" s="21"/>
      <c r="AX15" s="21">
        <v>0.33023652711863</v>
      </c>
      <c r="AY15" s="21">
        <v>0.33675191089086498</v>
      </c>
      <c r="AZ15" s="21">
        <v>0.38419162238301702</v>
      </c>
      <c r="BA15" s="21">
        <v>0.34245914170306602</v>
      </c>
      <c r="BB15" s="21">
        <v>0.22680749966626501</v>
      </c>
      <c r="BC15" s="21">
        <v>0.28227343634199997</v>
      </c>
      <c r="BD15" s="21"/>
      <c r="BE15" s="21">
        <v>0.35219793589640003</v>
      </c>
      <c r="BF15" s="21">
        <v>0.34464673713662097</v>
      </c>
      <c r="BG15" s="21">
        <v>0.28050143637014602</v>
      </c>
      <c r="BH15" s="21"/>
      <c r="BI15" s="21">
        <v>0.36634978121740902</v>
      </c>
      <c r="BJ15" s="21">
        <v>0.31674198722129299</v>
      </c>
      <c r="BK15" s="21"/>
      <c r="BL15" s="21">
        <v>0.28997107971795999</v>
      </c>
      <c r="BM15" s="21">
        <v>0.35851734342767</v>
      </c>
      <c r="BN15" s="21">
        <v>0.37204404898531901</v>
      </c>
      <c r="BO15" s="21">
        <v>0.387738372871411</v>
      </c>
      <c r="BP15" s="21">
        <v>0.32230997992934302</v>
      </c>
      <c r="BQ15" s="21"/>
      <c r="BR15" s="21">
        <v>0.338409406247551</v>
      </c>
      <c r="BS15" s="21">
        <v>0.31649353983105999</v>
      </c>
      <c r="BT15" s="21">
        <v>0.19600431053568201</v>
      </c>
      <c r="BU15" s="21">
        <v>0.29967169633024698</v>
      </c>
      <c r="BV15" s="21"/>
      <c r="BW15" s="21">
        <v>0.27627364247511799</v>
      </c>
      <c r="BX15" s="21">
        <v>0.30179453885901603</v>
      </c>
      <c r="BY15" s="21">
        <v>0.28731433989442701</v>
      </c>
      <c r="BZ15" s="21">
        <v>0.344169323111924</v>
      </c>
      <c r="CA15" s="21">
        <v>0.42993783200813601</v>
      </c>
      <c r="CB15" s="21"/>
      <c r="CC15" s="21">
        <v>0.41484115393250998</v>
      </c>
      <c r="CD15" s="21">
        <v>0.43501595819032102</v>
      </c>
      <c r="CE15" s="21">
        <v>0.36953172406250401</v>
      </c>
      <c r="CF15" s="21">
        <v>0.369694378500737</v>
      </c>
      <c r="CG15" s="21">
        <v>0.29604507848728201</v>
      </c>
      <c r="CH15" s="21">
        <v>0.29823600016042101</v>
      </c>
      <c r="CI15" s="21">
        <v>0.27107850842269798</v>
      </c>
      <c r="CJ15" s="21">
        <v>0.28901356742689099</v>
      </c>
      <c r="CK15" s="21">
        <v>0.25337467523377699</v>
      </c>
      <c r="CL15" s="21">
        <v>0.25216520138861798</v>
      </c>
    </row>
    <row r="16" spans="2:90" x14ac:dyDescent="0.25">
      <c r="B16" s="18" t="s">
        <v>497</v>
      </c>
      <c r="C16" s="21">
        <v>0.336203331214177</v>
      </c>
      <c r="D16" s="21">
        <v>0.334850215293305</v>
      </c>
      <c r="E16" s="21">
        <v>0.33746231517866798</v>
      </c>
      <c r="F16" s="21"/>
      <c r="G16" s="21">
        <v>0.30681739224631899</v>
      </c>
      <c r="H16" s="21">
        <v>0.31410715446919502</v>
      </c>
      <c r="I16" s="21">
        <v>0.32019700043890398</v>
      </c>
      <c r="J16" s="21">
        <v>0.30165432630971001</v>
      </c>
      <c r="K16" s="21">
        <v>0.32872287292073799</v>
      </c>
      <c r="L16" s="21">
        <v>0.406344767424338</v>
      </c>
      <c r="M16" s="21"/>
      <c r="N16" s="21">
        <v>0.40762204907538901</v>
      </c>
      <c r="O16" s="21">
        <v>0.32654733946014403</v>
      </c>
      <c r="P16" s="21">
        <v>0.30259884908409201</v>
      </c>
      <c r="Q16" s="21">
        <v>0.29618104164428899</v>
      </c>
      <c r="R16" s="21"/>
      <c r="S16" s="21">
        <v>0.36204893518603898</v>
      </c>
      <c r="T16" s="21">
        <v>0.32512596128246701</v>
      </c>
      <c r="U16" s="21">
        <v>0.35304190376884098</v>
      </c>
      <c r="V16" s="21">
        <v>0.33958326929872401</v>
      </c>
      <c r="W16" s="21">
        <v>0.33882224664750799</v>
      </c>
      <c r="X16" s="21">
        <v>0.30622614811292698</v>
      </c>
      <c r="Y16" s="21">
        <v>0.35508266911769898</v>
      </c>
      <c r="Z16" s="21">
        <v>0.28271159963142301</v>
      </c>
      <c r="AA16" s="21">
        <v>0.33090919548143399</v>
      </c>
      <c r="AB16" s="21"/>
      <c r="AC16" s="21">
        <v>0.31464526482461003</v>
      </c>
      <c r="AD16" s="21">
        <v>0.38664416172732502</v>
      </c>
      <c r="AE16" s="21">
        <v>0.28968031619926299</v>
      </c>
      <c r="AF16" s="21"/>
      <c r="AG16" s="21">
        <v>0.40008857025739802</v>
      </c>
      <c r="AH16" s="21">
        <v>0.38908403533479102</v>
      </c>
      <c r="AI16" s="21">
        <v>0.33993787360829197</v>
      </c>
      <c r="AJ16" s="21">
        <v>0.27664863772822301</v>
      </c>
      <c r="AK16" s="21"/>
      <c r="AL16" s="21">
        <v>0.29430969962232301</v>
      </c>
      <c r="AM16" s="21">
        <v>0.30835986923566699</v>
      </c>
      <c r="AN16" s="21">
        <v>0.37690468809198502</v>
      </c>
      <c r="AO16" s="21">
        <v>0.37420247671969797</v>
      </c>
      <c r="AP16" s="21">
        <v>0.37259519612511899</v>
      </c>
      <c r="AQ16" s="21"/>
      <c r="AR16" s="21">
        <v>0.288528384271861</v>
      </c>
      <c r="AS16" s="21">
        <v>0.30776330863449503</v>
      </c>
      <c r="AT16" s="21">
        <v>0.348926938606686</v>
      </c>
      <c r="AU16" s="21">
        <v>0.34366527236762101</v>
      </c>
      <c r="AV16" s="21">
        <v>0.46023149569865202</v>
      </c>
      <c r="AW16" s="21"/>
      <c r="AX16" s="21">
        <v>0.34307530629745298</v>
      </c>
      <c r="AY16" s="21">
        <v>0.33833419952805099</v>
      </c>
      <c r="AZ16" s="21">
        <v>0.265289813023314</v>
      </c>
      <c r="BA16" s="21">
        <v>0.322161652326381</v>
      </c>
      <c r="BB16" s="21">
        <v>0.39746788907713498</v>
      </c>
      <c r="BC16" s="21">
        <v>0.37402121724679799</v>
      </c>
      <c r="BD16" s="21"/>
      <c r="BE16" s="21">
        <v>0.30924672229717898</v>
      </c>
      <c r="BF16" s="21">
        <v>0.33266155384391699</v>
      </c>
      <c r="BG16" s="21">
        <v>0.375769235465997</v>
      </c>
      <c r="BH16" s="21"/>
      <c r="BI16" s="21">
        <v>0.28525832449364402</v>
      </c>
      <c r="BJ16" s="21">
        <v>0.34913711178283102</v>
      </c>
      <c r="BK16" s="21"/>
      <c r="BL16" s="21">
        <v>0.384255602047679</v>
      </c>
      <c r="BM16" s="21">
        <v>0.31534899045459502</v>
      </c>
      <c r="BN16" s="21">
        <v>0.268757755693247</v>
      </c>
      <c r="BO16" s="21">
        <v>0.24575034301962001</v>
      </c>
      <c r="BP16" s="21">
        <v>0.340151053745122</v>
      </c>
      <c r="BQ16" s="21"/>
      <c r="BR16" s="21">
        <v>0.32765103354511699</v>
      </c>
      <c r="BS16" s="21">
        <v>0.290999554895157</v>
      </c>
      <c r="BT16" s="21">
        <v>0.50216302125274104</v>
      </c>
      <c r="BU16" s="21">
        <v>0.37020315012865701</v>
      </c>
      <c r="BV16" s="21"/>
      <c r="BW16" s="21">
        <v>0.37660603663022701</v>
      </c>
      <c r="BX16" s="21">
        <v>0.38545748633320998</v>
      </c>
      <c r="BY16" s="21">
        <v>0.34740119615575898</v>
      </c>
      <c r="BZ16" s="21">
        <v>0.320301261419913</v>
      </c>
      <c r="CA16" s="21">
        <v>0.25411025207323501</v>
      </c>
      <c r="CB16" s="21"/>
      <c r="CC16" s="21">
        <v>0.26672110824071099</v>
      </c>
      <c r="CD16" s="21">
        <v>0.23484173441356501</v>
      </c>
      <c r="CE16" s="21">
        <v>0.29709252590826501</v>
      </c>
      <c r="CF16" s="21">
        <v>0.31412825837864899</v>
      </c>
      <c r="CG16" s="21">
        <v>0.35317648550721098</v>
      </c>
      <c r="CH16" s="21">
        <v>0.37106435865521098</v>
      </c>
      <c r="CI16" s="21">
        <v>0.38991345172498598</v>
      </c>
      <c r="CJ16" s="21">
        <v>0.39092479813103198</v>
      </c>
      <c r="CK16" s="21">
        <v>0.39100596806232302</v>
      </c>
      <c r="CL16" s="21">
        <v>0.37839821279000702</v>
      </c>
    </row>
    <row r="17" spans="2:90" x14ac:dyDescent="0.25">
      <c r="B17" s="18" t="s">
        <v>498</v>
      </c>
      <c r="C17" s="22">
        <v>-9.4170656139577202E-3</v>
      </c>
      <c r="D17" s="22">
        <v>1.11220506862377E-2</v>
      </c>
      <c r="E17" s="22">
        <v>-2.7827637141774199E-2</v>
      </c>
      <c r="F17" s="22"/>
      <c r="G17" s="22">
        <v>3.9740254649869002E-2</v>
      </c>
      <c r="H17" s="22">
        <v>2.9087615314106901E-2</v>
      </c>
      <c r="I17" s="22">
        <v>3.17906389192434E-2</v>
      </c>
      <c r="J17" s="22">
        <v>4.74812442304859E-2</v>
      </c>
      <c r="K17" s="22">
        <v>1.45942058859099E-2</v>
      </c>
      <c r="L17" s="22">
        <v>-0.14510444328834801</v>
      </c>
      <c r="M17" s="22"/>
      <c r="N17" s="22">
        <v>-0.13399990840249301</v>
      </c>
      <c r="O17" s="22">
        <v>-9.7764331224274893E-3</v>
      </c>
      <c r="P17" s="22">
        <v>6.53040438841406E-2</v>
      </c>
      <c r="Q17" s="22">
        <v>6.4196777772411201E-2</v>
      </c>
      <c r="R17" s="22"/>
      <c r="S17" s="22">
        <v>-1.01013551199075E-2</v>
      </c>
      <c r="T17" s="22">
        <v>3.89546178166222E-3</v>
      </c>
      <c r="U17" s="22">
        <v>-0.109469322632943</v>
      </c>
      <c r="V17" s="22">
        <v>-4.3504504776377701E-3</v>
      </c>
      <c r="W17" s="22">
        <v>-5.1438892956520002E-2</v>
      </c>
      <c r="X17" s="22">
        <v>4.6497555420252398E-2</v>
      </c>
      <c r="Y17" s="22">
        <v>-5.1364802448594302E-2</v>
      </c>
      <c r="Z17" s="22">
        <v>0.125690729772231</v>
      </c>
      <c r="AA17" s="22">
        <v>1.3203074714207E-2</v>
      </c>
      <c r="AB17" s="22"/>
      <c r="AC17" s="22">
        <v>5.9575598799425901E-2</v>
      </c>
      <c r="AD17" s="22">
        <v>-0.103684701996032</v>
      </c>
      <c r="AE17" s="22">
        <v>2.93706824822388E-2</v>
      </c>
      <c r="AF17" s="22"/>
      <c r="AG17" s="22">
        <v>-0.102672346082615</v>
      </c>
      <c r="AH17" s="22">
        <v>-9.3589387731707399E-2</v>
      </c>
      <c r="AI17" s="22">
        <v>-9.6116118563619804E-2</v>
      </c>
      <c r="AJ17" s="22">
        <v>0.16449441411282401</v>
      </c>
      <c r="AK17" s="22"/>
      <c r="AL17" s="22">
        <v>5.71599514372714E-2</v>
      </c>
      <c r="AM17" s="22">
        <v>6.8041077601407707E-2</v>
      </c>
      <c r="AN17" s="22">
        <v>-8.4938928722802107E-2</v>
      </c>
      <c r="AO17" s="22">
        <v>-7.5808470485139695E-2</v>
      </c>
      <c r="AP17" s="22">
        <v>-0.112792358202327</v>
      </c>
      <c r="AQ17" s="22"/>
      <c r="AR17" s="22">
        <v>5.9230708832345297E-2</v>
      </c>
      <c r="AS17" s="22">
        <v>2.6303460226858599E-2</v>
      </c>
      <c r="AT17" s="22">
        <v>-8.5206166671002396E-3</v>
      </c>
      <c r="AU17" s="22">
        <v>-3.4056302266326E-2</v>
      </c>
      <c r="AV17" s="22">
        <v>-0.18800070347016101</v>
      </c>
      <c r="AW17" s="22"/>
      <c r="AX17" s="22">
        <v>-1.28387791788234E-2</v>
      </c>
      <c r="AY17" s="22">
        <v>-1.5822886371854E-3</v>
      </c>
      <c r="AZ17" s="22">
        <v>0.118901809359703</v>
      </c>
      <c r="BA17" s="22">
        <v>2.0297489376684599E-2</v>
      </c>
      <c r="BB17" s="22">
        <v>-0.17066038941087</v>
      </c>
      <c r="BC17" s="22">
        <v>-9.1747780904797793E-2</v>
      </c>
      <c r="BD17" s="22"/>
      <c r="BE17" s="22">
        <v>4.29512135992213E-2</v>
      </c>
      <c r="BF17" s="22">
        <v>1.1985183292703899E-2</v>
      </c>
      <c r="BG17" s="22">
        <v>-9.5267799095851202E-2</v>
      </c>
      <c r="BH17" s="22"/>
      <c r="BI17" s="22">
        <v>8.1091456723765304E-2</v>
      </c>
      <c r="BJ17" s="22">
        <v>-3.2395124561537599E-2</v>
      </c>
      <c r="BK17" s="22"/>
      <c r="BL17" s="22">
        <v>-9.4284522329719705E-2</v>
      </c>
      <c r="BM17" s="22">
        <v>4.3168352973074801E-2</v>
      </c>
      <c r="BN17" s="22">
        <v>0.10328629329207301</v>
      </c>
      <c r="BO17" s="22">
        <v>0.14198802985179099</v>
      </c>
      <c r="BP17" s="22">
        <v>-1.7841073815778499E-2</v>
      </c>
      <c r="BQ17" s="22"/>
      <c r="BR17" s="22">
        <v>1.07583727024342E-2</v>
      </c>
      <c r="BS17" s="22">
        <v>2.5493984935902901E-2</v>
      </c>
      <c r="BT17" s="22">
        <v>-0.30615871071705902</v>
      </c>
      <c r="BU17" s="22">
        <v>-7.0531453798409999E-2</v>
      </c>
      <c r="BV17" s="22"/>
      <c r="BW17" s="22">
        <v>-0.100332394155109</v>
      </c>
      <c r="BX17" s="22">
        <v>-8.3662947474193894E-2</v>
      </c>
      <c r="BY17" s="22">
        <v>-6.0086856261331797E-2</v>
      </c>
      <c r="BZ17" s="22">
        <v>2.3868061692010899E-2</v>
      </c>
      <c r="CA17" s="22">
        <v>0.175827579934901</v>
      </c>
      <c r="CB17" s="22"/>
      <c r="CC17" s="22">
        <v>0.14812004569180001</v>
      </c>
      <c r="CD17" s="22">
        <v>0.20017422377675601</v>
      </c>
      <c r="CE17" s="22">
        <v>7.2439198154239701E-2</v>
      </c>
      <c r="CF17" s="22">
        <v>5.5566120122088301E-2</v>
      </c>
      <c r="CG17" s="22">
        <v>-5.7131407019928797E-2</v>
      </c>
      <c r="CH17" s="22">
        <v>-7.2828358494789996E-2</v>
      </c>
      <c r="CI17" s="22">
        <v>-0.118834943302288</v>
      </c>
      <c r="CJ17" s="22">
        <v>-0.101911230704141</v>
      </c>
      <c r="CK17" s="22">
        <v>-0.137631292828546</v>
      </c>
      <c r="CL17" s="22">
        <v>-0.12623301140138901</v>
      </c>
    </row>
    <row r="18" spans="2:90" x14ac:dyDescent="0.25">
      <c r="B18" s="16"/>
    </row>
    <row r="19" spans="2:90" x14ac:dyDescent="0.25">
      <c r="B19" t="s">
        <v>114</v>
      </c>
    </row>
    <row r="20" spans="2:90" x14ac:dyDescent="0.25">
      <c r="B20" t="s">
        <v>115</v>
      </c>
    </row>
    <row r="22" spans="2:90" x14ac:dyDescent="0.25">
      <c r="B22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503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491</v>
      </c>
      <c r="C9" s="17">
        <v>5.73779299504232E-2</v>
      </c>
      <c r="D9" s="17">
        <v>6.4569670343298899E-2</v>
      </c>
      <c r="E9" s="17">
        <v>5.0894508659250701E-2</v>
      </c>
      <c r="F9" s="17"/>
      <c r="G9" s="17">
        <v>7.0759393852673297E-2</v>
      </c>
      <c r="H9" s="17">
        <v>7.5287691547552202E-2</v>
      </c>
      <c r="I9" s="17">
        <v>6.1498310985538297E-2</v>
      </c>
      <c r="J9" s="17">
        <v>5.0104172181930001E-2</v>
      </c>
      <c r="K9" s="17">
        <v>6.6348588180857607E-2</v>
      </c>
      <c r="L9" s="17">
        <v>3.4587066781574603E-2</v>
      </c>
      <c r="M9" s="17"/>
      <c r="N9" s="17">
        <v>5.55870197369501E-2</v>
      </c>
      <c r="O9" s="17">
        <v>4.1911725862050699E-2</v>
      </c>
      <c r="P9" s="17">
        <v>8.0032487085282503E-2</v>
      </c>
      <c r="Q9" s="17">
        <v>5.4298681501057898E-2</v>
      </c>
      <c r="R9" s="17"/>
      <c r="S9" s="17">
        <v>7.7826145169122896E-2</v>
      </c>
      <c r="T9" s="17">
        <v>4.8699119362356297E-2</v>
      </c>
      <c r="U9" s="17">
        <v>3.92317247769077E-2</v>
      </c>
      <c r="V9" s="17">
        <v>7.2310626836620401E-2</v>
      </c>
      <c r="W9" s="17">
        <v>5.6206920190346302E-2</v>
      </c>
      <c r="X9" s="17">
        <v>6.0326062499495597E-2</v>
      </c>
      <c r="Y9" s="17">
        <v>3.5797368492812801E-2</v>
      </c>
      <c r="Z9" s="17">
        <v>6.8788178535247393E-2</v>
      </c>
      <c r="AA9" s="17">
        <v>5.5619314022766597E-2</v>
      </c>
      <c r="AB9" s="17"/>
      <c r="AC9" s="17">
        <v>7.1498066633153307E-2</v>
      </c>
      <c r="AD9" s="17">
        <v>4.4587947199378399E-2</v>
      </c>
      <c r="AE9" s="17">
        <v>5.5960483148882502E-2</v>
      </c>
      <c r="AF9" s="17"/>
      <c r="AG9" s="17">
        <v>4.82077377063223E-2</v>
      </c>
      <c r="AH9" s="17">
        <v>6.1741686491639199E-2</v>
      </c>
      <c r="AI9" s="17">
        <v>4.1878984946513903E-2</v>
      </c>
      <c r="AJ9" s="17">
        <v>8.3597167532351399E-2</v>
      </c>
      <c r="AK9" s="17"/>
      <c r="AL9" s="17">
        <v>5.6716267140547803E-2</v>
      </c>
      <c r="AM9" s="17">
        <v>5.5484292652896297E-2</v>
      </c>
      <c r="AN9" s="17">
        <v>5.0567431105414201E-2</v>
      </c>
      <c r="AO9" s="17">
        <v>6.5956604731799595E-2</v>
      </c>
      <c r="AP9" s="17">
        <v>0.113393333103725</v>
      </c>
      <c r="AQ9" s="17"/>
      <c r="AR9" s="17">
        <v>7.0327360143445802E-2</v>
      </c>
      <c r="AS9" s="17">
        <v>4.7324806229261898E-2</v>
      </c>
      <c r="AT9" s="17">
        <v>5.9683758354181403E-2</v>
      </c>
      <c r="AU9" s="17">
        <v>4.9529628180416702E-2</v>
      </c>
      <c r="AV9" s="17">
        <v>8.2851494155211494E-2</v>
      </c>
      <c r="AW9" s="17"/>
      <c r="AX9" s="17">
        <v>8.1581233492903901E-2</v>
      </c>
      <c r="AY9" s="17">
        <v>4.9008621144388698E-2</v>
      </c>
      <c r="AZ9" s="17">
        <v>7.2012887249757795E-2</v>
      </c>
      <c r="BA9" s="17">
        <v>4.5223829484600402E-2</v>
      </c>
      <c r="BB9" s="17">
        <v>3.1627002663091798E-2</v>
      </c>
      <c r="BC9" s="17">
        <v>6.1068489848467598E-2</v>
      </c>
      <c r="BD9" s="17"/>
      <c r="BE9" s="17">
        <v>4.1914460671512901E-2</v>
      </c>
      <c r="BF9" s="17">
        <v>8.7174193739187097E-2</v>
      </c>
      <c r="BG9" s="17">
        <v>5.0448135818890599E-2</v>
      </c>
      <c r="BH9" s="17"/>
      <c r="BI9" s="17">
        <v>6.3749412988851797E-2</v>
      </c>
      <c r="BJ9" s="17">
        <v>5.5760355062897997E-2</v>
      </c>
      <c r="BK9" s="17"/>
      <c r="BL9" s="17">
        <v>5.1625812794840797E-2</v>
      </c>
      <c r="BM9" s="17">
        <v>7.4722910378003105E-2</v>
      </c>
      <c r="BN9" s="17">
        <v>6.1274773310455402E-2</v>
      </c>
      <c r="BO9" s="17">
        <v>5.5760261035608799E-2</v>
      </c>
      <c r="BP9" s="17">
        <v>4.72538721844648E-2</v>
      </c>
      <c r="BQ9" s="17"/>
      <c r="BR9" s="17">
        <v>5.6229741653655498E-2</v>
      </c>
      <c r="BS9" s="17">
        <v>4.0738643910286497E-2</v>
      </c>
      <c r="BT9" s="17">
        <v>8.6185581010328402E-2</v>
      </c>
      <c r="BU9" s="17">
        <v>7.1324445076486997E-2</v>
      </c>
      <c r="BV9" s="17"/>
      <c r="BW9" s="17">
        <v>4.95941373888973E-2</v>
      </c>
      <c r="BX9" s="17">
        <v>4.7955538976202403E-2</v>
      </c>
      <c r="BY9" s="17">
        <v>5.5038457067019098E-2</v>
      </c>
      <c r="BZ9" s="17">
        <v>5.5014404769565498E-2</v>
      </c>
      <c r="CA9" s="17">
        <v>7.4054766553152698E-2</v>
      </c>
      <c r="CB9" s="17"/>
      <c r="CC9" s="17">
        <v>6.9327284764711394E-2</v>
      </c>
      <c r="CD9" s="17">
        <v>8.1420534656977794E-2</v>
      </c>
      <c r="CE9" s="17">
        <v>5.5378381257856699E-2</v>
      </c>
      <c r="CF9" s="17">
        <v>6.6831549675984203E-2</v>
      </c>
      <c r="CG9" s="17">
        <v>4.5656255784708603E-2</v>
      </c>
      <c r="CH9" s="17">
        <v>5.7295894566160098E-2</v>
      </c>
      <c r="CI9" s="17">
        <v>2.32664485188388E-2</v>
      </c>
      <c r="CJ9" s="17">
        <v>6.5384323253385807E-2</v>
      </c>
      <c r="CK9" s="17">
        <v>4.2170959693275202E-2</v>
      </c>
      <c r="CL9" s="17">
        <v>5.4325184109168298E-2</v>
      </c>
    </row>
    <row r="10" spans="2:90" x14ac:dyDescent="0.25">
      <c r="B10" s="18" t="s">
        <v>492</v>
      </c>
      <c r="C10" s="17">
        <v>0.179178064908283</v>
      </c>
      <c r="D10" s="17">
        <v>0.186286242753152</v>
      </c>
      <c r="E10" s="17">
        <v>0.17329799339097801</v>
      </c>
      <c r="F10" s="17"/>
      <c r="G10" s="17">
        <v>0.20566500318801401</v>
      </c>
      <c r="H10" s="17">
        <v>0.23820891241772599</v>
      </c>
      <c r="I10" s="17">
        <v>0.19851381983764599</v>
      </c>
      <c r="J10" s="17">
        <v>0.159958797338904</v>
      </c>
      <c r="K10" s="17">
        <v>0.160122178669241</v>
      </c>
      <c r="L10" s="17">
        <v>0.13756041947264799</v>
      </c>
      <c r="M10" s="17"/>
      <c r="N10" s="17">
        <v>0.19687983917223401</v>
      </c>
      <c r="O10" s="17">
        <v>0.166296894616491</v>
      </c>
      <c r="P10" s="17">
        <v>0.170687640925345</v>
      </c>
      <c r="Q10" s="17">
        <v>0.18122176450045899</v>
      </c>
      <c r="R10" s="17"/>
      <c r="S10" s="17">
        <v>0.24322255941232801</v>
      </c>
      <c r="T10" s="17">
        <v>0.158577319601022</v>
      </c>
      <c r="U10" s="17">
        <v>0.12668593067152201</v>
      </c>
      <c r="V10" s="17">
        <v>0.18477182285249999</v>
      </c>
      <c r="W10" s="17">
        <v>0.16216197969637</v>
      </c>
      <c r="X10" s="17">
        <v>0.19561067578843699</v>
      </c>
      <c r="Y10" s="17">
        <v>0.17070092810135501</v>
      </c>
      <c r="Z10" s="17">
        <v>0.16191580714055201</v>
      </c>
      <c r="AA10" s="17">
        <v>0.17507232909780801</v>
      </c>
      <c r="AB10" s="17"/>
      <c r="AC10" s="17">
        <v>0.184839253257289</v>
      </c>
      <c r="AD10" s="17">
        <v>0.169547832736653</v>
      </c>
      <c r="AE10" s="17">
        <v>0.194693841274379</v>
      </c>
      <c r="AF10" s="17"/>
      <c r="AG10" s="17">
        <v>0.164493923543513</v>
      </c>
      <c r="AH10" s="17">
        <v>0.21353113747444299</v>
      </c>
      <c r="AI10" s="17">
        <v>0.125859343888441</v>
      </c>
      <c r="AJ10" s="17">
        <v>0.21569093084470101</v>
      </c>
      <c r="AK10" s="17"/>
      <c r="AL10" s="17">
        <v>0.18749698692516201</v>
      </c>
      <c r="AM10" s="17">
        <v>0.16648715579048501</v>
      </c>
      <c r="AN10" s="17">
        <v>0.180447520084975</v>
      </c>
      <c r="AO10" s="17">
        <v>0.22937879432368999</v>
      </c>
      <c r="AP10" s="17">
        <v>0.18473862052735601</v>
      </c>
      <c r="AQ10" s="17"/>
      <c r="AR10" s="17">
        <v>0.13192633772635701</v>
      </c>
      <c r="AS10" s="17">
        <v>0.18405694553579399</v>
      </c>
      <c r="AT10" s="17">
        <v>0.170310470225502</v>
      </c>
      <c r="AU10" s="17">
        <v>0.20284229194853001</v>
      </c>
      <c r="AV10" s="17">
        <v>0.21558613973266499</v>
      </c>
      <c r="AW10" s="17"/>
      <c r="AX10" s="17">
        <v>0.22310455278774999</v>
      </c>
      <c r="AY10" s="17">
        <v>0.17295104655409199</v>
      </c>
      <c r="AZ10" s="17">
        <v>0.18468668780025599</v>
      </c>
      <c r="BA10" s="17">
        <v>0.17145484100748201</v>
      </c>
      <c r="BB10" s="17">
        <v>0.136855569320669</v>
      </c>
      <c r="BC10" s="17">
        <v>0.124644887216418</v>
      </c>
      <c r="BD10" s="17"/>
      <c r="BE10" s="17">
        <v>0.174219352558483</v>
      </c>
      <c r="BF10" s="17">
        <v>0.23441553186333999</v>
      </c>
      <c r="BG10" s="17">
        <v>0.13599196990375101</v>
      </c>
      <c r="BH10" s="17"/>
      <c r="BI10" s="17">
        <v>0.17603393976908999</v>
      </c>
      <c r="BJ10" s="17">
        <v>0.17997628689800199</v>
      </c>
      <c r="BK10" s="17"/>
      <c r="BL10" s="17">
        <v>0.17274995283491601</v>
      </c>
      <c r="BM10" s="17">
        <v>0.18313814553180199</v>
      </c>
      <c r="BN10" s="17">
        <v>0.177583427995368</v>
      </c>
      <c r="BO10" s="17">
        <v>0.23886499206366099</v>
      </c>
      <c r="BP10" s="17">
        <v>0.173862472129267</v>
      </c>
      <c r="BQ10" s="17"/>
      <c r="BR10" s="17">
        <v>0.171184132797016</v>
      </c>
      <c r="BS10" s="17">
        <v>0.18366575423762599</v>
      </c>
      <c r="BT10" s="17">
        <v>0.23441583034689001</v>
      </c>
      <c r="BU10" s="17">
        <v>0.262863495387824</v>
      </c>
      <c r="BV10" s="17"/>
      <c r="BW10" s="17">
        <v>0.17551210180208901</v>
      </c>
      <c r="BX10" s="17">
        <v>0.17844760885004099</v>
      </c>
      <c r="BY10" s="17">
        <v>0.17839500512372899</v>
      </c>
      <c r="BZ10" s="17">
        <v>0.163996430653081</v>
      </c>
      <c r="CA10" s="17">
        <v>0.19803087059925001</v>
      </c>
      <c r="CB10" s="17"/>
      <c r="CC10" s="17">
        <v>0.234569972364296</v>
      </c>
      <c r="CD10" s="17">
        <v>0.18984193167777499</v>
      </c>
      <c r="CE10" s="17">
        <v>0.20608303740129599</v>
      </c>
      <c r="CF10" s="17">
        <v>0.18677189906649899</v>
      </c>
      <c r="CG10" s="17">
        <v>0.166591825875162</v>
      </c>
      <c r="CH10" s="17">
        <v>0.126900352355555</v>
      </c>
      <c r="CI10" s="17">
        <v>0.16664337582527</v>
      </c>
      <c r="CJ10" s="17">
        <v>0.13886961856809099</v>
      </c>
      <c r="CK10" s="17">
        <v>0.187743602831629</v>
      </c>
      <c r="CL10" s="17">
        <v>0.17829730684533801</v>
      </c>
    </row>
    <row r="11" spans="2:90" x14ac:dyDescent="0.25">
      <c r="B11" s="18" t="s">
        <v>493</v>
      </c>
      <c r="C11" s="17">
        <v>0.37048673678989502</v>
      </c>
      <c r="D11" s="17">
        <v>0.370902004971288</v>
      </c>
      <c r="E11" s="17">
        <v>0.37169544254862402</v>
      </c>
      <c r="F11" s="17"/>
      <c r="G11" s="17">
        <v>0.35006844415222799</v>
      </c>
      <c r="H11" s="17">
        <v>0.38131682761171098</v>
      </c>
      <c r="I11" s="17">
        <v>0.36123747293372599</v>
      </c>
      <c r="J11" s="17">
        <v>0.35628853771937802</v>
      </c>
      <c r="K11" s="17">
        <v>0.38374881239290698</v>
      </c>
      <c r="L11" s="17">
        <v>0.379331161910682</v>
      </c>
      <c r="M11" s="17"/>
      <c r="N11" s="17">
        <v>0.35366700170742399</v>
      </c>
      <c r="O11" s="17">
        <v>0.34890539772461299</v>
      </c>
      <c r="P11" s="17">
        <v>0.40086825778937202</v>
      </c>
      <c r="Q11" s="17">
        <v>0.38577445341038902</v>
      </c>
      <c r="R11" s="17"/>
      <c r="S11" s="17">
        <v>0.37910959447092202</v>
      </c>
      <c r="T11" s="17">
        <v>0.36396716028492498</v>
      </c>
      <c r="U11" s="17">
        <v>0.38357120300629999</v>
      </c>
      <c r="V11" s="17">
        <v>0.37800149609949701</v>
      </c>
      <c r="W11" s="17">
        <v>0.34723987403631801</v>
      </c>
      <c r="X11" s="17">
        <v>0.371915722986083</v>
      </c>
      <c r="Y11" s="17">
        <v>0.33272863958086302</v>
      </c>
      <c r="Z11" s="17">
        <v>0.41835667272190202</v>
      </c>
      <c r="AA11" s="17">
        <v>0.37665307524302</v>
      </c>
      <c r="AB11" s="17"/>
      <c r="AC11" s="17">
        <v>0.35738342549762903</v>
      </c>
      <c r="AD11" s="17">
        <v>0.35477702188223298</v>
      </c>
      <c r="AE11" s="17">
        <v>0.42885657641928698</v>
      </c>
      <c r="AF11" s="17"/>
      <c r="AG11" s="17">
        <v>0.38537041913951797</v>
      </c>
      <c r="AH11" s="17">
        <v>0.34621652799708402</v>
      </c>
      <c r="AI11" s="17">
        <v>0.354756800497674</v>
      </c>
      <c r="AJ11" s="17">
        <v>0.35719287143406703</v>
      </c>
      <c r="AK11" s="17"/>
      <c r="AL11" s="17">
        <v>0.389670317856528</v>
      </c>
      <c r="AM11" s="17">
        <v>0.34282623377078297</v>
      </c>
      <c r="AN11" s="17">
        <v>0.36663587024588301</v>
      </c>
      <c r="AO11" s="17">
        <v>0.36554719162614402</v>
      </c>
      <c r="AP11" s="17">
        <v>0.40432228357588801</v>
      </c>
      <c r="AQ11" s="17"/>
      <c r="AR11" s="17">
        <v>0.386075313624899</v>
      </c>
      <c r="AS11" s="17">
        <v>0.38435547996339098</v>
      </c>
      <c r="AT11" s="17">
        <v>0.36004904831010098</v>
      </c>
      <c r="AU11" s="17">
        <v>0.359335624857269</v>
      </c>
      <c r="AV11" s="17">
        <v>0.33540603242797801</v>
      </c>
      <c r="AW11" s="17"/>
      <c r="AX11" s="17">
        <v>0.39307188450237601</v>
      </c>
      <c r="AY11" s="17">
        <v>0.35511996729009498</v>
      </c>
      <c r="AZ11" s="17">
        <v>0.37370923538777101</v>
      </c>
      <c r="BA11" s="17">
        <v>0.38338585535886699</v>
      </c>
      <c r="BB11" s="17">
        <v>0.33694896193519502</v>
      </c>
      <c r="BC11" s="17">
        <v>0.38026149396595699</v>
      </c>
      <c r="BD11" s="17"/>
      <c r="BE11" s="17">
        <v>0.367029103261034</v>
      </c>
      <c r="BF11" s="17">
        <v>0.35480661102240102</v>
      </c>
      <c r="BG11" s="17">
        <v>0.38809589151740398</v>
      </c>
      <c r="BH11" s="17"/>
      <c r="BI11" s="17">
        <v>0.35039989632181001</v>
      </c>
      <c r="BJ11" s="17">
        <v>0.37558632954011101</v>
      </c>
      <c r="BK11" s="17"/>
      <c r="BL11" s="17">
        <v>0.38092659002365797</v>
      </c>
      <c r="BM11" s="17">
        <v>0.353422898702205</v>
      </c>
      <c r="BN11" s="17">
        <v>0.38298368937848298</v>
      </c>
      <c r="BO11" s="17">
        <v>0.36165966517292097</v>
      </c>
      <c r="BP11" s="17">
        <v>0.37087546602288002</v>
      </c>
      <c r="BQ11" s="17"/>
      <c r="BR11" s="17">
        <v>0.36158946188879698</v>
      </c>
      <c r="BS11" s="17">
        <v>0.445265864160376</v>
      </c>
      <c r="BT11" s="17">
        <v>0.40874614441761697</v>
      </c>
      <c r="BU11" s="17">
        <v>0.358776193482369</v>
      </c>
      <c r="BV11" s="17"/>
      <c r="BW11" s="17">
        <v>0.38057210305661099</v>
      </c>
      <c r="BX11" s="17">
        <v>0.36920632981064899</v>
      </c>
      <c r="BY11" s="17">
        <v>0.34455935888154399</v>
      </c>
      <c r="BZ11" s="17">
        <v>0.37807762325930699</v>
      </c>
      <c r="CA11" s="17">
        <v>0.38253370329414099</v>
      </c>
      <c r="CB11" s="17"/>
      <c r="CC11" s="17">
        <v>0.355873177246192</v>
      </c>
      <c r="CD11" s="17">
        <v>0.38289822761339398</v>
      </c>
      <c r="CE11" s="17">
        <v>0.40967168027290901</v>
      </c>
      <c r="CF11" s="17">
        <v>0.36337203225748199</v>
      </c>
      <c r="CG11" s="17">
        <v>0.39010444192634502</v>
      </c>
      <c r="CH11" s="17">
        <v>0.38612312461389597</v>
      </c>
      <c r="CI11" s="17">
        <v>0.37140302512859902</v>
      </c>
      <c r="CJ11" s="17">
        <v>0.34891932018289101</v>
      </c>
      <c r="CK11" s="17">
        <v>0.35387338285221498</v>
      </c>
      <c r="CL11" s="17">
        <v>0.33743473539088198</v>
      </c>
    </row>
    <row r="12" spans="2:90" x14ac:dyDescent="0.25">
      <c r="B12" s="18" t="s">
        <v>494</v>
      </c>
      <c r="C12" s="17">
        <v>0.27409704503030502</v>
      </c>
      <c r="D12" s="17">
        <v>0.27160693886370901</v>
      </c>
      <c r="E12" s="17">
        <v>0.27575042028140201</v>
      </c>
      <c r="F12" s="17"/>
      <c r="G12" s="17">
        <v>0.21655842379991899</v>
      </c>
      <c r="H12" s="17">
        <v>0.20643363168846801</v>
      </c>
      <c r="I12" s="17">
        <v>0.26186496171154</v>
      </c>
      <c r="J12" s="17">
        <v>0.31819832182420699</v>
      </c>
      <c r="K12" s="17">
        <v>0.26270024870456499</v>
      </c>
      <c r="L12" s="17">
        <v>0.33385764837669102</v>
      </c>
      <c r="M12" s="17"/>
      <c r="N12" s="17">
        <v>0.29554694212349703</v>
      </c>
      <c r="O12" s="17">
        <v>0.31807887792308898</v>
      </c>
      <c r="P12" s="17">
        <v>0.24626028383888701</v>
      </c>
      <c r="Q12" s="17">
        <v>0.23053158633906201</v>
      </c>
      <c r="R12" s="17"/>
      <c r="S12" s="17">
        <v>0.20303961233640899</v>
      </c>
      <c r="T12" s="17">
        <v>0.316982438329109</v>
      </c>
      <c r="U12" s="17">
        <v>0.33806484311696999</v>
      </c>
      <c r="V12" s="17">
        <v>0.26072484727432299</v>
      </c>
      <c r="W12" s="17">
        <v>0.29702237157866401</v>
      </c>
      <c r="X12" s="17">
        <v>0.23243471298110199</v>
      </c>
      <c r="Y12" s="17">
        <v>0.31452468577884901</v>
      </c>
      <c r="Z12" s="17">
        <v>0.225706757763947</v>
      </c>
      <c r="AA12" s="17">
        <v>0.27296155876822797</v>
      </c>
      <c r="AB12" s="17"/>
      <c r="AC12" s="17">
        <v>0.27556872924570303</v>
      </c>
      <c r="AD12" s="17">
        <v>0.31591750832650201</v>
      </c>
      <c r="AE12" s="17">
        <v>0.20744798547389501</v>
      </c>
      <c r="AF12" s="17"/>
      <c r="AG12" s="17">
        <v>0.30409360967587601</v>
      </c>
      <c r="AH12" s="17">
        <v>0.26834751549401797</v>
      </c>
      <c r="AI12" s="17">
        <v>0.33958904004107299</v>
      </c>
      <c r="AJ12" s="17">
        <v>0.25461038125197999</v>
      </c>
      <c r="AK12" s="17"/>
      <c r="AL12" s="17">
        <v>0.253265404101012</v>
      </c>
      <c r="AM12" s="17">
        <v>0.28965675562042198</v>
      </c>
      <c r="AN12" s="17">
        <v>0.29786600931958901</v>
      </c>
      <c r="AO12" s="17">
        <v>0.22949979976017501</v>
      </c>
      <c r="AP12" s="17">
        <v>0.20601784374080301</v>
      </c>
      <c r="AQ12" s="17"/>
      <c r="AR12" s="17">
        <v>0.215024823929099</v>
      </c>
      <c r="AS12" s="17">
        <v>0.276811605400066</v>
      </c>
      <c r="AT12" s="17">
        <v>0.29923695842765602</v>
      </c>
      <c r="AU12" s="17">
        <v>0.29277751353093501</v>
      </c>
      <c r="AV12" s="17">
        <v>0.26889286612860303</v>
      </c>
      <c r="AW12" s="17"/>
      <c r="AX12" s="17">
        <v>0.202847315079909</v>
      </c>
      <c r="AY12" s="17">
        <v>0.29385296943874101</v>
      </c>
      <c r="AZ12" s="17">
        <v>0.27068128665775099</v>
      </c>
      <c r="BA12" s="17">
        <v>0.286772238291986</v>
      </c>
      <c r="BB12" s="17">
        <v>0.34281588429804599</v>
      </c>
      <c r="BC12" s="17">
        <v>0.29616017618593599</v>
      </c>
      <c r="BD12" s="17"/>
      <c r="BE12" s="17">
        <v>0.27300392874412099</v>
      </c>
      <c r="BF12" s="17">
        <v>0.238911493514396</v>
      </c>
      <c r="BG12" s="17">
        <v>0.310855741164624</v>
      </c>
      <c r="BH12" s="17"/>
      <c r="BI12" s="17">
        <v>0.26345292705756101</v>
      </c>
      <c r="BJ12" s="17">
        <v>0.27679934492323799</v>
      </c>
      <c r="BK12" s="17"/>
      <c r="BL12" s="17">
        <v>0.29514039088312399</v>
      </c>
      <c r="BM12" s="17">
        <v>0.28602306139240602</v>
      </c>
      <c r="BN12" s="17">
        <v>0.23946480628946101</v>
      </c>
      <c r="BO12" s="17">
        <v>0.222111210176062</v>
      </c>
      <c r="BP12" s="17">
        <v>0.258239577001314</v>
      </c>
      <c r="BQ12" s="17"/>
      <c r="BR12" s="17">
        <v>0.291950662893391</v>
      </c>
      <c r="BS12" s="17">
        <v>0.20063956752503301</v>
      </c>
      <c r="BT12" s="17">
        <v>0.185710854346022</v>
      </c>
      <c r="BU12" s="17">
        <v>0.17718211009876</v>
      </c>
      <c r="BV12" s="17"/>
      <c r="BW12" s="17">
        <v>0.29512366854133998</v>
      </c>
      <c r="BX12" s="17">
        <v>0.30819610129200598</v>
      </c>
      <c r="BY12" s="17">
        <v>0.29909281109841201</v>
      </c>
      <c r="BZ12" s="17">
        <v>0.26042620539002698</v>
      </c>
      <c r="CA12" s="17">
        <v>0.22142781015961499</v>
      </c>
      <c r="CB12" s="17"/>
      <c r="CC12" s="17">
        <v>0.195629416121189</v>
      </c>
      <c r="CD12" s="17">
        <v>0.22680763438326099</v>
      </c>
      <c r="CE12" s="17">
        <v>0.24025813147866601</v>
      </c>
      <c r="CF12" s="17">
        <v>0.26583613513762699</v>
      </c>
      <c r="CG12" s="17">
        <v>0.277672028590007</v>
      </c>
      <c r="CH12" s="17">
        <v>0.26984970794501301</v>
      </c>
      <c r="CI12" s="17">
        <v>0.34659844038404403</v>
      </c>
      <c r="CJ12" s="17">
        <v>0.31436799274310501</v>
      </c>
      <c r="CK12" s="17">
        <v>0.31421543012486203</v>
      </c>
      <c r="CL12" s="17">
        <v>0.33922631547156301</v>
      </c>
    </row>
    <row r="13" spans="2:90" x14ac:dyDescent="0.25">
      <c r="B13" s="18" t="s">
        <v>495</v>
      </c>
      <c r="C13" s="17">
        <v>8.2769119481493195E-2</v>
      </c>
      <c r="D13" s="17">
        <v>8.3562191481065001E-2</v>
      </c>
      <c r="E13" s="17">
        <v>8.1340749655840705E-2</v>
      </c>
      <c r="F13" s="17"/>
      <c r="G13" s="17">
        <v>8.0721010184194794E-2</v>
      </c>
      <c r="H13" s="17">
        <v>6.3456022955527505E-2</v>
      </c>
      <c r="I13" s="17">
        <v>6.7578736490863406E-2</v>
      </c>
      <c r="J13" s="17">
        <v>8.4412551546745401E-2</v>
      </c>
      <c r="K13" s="17">
        <v>0.10398073997440301</v>
      </c>
      <c r="L13" s="17">
        <v>9.2748310868872197E-2</v>
      </c>
      <c r="M13" s="17"/>
      <c r="N13" s="17">
        <v>8.0741103822676394E-2</v>
      </c>
      <c r="O13" s="17">
        <v>8.5496166650444905E-2</v>
      </c>
      <c r="P13" s="17">
        <v>6.9804920677642407E-2</v>
      </c>
      <c r="Q13" s="17">
        <v>9.1598534207927199E-2</v>
      </c>
      <c r="R13" s="17"/>
      <c r="S13" s="17">
        <v>6.7807236150165498E-2</v>
      </c>
      <c r="T13" s="17">
        <v>7.3416371986519902E-2</v>
      </c>
      <c r="U13" s="17">
        <v>8.1223798402293296E-2</v>
      </c>
      <c r="V13" s="17">
        <v>6.6776385444301797E-2</v>
      </c>
      <c r="W13" s="17">
        <v>8.5894143941582804E-2</v>
      </c>
      <c r="X13" s="17">
        <v>9.4672678401034605E-2</v>
      </c>
      <c r="Y13" s="17">
        <v>0.101017157552668</v>
      </c>
      <c r="Z13" s="17">
        <v>9.9069914348909105E-2</v>
      </c>
      <c r="AA13" s="17">
        <v>9.5824852671611102E-2</v>
      </c>
      <c r="AB13" s="17"/>
      <c r="AC13" s="17">
        <v>8.1208224792858205E-2</v>
      </c>
      <c r="AD13" s="17">
        <v>9.8034073878116496E-2</v>
      </c>
      <c r="AE13" s="17">
        <v>4.8501238529228198E-2</v>
      </c>
      <c r="AF13" s="17"/>
      <c r="AG13" s="17">
        <v>8.3939858981505494E-2</v>
      </c>
      <c r="AH13" s="17">
        <v>8.5487375916605504E-2</v>
      </c>
      <c r="AI13" s="17">
        <v>0.11112007050638301</v>
      </c>
      <c r="AJ13" s="17">
        <v>6.2067584298354198E-2</v>
      </c>
      <c r="AK13" s="17"/>
      <c r="AL13" s="17">
        <v>7.8036429086869197E-2</v>
      </c>
      <c r="AM13" s="17">
        <v>9.5292125492617494E-2</v>
      </c>
      <c r="AN13" s="17">
        <v>7.3505477590096499E-2</v>
      </c>
      <c r="AO13" s="17">
        <v>9.2097325364798296E-2</v>
      </c>
      <c r="AP13" s="17">
        <v>6.0082648646042298E-2</v>
      </c>
      <c r="AQ13" s="17"/>
      <c r="AR13" s="17">
        <v>0.11631171786640999</v>
      </c>
      <c r="AS13" s="17">
        <v>6.9360331181433199E-2</v>
      </c>
      <c r="AT13" s="17">
        <v>8.6722800661504507E-2</v>
      </c>
      <c r="AU13" s="17">
        <v>7.3090319858999206E-2</v>
      </c>
      <c r="AV13" s="17">
        <v>8.5022584856297198E-2</v>
      </c>
      <c r="AW13" s="17"/>
      <c r="AX13" s="17">
        <v>6.4881072440979098E-2</v>
      </c>
      <c r="AY13" s="17">
        <v>8.5377659297774494E-2</v>
      </c>
      <c r="AZ13" s="17">
        <v>6.5183660850775496E-2</v>
      </c>
      <c r="BA13" s="17">
        <v>8.3205286667229802E-2</v>
      </c>
      <c r="BB13" s="17">
        <v>0.114292724650844</v>
      </c>
      <c r="BC13" s="17">
        <v>0.118697951804004</v>
      </c>
      <c r="BD13" s="17"/>
      <c r="BE13" s="17">
        <v>9.4888581354836105E-2</v>
      </c>
      <c r="BF13" s="17">
        <v>5.88538311904446E-2</v>
      </c>
      <c r="BG13" s="17">
        <v>9.0931324364210794E-2</v>
      </c>
      <c r="BH13" s="17"/>
      <c r="BI13" s="17">
        <v>9.6574338369967302E-2</v>
      </c>
      <c r="BJ13" s="17">
        <v>7.9264287834591093E-2</v>
      </c>
      <c r="BK13" s="17"/>
      <c r="BL13" s="17">
        <v>8.5424943920453605E-2</v>
      </c>
      <c r="BM13" s="17">
        <v>7.1969902025486199E-2</v>
      </c>
      <c r="BN13" s="17">
        <v>8.8438868661210299E-2</v>
      </c>
      <c r="BO13" s="17">
        <v>7.8326210446783298E-2</v>
      </c>
      <c r="BP13" s="17">
        <v>8.8479469618339301E-2</v>
      </c>
      <c r="BQ13" s="17"/>
      <c r="BR13" s="17">
        <v>8.6688307425691405E-2</v>
      </c>
      <c r="BS13" s="17">
        <v>7.7186146405745004E-2</v>
      </c>
      <c r="BT13" s="17">
        <v>3.6642969541632001E-2</v>
      </c>
      <c r="BU13" s="17">
        <v>8.0600133362471696E-2</v>
      </c>
      <c r="BV13" s="17"/>
      <c r="BW13" s="17">
        <v>7.1916393294431294E-2</v>
      </c>
      <c r="BX13" s="17">
        <v>7.4142501798799998E-2</v>
      </c>
      <c r="BY13" s="17">
        <v>9.3589255260535006E-2</v>
      </c>
      <c r="BZ13" s="17">
        <v>9.9448469105986703E-2</v>
      </c>
      <c r="CA13" s="17">
        <v>7.1890145135304298E-2</v>
      </c>
      <c r="CB13" s="17"/>
      <c r="CC13" s="17">
        <v>8.3743322321593996E-2</v>
      </c>
      <c r="CD13" s="17">
        <v>6.8611859166869002E-2</v>
      </c>
      <c r="CE13" s="17">
        <v>6.0149321712161898E-2</v>
      </c>
      <c r="CF13" s="17">
        <v>8.1559584664874396E-2</v>
      </c>
      <c r="CG13" s="17">
        <v>9.1514166396360203E-2</v>
      </c>
      <c r="CH13" s="17">
        <v>0.11869732625252701</v>
      </c>
      <c r="CI13" s="17">
        <v>8.1637027881042698E-2</v>
      </c>
      <c r="CJ13" s="17">
        <v>0.1053740123378</v>
      </c>
      <c r="CK13" s="17">
        <v>7.2252760685420206E-2</v>
      </c>
      <c r="CL13" s="17">
        <v>6.2709682984825196E-2</v>
      </c>
    </row>
    <row r="14" spans="2:90" x14ac:dyDescent="0.25">
      <c r="B14" s="18" t="s">
        <v>163</v>
      </c>
      <c r="C14" s="17">
        <v>3.6091103839600201E-2</v>
      </c>
      <c r="D14" s="17">
        <v>2.30729515874879E-2</v>
      </c>
      <c r="E14" s="17">
        <v>4.7020885463904802E-2</v>
      </c>
      <c r="F14" s="17"/>
      <c r="G14" s="17">
        <v>7.6227724822971299E-2</v>
      </c>
      <c r="H14" s="17">
        <v>3.5296913779014998E-2</v>
      </c>
      <c r="I14" s="17">
        <v>4.93066980406855E-2</v>
      </c>
      <c r="J14" s="17">
        <v>3.1037619388836001E-2</v>
      </c>
      <c r="K14" s="17">
        <v>2.3099432078026099E-2</v>
      </c>
      <c r="L14" s="17">
        <v>2.1915392589532599E-2</v>
      </c>
      <c r="M14" s="17"/>
      <c r="N14" s="17">
        <v>1.75780934372196E-2</v>
      </c>
      <c r="O14" s="17">
        <v>3.9310937223312199E-2</v>
      </c>
      <c r="P14" s="17">
        <v>3.2346409683471203E-2</v>
      </c>
      <c r="Q14" s="17">
        <v>5.6574980041104402E-2</v>
      </c>
      <c r="R14" s="17"/>
      <c r="S14" s="17">
        <v>2.8994852461052299E-2</v>
      </c>
      <c r="T14" s="17">
        <v>3.8357590436067103E-2</v>
      </c>
      <c r="U14" s="17">
        <v>3.1222500026006399E-2</v>
      </c>
      <c r="V14" s="17">
        <v>3.7414821492757697E-2</v>
      </c>
      <c r="W14" s="17">
        <v>5.1474710556718803E-2</v>
      </c>
      <c r="X14" s="17">
        <v>4.5040147343848702E-2</v>
      </c>
      <c r="Y14" s="17">
        <v>4.5231220493452497E-2</v>
      </c>
      <c r="Z14" s="17">
        <v>2.6162669489442E-2</v>
      </c>
      <c r="AA14" s="17">
        <v>2.3868870196565899E-2</v>
      </c>
      <c r="AB14" s="17"/>
      <c r="AC14" s="17">
        <v>2.9502300573367501E-2</v>
      </c>
      <c r="AD14" s="17">
        <v>1.7135615977117501E-2</v>
      </c>
      <c r="AE14" s="17">
        <v>6.4539875154327894E-2</v>
      </c>
      <c r="AF14" s="17"/>
      <c r="AG14" s="17">
        <v>1.38944509532651E-2</v>
      </c>
      <c r="AH14" s="17">
        <v>2.4675756626210701E-2</v>
      </c>
      <c r="AI14" s="17">
        <v>2.6795760119914299E-2</v>
      </c>
      <c r="AJ14" s="17">
        <v>2.68410646385473E-2</v>
      </c>
      <c r="AK14" s="17"/>
      <c r="AL14" s="17">
        <v>3.4814594889880701E-2</v>
      </c>
      <c r="AM14" s="17">
        <v>5.02534366727952E-2</v>
      </c>
      <c r="AN14" s="17">
        <v>3.09776916540416E-2</v>
      </c>
      <c r="AO14" s="17">
        <v>1.7520284193392899E-2</v>
      </c>
      <c r="AP14" s="17">
        <v>3.1445270406186797E-2</v>
      </c>
      <c r="AQ14" s="17"/>
      <c r="AR14" s="17">
        <v>8.0334446709788801E-2</v>
      </c>
      <c r="AS14" s="17">
        <v>3.8090831690054498E-2</v>
      </c>
      <c r="AT14" s="17">
        <v>2.39969640210544E-2</v>
      </c>
      <c r="AU14" s="17">
        <v>2.2424621623850199E-2</v>
      </c>
      <c r="AV14" s="17">
        <v>1.22408826992463E-2</v>
      </c>
      <c r="AW14" s="17"/>
      <c r="AX14" s="17">
        <v>3.4513941696081601E-2</v>
      </c>
      <c r="AY14" s="17">
        <v>4.3689736274908901E-2</v>
      </c>
      <c r="AZ14" s="17">
        <v>3.3726242053689001E-2</v>
      </c>
      <c r="BA14" s="17">
        <v>2.9957949189834299E-2</v>
      </c>
      <c r="BB14" s="17">
        <v>3.7459857132154002E-2</v>
      </c>
      <c r="BC14" s="17">
        <v>1.91670009792165E-2</v>
      </c>
      <c r="BD14" s="17"/>
      <c r="BE14" s="17">
        <v>4.89445734100118E-2</v>
      </c>
      <c r="BF14" s="17">
        <v>2.5838338670232001E-2</v>
      </c>
      <c r="BG14" s="17">
        <v>2.36769372311194E-2</v>
      </c>
      <c r="BH14" s="17"/>
      <c r="BI14" s="17">
        <v>4.9789485492720303E-2</v>
      </c>
      <c r="BJ14" s="17">
        <v>3.2613395741159103E-2</v>
      </c>
      <c r="BK14" s="17"/>
      <c r="BL14" s="17">
        <v>1.4132309543008001E-2</v>
      </c>
      <c r="BM14" s="17">
        <v>3.0723081970098199E-2</v>
      </c>
      <c r="BN14" s="17">
        <v>5.0254434365021597E-2</v>
      </c>
      <c r="BO14" s="17">
        <v>4.3277661104963297E-2</v>
      </c>
      <c r="BP14" s="17">
        <v>6.1289143043734701E-2</v>
      </c>
      <c r="BQ14" s="17"/>
      <c r="BR14" s="17">
        <v>3.23576933414488E-2</v>
      </c>
      <c r="BS14" s="17">
        <v>5.2504023760933299E-2</v>
      </c>
      <c r="BT14" s="17">
        <v>4.8298620337511498E-2</v>
      </c>
      <c r="BU14" s="17">
        <v>4.9253622592087203E-2</v>
      </c>
      <c r="BV14" s="17"/>
      <c r="BW14" s="17">
        <v>2.7281595916630999E-2</v>
      </c>
      <c r="BX14" s="17">
        <v>2.2051919272301299E-2</v>
      </c>
      <c r="BY14" s="17">
        <v>2.9325112568759599E-2</v>
      </c>
      <c r="BZ14" s="17">
        <v>4.30368668220334E-2</v>
      </c>
      <c r="CA14" s="17">
        <v>5.2062704258537498E-2</v>
      </c>
      <c r="CB14" s="17"/>
      <c r="CC14" s="17">
        <v>6.08568271820168E-2</v>
      </c>
      <c r="CD14" s="17">
        <v>5.04198125017234E-2</v>
      </c>
      <c r="CE14" s="17">
        <v>2.84594478771098E-2</v>
      </c>
      <c r="CF14" s="17">
        <v>3.56287991975325E-2</v>
      </c>
      <c r="CG14" s="17">
        <v>2.8461281427416898E-2</v>
      </c>
      <c r="CH14" s="17">
        <v>4.1133594266848997E-2</v>
      </c>
      <c r="CI14" s="17">
        <v>1.0451682262205299E-2</v>
      </c>
      <c r="CJ14" s="17">
        <v>2.7084732914726701E-2</v>
      </c>
      <c r="CK14" s="17">
        <v>2.9743863812598099E-2</v>
      </c>
      <c r="CL14" s="17">
        <v>2.8006775198223598E-2</v>
      </c>
    </row>
    <row r="15" spans="2:90" x14ac:dyDescent="0.25">
      <c r="B15" s="18" t="s">
        <v>496</v>
      </c>
      <c r="C15" s="21">
        <v>0.23655599485870701</v>
      </c>
      <c r="D15" s="21">
        <v>0.250855913096451</v>
      </c>
      <c r="E15" s="21">
        <v>0.224192502050229</v>
      </c>
      <c r="F15" s="21"/>
      <c r="G15" s="21">
        <v>0.276424397040687</v>
      </c>
      <c r="H15" s="21">
        <v>0.31349660396527901</v>
      </c>
      <c r="I15" s="21">
        <v>0.26001213082318397</v>
      </c>
      <c r="J15" s="21">
        <v>0.210062969520834</v>
      </c>
      <c r="K15" s="21">
        <v>0.22647076685009801</v>
      </c>
      <c r="L15" s="21">
        <v>0.17214748625422199</v>
      </c>
      <c r="M15" s="21"/>
      <c r="N15" s="21">
        <v>0.25246685890918402</v>
      </c>
      <c r="O15" s="21">
        <v>0.20820862047854199</v>
      </c>
      <c r="P15" s="21">
        <v>0.25072012801062699</v>
      </c>
      <c r="Q15" s="21">
        <v>0.235520446001517</v>
      </c>
      <c r="R15" s="21"/>
      <c r="S15" s="21">
        <v>0.32104870458145102</v>
      </c>
      <c r="T15" s="21">
        <v>0.20727643896337899</v>
      </c>
      <c r="U15" s="21">
        <v>0.16591765544842901</v>
      </c>
      <c r="V15" s="21">
        <v>0.25708244968911997</v>
      </c>
      <c r="W15" s="21">
        <v>0.21836889988671701</v>
      </c>
      <c r="X15" s="21">
        <v>0.25593673828793201</v>
      </c>
      <c r="Y15" s="21">
        <v>0.20649829659416799</v>
      </c>
      <c r="Z15" s="21">
        <v>0.230703985675799</v>
      </c>
      <c r="AA15" s="21">
        <v>0.230691643120575</v>
      </c>
      <c r="AB15" s="21"/>
      <c r="AC15" s="21">
        <v>0.25633731989044301</v>
      </c>
      <c r="AD15" s="21">
        <v>0.214135779936031</v>
      </c>
      <c r="AE15" s="21">
        <v>0.25065432442326202</v>
      </c>
      <c r="AF15" s="21"/>
      <c r="AG15" s="21">
        <v>0.212701661249835</v>
      </c>
      <c r="AH15" s="21">
        <v>0.27527282396608199</v>
      </c>
      <c r="AI15" s="21">
        <v>0.16773832883495499</v>
      </c>
      <c r="AJ15" s="21">
        <v>0.299288098377052</v>
      </c>
      <c r="AK15" s="21"/>
      <c r="AL15" s="21">
        <v>0.24421325406571001</v>
      </c>
      <c r="AM15" s="21">
        <v>0.22197144844338099</v>
      </c>
      <c r="AN15" s="21">
        <v>0.23101495119039001</v>
      </c>
      <c r="AO15" s="21">
        <v>0.29533539905549</v>
      </c>
      <c r="AP15" s="21">
        <v>0.29813195363108103</v>
      </c>
      <c r="AQ15" s="21"/>
      <c r="AR15" s="21">
        <v>0.20225369786980299</v>
      </c>
      <c r="AS15" s="21">
        <v>0.23138175176505599</v>
      </c>
      <c r="AT15" s="21">
        <v>0.22999422857968399</v>
      </c>
      <c r="AU15" s="21">
        <v>0.25237192012894699</v>
      </c>
      <c r="AV15" s="21">
        <v>0.29843763388787597</v>
      </c>
      <c r="AW15" s="21"/>
      <c r="AX15" s="21">
        <v>0.30468578628065401</v>
      </c>
      <c r="AY15" s="21">
        <v>0.22195966769848</v>
      </c>
      <c r="AZ15" s="21">
        <v>0.25669957505001301</v>
      </c>
      <c r="BA15" s="21">
        <v>0.216678670492082</v>
      </c>
      <c r="BB15" s="21">
        <v>0.16848257198376099</v>
      </c>
      <c r="BC15" s="21">
        <v>0.185713377064886</v>
      </c>
      <c r="BD15" s="21"/>
      <c r="BE15" s="21">
        <v>0.216133813229996</v>
      </c>
      <c r="BF15" s="21">
        <v>0.32158972560252702</v>
      </c>
      <c r="BG15" s="21">
        <v>0.186440105722641</v>
      </c>
      <c r="BH15" s="21"/>
      <c r="BI15" s="21">
        <v>0.23978335275794199</v>
      </c>
      <c r="BJ15" s="21">
        <v>0.2357366419609</v>
      </c>
      <c r="BK15" s="21"/>
      <c r="BL15" s="21">
        <v>0.224375765629756</v>
      </c>
      <c r="BM15" s="21">
        <v>0.25786105590980501</v>
      </c>
      <c r="BN15" s="21">
        <v>0.238858201305824</v>
      </c>
      <c r="BO15" s="21">
        <v>0.29462525309927001</v>
      </c>
      <c r="BP15" s="21">
        <v>0.22111634431373201</v>
      </c>
      <c r="BQ15" s="21"/>
      <c r="BR15" s="21">
        <v>0.22741387445067199</v>
      </c>
      <c r="BS15" s="21">
        <v>0.22440439814791299</v>
      </c>
      <c r="BT15" s="21">
        <v>0.32060141135721798</v>
      </c>
      <c r="BU15" s="21">
        <v>0.334187940464311</v>
      </c>
      <c r="BV15" s="21"/>
      <c r="BW15" s="21">
        <v>0.22510623919098699</v>
      </c>
      <c r="BX15" s="21">
        <v>0.22640314782624399</v>
      </c>
      <c r="BY15" s="21">
        <v>0.23343346219074801</v>
      </c>
      <c r="BZ15" s="21">
        <v>0.21901083542264699</v>
      </c>
      <c r="CA15" s="21">
        <v>0.27208563715240303</v>
      </c>
      <c r="CB15" s="21"/>
      <c r="CC15" s="21">
        <v>0.303897257129007</v>
      </c>
      <c r="CD15" s="21">
        <v>0.27126246633475298</v>
      </c>
      <c r="CE15" s="21">
        <v>0.26146141865915301</v>
      </c>
      <c r="CF15" s="21">
        <v>0.25360344874248397</v>
      </c>
      <c r="CG15" s="21">
        <v>0.212248081659871</v>
      </c>
      <c r="CH15" s="21">
        <v>0.18419624692171499</v>
      </c>
      <c r="CI15" s="21">
        <v>0.189909824344109</v>
      </c>
      <c r="CJ15" s="21">
        <v>0.20425394182147699</v>
      </c>
      <c r="CK15" s="21">
        <v>0.229914562524905</v>
      </c>
      <c r="CL15" s="21">
        <v>0.23262249095450599</v>
      </c>
    </row>
    <row r="16" spans="2:90" x14ac:dyDescent="0.25">
      <c r="B16" s="18" t="s">
        <v>497</v>
      </c>
      <c r="C16" s="21">
        <v>0.35686616451179898</v>
      </c>
      <c r="D16" s="21">
        <v>0.35516913034477399</v>
      </c>
      <c r="E16" s="21">
        <v>0.35709116993724299</v>
      </c>
      <c r="F16" s="21"/>
      <c r="G16" s="21">
        <v>0.29727943398411399</v>
      </c>
      <c r="H16" s="21">
        <v>0.269889654643995</v>
      </c>
      <c r="I16" s="21">
        <v>0.32944369820240399</v>
      </c>
      <c r="J16" s="21">
        <v>0.40261087337095203</v>
      </c>
      <c r="K16" s="21">
        <v>0.36668098867896798</v>
      </c>
      <c r="L16" s="21">
        <v>0.42660595924556299</v>
      </c>
      <c r="M16" s="21"/>
      <c r="N16" s="21">
        <v>0.37628804594617299</v>
      </c>
      <c r="O16" s="21">
        <v>0.40357504457353399</v>
      </c>
      <c r="P16" s="21">
        <v>0.31606520451652897</v>
      </c>
      <c r="Q16" s="21">
        <v>0.32213012054698897</v>
      </c>
      <c r="R16" s="21"/>
      <c r="S16" s="21">
        <v>0.27084684848657398</v>
      </c>
      <c r="T16" s="21">
        <v>0.39039881031562901</v>
      </c>
      <c r="U16" s="21">
        <v>0.41928864151926398</v>
      </c>
      <c r="V16" s="21">
        <v>0.32750123271862502</v>
      </c>
      <c r="W16" s="21">
        <v>0.38291651552024702</v>
      </c>
      <c r="X16" s="21">
        <v>0.32710739138213601</v>
      </c>
      <c r="Y16" s="21">
        <v>0.415541843331517</v>
      </c>
      <c r="Z16" s="21">
        <v>0.32477667211285599</v>
      </c>
      <c r="AA16" s="21">
        <v>0.36878641143983898</v>
      </c>
      <c r="AB16" s="21"/>
      <c r="AC16" s="21">
        <v>0.35677695403856102</v>
      </c>
      <c r="AD16" s="21">
        <v>0.41395158220461897</v>
      </c>
      <c r="AE16" s="21">
        <v>0.25594922400312298</v>
      </c>
      <c r="AF16" s="21"/>
      <c r="AG16" s="21">
        <v>0.38803346865738197</v>
      </c>
      <c r="AH16" s="21">
        <v>0.35383489141062302</v>
      </c>
      <c r="AI16" s="21">
        <v>0.45070911054745699</v>
      </c>
      <c r="AJ16" s="21">
        <v>0.31667796555033401</v>
      </c>
      <c r="AK16" s="21"/>
      <c r="AL16" s="21">
        <v>0.33130183318788098</v>
      </c>
      <c r="AM16" s="21">
        <v>0.38494888111303999</v>
      </c>
      <c r="AN16" s="21">
        <v>0.37137148690968602</v>
      </c>
      <c r="AO16" s="21">
        <v>0.32159712512497302</v>
      </c>
      <c r="AP16" s="21">
        <v>0.26610049238684502</v>
      </c>
      <c r="AQ16" s="21"/>
      <c r="AR16" s="21">
        <v>0.33133654179550898</v>
      </c>
      <c r="AS16" s="21">
        <v>0.34617193658149897</v>
      </c>
      <c r="AT16" s="21">
        <v>0.38595975908916003</v>
      </c>
      <c r="AU16" s="21">
        <v>0.36586783338993401</v>
      </c>
      <c r="AV16" s="21">
        <v>0.35391545098490002</v>
      </c>
      <c r="AW16" s="21"/>
      <c r="AX16" s="21">
        <v>0.26772838752088801</v>
      </c>
      <c r="AY16" s="21">
        <v>0.37923062873651597</v>
      </c>
      <c r="AZ16" s="21">
        <v>0.33586494750852702</v>
      </c>
      <c r="BA16" s="21">
        <v>0.36997752495921599</v>
      </c>
      <c r="BB16" s="21">
        <v>0.45710860894888999</v>
      </c>
      <c r="BC16" s="21">
        <v>0.41485812798993998</v>
      </c>
      <c r="BD16" s="21"/>
      <c r="BE16" s="21">
        <v>0.36789251009895801</v>
      </c>
      <c r="BF16" s="21">
        <v>0.29776532470484002</v>
      </c>
      <c r="BG16" s="21">
        <v>0.40178706552883497</v>
      </c>
      <c r="BH16" s="21"/>
      <c r="BI16" s="21">
        <v>0.360027265427528</v>
      </c>
      <c r="BJ16" s="21">
        <v>0.35606363275782899</v>
      </c>
      <c r="BK16" s="21"/>
      <c r="BL16" s="21">
        <v>0.38056533480357702</v>
      </c>
      <c r="BM16" s="21">
        <v>0.357992963417892</v>
      </c>
      <c r="BN16" s="21">
        <v>0.32790367495067202</v>
      </c>
      <c r="BO16" s="21">
        <v>0.30043742062284601</v>
      </c>
      <c r="BP16" s="21">
        <v>0.34671904661965403</v>
      </c>
      <c r="BQ16" s="21"/>
      <c r="BR16" s="21">
        <v>0.378638970319083</v>
      </c>
      <c r="BS16" s="21">
        <v>0.27782571393077798</v>
      </c>
      <c r="BT16" s="21">
        <v>0.22235382388765401</v>
      </c>
      <c r="BU16" s="21">
        <v>0.25778224346123202</v>
      </c>
      <c r="BV16" s="21"/>
      <c r="BW16" s="21">
        <v>0.36704006183577098</v>
      </c>
      <c r="BX16" s="21">
        <v>0.38233860309080597</v>
      </c>
      <c r="BY16" s="21">
        <v>0.39268206635894798</v>
      </c>
      <c r="BZ16" s="21">
        <v>0.35987467449601301</v>
      </c>
      <c r="CA16" s="21">
        <v>0.293317955294919</v>
      </c>
      <c r="CB16" s="21"/>
      <c r="CC16" s="21">
        <v>0.27937273844278299</v>
      </c>
      <c r="CD16" s="21">
        <v>0.29541949355012997</v>
      </c>
      <c r="CE16" s="21">
        <v>0.30040745319082801</v>
      </c>
      <c r="CF16" s="21">
        <v>0.347395719802502</v>
      </c>
      <c r="CG16" s="21">
        <v>0.36918619498636701</v>
      </c>
      <c r="CH16" s="21">
        <v>0.38854703419754</v>
      </c>
      <c r="CI16" s="21">
        <v>0.42823546826508702</v>
      </c>
      <c r="CJ16" s="21">
        <v>0.41974200508090498</v>
      </c>
      <c r="CK16" s="21">
        <v>0.386468190810282</v>
      </c>
      <c r="CL16" s="21">
        <v>0.401935998456388</v>
      </c>
    </row>
    <row r="17" spans="2:90" x14ac:dyDescent="0.25">
      <c r="B17" s="18" t="s">
        <v>498</v>
      </c>
      <c r="C17" s="22">
        <v>-0.12031016965309201</v>
      </c>
      <c r="D17" s="22">
        <v>-0.104313217248322</v>
      </c>
      <c r="E17" s="22">
        <v>-0.13289866788701399</v>
      </c>
      <c r="F17" s="22"/>
      <c r="G17" s="22">
        <v>-2.0855036943426799E-2</v>
      </c>
      <c r="H17" s="22">
        <v>4.36069493212832E-2</v>
      </c>
      <c r="I17" s="22">
        <v>-6.9431567379219294E-2</v>
      </c>
      <c r="J17" s="22">
        <v>-0.192547903850118</v>
      </c>
      <c r="K17" s="22">
        <v>-0.14021022182887</v>
      </c>
      <c r="L17" s="22">
        <v>-0.254458472991341</v>
      </c>
      <c r="M17" s="22"/>
      <c r="N17" s="22">
        <v>-0.12382118703698899</v>
      </c>
      <c r="O17" s="22">
        <v>-0.195366424094992</v>
      </c>
      <c r="P17" s="22">
        <v>-6.53450765059016E-2</v>
      </c>
      <c r="Q17" s="22">
        <v>-8.6609674545471499E-2</v>
      </c>
      <c r="R17" s="22"/>
      <c r="S17" s="22">
        <v>5.0201856094876901E-2</v>
      </c>
      <c r="T17" s="22">
        <v>-0.18312237135225101</v>
      </c>
      <c r="U17" s="22">
        <v>-0.25337098607083502</v>
      </c>
      <c r="V17" s="22">
        <v>-7.0418783029504398E-2</v>
      </c>
      <c r="W17" s="22">
        <v>-0.16454761563352999</v>
      </c>
      <c r="X17" s="22">
        <v>-7.11706530942042E-2</v>
      </c>
      <c r="Y17" s="22">
        <v>-0.20904354673734901</v>
      </c>
      <c r="Z17" s="22">
        <v>-9.4072686437056699E-2</v>
      </c>
      <c r="AA17" s="22">
        <v>-0.13809476831926501</v>
      </c>
      <c r="AB17" s="22"/>
      <c r="AC17" s="22">
        <v>-0.100439634148118</v>
      </c>
      <c r="AD17" s="22">
        <v>-0.199815802268588</v>
      </c>
      <c r="AE17" s="22">
        <v>-5.2948995798615698E-3</v>
      </c>
      <c r="AF17" s="22"/>
      <c r="AG17" s="22">
        <v>-0.175331807407547</v>
      </c>
      <c r="AH17" s="22">
        <v>-7.8562067444541403E-2</v>
      </c>
      <c r="AI17" s="22">
        <v>-0.28297078171250101</v>
      </c>
      <c r="AJ17" s="22">
        <v>-1.7389867173281899E-2</v>
      </c>
      <c r="AK17" s="22"/>
      <c r="AL17" s="22">
        <v>-8.70885791221718E-2</v>
      </c>
      <c r="AM17" s="22">
        <v>-0.162977432669659</v>
      </c>
      <c r="AN17" s="22">
        <v>-0.14035653571929599</v>
      </c>
      <c r="AO17" s="22">
        <v>-2.6261726069483501E-2</v>
      </c>
      <c r="AP17" s="22">
        <v>3.2031461244235497E-2</v>
      </c>
      <c r="AQ17" s="22"/>
      <c r="AR17" s="22">
        <v>-0.12908284392570599</v>
      </c>
      <c r="AS17" s="22">
        <v>-0.114790184816443</v>
      </c>
      <c r="AT17" s="22">
        <v>-0.15596553050947701</v>
      </c>
      <c r="AU17" s="22">
        <v>-0.113495913260987</v>
      </c>
      <c r="AV17" s="22">
        <v>-5.54778170970237E-2</v>
      </c>
      <c r="AW17" s="22"/>
      <c r="AX17" s="22">
        <v>3.6957398759766301E-2</v>
      </c>
      <c r="AY17" s="22">
        <v>-0.15727096103803501</v>
      </c>
      <c r="AZ17" s="22">
        <v>-7.9165372458513503E-2</v>
      </c>
      <c r="BA17" s="22">
        <v>-0.15329885446713401</v>
      </c>
      <c r="BB17" s="22">
        <v>-0.28862603696512901</v>
      </c>
      <c r="BC17" s="22">
        <v>-0.22914475092505401</v>
      </c>
      <c r="BD17" s="22"/>
      <c r="BE17" s="22">
        <v>-0.15175869686896101</v>
      </c>
      <c r="BF17" s="22">
        <v>2.38244008976864E-2</v>
      </c>
      <c r="BG17" s="22">
        <v>-0.215346959806194</v>
      </c>
      <c r="BH17" s="22"/>
      <c r="BI17" s="22">
        <v>-0.12024391266958701</v>
      </c>
      <c r="BJ17" s="22">
        <v>-0.120326990796929</v>
      </c>
      <c r="BK17" s="22"/>
      <c r="BL17" s="22">
        <v>-0.15618956917382101</v>
      </c>
      <c r="BM17" s="22">
        <v>-0.100131907508087</v>
      </c>
      <c r="BN17" s="22">
        <v>-8.9045473644847897E-2</v>
      </c>
      <c r="BO17" s="22">
        <v>-5.8121675235758797E-3</v>
      </c>
      <c r="BP17" s="22">
        <v>-0.12560270230592199</v>
      </c>
      <c r="BQ17" s="22"/>
      <c r="BR17" s="22">
        <v>-0.15122509586841101</v>
      </c>
      <c r="BS17" s="22">
        <v>-5.3421315782864902E-2</v>
      </c>
      <c r="BT17" s="22">
        <v>9.8247587469564496E-2</v>
      </c>
      <c r="BU17" s="22">
        <v>7.6405697003079101E-2</v>
      </c>
      <c r="BV17" s="22"/>
      <c r="BW17" s="22">
        <v>-0.14193382264478499</v>
      </c>
      <c r="BX17" s="22">
        <v>-0.15593545526456201</v>
      </c>
      <c r="BY17" s="22">
        <v>-0.159248604168199</v>
      </c>
      <c r="BZ17" s="22">
        <v>-0.140863839073367</v>
      </c>
      <c r="CA17" s="22">
        <v>-2.1232318142516401E-2</v>
      </c>
      <c r="CB17" s="22"/>
      <c r="CC17" s="22">
        <v>2.4524518686224E-2</v>
      </c>
      <c r="CD17" s="22">
        <v>-2.41570272153772E-2</v>
      </c>
      <c r="CE17" s="22">
        <v>-3.8946034531675097E-2</v>
      </c>
      <c r="CF17" s="22">
        <v>-9.3792271060018001E-2</v>
      </c>
      <c r="CG17" s="22">
        <v>-0.15693811332649599</v>
      </c>
      <c r="CH17" s="22">
        <v>-0.20435078727582501</v>
      </c>
      <c r="CI17" s="22">
        <v>-0.23832564392097799</v>
      </c>
      <c r="CJ17" s="22">
        <v>-0.21548806325942799</v>
      </c>
      <c r="CK17" s="22">
        <v>-0.156553628285378</v>
      </c>
      <c r="CL17" s="22">
        <v>-0.16931350750188201</v>
      </c>
    </row>
    <row r="18" spans="2:90" x14ac:dyDescent="0.25">
      <c r="B18" s="16"/>
    </row>
    <row r="19" spans="2:90" x14ac:dyDescent="0.25">
      <c r="B19" t="s">
        <v>114</v>
      </c>
    </row>
    <row r="20" spans="2:90" x14ac:dyDescent="0.25">
      <c r="B20" t="s">
        <v>115</v>
      </c>
    </row>
    <row r="22" spans="2:90" x14ac:dyDescent="0.25">
      <c r="B22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504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491</v>
      </c>
      <c r="C9" s="17">
        <v>5.6890990388592202E-2</v>
      </c>
      <c r="D9" s="17">
        <v>6.8922010494893299E-2</v>
      </c>
      <c r="E9" s="17">
        <v>4.5253732577539597E-2</v>
      </c>
      <c r="F9" s="17"/>
      <c r="G9" s="17">
        <v>8.5956924852542402E-2</v>
      </c>
      <c r="H9" s="17">
        <v>8.3858517672164901E-2</v>
      </c>
      <c r="I9" s="17">
        <v>5.8636329563702197E-2</v>
      </c>
      <c r="J9" s="17">
        <v>3.5817548189323402E-2</v>
      </c>
      <c r="K9" s="17">
        <v>3.6255067916922401E-2</v>
      </c>
      <c r="L9" s="17">
        <v>5.2105385371814403E-2</v>
      </c>
      <c r="M9" s="17"/>
      <c r="N9" s="17">
        <v>7.3627064968296893E-2</v>
      </c>
      <c r="O9" s="17">
        <v>3.8428788423140597E-2</v>
      </c>
      <c r="P9" s="17">
        <v>6.4402040256945695E-2</v>
      </c>
      <c r="Q9" s="17">
        <v>5.1040972092781099E-2</v>
      </c>
      <c r="R9" s="17"/>
      <c r="S9" s="17">
        <v>6.8942023290065699E-2</v>
      </c>
      <c r="T9" s="17">
        <v>4.5780066662691701E-2</v>
      </c>
      <c r="U9" s="17">
        <v>4.2823527547412997E-2</v>
      </c>
      <c r="V9" s="17">
        <v>5.2431423812134802E-2</v>
      </c>
      <c r="W9" s="17">
        <v>6.2616059700280599E-2</v>
      </c>
      <c r="X9" s="17">
        <v>5.4273797376870297E-2</v>
      </c>
      <c r="Y9" s="17">
        <v>7.2611819477304801E-2</v>
      </c>
      <c r="Z9" s="17">
        <v>6.2468676036799203E-2</v>
      </c>
      <c r="AA9" s="17">
        <v>5.5517510106092197E-2</v>
      </c>
      <c r="AB9" s="17"/>
      <c r="AC9" s="17">
        <v>5.9791916774642601E-2</v>
      </c>
      <c r="AD9" s="17">
        <v>6.0058684263968598E-2</v>
      </c>
      <c r="AE9" s="17">
        <v>5.1992994191371898E-2</v>
      </c>
      <c r="AF9" s="17"/>
      <c r="AG9" s="17">
        <v>7.5115187065963998E-2</v>
      </c>
      <c r="AH9" s="17">
        <v>9.3365882774099296E-2</v>
      </c>
      <c r="AI9" s="17">
        <v>4.4131449859654698E-2</v>
      </c>
      <c r="AJ9" s="17">
        <v>3.9493336711748601E-2</v>
      </c>
      <c r="AK9" s="17"/>
      <c r="AL9" s="17">
        <v>4.2835847176186999E-2</v>
      </c>
      <c r="AM9" s="17">
        <v>4.1350365959126202E-2</v>
      </c>
      <c r="AN9" s="17">
        <v>6.2768799886040394E-2</v>
      </c>
      <c r="AO9" s="17">
        <v>0.104431489825174</v>
      </c>
      <c r="AP9" s="17">
        <v>0.121719019226774</v>
      </c>
      <c r="AQ9" s="17"/>
      <c r="AR9" s="17">
        <v>5.1284272687791198E-2</v>
      </c>
      <c r="AS9" s="17">
        <v>5.5388074089746601E-2</v>
      </c>
      <c r="AT9" s="17">
        <v>5.02600461378402E-2</v>
      </c>
      <c r="AU9" s="17">
        <v>6.0199449520070003E-2</v>
      </c>
      <c r="AV9" s="17">
        <v>9.6939765670129005E-2</v>
      </c>
      <c r="AW9" s="17"/>
      <c r="AX9" s="17">
        <v>9.4409633566878495E-2</v>
      </c>
      <c r="AY9" s="17">
        <v>4.3935742878162501E-2</v>
      </c>
      <c r="AZ9" s="17">
        <v>4.1509714966960501E-2</v>
      </c>
      <c r="BA9" s="17">
        <v>3.7426956128829403E-2</v>
      </c>
      <c r="BB9" s="17">
        <v>5.2122945689113798E-2</v>
      </c>
      <c r="BC9" s="17">
        <v>7.7422386397503096E-2</v>
      </c>
      <c r="BD9" s="17"/>
      <c r="BE9" s="17">
        <v>4.3093657141873298E-2</v>
      </c>
      <c r="BF9" s="17">
        <v>9.2022916314116104E-2</v>
      </c>
      <c r="BG9" s="17">
        <v>4.2880767767232097E-2</v>
      </c>
      <c r="BH9" s="17"/>
      <c r="BI9" s="17">
        <v>4.6794481122758802E-2</v>
      </c>
      <c r="BJ9" s="17">
        <v>5.9454264863557399E-2</v>
      </c>
      <c r="BK9" s="17"/>
      <c r="BL9" s="17">
        <v>6.7592289938262398E-2</v>
      </c>
      <c r="BM9" s="17">
        <v>5.22295873230171E-2</v>
      </c>
      <c r="BN9" s="17">
        <v>4.9265223924754499E-2</v>
      </c>
      <c r="BO9" s="17">
        <v>5.3398469697164698E-2</v>
      </c>
      <c r="BP9" s="17">
        <v>4.8830234940159499E-2</v>
      </c>
      <c r="BQ9" s="17"/>
      <c r="BR9" s="17">
        <v>5.0408737175109998E-2</v>
      </c>
      <c r="BS9" s="17">
        <v>6.6804128329830001E-2</v>
      </c>
      <c r="BT9" s="17">
        <v>0.113197961324914</v>
      </c>
      <c r="BU9" s="17">
        <v>0.10387735183168199</v>
      </c>
      <c r="BV9" s="17"/>
      <c r="BW9" s="17">
        <v>6.1342060324979103E-2</v>
      </c>
      <c r="BX9" s="17">
        <v>4.6773595388616598E-2</v>
      </c>
      <c r="BY9" s="17">
        <v>5.3202469937613101E-2</v>
      </c>
      <c r="BZ9" s="17">
        <v>6.1013515855194503E-2</v>
      </c>
      <c r="CA9" s="17">
        <v>5.8857900926109E-2</v>
      </c>
      <c r="CB9" s="17"/>
      <c r="CC9" s="17">
        <v>6.4804508243911096E-2</v>
      </c>
      <c r="CD9" s="17">
        <v>6.2016971128998198E-2</v>
      </c>
      <c r="CE9" s="17">
        <v>5.5514384329009299E-2</v>
      </c>
      <c r="CF9" s="17">
        <v>4.45951320788157E-2</v>
      </c>
      <c r="CG9" s="17">
        <v>6.48005562949516E-2</v>
      </c>
      <c r="CH9" s="17">
        <v>5.6665803273483799E-2</v>
      </c>
      <c r="CI9" s="17">
        <v>5.0451724599879198E-2</v>
      </c>
      <c r="CJ9" s="17">
        <v>5.5200458369888801E-2</v>
      </c>
      <c r="CK9" s="17">
        <v>5.4449822374653102E-2</v>
      </c>
      <c r="CL9" s="17">
        <v>5.2103666698342301E-2</v>
      </c>
    </row>
    <row r="10" spans="2:90" x14ac:dyDescent="0.25">
      <c r="B10" s="18" t="s">
        <v>492</v>
      </c>
      <c r="C10" s="17">
        <v>0.23583733256391601</v>
      </c>
      <c r="D10" s="17">
        <v>0.234291010123688</v>
      </c>
      <c r="E10" s="17">
        <v>0.23788099297036999</v>
      </c>
      <c r="F10" s="17"/>
      <c r="G10" s="17">
        <v>0.252370558783229</v>
      </c>
      <c r="H10" s="17">
        <v>0.28812472894547903</v>
      </c>
      <c r="I10" s="17">
        <v>0.23200123555082799</v>
      </c>
      <c r="J10" s="17">
        <v>0.19577825840566099</v>
      </c>
      <c r="K10" s="17">
        <v>0.18458137111763101</v>
      </c>
      <c r="L10" s="17">
        <v>0.25648771753190802</v>
      </c>
      <c r="M10" s="17"/>
      <c r="N10" s="17">
        <v>0.311445927497502</v>
      </c>
      <c r="O10" s="17">
        <v>0.24302539550829499</v>
      </c>
      <c r="P10" s="17">
        <v>0.21741110479616499</v>
      </c>
      <c r="Q10" s="17">
        <v>0.16148323136682999</v>
      </c>
      <c r="R10" s="17"/>
      <c r="S10" s="17">
        <v>0.265508955715276</v>
      </c>
      <c r="T10" s="17">
        <v>0.22027630273977999</v>
      </c>
      <c r="U10" s="17">
        <v>0.25381359181845498</v>
      </c>
      <c r="V10" s="17">
        <v>0.27085732911371702</v>
      </c>
      <c r="W10" s="17">
        <v>0.211424401622544</v>
      </c>
      <c r="X10" s="17">
        <v>0.197277302489343</v>
      </c>
      <c r="Y10" s="17">
        <v>0.226127796462984</v>
      </c>
      <c r="Z10" s="17">
        <v>0.204364348961658</v>
      </c>
      <c r="AA10" s="17">
        <v>0.24207113887586801</v>
      </c>
      <c r="AB10" s="17"/>
      <c r="AC10" s="17">
        <v>0.22761591690716099</v>
      </c>
      <c r="AD10" s="17">
        <v>0.27362874965531198</v>
      </c>
      <c r="AE10" s="17">
        <v>0.16195552084126699</v>
      </c>
      <c r="AF10" s="17"/>
      <c r="AG10" s="17">
        <v>0.26299538129771499</v>
      </c>
      <c r="AH10" s="17">
        <v>0.28177771130041601</v>
      </c>
      <c r="AI10" s="17">
        <v>0.289983010933409</v>
      </c>
      <c r="AJ10" s="17">
        <v>0.21200743335099201</v>
      </c>
      <c r="AK10" s="17"/>
      <c r="AL10" s="17">
        <v>0.15785548601563901</v>
      </c>
      <c r="AM10" s="17">
        <v>0.20578801439896399</v>
      </c>
      <c r="AN10" s="17">
        <v>0.310661500864089</v>
      </c>
      <c r="AO10" s="17">
        <v>0.313803481994195</v>
      </c>
      <c r="AP10" s="17">
        <v>0.34341772414934302</v>
      </c>
      <c r="AQ10" s="17"/>
      <c r="AR10" s="17">
        <v>0.16435380829089899</v>
      </c>
      <c r="AS10" s="17">
        <v>0.21455047246543299</v>
      </c>
      <c r="AT10" s="17">
        <v>0.236537688338536</v>
      </c>
      <c r="AU10" s="17">
        <v>0.26917691429530399</v>
      </c>
      <c r="AV10" s="17">
        <v>0.35451873435610598</v>
      </c>
      <c r="AW10" s="17"/>
      <c r="AX10" s="17">
        <v>0.26423031825580001</v>
      </c>
      <c r="AY10" s="17">
        <v>0.205441697740778</v>
      </c>
      <c r="AZ10" s="17">
        <v>0.19731508842054801</v>
      </c>
      <c r="BA10" s="17">
        <v>0.23011709312745901</v>
      </c>
      <c r="BB10" s="17">
        <v>0.31719744167283798</v>
      </c>
      <c r="BC10" s="17">
        <v>0.22508404317497199</v>
      </c>
      <c r="BD10" s="17"/>
      <c r="BE10" s="17">
        <v>0.20607398520561901</v>
      </c>
      <c r="BF10" s="17">
        <v>0.28439021609746501</v>
      </c>
      <c r="BG10" s="17">
        <v>0.23131352684203799</v>
      </c>
      <c r="BH10" s="17"/>
      <c r="BI10" s="17">
        <v>0.17376370997174601</v>
      </c>
      <c r="BJ10" s="17">
        <v>0.25159641604215999</v>
      </c>
      <c r="BK10" s="17"/>
      <c r="BL10" s="17">
        <v>0.26308304410727901</v>
      </c>
      <c r="BM10" s="17">
        <v>0.25284041146595398</v>
      </c>
      <c r="BN10" s="17">
        <v>0.193351027623716</v>
      </c>
      <c r="BO10" s="17">
        <v>0.18751212168822801</v>
      </c>
      <c r="BP10" s="17">
        <v>0.21580986216204201</v>
      </c>
      <c r="BQ10" s="17"/>
      <c r="BR10" s="17">
        <v>0.22936515509279601</v>
      </c>
      <c r="BS10" s="17">
        <v>0.25629727552861198</v>
      </c>
      <c r="BT10" s="17">
        <v>0.279450604099577</v>
      </c>
      <c r="BU10" s="17">
        <v>0.27800725530690101</v>
      </c>
      <c r="BV10" s="17"/>
      <c r="BW10" s="17">
        <v>0.23352147153094699</v>
      </c>
      <c r="BX10" s="17">
        <v>0.25489805319174802</v>
      </c>
      <c r="BY10" s="17">
        <v>0.24082801839676801</v>
      </c>
      <c r="BZ10" s="17">
        <v>0.243315505141285</v>
      </c>
      <c r="CA10" s="17">
        <v>0.20407872510827799</v>
      </c>
      <c r="CB10" s="17"/>
      <c r="CC10" s="17">
        <v>0.197761362537383</v>
      </c>
      <c r="CD10" s="17">
        <v>0.20344261657597101</v>
      </c>
      <c r="CE10" s="17">
        <v>0.20239689674960501</v>
      </c>
      <c r="CF10" s="17">
        <v>0.27452483952852802</v>
      </c>
      <c r="CG10" s="17">
        <v>0.24001036871220499</v>
      </c>
      <c r="CH10" s="17">
        <v>0.219106518512763</v>
      </c>
      <c r="CI10" s="17">
        <v>0.23390813330059099</v>
      </c>
      <c r="CJ10" s="17">
        <v>0.27610739870623602</v>
      </c>
      <c r="CK10" s="17">
        <v>0.249054764600672</v>
      </c>
      <c r="CL10" s="17">
        <v>0.26655026132950599</v>
      </c>
    </row>
    <row r="11" spans="2:90" x14ac:dyDescent="0.25">
      <c r="B11" s="18" t="s">
        <v>493</v>
      </c>
      <c r="C11" s="17">
        <v>0.34596789711239601</v>
      </c>
      <c r="D11" s="17">
        <v>0.33968603471262099</v>
      </c>
      <c r="E11" s="17">
        <v>0.35333878731723301</v>
      </c>
      <c r="F11" s="17"/>
      <c r="G11" s="17">
        <v>0.30490246853748298</v>
      </c>
      <c r="H11" s="17">
        <v>0.30494360244655799</v>
      </c>
      <c r="I11" s="17">
        <v>0.33170629219923498</v>
      </c>
      <c r="J11" s="17">
        <v>0.36703366026079198</v>
      </c>
      <c r="K11" s="17">
        <v>0.36417468613304299</v>
      </c>
      <c r="L11" s="17">
        <v>0.37673392328997801</v>
      </c>
      <c r="M11" s="17"/>
      <c r="N11" s="17">
        <v>0.33145124206766902</v>
      </c>
      <c r="O11" s="17">
        <v>0.345589054806897</v>
      </c>
      <c r="P11" s="17">
        <v>0.34844934864722499</v>
      </c>
      <c r="Q11" s="17">
        <v>0.36205020612681899</v>
      </c>
      <c r="R11" s="17"/>
      <c r="S11" s="17">
        <v>0.31292453146810201</v>
      </c>
      <c r="T11" s="17">
        <v>0.32123951714156102</v>
      </c>
      <c r="U11" s="17">
        <v>0.39158627708849603</v>
      </c>
      <c r="V11" s="17">
        <v>0.34923485860591402</v>
      </c>
      <c r="W11" s="17">
        <v>0.34042569048025001</v>
      </c>
      <c r="X11" s="17">
        <v>0.336169065499756</v>
      </c>
      <c r="Y11" s="17">
        <v>0.395955238809793</v>
      </c>
      <c r="Z11" s="17">
        <v>0.33622771687115399</v>
      </c>
      <c r="AA11" s="17">
        <v>0.35578780490490902</v>
      </c>
      <c r="AB11" s="17"/>
      <c r="AC11" s="17">
        <v>0.34199195781123198</v>
      </c>
      <c r="AD11" s="17">
        <v>0.35762365180738298</v>
      </c>
      <c r="AE11" s="17">
        <v>0.34085380298953399</v>
      </c>
      <c r="AF11" s="17"/>
      <c r="AG11" s="17">
        <v>0.35286571215903201</v>
      </c>
      <c r="AH11" s="17">
        <v>0.34587418656910102</v>
      </c>
      <c r="AI11" s="17">
        <v>0.36823084244767501</v>
      </c>
      <c r="AJ11" s="17">
        <v>0.32901688965604697</v>
      </c>
      <c r="AK11" s="17"/>
      <c r="AL11" s="17">
        <v>0.37511706978760401</v>
      </c>
      <c r="AM11" s="17">
        <v>0.32862181123110201</v>
      </c>
      <c r="AN11" s="17">
        <v>0.33332986968637601</v>
      </c>
      <c r="AO11" s="17">
        <v>0.30482111583040999</v>
      </c>
      <c r="AP11" s="17">
        <v>0.312161403315241</v>
      </c>
      <c r="AQ11" s="17"/>
      <c r="AR11" s="17">
        <v>0.33208020908467101</v>
      </c>
      <c r="AS11" s="17">
        <v>0.35992833161611598</v>
      </c>
      <c r="AT11" s="17">
        <v>0.36419163281639</v>
      </c>
      <c r="AU11" s="17">
        <v>0.319247291792425</v>
      </c>
      <c r="AV11" s="17">
        <v>0.30307191543825501</v>
      </c>
      <c r="AW11" s="17"/>
      <c r="AX11" s="17">
        <v>0.30772701659920498</v>
      </c>
      <c r="AY11" s="17">
        <v>0.36188498371911099</v>
      </c>
      <c r="AZ11" s="17">
        <v>0.37251308326472299</v>
      </c>
      <c r="BA11" s="17">
        <v>0.35323197277693003</v>
      </c>
      <c r="BB11" s="17">
        <v>0.34205918949981801</v>
      </c>
      <c r="BC11" s="17">
        <v>0.34513096176536801</v>
      </c>
      <c r="BD11" s="17"/>
      <c r="BE11" s="17">
        <v>0.328704452540175</v>
      </c>
      <c r="BF11" s="17">
        <v>0.32693357585953697</v>
      </c>
      <c r="BG11" s="17">
        <v>0.38588835090813201</v>
      </c>
      <c r="BH11" s="17"/>
      <c r="BI11" s="17">
        <v>0.32238518803955002</v>
      </c>
      <c r="BJ11" s="17">
        <v>0.35195501153237901</v>
      </c>
      <c r="BK11" s="17"/>
      <c r="BL11" s="17">
        <v>0.36935772591542199</v>
      </c>
      <c r="BM11" s="17">
        <v>0.336947805605119</v>
      </c>
      <c r="BN11" s="17">
        <v>0.357598930906458</v>
      </c>
      <c r="BO11" s="17">
        <v>0.31906936057996999</v>
      </c>
      <c r="BP11" s="17">
        <v>0.32184291498221601</v>
      </c>
      <c r="BQ11" s="17"/>
      <c r="BR11" s="17">
        <v>0.34725475266021499</v>
      </c>
      <c r="BS11" s="17">
        <v>0.36312037715940298</v>
      </c>
      <c r="BT11" s="17">
        <v>0.324222643323752</v>
      </c>
      <c r="BU11" s="17">
        <v>0.323238429976893</v>
      </c>
      <c r="BV11" s="17"/>
      <c r="BW11" s="17">
        <v>0.36783689077545001</v>
      </c>
      <c r="BX11" s="17">
        <v>0.343528043101125</v>
      </c>
      <c r="BY11" s="17">
        <v>0.374858286635528</v>
      </c>
      <c r="BZ11" s="17">
        <v>0.34184571208050202</v>
      </c>
      <c r="CA11" s="17">
        <v>0.30987981050867203</v>
      </c>
      <c r="CB11" s="17"/>
      <c r="CC11" s="17">
        <v>0.28957354769675703</v>
      </c>
      <c r="CD11" s="17">
        <v>0.308020900910351</v>
      </c>
      <c r="CE11" s="17">
        <v>0.363440186013546</v>
      </c>
      <c r="CF11" s="17">
        <v>0.32565098495678801</v>
      </c>
      <c r="CG11" s="17">
        <v>0.377152227842803</v>
      </c>
      <c r="CH11" s="17">
        <v>0.364243007934129</v>
      </c>
      <c r="CI11" s="17">
        <v>0.382142220083865</v>
      </c>
      <c r="CJ11" s="17">
        <v>0.32355990112552102</v>
      </c>
      <c r="CK11" s="17">
        <v>0.380393336967697</v>
      </c>
      <c r="CL11" s="17">
        <v>0.367231857550882</v>
      </c>
    </row>
    <row r="12" spans="2:90" x14ac:dyDescent="0.25">
      <c r="B12" s="18" t="s">
        <v>494</v>
      </c>
      <c r="C12" s="17">
        <v>0.225236110567232</v>
      </c>
      <c r="D12" s="17">
        <v>0.22669874862419001</v>
      </c>
      <c r="E12" s="17">
        <v>0.222992408173669</v>
      </c>
      <c r="F12" s="17"/>
      <c r="G12" s="17">
        <v>0.20784136803359499</v>
      </c>
      <c r="H12" s="17">
        <v>0.196332469612745</v>
      </c>
      <c r="I12" s="17">
        <v>0.24135733058180101</v>
      </c>
      <c r="J12" s="17">
        <v>0.24258513009441901</v>
      </c>
      <c r="K12" s="17">
        <v>0.25543206219172998</v>
      </c>
      <c r="L12" s="17">
        <v>0.20991366842100101</v>
      </c>
      <c r="M12" s="17"/>
      <c r="N12" s="17">
        <v>0.19350761158817401</v>
      </c>
      <c r="O12" s="17">
        <v>0.22845637567334801</v>
      </c>
      <c r="P12" s="17">
        <v>0.237279710120543</v>
      </c>
      <c r="Q12" s="17">
        <v>0.24695721945318799</v>
      </c>
      <c r="R12" s="17"/>
      <c r="S12" s="17">
        <v>0.21358011751238101</v>
      </c>
      <c r="T12" s="17">
        <v>0.26214321595066498</v>
      </c>
      <c r="U12" s="17">
        <v>0.197798581196103</v>
      </c>
      <c r="V12" s="17">
        <v>0.20353620950662399</v>
      </c>
      <c r="W12" s="17">
        <v>0.26012464075306202</v>
      </c>
      <c r="X12" s="17">
        <v>0.240384048531047</v>
      </c>
      <c r="Y12" s="17">
        <v>0.19624156778975799</v>
      </c>
      <c r="Z12" s="17">
        <v>0.271658705159178</v>
      </c>
      <c r="AA12" s="17">
        <v>0.20221899546896599</v>
      </c>
      <c r="AB12" s="17"/>
      <c r="AC12" s="17">
        <v>0.22358653868613099</v>
      </c>
      <c r="AD12" s="17">
        <v>0.22057531168217701</v>
      </c>
      <c r="AE12" s="17">
        <v>0.25495926511859901</v>
      </c>
      <c r="AF12" s="17"/>
      <c r="AG12" s="17">
        <v>0.199502746910701</v>
      </c>
      <c r="AH12" s="17">
        <v>0.19342402396974501</v>
      </c>
      <c r="AI12" s="17">
        <v>0.19055132380180601</v>
      </c>
      <c r="AJ12" s="17">
        <v>0.24882962658169999</v>
      </c>
      <c r="AK12" s="17"/>
      <c r="AL12" s="17">
        <v>0.24642985214169699</v>
      </c>
      <c r="AM12" s="17">
        <v>0.25179431140490399</v>
      </c>
      <c r="AN12" s="17">
        <v>0.20545539007745001</v>
      </c>
      <c r="AO12" s="17">
        <v>0.19340815495140901</v>
      </c>
      <c r="AP12" s="17">
        <v>0.13661837746528899</v>
      </c>
      <c r="AQ12" s="17"/>
      <c r="AR12" s="17">
        <v>0.21347561902270901</v>
      </c>
      <c r="AS12" s="17">
        <v>0.245004148863807</v>
      </c>
      <c r="AT12" s="17">
        <v>0.22025561990451301</v>
      </c>
      <c r="AU12" s="17">
        <v>0.2331783247766</v>
      </c>
      <c r="AV12" s="17">
        <v>0.176908911582358</v>
      </c>
      <c r="AW12" s="17"/>
      <c r="AX12" s="17">
        <v>0.19861181170289799</v>
      </c>
      <c r="AY12" s="17">
        <v>0.23587775541233399</v>
      </c>
      <c r="AZ12" s="17">
        <v>0.23814368917419501</v>
      </c>
      <c r="BA12" s="17">
        <v>0.25197037613354001</v>
      </c>
      <c r="BB12" s="17">
        <v>0.19897879159946599</v>
      </c>
      <c r="BC12" s="17">
        <v>0.21633871650306399</v>
      </c>
      <c r="BD12" s="17"/>
      <c r="BE12" s="17">
        <v>0.261289718381925</v>
      </c>
      <c r="BF12" s="17">
        <v>0.187677214509269</v>
      </c>
      <c r="BG12" s="17">
        <v>0.214780935574549</v>
      </c>
      <c r="BH12" s="17"/>
      <c r="BI12" s="17">
        <v>0.248148200496735</v>
      </c>
      <c r="BJ12" s="17">
        <v>0.219419251122241</v>
      </c>
      <c r="BK12" s="17"/>
      <c r="BL12" s="17">
        <v>0.19944017391784899</v>
      </c>
      <c r="BM12" s="17">
        <v>0.229449108394851</v>
      </c>
      <c r="BN12" s="17">
        <v>0.22864144633656999</v>
      </c>
      <c r="BO12" s="17">
        <v>0.24460311504694099</v>
      </c>
      <c r="BP12" s="17">
        <v>0.261651726549473</v>
      </c>
      <c r="BQ12" s="17"/>
      <c r="BR12" s="17">
        <v>0.23155171199932301</v>
      </c>
      <c r="BS12" s="17">
        <v>0.20772529220364699</v>
      </c>
      <c r="BT12" s="17">
        <v>0.16651550684807601</v>
      </c>
      <c r="BU12" s="17">
        <v>0.21806068984517199</v>
      </c>
      <c r="BV12" s="17"/>
      <c r="BW12" s="17">
        <v>0.23084989475644199</v>
      </c>
      <c r="BX12" s="17">
        <v>0.24604612431376499</v>
      </c>
      <c r="BY12" s="17">
        <v>0.208931575831799</v>
      </c>
      <c r="BZ12" s="17">
        <v>0.22115324488172899</v>
      </c>
      <c r="CA12" s="17">
        <v>0.22928520357690499</v>
      </c>
      <c r="CB12" s="17"/>
      <c r="CC12" s="17">
        <v>0.23519598792337701</v>
      </c>
      <c r="CD12" s="17">
        <v>0.23608043532203499</v>
      </c>
      <c r="CE12" s="17">
        <v>0.23221281134646601</v>
      </c>
      <c r="CF12" s="17">
        <v>0.209131311798466</v>
      </c>
      <c r="CG12" s="17">
        <v>0.19785474962160901</v>
      </c>
      <c r="CH12" s="17">
        <v>0.245302166279949</v>
      </c>
      <c r="CI12" s="17">
        <v>0.23422967934793301</v>
      </c>
      <c r="CJ12" s="17">
        <v>0.23798448716135401</v>
      </c>
      <c r="CK12" s="17">
        <v>0.21326028338903699</v>
      </c>
      <c r="CL12" s="17">
        <v>0.22986784394431301</v>
      </c>
    </row>
    <row r="13" spans="2:90" x14ac:dyDescent="0.25">
      <c r="B13" s="18" t="s">
        <v>495</v>
      </c>
      <c r="C13" s="17">
        <v>0.116733636654999</v>
      </c>
      <c r="D13" s="17">
        <v>0.113360590053765</v>
      </c>
      <c r="E13" s="17">
        <v>0.119979830869113</v>
      </c>
      <c r="F13" s="17"/>
      <c r="G13" s="17">
        <v>9.4069284641709897E-2</v>
      </c>
      <c r="H13" s="17">
        <v>9.8096284986779497E-2</v>
      </c>
      <c r="I13" s="17">
        <v>0.11899590641043201</v>
      </c>
      <c r="J13" s="17">
        <v>0.14539760736478599</v>
      </c>
      <c r="K13" s="17">
        <v>0.149644660325776</v>
      </c>
      <c r="L13" s="17">
        <v>9.6042536017787894E-2</v>
      </c>
      <c r="M13" s="17"/>
      <c r="N13" s="17">
        <v>7.8810252150215102E-2</v>
      </c>
      <c r="O13" s="17">
        <v>0.12400450743920099</v>
      </c>
      <c r="P13" s="17">
        <v>0.119726306544356</v>
      </c>
      <c r="Q13" s="17">
        <v>0.145411567529217</v>
      </c>
      <c r="R13" s="17"/>
      <c r="S13" s="17">
        <v>0.116250135163065</v>
      </c>
      <c r="T13" s="17">
        <v>0.13544045642874999</v>
      </c>
      <c r="U13" s="17">
        <v>9.8422347789623998E-2</v>
      </c>
      <c r="V13" s="17">
        <v>0.104623648063792</v>
      </c>
      <c r="W13" s="17">
        <v>0.108335639065449</v>
      </c>
      <c r="X13" s="17">
        <v>0.14910175125717301</v>
      </c>
      <c r="Y13" s="17">
        <v>8.8884911694507102E-2</v>
      </c>
      <c r="Z13" s="17">
        <v>0.110910632532633</v>
      </c>
      <c r="AA13" s="17">
        <v>0.12107500726822699</v>
      </c>
      <c r="AB13" s="17"/>
      <c r="AC13" s="17">
        <v>0.13644921951602201</v>
      </c>
      <c r="AD13" s="17">
        <v>8.0064922391210006E-2</v>
      </c>
      <c r="AE13" s="17">
        <v>0.15815357858815901</v>
      </c>
      <c r="AF13" s="17"/>
      <c r="AG13" s="17">
        <v>9.9520449089029003E-2</v>
      </c>
      <c r="AH13" s="17">
        <v>7.5361415846027194E-2</v>
      </c>
      <c r="AI13" s="17">
        <v>0.10441047915502</v>
      </c>
      <c r="AJ13" s="17">
        <v>0.159477250677827</v>
      </c>
      <c r="AK13" s="17"/>
      <c r="AL13" s="17">
        <v>0.149077480379227</v>
      </c>
      <c r="AM13" s="17">
        <v>0.148724101792132</v>
      </c>
      <c r="AN13" s="17">
        <v>7.7875889336326803E-2</v>
      </c>
      <c r="AO13" s="17">
        <v>7.0883534749278998E-2</v>
      </c>
      <c r="AP13" s="17">
        <v>5.1893335159797799E-2</v>
      </c>
      <c r="AQ13" s="17"/>
      <c r="AR13" s="17">
        <v>0.18916461086914099</v>
      </c>
      <c r="AS13" s="17">
        <v>0.106856124643147</v>
      </c>
      <c r="AT13" s="17">
        <v>0.118462329255542</v>
      </c>
      <c r="AU13" s="17">
        <v>0.105596446511804</v>
      </c>
      <c r="AV13" s="17">
        <v>6.6077252680799503E-2</v>
      </c>
      <c r="AW13" s="17"/>
      <c r="AX13" s="17">
        <v>0.109103167220737</v>
      </c>
      <c r="AY13" s="17">
        <v>0.13385199721518201</v>
      </c>
      <c r="AZ13" s="17">
        <v>0.12787078205878399</v>
      </c>
      <c r="BA13" s="17">
        <v>0.111826863083091</v>
      </c>
      <c r="BB13" s="17">
        <v>8.4350573806036E-2</v>
      </c>
      <c r="BC13" s="17">
        <v>0.112757979027464</v>
      </c>
      <c r="BD13" s="17"/>
      <c r="BE13" s="17">
        <v>0.13704398903504</v>
      </c>
      <c r="BF13" s="17">
        <v>9.1875982763574796E-2</v>
      </c>
      <c r="BG13" s="17">
        <v>0.114429534317867</v>
      </c>
      <c r="BH13" s="17"/>
      <c r="BI13" s="17">
        <v>0.18790376207315099</v>
      </c>
      <c r="BJ13" s="17">
        <v>9.8665157633069406E-2</v>
      </c>
      <c r="BK13" s="17"/>
      <c r="BL13" s="17">
        <v>9.01718061568033E-2</v>
      </c>
      <c r="BM13" s="17">
        <v>0.11360176457053101</v>
      </c>
      <c r="BN13" s="17">
        <v>0.148343232218275</v>
      </c>
      <c r="BO13" s="17">
        <v>0.167769919441558</v>
      </c>
      <c r="BP13" s="17">
        <v>0.13087512795081499</v>
      </c>
      <c r="BQ13" s="17"/>
      <c r="BR13" s="17">
        <v>0.12489635290196099</v>
      </c>
      <c r="BS13" s="17">
        <v>7.2666019506215998E-2</v>
      </c>
      <c r="BT13" s="17">
        <v>7.5716659405403494E-2</v>
      </c>
      <c r="BU13" s="17">
        <v>7.1507805942269298E-2</v>
      </c>
      <c r="BV13" s="17"/>
      <c r="BW13" s="17">
        <v>9.5407277815487704E-2</v>
      </c>
      <c r="BX13" s="17">
        <v>9.7798100765127099E-2</v>
      </c>
      <c r="BY13" s="17">
        <v>0.107842379729945</v>
      </c>
      <c r="BZ13" s="17">
        <v>0.110130568071442</v>
      </c>
      <c r="CA13" s="17">
        <v>0.166908316855087</v>
      </c>
      <c r="CB13" s="17"/>
      <c r="CC13" s="17">
        <v>0.17264000577908201</v>
      </c>
      <c r="CD13" s="17">
        <v>0.16556412604016699</v>
      </c>
      <c r="CE13" s="17">
        <v>0.128403521840049</v>
      </c>
      <c r="CF13" s="17">
        <v>0.124935141519754</v>
      </c>
      <c r="CG13" s="17">
        <v>0.10491845153495601</v>
      </c>
      <c r="CH13" s="17">
        <v>9.8233942448416503E-2</v>
      </c>
      <c r="CI13" s="17">
        <v>8.6284851668147797E-2</v>
      </c>
      <c r="CJ13" s="17">
        <v>0.104639267196265</v>
      </c>
      <c r="CK13" s="17">
        <v>8.9816935891424102E-2</v>
      </c>
      <c r="CL13" s="17">
        <v>7.5482767810416407E-2</v>
      </c>
    </row>
    <row r="14" spans="2:90" x14ac:dyDescent="0.25">
      <c r="B14" s="18" t="s">
        <v>163</v>
      </c>
      <c r="C14" s="17">
        <v>1.9334032712865601E-2</v>
      </c>
      <c r="D14" s="17">
        <v>1.7041605990842802E-2</v>
      </c>
      <c r="E14" s="17">
        <v>2.0554248092075001E-2</v>
      </c>
      <c r="F14" s="17"/>
      <c r="G14" s="17">
        <v>5.48593951514409E-2</v>
      </c>
      <c r="H14" s="17">
        <v>2.8644396336273199E-2</v>
      </c>
      <c r="I14" s="17">
        <v>1.73029056940022E-2</v>
      </c>
      <c r="J14" s="17">
        <v>1.33877956850191E-2</v>
      </c>
      <c r="K14" s="17">
        <v>9.9121523148975304E-3</v>
      </c>
      <c r="L14" s="17">
        <v>8.7167693675117494E-3</v>
      </c>
      <c r="M14" s="17"/>
      <c r="N14" s="17">
        <v>1.1157901728143099E-2</v>
      </c>
      <c r="O14" s="17">
        <v>2.0495878149119101E-2</v>
      </c>
      <c r="P14" s="17">
        <v>1.27314896347648E-2</v>
      </c>
      <c r="Q14" s="17">
        <v>3.3056803431164898E-2</v>
      </c>
      <c r="R14" s="17"/>
      <c r="S14" s="17">
        <v>2.27942368511099E-2</v>
      </c>
      <c r="T14" s="17">
        <v>1.51204410765522E-2</v>
      </c>
      <c r="U14" s="17">
        <v>1.5555674559909499E-2</v>
      </c>
      <c r="V14" s="17">
        <v>1.93165308978182E-2</v>
      </c>
      <c r="W14" s="17">
        <v>1.70735683784148E-2</v>
      </c>
      <c r="X14" s="17">
        <v>2.27940348458106E-2</v>
      </c>
      <c r="Y14" s="17">
        <v>2.0178665765653001E-2</v>
      </c>
      <c r="Z14" s="17">
        <v>1.43699204385777E-2</v>
      </c>
      <c r="AA14" s="17">
        <v>2.33295433759373E-2</v>
      </c>
      <c r="AB14" s="17"/>
      <c r="AC14" s="17">
        <v>1.05644503048114E-2</v>
      </c>
      <c r="AD14" s="17">
        <v>8.0486801999487996E-3</v>
      </c>
      <c r="AE14" s="17">
        <v>3.2084838271070101E-2</v>
      </c>
      <c r="AF14" s="17"/>
      <c r="AG14" s="17">
        <v>1.0000523477558599E-2</v>
      </c>
      <c r="AH14" s="17">
        <v>1.01967795406116E-2</v>
      </c>
      <c r="AI14" s="17">
        <v>2.69289380243535E-3</v>
      </c>
      <c r="AJ14" s="17">
        <v>1.11754630216846E-2</v>
      </c>
      <c r="AK14" s="17"/>
      <c r="AL14" s="17">
        <v>2.86842644996455E-2</v>
      </c>
      <c r="AM14" s="17">
        <v>2.3721395213771999E-2</v>
      </c>
      <c r="AN14" s="17">
        <v>9.9085501497182399E-3</v>
      </c>
      <c r="AO14" s="17">
        <v>1.26522226495336E-2</v>
      </c>
      <c r="AP14" s="17">
        <v>3.4190140683555401E-2</v>
      </c>
      <c r="AQ14" s="17"/>
      <c r="AR14" s="17">
        <v>4.9641480044789403E-2</v>
      </c>
      <c r="AS14" s="17">
        <v>1.82728483217501E-2</v>
      </c>
      <c r="AT14" s="17">
        <v>1.02926835471784E-2</v>
      </c>
      <c r="AU14" s="17">
        <v>1.2601573103796501E-2</v>
      </c>
      <c r="AV14" s="17">
        <v>2.4834202723518499E-3</v>
      </c>
      <c r="AW14" s="17"/>
      <c r="AX14" s="17">
        <v>2.5918052654481501E-2</v>
      </c>
      <c r="AY14" s="17">
        <v>1.9007823034432901E-2</v>
      </c>
      <c r="AZ14" s="17">
        <v>2.264764211479E-2</v>
      </c>
      <c r="BA14" s="17">
        <v>1.54267387501511E-2</v>
      </c>
      <c r="BB14" s="17">
        <v>5.2910577327278299E-3</v>
      </c>
      <c r="BC14" s="17">
        <v>2.3265913131627701E-2</v>
      </c>
      <c r="BD14" s="17"/>
      <c r="BE14" s="17">
        <v>2.3794197695367399E-2</v>
      </c>
      <c r="BF14" s="17">
        <v>1.7100094456037201E-2</v>
      </c>
      <c r="BG14" s="17">
        <v>1.07068845901822E-2</v>
      </c>
      <c r="BH14" s="17"/>
      <c r="BI14" s="17">
        <v>2.10046582960603E-2</v>
      </c>
      <c r="BJ14" s="17">
        <v>1.89098988065938E-2</v>
      </c>
      <c r="BK14" s="17"/>
      <c r="BL14" s="17">
        <v>1.03549599643834E-2</v>
      </c>
      <c r="BM14" s="17">
        <v>1.49313226405276E-2</v>
      </c>
      <c r="BN14" s="17">
        <v>2.2800138990226999E-2</v>
      </c>
      <c r="BO14" s="17">
        <v>2.7647013546138698E-2</v>
      </c>
      <c r="BP14" s="17">
        <v>2.0990133415294401E-2</v>
      </c>
      <c r="BQ14" s="17"/>
      <c r="BR14" s="17">
        <v>1.6523290170595201E-2</v>
      </c>
      <c r="BS14" s="17">
        <v>3.3386907272291003E-2</v>
      </c>
      <c r="BT14" s="17">
        <v>4.0896624998276697E-2</v>
      </c>
      <c r="BU14" s="17">
        <v>5.30846709708299E-3</v>
      </c>
      <c r="BV14" s="17"/>
      <c r="BW14" s="17">
        <v>1.10424047966938E-2</v>
      </c>
      <c r="BX14" s="17">
        <v>1.09560832396184E-2</v>
      </c>
      <c r="BY14" s="17">
        <v>1.4337269468346601E-2</v>
      </c>
      <c r="BZ14" s="17">
        <v>2.25414539698485E-2</v>
      </c>
      <c r="CA14" s="17">
        <v>3.0990043024949399E-2</v>
      </c>
      <c r="CB14" s="17"/>
      <c r="CC14" s="17">
        <v>4.00245878194899E-2</v>
      </c>
      <c r="CD14" s="17">
        <v>2.48749500224783E-2</v>
      </c>
      <c r="CE14" s="17">
        <v>1.8032199721324901E-2</v>
      </c>
      <c r="CF14" s="17">
        <v>2.1162590117648501E-2</v>
      </c>
      <c r="CG14" s="17">
        <v>1.5263645993474699E-2</v>
      </c>
      <c r="CH14" s="17">
        <v>1.64485615512583E-2</v>
      </c>
      <c r="CI14" s="17">
        <v>1.29833909995841E-2</v>
      </c>
      <c r="CJ14" s="17">
        <v>2.5084874407343598E-3</v>
      </c>
      <c r="CK14" s="17">
        <v>1.30248567765163E-2</v>
      </c>
      <c r="CL14" s="17">
        <v>8.7636026665400303E-3</v>
      </c>
    </row>
    <row r="15" spans="2:90" x14ac:dyDescent="0.25">
      <c r="B15" s="18" t="s">
        <v>496</v>
      </c>
      <c r="C15" s="21">
        <v>0.292728322952508</v>
      </c>
      <c r="D15" s="21">
        <v>0.30321302061858102</v>
      </c>
      <c r="E15" s="21">
        <v>0.28313472554791003</v>
      </c>
      <c r="F15" s="21"/>
      <c r="G15" s="21">
        <v>0.33832748363577098</v>
      </c>
      <c r="H15" s="21">
        <v>0.37198324661764398</v>
      </c>
      <c r="I15" s="21">
        <v>0.29063756511452998</v>
      </c>
      <c r="J15" s="21">
        <v>0.23159580659498399</v>
      </c>
      <c r="K15" s="21">
        <v>0.22083643903455299</v>
      </c>
      <c r="L15" s="21">
        <v>0.30859310290372199</v>
      </c>
      <c r="M15" s="21"/>
      <c r="N15" s="21">
        <v>0.38507299246579901</v>
      </c>
      <c r="O15" s="21">
        <v>0.28145418393143501</v>
      </c>
      <c r="P15" s="21">
        <v>0.281813145053111</v>
      </c>
      <c r="Q15" s="21">
        <v>0.21252420345961101</v>
      </c>
      <c r="R15" s="21"/>
      <c r="S15" s="21">
        <v>0.33445097900534199</v>
      </c>
      <c r="T15" s="21">
        <v>0.26605636940247201</v>
      </c>
      <c r="U15" s="21">
        <v>0.29663711936586801</v>
      </c>
      <c r="V15" s="21">
        <v>0.32328875292585202</v>
      </c>
      <c r="W15" s="21">
        <v>0.274040461322824</v>
      </c>
      <c r="X15" s="21">
        <v>0.25155109986621299</v>
      </c>
      <c r="Y15" s="21">
        <v>0.29873961594028797</v>
      </c>
      <c r="Z15" s="21">
        <v>0.26683302499845701</v>
      </c>
      <c r="AA15" s="21">
        <v>0.29758864898196002</v>
      </c>
      <c r="AB15" s="21"/>
      <c r="AC15" s="21">
        <v>0.287407833681803</v>
      </c>
      <c r="AD15" s="21">
        <v>0.33368743391928102</v>
      </c>
      <c r="AE15" s="21">
        <v>0.21394851503263801</v>
      </c>
      <c r="AF15" s="21"/>
      <c r="AG15" s="21">
        <v>0.33811056836367898</v>
      </c>
      <c r="AH15" s="21">
        <v>0.37514359407451597</v>
      </c>
      <c r="AI15" s="21">
        <v>0.33411446079306401</v>
      </c>
      <c r="AJ15" s="21">
        <v>0.25150077006274102</v>
      </c>
      <c r="AK15" s="21"/>
      <c r="AL15" s="21">
        <v>0.200691333191826</v>
      </c>
      <c r="AM15" s="21">
        <v>0.24713838035808999</v>
      </c>
      <c r="AN15" s="21">
        <v>0.37343030075012901</v>
      </c>
      <c r="AO15" s="21">
        <v>0.41823497181936897</v>
      </c>
      <c r="AP15" s="21">
        <v>0.46513674337611599</v>
      </c>
      <c r="AQ15" s="21"/>
      <c r="AR15" s="21">
        <v>0.21563808097869</v>
      </c>
      <c r="AS15" s="21">
        <v>0.26993854655518001</v>
      </c>
      <c r="AT15" s="21">
        <v>0.28679773447637602</v>
      </c>
      <c r="AU15" s="21">
        <v>0.329376363815374</v>
      </c>
      <c r="AV15" s="21">
        <v>0.451458500026235</v>
      </c>
      <c r="AW15" s="21"/>
      <c r="AX15" s="21">
        <v>0.35863995182267899</v>
      </c>
      <c r="AY15" s="21">
        <v>0.24937744061894099</v>
      </c>
      <c r="AZ15" s="21">
        <v>0.238824803387508</v>
      </c>
      <c r="BA15" s="21">
        <v>0.267544049256288</v>
      </c>
      <c r="BB15" s="21">
        <v>0.369320387361952</v>
      </c>
      <c r="BC15" s="21">
        <v>0.30250642957247498</v>
      </c>
      <c r="BD15" s="21"/>
      <c r="BE15" s="21">
        <v>0.249167642347493</v>
      </c>
      <c r="BF15" s="21">
        <v>0.37641313241158098</v>
      </c>
      <c r="BG15" s="21">
        <v>0.27419429460926997</v>
      </c>
      <c r="BH15" s="21"/>
      <c r="BI15" s="21">
        <v>0.220558191094504</v>
      </c>
      <c r="BJ15" s="21">
        <v>0.31105068090571802</v>
      </c>
      <c r="BK15" s="21"/>
      <c r="BL15" s="21">
        <v>0.330675334045541</v>
      </c>
      <c r="BM15" s="21">
        <v>0.30506999878897101</v>
      </c>
      <c r="BN15" s="21">
        <v>0.242616251548471</v>
      </c>
      <c r="BO15" s="21">
        <v>0.240910591385393</v>
      </c>
      <c r="BP15" s="21">
        <v>0.26464009710220099</v>
      </c>
      <c r="BQ15" s="21"/>
      <c r="BR15" s="21">
        <v>0.279773892267906</v>
      </c>
      <c r="BS15" s="21">
        <v>0.32310140385844199</v>
      </c>
      <c r="BT15" s="21">
        <v>0.392648565424491</v>
      </c>
      <c r="BU15" s="21">
        <v>0.38188460713858302</v>
      </c>
      <c r="BV15" s="21"/>
      <c r="BW15" s="21">
        <v>0.29486353185592601</v>
      </c>
      <c r="BX15" s="21">
        <v>0.30167164858036499</v>
      </c>
      <c r="BY15" s="21">
        <v>0.294030488334381</v>
      </c>
      <c r="BZ15" s="21">
        <v>0.30432902099647902</v>
      </c>
      <c r="CA15" s="21">
        <v>0.262936626034387</v>
      </c>
      <c r="CB15" s="21"/>
      <c r="CC15" s="21">
        <v>0.26256587078129401</v>
      </c>
      <c r="CD15" s="21">
        <v>0.26545958770496902</v>
      </c>
      <c r="CE15" s="21">
        <v>0.257911281078615</v>
      </c>
      <c r="CF15" s="21">
        <v>0.31911997160734401</v>
      </c>
      <c r="CG15" s="21">
        <v>0.30481092500715701</v>
      </c>
      <c r="CH15" s="21">
        <v>0.275772321786247</v>
      </c>
      <c r="CI15" s="21">
        <v>0.28435985790047003</v>
      </c>
      <c r="CJ15" s="21">
        <v>0.33130785707612498</v>
      </c>
      <c r="CK15" s="21">
        <v>0.30350458697532601</v>
      </c>
      <c r="CL15" s="21">
        <v>0.31865392802784798</v>
      </c>
    </row>
    <row r="16" spans="2:90" x14ac:dyDescent="0.25">
      <c r="B16" s="18" t="s">
        <v>497</v>
      </c>
      <c r="C16" s="21">
        <v>0.34196974722223</v>
      </c>
      <c r="D16" s="21">
        <v>0.34005933867795501</v>
      </c>
      <c r="E16" s="21">
        <v>0.34297223904278201</v>
      </c>
      <c r="F16" s="21"/>
      <c r="G16" s="21">
        <v>0.30191065267530498</v>
      </c>
      <c r="H16" s="21">
        <v>0.294428754599525</v>
      </c>
      <c r="I16" s="21">
        <v>0.36035323699223298</v>
      </c>
      <c r="J16" s="21">
        <v>0.38798273745920397</v>
      </c>
      <c r="K16" s="21">
        <v>0.40507672251750598</v>
      </c>
      <c r="L16" s="21">
        <v>0.30595620443878901</v>
      </c>
      <c r="M16" s="21"/>
      <c r="N16" s="21">
        <v>0.27231786373838901</v>
      </c>
      <c r="O16" s="21">
        <v>0.35246088311254897</v>
      </c>
      <c r="P16" s="21">
        <v>0.35700601666490001</v>
      </c>
      <c r="Q16" s="21">
        <v>0.39236878698240502</v>
      </c>
      <c r="R16" s="21"/>
      <c r="S16" s="21">
        <v>0.32983025267544602</v>
      </c>
      <c r="T16" s="21">
        <v>0.397583672379415</v>
      </c>
      <c r="U16" s="21">
        <v>0.29622092898572699</v>
      </c>
      <c r="V16" s="21">
        <v>0.30815985757041597</v>
      </c>
      <c r="W16" s="21">
        <v>0.36846027981851098</v>
      </c>
      <c r="X16" s="21">
        <v>0.38948579978822001</v>
      </c>
      <c r="Y16" s="21">
        <v>0.28512647948426501</v>
      </c>
      <c r="Z16" s="21">
        <v>0.38256933769181101</v>
      </c>
      <c r="AA16" s="21">
        <v>0.323294002737193</v>
      </c>
      <c r="AB16" s="21"/>
      <c r="AC16" s="21">
        <v>0.360035758202153</v>
      </c>
      <c r="AD16" s="21">
        <v>0.30064023407338702</v>
      </c>
      <c r="AE16" s="21">
        <v>0.41311284370675799</v>
      </c>
      <c r="AF16" s="21"/>
      <c r="AG16" s="21">
        <v>0.29902319599972998</v>
      </c>
      <c r="AH16" s="21">
        <v>0.26878543981577202</v>
      </c>
      <c r="AI16" s="21">
        <v>0.294961802956826</v>
      </c>
      <c r="AJ16" s="21">
        <v>0.40830687725952702</v>
      </c>
      <c r="AK16" s="21"/>
      <c r="AL16" s="21">
        <v>0.39550733252092402</v>
      </c>
      <c r="AM16" s="21">
        <v>0.40051841319703502</v>
      </c>
      <c r="AN16" s="21">
        <v>0.283331279413777</v>
      </c>
      <c r="AO16" s="21">
        <v>0.264291689700688</v>
      </c>
      <c r="AP16" s="21">
        <v>0.18851171262508701</v>
      </c>
      <c r="AQ16" s="21"/>
      <c r="AR16" s="21">
        <v>0.40264022989185</v>
      </c>
      <c r="AS16" s="21">
        <v>0.35186027350695398</v>
      </c>
      <c r="AT16" s="21">
        <v>0.33871794916005499</v>
      </c>
      <c r="AU16" s="21">
        <v>0.338774771288405</v>
      </c>
      <c r="AV16" s="21">
        <v>0.242986164263158</v>
      </c>
      <c r="AW16" s="21"/>
      <c r="AX16" s="21">
        <v>0.30771497892363397</v>
      </c>
      <c r="AY16" s="21">
        <v>0.36972975262751501</v>
      </c>
      <c r="AZ16" s="21">
        <v>0.36601447123297898</v>
      </c>
      <c r="BA16" s="21">
        <v>0.36379723921663099</v>
      </c>
      <c r="BB16" s="21">
        <v>0.28332936540550202</v>
      </c>
      <c r="BC16" s="21">
        <v>0.329096695530529</v>
      </c>
      <c r="BD16" s="21"/>
      <c r="BE16" s="21">
        <v>0.398333707416965</v>
      </c>
      <c r="BF16" s="21">
        <v>0.279553197272844</v>
      </c>
      <c r="BG16" s="21">
        <v>0.32921046989241598</v>
      </c>
      <c r="BH16" s="21"/>
      <c r="BI16" s="21">
        <v>0.43605196256988599</v>
      </c>
      <c r="BJ16" s="21">
        <v>0.31808440875531002</v>
      </c>
      <c r="BK16" s="21"/>
      <c r="BL16" s="21">
        <v>0.289611980074653</v>
      </c>
      <c r="BM16" s="21">
        <v>0.343050872965382</v>
      </c>
      <c r="BN16" s="21">
        <v>0.37698467855484402</v>
      </c>
      <c r="BO16" s="21">
        <v>0.41237303448849899</v>
      </c>
      <c r="BP16" s="21">
        <v>0.39252685450028901</v>
      </c>
      <c r="BQ16" s="21"/>
      <c r="BR16" s="21">
        <v>0.356448064901284</v>
      </c>
      <c r="BS16" s="21">
        <v>0.28039131170986298</v>
      </c>
      <c r="BT16" s="21">
        <v>0.24223216625348001</v>
      </c>
      <c r="BU16" s="21">
        <v>0.28956849578744098</v>
      </c>
      <c r="BV16" s="21"/>
      <c r="BW16" s="21">
        <v>0.32625717257192999</v>
      </c>
      <c r="BX16" s="21">
        <v>0.34384422507889201</v>
      </c>
      <c r="BY16" s="21">
        <v>0.31677395556174398</v>
      </c>
      <c r="BZ16" s="21">
        <v>0.331283812953171</v>
      </c>
      <c r="CA16" s="21">
        <v>0.39619352043199202</v>
      </c>
      <c r="CB16" s="21"/>
      <c r="CC16" s="21">
        <v>0.40783599370245799</v>
      </c>
      <c r="CD16" s="21">
        <v>0.401644561362202</v>
      </c>
      <c r="CE16" s="21">
        <v>0.36061633318651498</v>
      </c>
      <c r="CF16" s="21">
        <v>0.33406645331821999</v>
      </c>
      <c r="CG16" s="21">
        <v>0.30277320115656498</v>
      </c>
      <c r="CH16" s="21">
        <v>0.34353610872836499</v>
      </c>
      <c r="CI16" s="21">
        <v>0.32051453101608102</v>
      </c>
      <c r="CJ16" s="21">
        <v>0.34262375435761899</v>
      </c>
      <c r="CK16" s="21">
        <v>0.303077219280461</v>
      </c>
      <c r="CL16" s="21">
        <v>0.30535061175472999</v>
      </c>
    </row>
    <row r="17" spans="2:90" x14ac:dyDescent="0.25">
      <c r="B17" s="18" t="s">
        <v>498</v>
      </c>
      <c r="C17" s="22">
        <v>-4.9241424269722202E-2</v>
      </c>
      <c r="D17" s="22">
        <v>-3.6846318059373599E-2</v>
      </c>
      <c r="E17" s="22">
        <v>-5.9837513494871701E-2</v>
      </c>
      <c r="F17" s="22"/>
      <c r="G17" s="22">
        <v>3.6416830960465801E-2</v>
      </c>
      <c r="H17" s="22">
        <v>7.7554492018119398E-2</v>
      </c>
      <c r="I17" s="22">
        <v>-6.9715671877703E-2</v>
      </c>
      <c r="J17" s="22">
        <v>-0.15638693086422001</v>
      </c>
      <c r="K17" s="22">
        <v>-0.18424028348295299</v>
      </c>
      <c r="L17" s="22">
        <v>2.6368984649331501E-3</v>
      </c>
      <c r="M17" s="22"/>
      <c r="N17" s="22">
        <v>0.11275512872741</v>
      </c>
      <c r="O17" s="22">
        <v>-7.1006699181113395E-2</v>
      </c>
      <c r="P17" s="22">
        <v>-7.5192871611788906E-2</v>
      </c>
      <c r="Q17" s="22">
        <v>-0.179844583522794</v>
      </c>
      <c r="R17" s="22"/>
      <c r="S17" s="22">
        <v>4.6207263298952399E-3</v>
      </c>
      <c r="T17" s="22">
        <v>-0.13152730297694301</v>
      </c>
      <c r="U17" s="22">
        <v>4.1619038014129001E-4</v>
      </c>
      <c r="V17" s="22">
        <v>1.51288953554358E-2</v>
      </c>
      <c r="W17" s="22">
        <v>-9.44198184956868E-2</v>
      </c>
      <c r="X17" s="22">
        <v>-0.13793469992200699</v>
      </c>
      <c r="Y17" s="22">
        <v>1.36131364560232E-2</v>
      </c>
      <c r="Z17" s="22">
        <v>-0.11573631269335399</v>
      </c>
      <c r="AA17" s="22">
        <v>-2.57053537552333E-2</v>
      </c>
      <c r="AB17" s="22"/>
      <c r="AC17" s="22">
        <v>-7.2627924520349996E-2</v>
      </c>
      <c r="AD17" s="22">
        <v>3.30471998458935E-2</v>
      </c>
      <c r="AE17" s="22">
        <v>-0.19916432867411901</v>
      </c>
      <c r="AF17" s="22"/>
      <c r="AG17" s="22">
        <v>3.9087372363949303E-2</v>
      </c>
      <c r="AH17" s="22">
        <v>0.10635815425874399</v>
      </c>
      <c r="AI17" s="22">
        <v>3.9152657836237698E-2</v>
      </c>
      <c r="AJ17" s="22">
        <v>-0.156806107196786</v>
      </c>
      <c r="AK17" s="22"/>
      <c r="AL17" s="22">
        <v>-0.19481599932909799</v>
      </c>
      <c r="AM17" s="22">
        <v>-0.153380032838945</v>
      </c>
      <c r="AN17" s="22">
        <v>9.0099021336352197E-2</v>
      </c>
      <c r="AO17" s="22">
        <v>0.153943282118681</v>
      </c>
      <c r="AP17" s="22">
        <v>0.27662503075103001</v>
      </c>
      <c r="AQ17" s="22"/>
      <c r="AR17" s="22">
        <v>-0.18700214891316</v>
      </c>
      <c r="AS17" s="22">
        <v>-8.1921726951775006E-2</v>
      </c>
      <c r="AT17" s="22">
        <v>-5.1920214683679002E-2</v>
      </c>
      <c r="AU17" s="22">
        <v>-9.3984074730305601E-3</v>
      </c>
      <c r="AV17" s="22">
        <v>0.208472335763078</v>
      </c>
      <c r="AW17" s="22"/>
      <c r="AX17" s="22">
        <v>5.0924972899044602E-2</v>
      </c>
      <c r="AY17" s="22">
        <v>-0.120352312008575</v>
      </c>
      <c r="AZ17" s="22">
        <v>-0.12718966784547001</v>
      </c>
      <c r="BA17" s="22">
        <v>-9.62531899603426E-2</v>
      </c>
      <c r="BB17" s="22">
        <v>8.5991021956449698E-2</v>
      </c>
      <c r="BC17" s="22">
        <v>-2.65902659580536E-2</v>
      </c>
      <c r="BD17" s="22"/>
      <c r="BE17" s="22">
        <v>-0.149166065069472</v>
      </c>
      <c r="BF17" s="22">
        <v>9.6859935138737405E-2</v>
      </c>
      <c r="BG17" s="22">
        <v>-5.5016175283145799E-2</v>
      </c>
      <c r="BH17" s="22"/>
      <c r="BI17" s="22">
        <v>-0.21549377147538101</v>
      </c>
      <c r="BJ17" s="22">
        <v>-7.0337278495924398E-3</v>
      </c>
      <c r="BK17" s="22"/>
      <c r="BL17" s="22">
        <v>4.1063353970888603E-2</v>
      </c>
      <c r="BM17" s="22">
        <v>-3.7980874176411203E-2</v>
      </c>
      <c r="BN17" s="22">
        <v>-0.134368427006373</v>
      </c>
      <c r="BO17" s="22">
        <v>-0.17146244310310699</v>
      </c>
      <c r="BP17" s="22">
        <v>-0.127886757398087</v>
      </c>
      <c r="BQ17" s="22"/>
      <c r="BR17" s="22">
        <v>-7.6674172633378307E-2</v>
      </c>
      <c r="BS17" s="22">
        <v>4.2710092148579001E-2</v>
      </c>
      <c r="BT17" s="22">
        <v>0.15041639917101099</v>
      </c>
      <c r="BU17" s="22">
        <v>9.23161113511419E-2</v>
      </c>
      <c r="BV17" s="22"/>
      <c r="BW17" s="22">
        <v>-3.1393640716003902E-2</v>
      </c>
      <c r="BX17" s="22">
        <v>-4.2172576498527098E-2</v>
      </c>
      <c r="BY17" s="22">
        <v>-2.27434672273624E-2</v>
      </c>
      <c r="BZ17" s="22">
        <v>-2.6954791956691398E-2</v>
      </c>
      <c r="CA17" s="22">
        <v>-0.13325689439760499</v>
      </c>
      <c r="CB17" s="22"/>
      <c r="CC17" s="22">
        <v>-0.14527012292116401</v>
      </c>
      <c r="CD17" s="22">
        <v>-0.136184973657233</v>
      </c>
      <c r="CE17" s="22">
        <v>-0.1027050521079</v>
      </c>
      <c r="CF17" s="22">
        <v>-1.49464817108763E-2</v>
      </c>
      <c r="CG17" s="22">
        <v>2.0377238505916999E-3</v>
      </c>
      <c r="CH17" s="22">
        <v>-6.7763786942118195E-2</v>
      </c>
      <c r="CI17" s="22">
        <v>-3.61546731156107E-2</v>
      </c>
      <c r="CJ17" s="22">
        <v>-1.13158972814943E-2</v>
      </c>
      <c r="CK17" s="22">
        <v>4.2736769486473298E-4</v>
      </c>
      <c r="CL17" s="22">
        <v>1.33033162731184E-2</v>
      </c>
    </row>
    <row r="18" spans="2:90" x14ac:dyDescent="0.25">
      <c r="B18" s="16"/>
    </row>
    <row r="19" spans="2:90" x14ac:dyDescent="0.25">
      <c r="B19" t="s">
        <v>114</v>
      </c>
    </row>
    <row r="20" spans="2:90" x14ac:dyDescent="0.25">
      <c r="B20" t="s">
        <v>115</v>
      </c>
    </row>
    <row r="22" spans="2:90" x14ac:dyDescent="0.25">
      <c r="B22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505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491</v>
      </c>
      <c r="C9" s="17">
        <v>6.1969149268195099E-2</v>
      </c>
      <c r="D9" s="17">
        <v>6.6507063940880101E-2</v>
      </c>
      <c r="E9" s="17">
        <v>5.79892596704168E-2</v>
      </c>
      <c r="F9" s="17"/>
      <c r="G9" s="17">
        <v>8.2463706792653593E-2</v>
      </c>
      <c r="H9" s="17">
        <v>8.8819584604659899E-2</v>
      </c>
      <c r="I9" s="17">
        <v>6.6291668307643103E-2</v>
      </c>
      <c r="J9" s="17">
        <v>6.7376771808898006E-2</v>
      </c>
      <c r="K9" s="17">
        <v>5.5346519151173001E-2</v>
      </c>
      <c r="L9" s="17">
        <v>3.08834433905689E-2</v>
      </c>
      <c r="M9" s="17"/>
      <c r="N9" s="17">
        <v>3.9627579621846903E-2</v>
      </c>
      <c r="O9" s="17">
        <v>6.6026676831109493E-2</v>
      </c>
      <c r="P9" s="17">
        <v>7.36725599147907E-2</v>
      </c>
      <c r="Q9" s="17">
        <v>7.0498731989274394E-2</v>
      </c>
      <c r="R9" s="17"/>
      <c r="S9" s="17">
        <v>7.3938985167295301E-2</v>
      </c>
      <c r="T9" s="17">
        <v>5.5123992211364103E-2</v>
      </c>
      <c r="U9" s="17">
        <v>6.0847777483465898E-2</v>
      </c>
      <c r="V9" s="17">
        <v>5.9088185868914699E-2</v>
      </c>
      <c r="W9" s="17">
        <v>6.9611528233226999E-2</v>
      </c>
      <c r="X9" s="17">
        <v>7.2682673496430705E-2</v>
      </c>
      <c r="Y9" s="17">
        <v>4.9176079644885497E-2</v>
      </c>
      <c r="Z9" s="17">
        <v>6.0868832778283401E-2</v>
      </c>
      <c r="AA9" s="17">
        <v>5.5795425896024403E-2</v>
      </c>
      <c r="AB9" s="17"/>
      <c r="AC9" s="17">
        <v>6.6794030849044006E-2</v>
      </c>
      <c r="AD9" s="17">
        <v>5.16644293909359E-2</v>
      </c>
      <c r="AE9" s="17">
        <v>7.4916596257377899E-2</v>
      </c>
      <c r="AF9" s="17"/>
      <c r="AG9" s="17">
        <v>5.2068936261412499E-2</v>
      </c>
      <c r="AH9" s="17">
        <v>6.4707991246944499E-2</v>
      </c>
      <c r="AI9" s="17">
        <v>5.8856630958936597E-2</v>
      </c>
      <c r="AJ9" s="17">
        <v>6.5772898420720399E-2</v>
      </c>
      <c r="AK9" s="17"/>
      <c r="AL9" s="17">
        <v>6.3959076866392503E-2</v>
      </c>
      <c r="AM9" s="17">
        <v>6.1662472663118299E-2</v>
      </c>
      <c r="AN9" s="17">
        <v>5.58981484795791E-2</v>
      </c>
      <c r="AO9" s="17">
        <v>7.7818831638559793E-2</v>
      </c>
      <c r="AP9" s="17">
        <v>3.0244236979209801E-2</v>
      </c>
      <c r="AQ9" s="17"/>
      <c r="AR9" s="17">
        <v>0.106255083747529</v>
      </c>
      <c r="AS9" s="17">
        <v>7.1666143415393097E-2</v>
      </c>
      <c r="AT9" s="17">
        <v>5.5104627991138001E-2</v>
      </c>
      <c r="AU9" s="17">
        <v>4.8041078209591997E-2</v>
      </c>
      <c r="AV9" s="17">
        <v>3.4129221042220902E-2</v>
      </c>
      <c r="AW9" s="17"/>
      <c r="AX9" s="17">
        <v>7.1048110377080004E-2</v>
      </c>
      <c r="AY9" s="17">
        <v>5.1210522411022398E-2</v>
      </c>
      <c r="AZ9" s="17">
        <v>7.9050302102907505E-2</v>
      </c>
      <c r="BA9" s="17">
        <v>6.7844186310373894E-2</v>
      </c>
      <c r="BB9" s="17">
        <v>4.2112886527287098E-2</v>
      </c>
      <c r="BC9" s="17">
        <v>6.7384390402564998E-2</v>
      </c>
      <c r="BD9" s="17"/>
      <c r="BE9" s="17">
        <v>7.2325442261958597E-2</v>
      </c>
      <c r="BF9" s="17">
        <v>6.29423253707527E-2</v>
      </c>
      <c r="BG9" s="17">
        <v>4.8131084932087898E-2</v>
      </c>
      <c r="BH9" s="17"/>
      <c r="BI9" s="17">
        <v>0.11368454389002</v>
      </c>
      <c r="BJ9" s="17">
        <v>4.8839784702021299E-2</v>
      </c>
      <c r="BK9" s="17"/>
      <c r="BL9" s="17">
        <v>4.2123694674781297E-2</v>
      </c>
      <c r="BM9" s="17">
        <v>6.5157339314362905E-2</v>
      </c>
      <c r="BN9" s="17">
        <v>7.7188128904810499E-2</v>
      </c>
      <c r="BO9" s="17">
        <v>6.1893221185069999E-2</v>
      </c>
      <c r="BP9" s="17">
        <v>8.7835027069744206E-2</v>
      </c>
      <c r="BQ9" s="17"/>
      <c r="BR9" s="17">
        <v>6.0470958782579999E-2</v>
      </c>
      <c r="BS9" s="17">
        <v>7.2280307185885101E-2</v>
      </c>
      <c r="BT9" s="17">
        <v>7.8793521585142301E-2</v>
      </c>
      <c r="BU9" s="17">
        <v>5.6635156013940202E-2</v>
      </c>
      <c r="BV9" s="17"/>
      <c r="BW9" s="17">
        <v>3.9792282263352401E-2</v>
      </c>
      <c r="BX9" s="17">
        <v>5.90065590416309E-2</v>
      </c>
      <c r="BY9" s="17">
        <v>5.8003928369873801E-2</v>
      </c>
      <c r="BZ9" s="17">
        <v>5.9497001577122802E-2</v>
      </c>
      <c r="CA9" s="17">
        <v>9.1103226597502501E-2</v>
      </c>
      <c r="CB9" s="17"/>
      <c r="CC9" s="17">
        <v>7.4199838939238302E-2</v>
      </c>
      <c r="CD9" s="17">
        <v>8.3329181001876695E-2</v>
      </c>
      <c r="CE9" s="17">
        <v>9.1197217220237506E-2</v>
      </c>
      <c r="CF9" s="17">
        <v>7.6140032484700901E-2</v>
      </c>
      <c r="CG9" s="17">
        <v>7.0841284554898104E-2</v>
      </c>
      <c r="CH9" s="17">
        <v>4.2823763370083097E-2</v>
      </c>
      <c r="CI9" s="17">
        <v>4.3950060220430603E-2</v>
      </c>
      <c r="CJ9" s="17">
        <v>5.6171960100279701E-2</v>
      </c>
      <c r="CK9" s="17">
        <v>3.5892258248361203E-2</v>
      </c>
      <c r="CL9" s="17">
        <v>3.3295053040109698E-2</v>
      </c>
    </row>
    <row r="10" spans="2:90" x14ac:dyDescent="0.25">
      <c r="B10" s="18" t="s">
        <v>492</v>
      </c>
      <c r="C10" s="17">
        <v>0.192054488940713</v>
      </c>
      <c r="D10" s="17">
        <v>0.187036996395998</v>
      </c>
      <c r="E10" s="17">
        <v>0.196757100838403</v>
      </c>
      <c r="F10" s="17"/>
      <c r="G10" s="17">
        <v>0.25980635342670899</v>
      </c>
      <c r="H10" s="17">
        <v>0.26460034610514099</v>
      </c>
      <c r="I10" s="17">
        <v>0.24725204066586101</v>
      </c>
      <c r="J10" s="17">
        <v>0.15130514398189299</v>
      </c>
      <c r="K10" s="17">
        <v>0.15241561492913899</v>
      </c>
      <c r="L10" s="17">
        <v>0.126476807295964</v>
      </c>
      <c r="M10" s="17"/>
      <c r="N10" s="17">
        <v>0.17952092122705099</v>
      </c>
      <c r="O10" s="17">
        <v>0.19204484806542399</v>
      </c>
      <c r="P10" s="17">
        <v>0.18376736313707501</v>
      </c>
      <c r="Q10" s="17">
        <v>0.21392880426334401</v>
      </c>
      <c r="R10" s="17"/>
      <c r="S10" s="17">
        <v>0.206367688080595</v>
      </c>
      <c r="T10" s="17">
        <v>0.184140489810346</v>
      </c>
      <c r="U10" s="17">
        <v>0.19497803293479599</v>
      </c>
      <c r="V10" s="17">
        <v>0.20441459368812401</v>
      </c>
      <c r="W10" s="17">
        <v>0.167720923566791</v>
      </c>
      <c r="X10" s="17">
        <v>0.162883012015168</v>
      </c>
      <c r="Y10" s="17">
        <v>0.171274509967275</v>
      </c>
      <c r="Z10" s="17">
        <v>0.243073101857953</v>
      </c>
      <c r="AA10" s="17">
        <v>0.20839125777360301</v>
      </c>
      <c r="AB10" s="17"/>
      <c r="AC10" s="17">
        <v>0.15887481937259601</v>
      </c>
      <c r="AD10" s="17">
        <v>0.206384335371667</v>
      </c>
      <c r="AE10" s="17">
        <v>0.213671932328478</v>
      </c>
      <c r="AF10" s="17"/>
      <c r="AG10" s="17">
        <v>0.15570067076599201</v>
      </c>
      <c r="AH10" s="17">
        <v>0.228937386999021</v>
      </c>
      <c r="AI10" s="17">
        <v>0.18404630220419299</v>
      </c>
      <c r="AJ10" s="17">
        <v>0.184033161780117</v>
      </c>
      <c r="AK10" s="17"/>
      <c r="AL10" s="17">
        <v>0.18730478929151301</v>
      </c>
      <c r="AM10" s="17">
        <v>0.18830328613077099</v>
      </c>
      <c r="AN10" s="17">
        <v>0.211957684592044</v>
      </c>
      <c r="AO10" s="17">
        <v>0.21374414613086301</v>
      </c>
      <c r="AP10" s="17">
        <v>0.24070279247420001</v>
      </c>
      <c r="AQ10" s="17"/>
      <c r="AR10" s="17">
        <v>0.21646330254396401</v>
      </c>
      <c r="AS10" s="17">
        <v>0.200861214918542</v>
      </c>
      <c r="AT10" s="17">
        <v>0.18636920486743699</v>
      </c>
      <c r="AU10" s="17">
        <v>0.199458433357034</v>
      </c>
      <c r="AV10" s="17">
        <v>0.16565317517820599</v>
      </c>
      <c r="AW10" s="17"/>
      <c r="AX10" s="17">
        <v>0.23470944966558599</v>
      </c>
      <c r="AY10" s="17">
        <v>0.18785675494593901</v>
      </c>
      <c r="AZ10" s="17">
        <v>0.178403338822091</v>
      </c>
      <c r="BA10" s="17">
        <v>0.17040711463646599</v>
      </c>
      <c r="BB10" s="17">
        <v>0.16154826490558899</v>
      </c>
      <c r="BC10" s="17">
        <v>0.199723015805747</v>
      </c>
      <c r="BD10" s="17"/>
      <c r="BE10" s="17">
        <v>0.21909333810263901</v>
      </c>
      <c r="BF10" s="17">
        <v>0.224372014759157</v>
      </c>
      <c r="BG10" s="17">
        <v>0.12872455393186399</v>
      </c>
      <c r="BH10" s="17"/>
      <c r="BI10" s="17">
        <v>0.233851479645862</v>
      </c>
      <c r="BJ10" s="17">
        <v>0.18144318194499501</v>
      </c>
      <c r="BK10" s="17"/>
      <c r="BL10" s="17">
        <v>0.149538916188036</v>
      </c>
      <c r="BM10" s="17">
        <v>0.19505701217176599</v>
      </c>
      <c r="BN10" s="17">
        <v>0.20676060558752701</v>
      </c>
      <c r="BO10" s="17">
        <v>0.27828305384276403</v>
      </c>
      <c r="BP10" s="17">
        <v>0.22506864761686901</v>
      </c>
      <c r="BQ10" s="17"/>
      <c r="BR10" s="17">
        <v>0.18331672214352401</v>
      </c>
      <c r="BS10" s="17">
        <v>0.201059028168462</v>
      </c>
      <c r="BT10" s="17">
        <v>0.251417177440942</v>
      </c>
      <c r="BU10" s="17">
        <v>0.27276694599043799</v>
      </c>
      <c r="BV10" s="17"/>
      <c r="BW10" s="17">
        <v>0.18922718842401101</v>
      </c>
      <c r="BX10" s="17">
        <v>0.173687753159189</v>
      </c>
      <c r="BY10" s="17">
        <v>0.17424612685343499</v>
      </c>
      <c r="BZ10" s="17">
        <v>0.21036906950630099</v>
      </c>
      <c r="CA10" s="17">
        <v>0.22167277297452001</v>
      </c>
      <c r="CB10" s="17"/>
      <c r="CC10" s="17">
        <v>0.22509581103954901</v>
      </c>
      <c r="CD10" s="17">
        <v>0.22653496816604901</v>
      </c>
      <c r="CE10" s="17">
        <v>0.17462621692899699</v>
      </c>
      <c r="CF10" s="17">
        <v>0.25568372487769803</v>
      </c>
      <c r="CG10" s="17">
        <v>0.17634890979152801</v>
      </c>
      <c r="CH10" s="17">
        <v>0.22957861546547501</v>
      </c>
      <c r="CI10" s="17">
        <v>0.15572453041582501</v>
      </c>
      <c r="CJ10" s="17">
        <v>0.129447812238485</v>
      </c>
      <c r="CK10" s="17">
        <v>0.162912096431612</v>
      </c>
      <c r="CL10" s="17">
        <v>0.17936736822410701</v>
      </c>
    </row>
    <row r="11" spans="2:90" x14ac:dyDescent="0.25">
      <c r="B11" s="18" t="s">
        <v>493</v>
      </c>
      <c r="C11" s="17">
        <v>0.25971474056751997</v>
      </c>
      <c r="D11" s="17">
        <v>0.26317639916185498</v>
      </c>
      <c r="E11" s="17">
        <v>0.25657013881551699</v>
      </c>
      <c r="F11" s="17"/>
      <c r="G11" s="17">
        <v>0.29118177558553199</v>
      </c>
      <c r="H11" s="17">
        <v>0.24633532851147499</v>
      </c>
      <c r="I11" s="17">
        <v>0.276367945536173</v>
      </c>
      <c r="J11" s="17">
        <v>0.28110804471668299</v>
      </c>
      <c r="K11" s="17">
        <v>0.27771706631975801</v>
      </c>
      <c r="L11" s="17">
        <v>0.216245184013167</v>
      </c>
      <c r="M11" s="17"/>
      <c r="N11" s="17">
        <v>0.24818159506720999</v>
      </c>
      <c r="O11" s="17">
        <v>0.24247863695653299</v>
      </c>
      <c r="P11" s="17">
        <v>0.27765774487252898</v>
      </c>
      <c r="Q11" s="17">
        <v>0.27528874702353701</v>
      </c>
      <c r="R11" s="17"/>
      <c r="S11" s="17">
        <v>0.25709848026240001</v>
      </c>
      <c r="T11" s="17">
        <v>0.266178116383673</v>
      </c>
      <c r="U11" s="17">
        <v>0.22074685924144899</v>
      </c>
      <c r="V11" s="17">
        <v>0.22828990224004</v>
      </c>
      <c r="W11" s="17">
        <v>0.31552345923358599</v>
      </c>
      <c r="X11" s="17">
        <v>0.28732451248698399</v>
      </c>
      <c r="Y11" s="17">
        <v>0.273453033470411</v>
      </c>
      <c r="Z11" s="17">
        <v>0.24750923308546599</v>
      </c>
      <c r="AA11" s="17">
        <v>0.24681296521480001</v>
      </c>
      <c r="AB11" s="17"/>
      <c r="AC11" s="17">
        <v>0.25086958044097701</v>
      </c>
      <c r="AD11" s="17">
        <v>0.23858926995740901</v>
      </c>
      <c r="AE11" s="17">
        <v>0.30817221910631198</v>
      </c>
      <c r="AF11" s="17"/>
      <c r="AG11" s="17">
        <v>0.226337265487348</v>
      </c>
      <c r="AH11" s="17">
        <v>0.27722770254376899</v>
      </c>
      <c r="AI11" s="17">
        <v>0.25588474669477601</v>
      </c>
      <c r="AJ11" s="17">
        <v>0.26210616543269599</v>
      </c>
      <c r="AK11" s="17"/>
      <c r="AL11" s="17">
        <v>0.26952386007942503</v>
      </c>
      <c r="AM11" s="17">
        <v>0.250145621944802</v>
      </c>
      <c r="AN11" s="17">
        <v>0.26607845551556197</v>
      </c>
      <c r="AO11" s="17">
        <v>0.26179289710655401</v>
      </c>
      <c r="AP11" s="17">
        <v>0.176853482601809</v>
      </c>
      <c r="AQ11" s="17"/>
      <c r="AR11" s="17">
        <v>0.270736258382687</v>
      </c>
      <c r="AS11" s="17">
        <v>0.26984499016927799</v>
      </c>
      <c r="AT11" s="17">
        <v>0.25176151808646802</v>
      </c>
      <c r="AU11" s="17">
        <v>0.243738249490768</v>
      </c>
      <c r="AV11" s="17">
        <v>0.23399487160534599</v>
      </c>
      <c r="AW11" s="17"/>
      <c r="AX11" s="17">
        <v>0.26474379141779503</v>
      </c>
      <c r="AY11" s="17">
        <v>0.272810084613957</v>
      </c>
      <c r="AZ11" s="17">
        <v>0.26575701905221999</v>
      </c>
      <c r="BA11" s="17">
        <v>0.27228475942054298</v>
      </c>
      <c r="BB11" s="17">
        <v>0.20680968145672299</v>
      </c>
      <c r="BC11" s="17">
        <v>0.21066209352069701</v>
      </c>
      <c r="BD11" s="17"/>
      <c r="BE11" s="17">
        <v>0.27358982667528398</v>
      </c>
      <c r="BF11" s="17">
        <v>0.26343136772797898</v>
      </c>
      <c r="BG11" s="17">
        <v>0.23703137993165399</v>
      </c>
      <c r="BH11" s="17"/>
      <c r="BI11" s="17">
        <v>0.26330674878774102</v>
      </c>
      <c r="BJ11" s="17">
        <v>0.25880281123211002</v>
      </c>
      <c r="BK11" s="17"/>
      <c r="BL11" s="17">
        <v>0.23198061889430599</v>
      </c>
      <c r="BM11" s="17">
        <v>0.26160097652418501</v>
      </c>
      <c r="BN11" s="17">
        <v>0.35249792684685</v>
      </c>
      <c r="BO11" s="17">
        <v>0.27263133382858601</v>
      </c>
      <c r="BP11" s="17">
        <v>0.28190554449032101</v>
      </c>
      <c r="BQ11" s="17"/>
      <c r="BR11" s="17">
        <v>0.252692927019672</v>
      </c>
      <c r="BS11" s="17">
        <v>0.32887072554879698</v>
      </c>
      <c r="BT11" s="17">
        <v>0.255268880102129</v>
      </c>
      <c r="BU11" s="17">
        <v>0.28575959376913002</v>
      </c>
      <c r="BV11" s="17"/>
      <c r="BW11" s="17">
        <v>0.283628596868783</v>
      </c>
      <c r="BX11" s="17">
        <v>0.25187741640816502</v>
      </c>
      <c r="BY11" s="17">
        <v>0.25690568848923401</v>
      </c>
      <c r="BZ11" s="17">
        <v>0.25255414471770299</v>
      </c>
      <c r="CA11" s="17">
        <v>0.24727810222340901</v>
      </c>
      <c r="CB11" s="17"/>
      <c r="CC11" s="17">
        <v>0.24283742232514</v>
      </c>
      <c r="CD11" s="17">
        <v>0.24745126644489501</v>
      </c>
      <c r="CE11" s="17">
        <v>0.308978208045803</v>
      </c>
      <c r="CF11" s="17">
        <v>0.21564694460279599</v>
      </c>
      <c r="CG11" s="17">
        <v>0.28862995487438398</v>
      </c>
      <c r="CH11" s="17">
        <v>0.22512483653738499</v>
      </c>
      <c r="CI11" s="17">
        <v>0.28099517410731401</v>
      </c>
      <c r="CJ11" s="17">
        <v>0.24078595938721001</v>
      </c>
      <c r="CK11" s="17">
        <v>0.26067625106722198</v>
      </c>
      <c r="CL11" s="17">
        <v>0.27536525073392698</v>
      </c>
    </row>
    <row r="12" spans="2:90" x14ac:dyDescent="0.25">
      <c r="B12" s="18" t="s">
        <v>494</v>
      </c>
      <c r="C12" s="17">
        <v>0.28927187794091602</v>
      </c>
      <c r="D12" s="17">
        <v>0.28698061259826002</v>
      </c>
      <c r="E12" s="17">
        <v>0.29204087426785502</v>
      </c>
      <c r="F12" s="17"/>
      <c r="G12" s="17">
        <v>0.22629765918345601</v>
      </c>
      <c r="H12" s="17">
        <v>0.27654594515502101</v>
      </c>
      <c r="I12" s="17">
        <v>0.27222435654229998</v>
      </c>
      <c r="J12" s="17">
        <v>0.309810312509743</v>
      </c>
      <c r="K12" s="17">
        <v>0.27083546680992898</v>
      </c>
      <c r="L12" s="17">
        <v>0.33646600510230701</v>
      </c>
      <c r="M12" s="17"/>
      <c r="N12" s="17">
        <v>0.32278038719142099</v>
      </c>
      <c r="O12" s="17">
        <v>0.30777119713248002</v>
      </c>
      <c r="P12" s="17">
        <v>0.25606061751033399</v>
      </c>
      <c r="Q12" s="17">
        <v>0.26248742876923198</v>
      </c>
      <c r="R12" s="17"/>
      <c r="S12" s="17">
        <v>0.27840840527183602</v>
      </c>
      <c r="T12" s="17">
        <v>0.28998851904164802</v>
      </c>
      <c r="U12" s="17">
        <v>0.333311053615439</v>
      </c>
      <c r="V12" s="17">
        <v>0.29419197475674302</v>
      </c>
      <c r="W12" s="17">
        <v>0.24964743970793199</v>
      </c>
      <c r="X12" s="17">
        <v>0.282946119762639</v>
      </c>
      <c r="Y12" s="17">
        <v>0.275797603872382</v>
      </c>
      <c r="Z12" s="17">
        <v>0.26020223661922998</v>
      </c>
      <c r="AA12" s="17">
        <v>0.31505265764087698</v>
      </c>
      <c r="AB12" s="17"/>
      <c r="AC12" s="17">
        <v>0.29360210142139298</v>
      </c>
      <c r="AD12" s="17">
        <v>0.31263158107092798</v>
      </c>
      <c r="AE12" s="17">
        <v>0.24753717795289501</v>
      </c>
      <c r="AF12" s="17"/>
      <c r="AG12" s="17">
        <v>0.33655715805286102</v>
      </c>
      <c r="AH12" s="17">
        <v>0.28091516764602897</v>
      </c>
      <c r="AI12" s="17">
        <v>0.28146776814382202</v>
      </c>
      <c r="AJ12" s="17">
        <v>0.29018578112020399</v>
      </c>
      <c r="AK12" s="17"/>
      <c r="AL12" s="17">
        <v>0.27449334768954597</v>
      </c>
      <c r="AM12" s="17">
        <v>0.30760270149264801</v>
      </c>
      <c r="AN12" s="17">
        <v>0.27880183882471099</v>
      </c>
      <c r="AO12" s="17">
        <v>0.28408619197475099</v>
      </c>
      <c r="AP12" s="17">
        <v>0.32848864802086603</v>
      </c>
      <c r="AQ12" s="17"/>
      <c r="AR12" s="17">
        <v>0.21791662598217501</v>
      </c>
      <c r="AS12" s="17">
        <v>0.27403779245564303</v>
      </c>
      <c r="AT12" s="17">
        <v>0.30384414514052399</v>
      </c>
      <c r="AU12" s="17">
        <v>0.31896193812101598</v>
      </c>
      <c r="AV12" s="17">
        <v>0.35519076730910398</v>
      </c>
      <c r="AW12" s="17"/>
      <c r="AX12" s="17">
        <v>0.25775409139622801</v>
      </c>
      <c r="AY12" s="17">
        <v>0.29060259502633601</v>
      </c>
      <c r="AZ12" s="17">
        <v>0.28886720122845999</v>
      </c>
      <c r="BA12" s="17">
        <v>0.29164606132207399</v>
      </c>
      <c r="BB12" s="17">
        <v>0.333792360199685</v>
      </c>
      <c r="BC12" s="17">
        <v>0.321314504253217</v>
      </c>
      <c r="BD12" s="17"/>
      <c r="BE12" s="17">
        <v>0.25255803085830902</v>
      </c>
      <c r="BF12" s="17">
        <v>0.30446469032088402</v>
      </c>
      <c r="BG12" s="17">
        <v>0.32418565493081702</v>
      </c>
      <c r="BH12" s="17"/>
      <c r="BI12" s="17">
        <v>0.229861393933673</v>
      </c>
      <c r="BJ12" s="17">
        <v>0.30435485099541898</v>
      </c>
      <c r="BK12" s="17"/>
      <c r="BL12" s="17">
        <v>0.32214916093236101</v>
      </c>
      <c r="BM12" s="17">
        <v>0.3158992337939</v>
      </c>
      <c r="BN12" s="17">
        <v>0.21622217387182599</v>
      </c>
      <c r="BO12" s="17">
        <v>0.21576665606314599</v>
      </c>
      <c r="BP12" s="17">
        <v>0.26130472505968599</v>
      </c>
      <c r="BQ12" s="17"/>
      <c r="BR12" s="17">
        <v>0.29241057065098702</v>
      </c>
      <c r="BS12" s="17">
        <v>0.26234856914750498</v>
      </c>
      <c r="BT12" s="17">
        <v>0.27802797378515298</v>
      </c>
      <c r="BU12" s="17">
        <v>0.301797279878045</v>
      </c>
      <c r="BV12" s="17"/>
      <c r="BW12" s="17">
        <v>0.29236430627889298</v>
      </c>
      <c r="BX12" s="17">
        <v>0.31554501783911998</v>
      </c>
      <c r="BY12" s="17">
        <v>0.304799603587462</v>
      </c>
      <c r="BZ12" s="17">
        <v>0.28601111079939401</v>
      </c>
      <c r="CA12" s="17">
        <v>0.25192825492995302</v>
      </c>
      <c r="CB12" s="17"/>
      <c r="CC12" s="17">
        <v>0.256675427487358</v>
      </c>
      <c r="CD12" s="17">
        <v>0.267105534873046</v>
      </c>
      <c r="CE12" s="17">
        <v>0.28141758356145402</v>
      </c>
      <c r="CF12" s="17">
        <v>0.27605697822372</v>
      </c>
      <c r="CG12" s="17">
        <v>0.28115536930784901</v>
      </c>
      <c r="CH12" s="17">
        <v>0.27078120927475702</v>
      </c>
      <c r="CI12" s="17">
        <v>0.313024994288365</v>
      </c>
      <c r="CJ12" s="17">
        <v>0.35428913206463097</v>
      </c>
      <c r="CK12" s="17">
        <v>0.31234410195388501</v>
      </c>
      <c r="CL12" s="17">
        <v>0.30869683300491502</v>
      </c>
    </row>
    <row r="13" spans="2:90" x14ac:dyDescent="0.25">
      <c r="B13" s="18" t="s">
        <v>495</v>
      </c>
      <c r="C13" s="17">
        <v>0.176777719374419</v>
      </c>
      <c r="D13" s="17">
        <v>0.180166157819797</v>
      </c>
      <c r="E13" s="17">
        <v>0.173534295958475</v>
      </c>
      <c r="F13" s="17"/>
      <c r="G13" s="17">
        <v>8.5484849630219198E-2</v>
      </c>
      <c r="H13" s="17">
        <v>9.3774124385969299E-2</v>
      </c>
      <c r="I13" s="17">
        <v>0.117851408097182</v>
      </c>
      <c r="J13" s="17">
        <v>0.17707766833135</v>
      </c>
      <c r="K13" s="17">
        <v>0.23356835634133899</v>
      </c>
      <c r="L13" s="17">
        <v>0.28033752963967301</v>
      </c>
      <c r="M13" s="17"/>
      <c r="N13" s="17">
        <v>0.198491785256592</v>
      </c>
      <c r="O13" s="17">
        <v>0.17305358609527199</v>
      </c>
      <c r="P13" s="17">
        <v>0.19357708240035101</v>
      </c>
      <c r="Q13" s="17">
        <v>0.14175792779952201</v>
      </c>
      <c r="R13" s="17"/>
      <c r="S13" s="17">
        <v>0.15500819894774001</v>
      </c>
      <c r="T13" s="17">
        <v>0.190867297528828</v>
      </c>
      <c r="U13" s="17">
        <v>0.165525649548178</v>
      </c>
      <c r="V13" s="17">
        <v>0.19052781052290599</v>
      </c>
      <c r="W13" s="17">
        <v>0.17920029704795501</v>
      </c>
      <c r="X13" s="17">
        <v>0.16539289921860001</v>
      </c>
      <c r="Y13" s="17">
        <v>0.212960204528408</v>
      </c>
      <c r="Z13" s="17">
        <v>0.17554356567378401</v>
      </c>
      <c r="AA13" s="17">
        <v>0.163288494804148</v>
      </c>
      <c r="AB13" s="17"/>
      <c r="AC13" s="17">
        <v>0.21753679776472901</v>
      </c>
      <c r="AD13" s="17">
        <v>0.181505046343545</v>
      </c>
      <c r="AE13" s="17">
        <v>0.121160864940519</v>
      </c>
      <c r="AF13" s="17"/>
      <c r="AG13" s="17">
        <v>0.21744059918321099</v>
      </c>
      <c r="AH13" s="17">
        <v>0.136506790585498</v>
      </c>
      <c r="AI13" s="17">
        <v>0.204290351482944</v>
      </c>
      <c r="AJ13" s="17">
        <v>0.18664302347445999</v>
      </c>
      <c r="AK13" s="17"/>
      <c r="AL13" s="17">
        <v>0.17867339664274601</v>
      </c>
      <c r="AM13" s="17">
        <v>0.16161060039186401</v>
      </c>
      <c r="AN13" s="17">
        <v>0.174991249438742</v>
      </c>
      <c r="AO13" s="17">
        <v>0.15317761972418001</v>
      </c>
      <c r="AP13" s="17">
        <v>0.16236159679880799</v>
      </c>
      <c r="AQ13" s="17"/>
      <c r="AR13" s="17">
        <v>0.137662901534614</v>
      </c>
      <c r="AS13" s="17">
        <v>0.163863768285572</v>
      </c>
      <c r="AT13" s="17">
        <v>0.18909077278661099</v>
      </c>
      <c r="AU13" s="17">
        <v>0.18048975066790701</v>
      </c>
      <c r="AV13" s="17">
        <v>0.201323585082852</v>
      </c>
      <c r="AW13" s="17"/>
      <c r="AX13" s="17">
        <v>0.14381590176981701</v>
      </c>
      <c r="AY13" s="17">
        <v>0.17730456186055199</v>
      </c>
      <c r="AZ13" s="17">
        <v>0.16193157477793499</v>
      </c>
      <c r="BA13" s="17">
        <v>0.18620932302850199</v>
      </c>
      <c r="BB13" s="17">
        <v>0.24326174273225701</v>
      </c>
      <c r="BC13" s="17">
        <v>0.18253202107755001</v>
      </c>
      <c r="BD13" s="17"/>
      <c r="BE13" s="17">
        <v>0.154952126028959</v>
      </c>
      <c r="BF13" s="17">
        <v>0.12893349376483201</v>
      </c>
      <c r="BG13" s="17">
        <v>0.25202572680717999</v>
      </c>
      <c r="BH13" s="17"/>
      <c r="BI13" s="17">
        <v>0.13653801614585401</v>
      </c>
      <c r="BJ13" s="17">
        <v>0.18699366643594501</v>
      </c>
      <c r="BK13" s="17"/>
      <c r="BL13" s="17">
        <v>0.24811801200837699</v>
      </c>
      <c r="BM13" s="17">
        <v>0.145739792899513</v>
      </c>
      <c r="BN13" s="17">
        <v>0.12511254109508499</v>
      </c>
      <c r="BO13" s="17">
        <v>0.12880217708913799</v>
      </c>
      <c r="BP13" s="17">
        <v>0.11876012362404099</v>
      </c>
      <c r="BQ13" s="17"/>
      <c r="BR13" s="17">
        <v>0.19355354112061199</v>
      </c>
      <c r="BS13" s="17">
        <v>9.0177281698961095E-2</v>
      </c>
      <c r="BT13" s="17">
        <v>0.115691559790433</v>
      </c>
      <c r="BU13" s="17">
        <v>5.99565886031692E-2</v>
      </c>
      <c r="BV13" s="17"/>
      <c r="BW13" s="17">
        <v>0.18216850677440699</v>
      </c>
      <c r="BX13" s="17">
        <v>0.185936425984527</v>
      </c>
      <c r="BY13" s="17">
        <v>0.190939464816786</v>
      </c>
      <c r="BZ13" s="17">
        <v>0.16575512188495001</v>
      </c>
      <c r="CA13" s="17">
        <v>0.158832496688323</v>
      </c>
      <c r="CB13" s="17"/>
      <c r="CC13" s="17">
        <v>0.15657416436132601</v>
      </c>
      <c r="CD13" s="17">
        <v>0.14702686823009101</v>
      </c>
      <c r="CE13" s="17">
        <v>0.12707118670506101</v>
      </c>
      <c r="CF13" s="17">
        <v>0.15371833153403699</v>
      </c>
      <c r="CG13" s="17">
        <v>0.17100381451958999</v>
      </c>
      <c r="CH13" s="17">
        <v>0.21485606144405101</v>
      </c>
      <c r="CI13" s="17">
        <v>0.19487991689643</v>
      </c>
      <c r="CJ13" s="17">
        <v>0.21341848266895599</v>
      </c>
      <c r="CK13" s="17">
        <v>0.21339924584176501</v>
      </c>
      <c r="CL13" s="17">
        <v>0.18919328193065801</v>
      </c>
    </row>
    <row r="14" spans="2:90" x14ac:dyDescent="0.25">
      <c r="B14" s="18" t="s">
        <v>163</v>
      </c>
      <c r="C14" s="17">
        <v>2.02120239082361E-2</v>
      </c>
      <c r="D14" s="17">
        <v>1.6132770083209499E-2</v>
      </c>
      <c r="E14" s="17">
        <v>2.3108330449331801E-2</v>
      </c>
      <c r="F14" s="17"/>
      <c r="G14" s="17">
        <v>5.47656553814296E-2</v>
      </c>
      <c r="H14" s="17">
        <v>2.9924671237733898E-2</v>
      </c>
      <c r="I14" s="17">
        <v>2.0012580850839699E-2</v>
      </c>
      <c r="J14" s="17">
        <v>1.3322058651433599E-2</v>
      </c>
      <c r="K14" s="17">
        <v>1.0116976448661399E-2</v>
      </c>
      <c r="L14" s="17">
        <v>9.5910305583197606E-3</v>
      </c>
      <c r="M14" s="17"/>
      <c r="N14" s="17">
        <v>1.13977316358795E-2</v>
      </c>
      <c r="O14" s="17">
        <v>1.86250549191809E-2</v>
      </c>
      <c r="P14" s="17">
        <v>1.52646321649194E-2</v>
      </c>
      <c r="Q14" s="17">
        <v>3.60383601550908E-2</v>
      </c>
      <c r="R14" s="17"/>
      <c r="S14" s="17">
        <v>2.9178242270132802E-2</v>
      </c>
      <c r="T14" s="17">
        <v>1.3701585024140501E-2</v>
      </c>
      <c r="U14" s="17">
        <v>2.4590627176672399E-2</v>
      </c>
      <c r="V14" s="17">
        <v>2.3487532923271801E-2</v>
      </c>
      <c r="W14" s="17">
        <v>1.8296352210509102E-2</v>
      </c>
      <c r="X14" s="17">
        <v>2.8770783020177899E-2</v>
      </c>
      <c r="Y14" s="17">
        <v>1.73385685166382E-2</v>
      </c>
      <c r="Z14" s="17">
        <v>1.2803029985283199E-2</v>
      </c>
      <c r="AA14" s="17">
        <v>1.06591986705482E-2</v>
      </c>
      <c r="AB14" s="17"/>
      <c r="AC14" s="17">
        <v>1.23226701512609E-2</v>
      </c>
      <c r="AD14" s="17">
        <v>9.2253378655145594E-3</v>
      </c>
      <c r="AE14" s="17">
        <v>3.4541209414418503E-2</v>
      </c>
      <c r="AF14" s="17"/>
      <c r="AG14" s="17">
        <v>1.18953702491757E-2</v>
      </c>
      <c r="AH14" s="17">
        <v>1.17049609787388E-2</v>
      </c>
      <c r="AI14" s="17">
        <v>1.54542005153282E-2</v>
      </c>
      <c r="AJ14" s="17">
        <v>1.1258969771801601E-2</v>
      </c>
      <c r="AK14" s="17"/>
      <c r="AL14" s="17">
        <v>2.6045529430377402E-2</v>
      </c>
      <c r="AM14" s="17">
        <v>3.0675317376796501E-2</v>
      </c>
      <c r="AN14" s="17">
        <v>1.2272623149362101E-2</v>
      </c>
      <c r="AO14" s="17">
        <v>9.3803134250919004E-3</v>
      </c>
      <c r="AP14" s="17">
        <v>6.13492431251077E-2</v>
      </c>
      <c r="AQ14" s="17"/>
      <c r="AR14" s="17">
        <v>5.09658278090315E-2</v>
      </c>
      <c r="AS14" s="17">
        <v>1.9726090755572499E-2</v>
      </c>
      <c r="AT14" s="17">
        <v>1.3829731127821701E-2</v>
      </c>
      <c r="AU14" s="17">
        <v>9.3105501536833897E-3</v>
      </c>
      <c r="AV14" s="17">
        <v>9.7083797822701198E-3</v>
      </c>
      <c r="AW14" s="17"/>
      <c r="AX14" s="17">
        <v>2.7928655373493601E-2</v>
      </c>
      <c r="AY14" s="17">
        <v>2.0215481142192099E-2</v>
      </c>
      <c r="AZ14" s="17">
        <v>2.5990564016386501E-2</v>
      </c>
      <c r="BA14" s="17">
        <v>1.16085552820414E-2</v>
      </c>
      <c r="BB14" s="17">
        <v>1.24750641784595E-2</v>
      </c>
      <c r="BC14" s="17">
        <v>1.8383974940223601E-2</v>
      </c>
      <c r="BD14" s="17"/>
      <c r="BE14" s="17">
        <v>2.74812360728512E-2</v>
      </c>
      <c r="BF14" s="17">
        <v>1.5856108056394699E-2</v>
      </c>
      <c r="BG14" s="17">
        <v>9.9015994663965001E-3</v>
      </c>
      <c r="BH14" s="17"/>
      <c r="BI14" s="17">
        <v>2.2757817596850399E-2</v>
      </c>
      <c r="BJ14" s="17">
        <v>1.9565704689510199E-2</v>
      </c>
      <c r="BK14" s="17"/>
      <c r="BL14" s="17">
        <v>6.0895973021386296E-3</v>
      </c>
      <c r="BM14" s="17">
        <v>1.6545645296273299E-2</v>
      </c>
      <c r="BN14" s="17">
        <v>2.2218623693901401E-2</v>
      </c>
      <c r="BO14" s="17">
        <v>4.2623557991296197E-2</v>
      </c>
      <c r="BP14" s="17">
        <v>2.5125932139339401E-2</v>
      </c>
      <c r="BQ14" s="17"/>
      <c r="BR14" s="17">
        <v>1.7555280282624399E-2</v>
      </c>
      <c r="BS14" s="17">
        <v>4.5264088250389301E-2</v>
      </c>
      <c r="BT14" s="17">
        <v>2.08008872962012E-2</v>
      </c>
      <c r="BU14" s="17">
        <v>2.3084435745277899E-2</v>
      </c>
      <c r="BV14" s="17"/>
      <c r="BW14" s="17">
        <v>1.28191193905532E-2</v>
      </c>
      <c r="BX14" s="17">
        <v>1.39468275673675E-2</v>
      </c>
      <c r="BY14" s="17">
        <v>1.51051878832085E-2</v>
      </c>
      <c r="BZ14" s="17">
        <v>2.58135515145296E-2</v>
      </c>
      <c r="CA14" s="17">
        <v>2.9185146586291202E-2</v>
      </c>
      <c r="CB14" s="17"/>
      <c r="CC14" s="17">
        <v>4.4617335847389201E-2</v>
      </c>
      <c r="CD14" s="17">
        <v>2.8552181284042601E-2</v>
      </c>
      <c r="CE14" s="17">
        <v>1.6709587538448301E-2</v>
      </c>
      <c r="CF14" s="17">
        <v>2.2753988277046999E-2</v>
      </c>
      <c r="CG14" s="17">
        <v>1.20206669517504E-2</v>
      </c>
      <c r="CH14" s="17">
        <v>1.6835513908248601E-2</v>
      </c>
      <c r="CI14" s="17">
        <v>1.14253240716355E-2</v>
      </c>
      <c r="CJ14" s="17">
        <v>5.88665354043846E-3</v>
      </c>
      <c r="CK14" s="17">
        <v>1.47760464571546E-2</v>
      </c>
      <c r="CL14" s="17">
        <v>1.40822130662822E-2</v>
      </c>
    </row>
    <row r="15" spans="2:90" x14ac:dyDescent="0.25">
      <c r="B15" s="18" t="s">
        <v>496</v>
      </c>
      <c r="C15" s="21">
        <v>0.254023638208908</v>
      </c>
      <c r="D15" s="21">
        <v>0.25354406033687898</v>
      </c>
      <c r="E15" s="21">
        <v>0.25474636050881999</v>
      </c>
      <c r="F15" s="21"/>
      <c r="G15" s="21">
        <v>0.34227006021936301</v>
      </c>
      <c r="H15" s="21">
        <v>0.35341993070980099</v>
      </c>
      <c r="I15" s="21">
        <v>0.31354370897350398</v>
      </c>
      <c r="J15" s="21">
        <v>0.21868191579079099</v>
      </c>
      <c r="K15" s="21">
        <v>0.20776213408031199</v>
      </c>
      <c r="L15" s="21">
        <v>0.157360250686533</v>
      </c>
      <c r="M15" s="21"/>
      <c r="N15" s="21">
        <v>0.219148500848898</v>
      </c>
      <c r="O15" s="21">
        <v>0.25807152489653401</v>
      </c>
      <c r="P15" s="21">
        <v>0.25743992305186603</v>
      </c>
      <c r="Q15" s="21">
        <v>0.28442753625261902</v>
      </c>
      <c r="R15" s="21"/>
      <c r="S15" s="21">
        <v>0.28030667324789099</v>
      </c>
      <c r="T15" s="21">
        <v>0.23926448202171</v>
      </c>
      <c r="U15" s="21">
        <v>0.25582581041826202</v>
      </c>
      <c r="V15" s="21">
        <v>0.26350277955703899</v>
      </c>
      <c r="W15" s="21">
        <v>0.237332451800018</v>
      </c>
      <c r="X15" s="21">
        <v>0.23556568551159901</v>
      </c>
      <c r="Y15" s="21">
        <v>0.22045058961215999</v>
      </c>
      <c r="Z15" s="21">
        <v>0.30394193463623598</v>
      </c>
      <c r="AA15" s="21">
        <v>0.264186683669627</v>
      </c>
      <c r="AB15" s="21"/>
      <c r="AC15" s="21">
        <v>0.22566885022163999</v>
      </c>
      <c r="AD15" s="21">
        <v>0.25804876476260302</v>
      </c>
      <c r="AE15" s="21">
        <v>0.28858852858585599</v>
      </c>
      <c r="AF15" s="21"/>
      <c r="AG15" s="21">
        <v>0.20776960702740499</v>
      </c>
      <c r="AH15" s="21">
        <v>0.29364537824596498</v>
      </c>
      <c r="AI15" s="21">
        <v>0.24290293316313</v>
      </c>
      <c r="AJ15" s="21">
        <v>0.24980606020083801</v>
      </c>
      <c r="AK15" s="21"/>
      <c r="AL15" s="21">
        <v>0.25126386615790502</v>
      </c>
      <c r="AM15" s="21">
        <v>0.24996575879388999</v>
      </c>
      <c r="AN15" s="21">
        <v>0.26785583307162297</v>
      </c>
      <c r="AO15" s="21">
        <v>0.29156297776942303</v>
      </c>
      <c r="AP15" s="21">
        <v>0.27094702945340998</v>
      </c>
      <c r="AQ15" s="21"/>
      <c r="AR15" s="21">
        <v>0.32271838629149302</v>
      </c>
      <c r="AS15" s="21">
        <v>0.27252735833393499</v>
      </c>
      <c r="AT15" s="21">
        <v>0.24147383285857499</v>
      </c>
      <c r="AU15" s="21">
        <v>0.247499511566626</v>
      </c>
      <c r="AV15" s="21">
        <v>0.19978239622042701</v>
      </c>
      <c r="AW15" s="21"/>
      <c r="AX15" s="21">
        <v>0.30575756004266602</v>
      </c>
      <c r="AY15" s="21">
        <v>0.23906727735696201</v>
      </c>
      <c r="AZ15" s="21">
        <v>0.25745364092499901</v>
      </c>
      <c r="BA15" s="21">
        <v>0.23825130094683999</v>
      </c>
      <c r="BB15" s="21">
        <v>0.203661151432876</v>
      </c>
      <c r="BC15" s="21">
        <v>0.26710740620831203</v>
      </c>
      <c r="BD15" s="21"/>
      <c r="BE15" s="21">
        <v>0.29141878036459701</v>
      </c>
      <c r="BF15" s="21">
        <v>0.28731434012990997</v>
      </c>
      <c r="BG15" s="21">
        <v>0.176855638863952</v>
      </c>
      <c r="BH15" s="21"/>
      <c r="BI15" s="21">
        <v>0.34753602353588198</v>
      </c>
      <c r="BJ15" s="21">
        <v>0.230282966647017</v>
      </c>
      <c r="BK15" s="21"/>
      <c r="BL15" s="21">
        <v>0.191662610862817</v>
      </c>
      <c r="BM15" s="21">
        <v>0.26021435148612898</v>
      </c>
      <c r="BN15" s="21">
        <v>0.28394873449233698</v>
      </c>
      <c r="BO15" s="21">
        <v>0.34017627502783399</v>
      </c>
      <c r="BP15" s="21">
        <v>0.31290367468661301</v>
      </c>
      <c r="BQ15" s="21"/>
      <c r="BR15" s="21">
        <v>0.24378768092610401</v>
      </c>
      <c r="BS15" s="21">
        <v>0.27333933535434701</v>
      </c>
      <c r="BT15" s="21">
        <v>0.33021069902608502</v>
      </c>
      <c r="BU15" s="21">
        <v>0.32940210200437797</v>
      </c>
      <c r="BV15" s="21"/>
      <c r="BW15" s="21">
        <v>0.229019470687363</v>
      </c>
      <c r="BX15" s="21">
        <v>0.23269431220082001</v>
      </c>
      <c r="BY15" s="21">
        <v>0.23225005522330899</v>
      </c>
      <c r="BZ15" s="21">
        <v>0.26986607108342398</v>
      </c>
      <c r="CA15" s="21">
        <v>0.31277599957202301</v>
      </c>
      <c r="CB15" s="21"/>
      <c r="CC15" s="21">
        <v>0.29929564997878699</v>
      </c>
      <c r="CD15" s="21">
        <v>0.30986414916792598</v>
      </c>
      <c r="CE15" s="21">
        <v>0.26582343414923398</v>
      </c>
      <c r="CF15" s="21">
        <v>0.331823757362399</v>
      </c>
      <c r="CG15" s="21">
        <v>0.247190194346427</v>
      </c>
      <c r="CH15" s="21">
        <v>0.27240237883555801</v>
      </c>
      <c r="CI15" s="21">
        <v>0.19967459063625601</v>
      </c>
      <c r="CJ15" s="21">
        <v>0.185619772338765</v>
      </c>
      <c r="CK15" s="21">
        <v>0.19880435467997401</v>
      </c>
      <c r="CL15" s="21">
        <v>0.212662421264217</v>
      </c>
    </row>
    <row r="16" spans="2:90" x14ac:dyDescent="0.25">
      <c r="B16" s="18" t="s">
        <v>497</v>
      </c>
      <c r="C16" s="21">
        <v>0.46604959731533602</v>
      </c>
      <c r="D16" s="21">
        <v>0.46714677041805702</v>
      </c>
      <c r="E16" s="21">
        <v>0.46557517022633099</v>
      </c>
      <c r="F16" s="21"/>
      <c r="G16" s="21">
        <v>0.31178250881367497</v>
      </c>
      <c r="H16" s="21">
        <v>0.37032006954099</v>
      </c>
      <c r="I16" s="21">
        <v>0.39007576463948201</v>
      </c>
      <c r="J16" s="21">
        <v>0.48688798084109303</v>
      </c>
      <c r="K16" s="21">
        <v>0.50440382315126797</v>
      </c>
      <c r="L16" s="21">
        <v>0.61680353474198002</v>
      </c>
      <c r="M16" s="21"/>
      <c r="N16" s="21">
        <v>0.52127217244801305</v>
      </c>
      <c r="O16" s="21">
        <v>0.48082478322775202</v>
      </c>
      <c r="P16" s="21">
        <v>0.44963769991068497</v>
      </c>
      <c r="Q16" s="21">
        <v>0.40424535656875399</v>
      </c>
      <c r="R16" s="21"/>
      <c r="S16" s="21">
        <v>0.43341660421957701</v>
      </c>
      <c r="T16" s="21">
        <v>0.48085581657047599</v>
      </c>
      <c r="U16" s="21">
        <v>0.498836703163617</v>
      </c>
      <c r="V16" s="21">
        <v>0.48471978527964898</v>
      </c>
      <c r="W16" s="21">
        <v>0.428847736755887</v>
      </c>
      <c r="X16" s="21">
        <v>0.44833901898123901</v>
      </c>
      <c r="Y16" s="21">
        <v>0.48875780840078997</v>
      </c>
      <c r="Z16" s="21">
        <v>0.43574580229301402</v>
      </c>
      <c r="AA16" s="21">
        <v>0.47834115244502501</v>
      </c>
      <c r="AB16" s="21"/>
      <c r="AC16" s="21">
        <v>0.51113889918612199</v>
      </c>
      <c r="AD16" s="21">
        <v>0.49413662741447301</v>
      </c>
      <c r="AE16" s="21">
        <v>0.36869804289341401</v>
      </c>
      <c r="AF16" s="21"/>
      <c r="AG16" s="21">
        <v>0.55399775723607203</v>
      </c>
      <c r="AH16" s="21">
        <v>0.417421958231527</v>
      </c>
      <c r="AI16" s="21">
        <v>0.48575811962676602</v>
      </c>
      <c r="AJ16" s="21">
        <v>0.47682880459466398</v>
      </c>
      <c r="AK16" s="21"/>
      <c r="AL16" s="21">
        <v>0.45316674433229298</v>
      </c>
      <c r="AM16" s="21">
        <v>0.46921330188451199</v>
      </c>
      <c r="AN16" s="21">
        <v>0.45379308826345299</v>
      </c>
      <c r="AO16" s="21">
        <v>0.43726381169893103</v>
      </c>
      <c r="AP16" s="21">
        <v>0.49085024481967399</v>
      </c>
      <c r="AQ16" s="21"/>
      <c r="AR16" s="21">
        <v>0.35557952751678801</v>
      </c>
      <c r="AS16" s="21">
        <v>0.437901560741215</v>
      </c>
      <c r="AT16" s="21">
        <v>0.49293491792713501</v>
      </c>
      <c r="AU16" s="21">
        <v>0.49945168878892299</v>
      </c>
      <c r="AV16" s="21">
        <v>0.55651435239195701</v>
      </c>
      <c r="AW16" s="21"/>
      <c r="AX16" s="21">
        <v>0.40156999316604503</v>
      </c>
      <c r="AY16" s="21">
        <v>0.467907156886889</v>
      </c>
      <c r="AZ16" s="21">
        <v>0.45079877600639501</v>
      </c>
      <c r="BA16" s="21">
        <v>0.47785538435057601</v>
      </c>
      <c r="BB16" s="21">
        <v>0.57705410293194104</v>
      </c>
      <c r="BC16" s="21">
        <v>0.50384652533076701</v>
      </c>
      <c r="BD16" s="21"/>
      <c r="BE16" s="21">
        <v>0.40751015688726799</v>
      </c>
      <c r="BF16" s="21">
        <v>0.43339818408571601</v>
      </c>
      <c r="BG16" s="21">
        <v>0.57621138173799702</v>
      </c>
      <c r="BH16" s="21"/>
      <c r="BI16" s="21">
        <v>0.36639941007952698</v>
      </c>
      <c r="BJ16" s="21">
        <v>0.49134851743136398</v>
      </c>
      <c r="BK16" s="21"/>
      <c r="BL16" s="21">
        <v>0.57026717294073803</v>
      </c>
      <c r="BM16" s="21">
        <v>0.461639026693413</v>
      </c>
      <c r="BN16" s="21">
        <v>0.34133471496691098</v>
      </c>
      <c r="BO16" s="21">
        <v>0.34456883315228398</v>
      </c>
      <c r="BP16" s="21">
        <v>0.38006484868372697</v>
      </c>
      <c r="BQ16" s="21"/>
      <c r="BR16" s="21">
        <v>0.48596411177159998</v>
      </c>
      <c r="BS16" s="21">
        <v>0.35252585084646598</v>
      </c>
      <c r="BT16" s="21">
        <v>0.39371953357558498</v>
      </c>
      <c r="BU16" s="21">
        <v>0.36175386848121399</v>
      </c>
      <c r="BV16" s="21"/>
      <c r="BW16" s="21">
        <v>0.47453281305329997</v>
      </c>
      <c r="BX16" s="21">
        <v>0.50148144382364701</v>
      </c>
      <c r="BY16" s="21">
        <v>0.49573906840424797</v>
      </c>
      <c r="BZ16" s="21">
        <v>0.45176623268434402</v>
      </c>
      <c r="CA16" s="21">
        <v>0.41076075161827702</v>
      </c>
      <c r="CB16" s="21"/>
      <c r="CC16" s="21">
        <v>0.41324959184868398</v>
      </c>
      <c r="CD16" s="21">
        <v>0.41413240310313698</v>
      </c>
      <c r="CE16" s="21">
        <v>0.40848877026651498</v>
      </c>
      <c r="CF16" s="21">
        <v>0.42977530975775702</v>
      </c>
      <c r="CG16" s="21">
        <v>0.45215918382743903</v>
      </c>
      <c r="CH16" s="21">
        <v>0.48563727071880802</v>
      </c>
      <c r="CI16" s="21">
        <v>0.50790491118479397</v>
      </c>
      <c r="CJ16" s="21">
        <v>0.567707614733587</v>
      </c>
      <c r="CK16" s="21">
        <v>0.52574334779565002</v>
      </c>
      <c r="CL16" s="21">
        <v>0.497890114935574</v>
      </c>
    </row>
    <row r="17" spans="2:90" x14ac:dyDescent="0.25">
      <c r="B17" s="18" t="s">
        <v>498</v>
      </c>
      <c r="C17" s="22">
        <v>-0.21202595910642699</v>
      </c>
      <c r="D17" s="22">
        <v>-0.21360271008117801</v>
      </c>
      <c r="E17" s="22">
        <v>-0.21082880971751</v>
      </c>
      <c r="F17" s="22"/>
      <c r="G17" s="22">
        <v>3.0487551405687E-2</v>
      </c>
      <c r="H17" s="22">
        <v>-1.69001388311893E-2</v>
      </c>
      <c r="I17" s="22">
        <v>-7.6532055665977899E-2</v>
      </c>
      <c r="J17" s="22">
        <v>-0.26820606505030198</v>
      </c>
      <c r="K17" s="22">
        <v>-0.29664168907095601</v>
      </c>
      <c r="L17" s="22">
        <v>-0.45944328405544799</v>
      </c>
      <c r="M17" s="22"/>
      <c r="N17" s="22">
        <v>-0.30212367159911502</v>
      </c>
      <c r="O17" s="22">
        <v>-0.22275325833121801</v>
      </c>
      <c r="P17" s="22">
        <v>-0.192197776858819</v>
      </c>
      <c r="Q17" s="22">
        <v>-0.119817820316135</v>
      </c>
      <c r="R17" s="22"/>
      <c r="S17" s="22">
        <v>-0.15310993097168599</v>
      </c>
      <c r="T17" s="22">
        <v>-0.241591334548766</v>
      </c>
      <c r="U17" s="22">
        <v>-0.24301089274535501</v>
      </c>
      <c r="V17" s="22">
        <v>-0.22121700572260999</v>
      </c>
      <c r="W17" s="22">
        <v>-0.191515284955868</v>
      </c>
      <c r="X17" s="22">
        <v>-0.21277333346964</v>
      </c>
      <c r="Y17" s="22">
        <v>-0.26830721878863001</v>
      </c>
      <c r="Z17" s="22">
        <v>-0.13180386765677801</v>
      </c>
      <c r="AA17" s="22">
        <v>-0.21415446877539701</v>
      </c>
      <c r="AB17" s="22"/>
      <c r="AC17" s="22">
        <v>-0.28547004896448203</v>
      </c>
      <c r="AD17" s="22">
        <v>-0.23608786265187001</v>
      </c>
      <c r="AE17" s="22">
        <v>-8.01095143075575E-2</v>
      </c>
      <c r="AF17" s="22"/>
      <c r="AG17" s="22">
        <v>-0.34622815020866698</v>
      </c>
      <c r="AH17" s="22">
        <v>-0.12377657998556101</v>
      </c>
      <c r="AI17" s="22">
        <v>-0.24285518646363699</v>
      </c>
      <c r="AJ17" s="22">
        <v>-0.227022744393827</v>
      </c>
      <c r="AK17" s="22"/>
      <c r="AL17" s="22">
        <v>-0.20190287817438701</v>
      </c>
      <c r="AM17" s="22">
        <v>-0.219247543090622</v>
      </c>
      <c r="AN17" s="22">
        <v>-0.18593725519182999</v>
      </c>
      <c r="AO17" s="22">
        <v>-0.145700833929508</v>
      </c>
      <c r="AP17" s="22">
        <v>-0.219903215366264</v>
      </c>
      <c r="AQ17" s="22"/>
      <c r="AR17" s="22">
        <v>-3.2861141225295501E-2</v>
      </c>
      <c r="AS17" s="22">
        <v>-0.16537420240728001</v>
      </c>
      <c r="AT17" s="22">
        <v>-0.25146108506856002</v>
      </c>
      <c r="AU17" s="22">
        <v>-0.25195217722229701</v>
      </c>
      <c r="AV17" s="22">
        <v>-0.35673195617152997</v>
      </c>
      <c r="AW17" s="22"/>
      <c r="AX17" s="22">
        <v>-9.5812433123379406E-2</v>
      </c>
      <c r="AY17" s="22">
        <v>-0.22883987952992699</v>
      </c>
      <c r="AZ17" s="22">
        <v>-0.193345135081396</v>
      </c>
      <c r="BA17" s="22">
        <v>-0.23960408340373601</v>
      </c>
      <c r="BB17" s="22">
        <v>-0.37339295149906498</v>
      </c>
      <c r="BC17" s="22">
        <v>-0.23673911912245499</v>
      </c>
      <c r="BD17" s="22"/>
      <c r="BE17" s="22">
        <v>-0.116091376522671</v>
      </c>
      <c r="BF17" s="22">
        <v>-0.14608384395580601</v>
      </c>
      <c r="BG17" s="22">
        <v>-0.39935574287404502</v>
      </c>
      <c r="BH17" s="22"/>
      <c r="BI17" s="22">
        <v>-1.8863386543644702E-2</v>
      </c>
      <c r="BJ17" s="22">
        <v>-0.26106555078434701</v>
      </c>
      <c r="BK17" s="22"/>
      <c r="BL17" s="22">
        <v>-0.37860456207792098</v>
      </c>
      <c r="BM17" s="22">
        <v>-0.20142467520728399</v>
      </c>
      <c r="BN17" s="22">
        <v>-5.7385980474573599E-2</v>
      </c>
      <c r="BO17" s="22">
        <v>-4.3925581244500002E-3</v>
      </c>
      <c r="BP17" s="22">
        <v>-6.7161173997114104E-2</v>
      </c>
      <c r="BQ17" s="22"/>
      <c r="BR17" s="22">
        <v>-0.242176430845496</v>
      </c>
      <c r="BS17" s="22">
        <v>-7.9186515492118997E-2</v>
      </c>
      <c r="BT17" s="22">
        <v>-6.3508834549500903E-2</v>
      </c>
      <c r="BU17" s="22">
        <v>-3.2351766476836102E-2</v>
      </c>
      <c r="BV17" s="22"/>
      <c r="BW17" s="22">
        <v>-0.245513342365937</v>
      </c>
      <c r="BX17" s="22">
        <v>-0.26878713162282702</v>
      </c>
      <c r="BY17" s="22">
        <v>-0.26348901318093998</v>
      </c>
      <c r="BZ17" s="22">
        <v>-0.18190016160092001</v>
      </c>
      <c r="CA17" s="22">
        <v>-9.7984752046253704E-2</v>
      </c>
      <c r="CB17" s="22"/>
      <c r="CC17" s="22">
        <v>-0.113953941869897</v>
      </c>
      <c r="CD17" s="22">
        <v>-0.104268253935211</v>
      </c>
      <c r="CE17" s="22">
        <v>-0.14266533611728099</v>
      </c>
      <c r="CF17" s="22">
        <v>-9.7951552395358299E-2</v>
      </c>
      <c r="CG17" s="22">
        <v>-0.204968989481012</v>
      </c>
      <c r="CH17" s="22">
        <v>-0.21323489188325001</v>
      </c>
      <c r="CI17" s="22">
        <v>-0.30823032054853799</v>
      </c>
      <c r="CJ17" s="22">
        <v>-0.38208784239482202</v>
      </c>
      <c r="CK17" s="22">
        <v>-0.32693899311567598</v>
      </c>
      <c r="CL17" s="22">
        <v>-0.28522769367135697</v>
      </c>
    </row>
    <row r="18" spans="2:90" x14ac:dyDescent="0.25">
      <c r="B18" s="16"/>
    </row>
    <row r="19" spans="2:90" x14ac:dyDescent="0.25">
      <c r="B19" t="s">
        <v>114</v>
      </c>
    </row>
    <row r="20" spans="2:90" x14ac:dyDescent="0.25">
      <c r="B20" t="s">
        <v>115</v>
      </c>
    </row>
    <row r="22" spans="2:90" x14ac:dyDescent="0.25">
      <c r="B22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506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491</v>
      </c>
      <c r="C9" s="17">
        <v>8.6341982632104006E-2</v>
      </c>
      <c r="D9" s="17">
        <v>8.9101884175705304E-2</v>
      </c>
      <c r="E9" s="17">
        <v>8.4131233456114701E-2</v>
      </c>
      <c r="F9" s="17"/>
      <c r="G9" s="17">
        <v>0.11229042840298099</v>
      </c>
      <c r="H9" s="17">
        <v>0.11067245764820199</v>
      </c>
      <c r="I9" s="17">
        <v>7.6312405710023706E-2</v>
      </c>
      <c r="J9" s="17">
        <v>6.8534307614584206E-2</v>
      </c>
      <c r="K9" s="17">
        <v>7.4452217852310099E-2</v>
      </c>
      <c r="L9" s="17">
        <v>8.4809156084462503E-2</v>
      </c>
      <c r="M9" s="17"/>
      <c r="N9" s="17">
        <v>9.09442849524561E-2</v>
      </c>
      <c r="O9" s="17">
        <v>7.2570893214098597E-2</v>
      </c>
      <c r="P9" s="17">
        <v>0.102294453882509</v>
      </c>
      <c r="Q9" s="17">
        <v>8.1731426572976801E-2</v>
      </c>
      <c r="R9" s="17"/>
      <c r="S9" s="17">
        <v>0.114497005381294</v>
      </c>
      <c r="T9" s="17">
        <v>6.1921630019558097E-2</v>
      </c>
      <c r="U9" s="17">
        <v>8.6527563429936297E-2</v>
      </c>
      <c r="V9" s="17">
        <v>7.5333198314037397E-2</v>
      </c>
      <c r="W9" s="17">
        <v>7.0937111830547697E-2</v>
      </c>
      <c r="X9" s="17">
        <v>9.4992502956456004E-2</v>
      </c>
      <c r="Y9" s="17">
        <v>8.1608650088148896E-2</v>
      </c>
      <c r="Z9" s="17">
        <v>0.14062462053080099</v>
      </c>
      <c r="AA9" s="17">
        <v>7.8988187143272506E-2</v>
      </c>
      <c r="AB9" s="17"/>
      <c r="AC9" s="17">
        <v>9.2171341581728294E-2</v>
      </c>
      <c r="AD9" s="17">
        <v>9.3881113835806301E-2</v>
      </c>
      <c r="AE9" s="17">
        <v>6.55564768891298E-2</v>
      </c>
      <c r="AF9" s="17"/>
      <c r="AG9" s="17">
        <v>0.114828856354633</v>
      </c>
      <c r="AH9" s="17">
        <v>0.11906590793671901</v>
      </c>
      <c r="AI9" s="17">
        <v>7.5305327084117898E-2</v>
      </c>
      <c r="AJ9" s="17">
        <v>6.5308999054711894E-2</v>
      </c>
      <c r="AK9" s="17"/>
      <c r="AL9" s="17">
        <v>7.1973236222816206E-2</v>
      </c>
      <c r="AM9" s="17">
        <v>6.7412694363010506E-2</v>
      </c>
      <c r="AN9" s="17">
        <v>9.7065737128906995E-2</v>
      </c>
      <c r="AO9" s="17">
        <v>0.12135622024508</v>
      </c>
      <c r="AP9" s="17">
        <v>0.147005608462626</v>
      </c>
      <c r="AQ9" s="17"/>
      <c r="AR9" s="17">
        <v>7.2016162544839502E-2</v>
      </c>
      <c r="AS9" s="17">
        <v>8.9834443405796605E-2</v>
      </c>
      <c r="AT9" s="17">
        <v>8.4915076673752102E-2</v>
      </c>
      <c r="AU9" s="17">
        <v>8.8309257081967601E-2</v>
      </c>
      <c r="AV9" s="17">
        <v>0.11684312331435801</v>
      </c>
      <c r="AW9" s="17"/>
      <c r="AX9" s="17">
        <v>0.123837017530445</v>
      </c>
      <c r="AY9" s="17">
        <v>6.2185796243015401E-2</v>
      </c>
      <c r="AZ9" s="17">
        <v>8.52481381283067E-2</v>
      </c>
      <c r="BA9" s="17">
        <v>6.7854680655821398E-2</v>
      </c>
      <c r="BB9" s="17">
        <v>0.10103834857695999</v>
      </c>
      <c r="BC9" s="17">
        <v>9.0344065108586405E-2</v>
      </c>
      <c r="BD9" s="17"/>
      <c r="BE9" s="17">
        <v>6.7528901887131801E-2</v>
      </c>
      <c r="BF9" s="17">
        <v>0.122678202760536</v>
      </c>
      <c r="BG9" s="17">
        <v>7.7466596678200203E-2</v>
      </c>
      <c r="BH9" s="17"/>
      <c r="BI9" s="17">
        <v>7.7981407398537705E-2</v>
      </c>
      <c r="BJ9" s="17">
        <v>8.8464542868318299E-2</v>
      </c>
      <c r="BK9" s="17"/>
      <c r="BL9" s="17">
        <v>9.9666825650958704E-2</v>
      </c>
      <c r="BM9" s="17">
        <v>8.3624485082865199E-2</v>
      </c>
      <c r="BN9" s="17">
        <v>7.1289595293586402E-2</v>
      </c>
      <c r="BO9" s="17">
        <v>7.0859324052910705E-2</v>
      </c>
      <c r="BP9" s="17">
        <v>7.7597302929583695E-2</v>
      </c>
      <c r="BQ9" s="17"/>
      <c r="BR9" s="17">
        <v>8.2129088295112104E-2</v>
      </c>
      <c r="BS9" s="17">
        <v>8.5789385701253107E-2</v>
      </c>
      <c r="BT9" s="17">
        <v>0.138020893658758</v>
      </c>
      <c r="BU9" s="17">
        <v>0.10961198734257099</v>
      </c>
      <c r="BV9" s="17"/>
      <c r="BW9" s="17">
        <v>7.1910291249172795E-2</v>
      </c>
      <c r="BX9" s="17">
        <v>7.5157430796815097E-2</v>
      </c>
      <c r="BY9" s="17">
        <v>8.8169742721166997E-2</v>
      </c>
      <c r="BZ9" s="17">
        <v>9.2104123919447806E-2</v>
      </c>
      <c r="CA9" s="17">
        <v>9.2634901648493195E-2</v>
      </c>
      <c r="CB9" s="17"/>
      <c r="CC9" s="17">
        <v>8.8616990676571597E-2</v>
      </c>
      <c r="CD9" s="17">
        <v>9.8349969216882702E-2</v>
      </c>
      <c r="CE9" s="17">
        <v>7.1989850432322602E-2</v>
      </c>
      <c r="CF9" s="17">
        <v>0.103825377549321</v>
      </c>
      <c r="CG9" s="17">
        <v>0.100740036618176</v>
      </c>
      <c r="CH9" s="17">
        <v>8.5056335168043895E-2</v>
      </c>
      <c r="CI9" s="17">
        <v>7.7789537547359996E-2</v>
      </c>
      <c r="CJ9" s="17">
        <v>8.85191874784889E-2</v>
      </c>
      <c r="CK9" s="17">
        <v>5.0085500967086499E-2</v>
      </c>
      <c r="CL9" s="17">
        <v>6.9551990577688794E-2</v>
      </c>
    </row>
    <row r="10" spans="2:90" x14ac:dyDescent="0.25">
      <c r="B10" s="18" t="s">
        <v>492</v>
      </c>
      <c r="C10" s="17">
        <v>0.32697516695335399</v>
      </c>
      <c r="D10" s="17">
        <v>0.33062667330983803</v>
      </c>
      <c r="E10" s="17">
        <v>0.32392446334823399</v>
      </c>
      <c r="F10" s="17"/>
      <c r="G10" s="17">
        <v>0.31267484372872401</v>
      </c>
      <c r="H10" s="17">
        <v>0.33230499463746399</v>
      </c>
      <c r="I10" s="17">
        <v>0.31966886058077698</v>
      </c>
      <c r="J10" s="17">
        <v>0.29377290826959901</v>
      </c>
      <c r="K10" s="17">
        <v>0.30306721065778502</v>
      </c>
      <c r="L10" s="17">
        <v>0.37454000381665398</v>
      </c>
      <c r="M10" s="17"/>
      <c r="N10" s="17">
        <v>0.41519231512676102</v>
      </c>
      <c r="O10" s="17">
        <v>0.32875479301623001</v>
      </c>
      <c r="P10" s="17">
        <v>0.30500058834684002</v>
      </c>
      <c r="Q10" s="17">
        <v>0.24689586494249</v>
      </c>
      <c r="R10" s="17"/>
      <c r="S10" s="17">
        <v>0.35425817064537402</v>
      </c>
      <c r="T10" s="17">
        <v>0.30444418440668802</v>
      </c>
      <c r="U10" s="17">
        <v>0.353140815766743</v>
      </c>
      <c r="V10" s="17">
        <v>0.36477745034716902</v>
      </c>
      <c r="W10" s="17">
        <v>0.284895243289082</v>
      </c>
      <c r="X10" s="17">
        <v>0.305188664967735</v>
      </c>
      <c r="Y10" s="17">
        <v>0.31884652984690398</v>
      </c>
      <c r="Z10" s="17">
        <v>0.26792387065608603</v>
      </c>
      <c r="AA10" s="17">
        <v>0.34325259195209101</v>
      </c>
      <c r="AB10" s="17"/>
      <c r="AC10" s="17">
        <v>0.32772092752961601</v>
      </c>
      <c r="AD10" s="17">
        <v>0.359344219925259</v>
      </c>
      <c r="AE10" s="17">
        <v>0.26973331967075398</v>
      </c>
      <c r="AF10" s="17"/>
      <c r="AG10" s="17">
        <v>0.34619026871445902</v>
      </c>
      <c r="AH10" s="17">
        <v>0.36759086637899901</v>
      </c>
      <c r="AI10" s="17">
        <v>0.37202520720275301</v>
      </c>
      <c r="AJ10" s="17">
        <v>0.31146523554514499</v>
      </c>
      <c r="AK10" s="17"/>
      <c r="AL10" s="17">
        <v>0.27825117804837501</v>
      </c>
      <c r="AM10" s="17">
        <v>0.306675998700559</v>
      </c>
      <c r="AN10" s="17">
        <v>0.35414311916416102</v>
      </c>
      <c r="AO10" s="17">
        <v>0.41205762252186801</v>
      </c>
      <c r="AP10" s="17">
        <v>0.28313951724688902</v>
      </c>
      <c r="AQ10" s="17"/>
      <c r="AR10" s="17">
        <v>0.26444544255207902</v>
      </c>
      <c r="AS10" s="17">
        <v>0.29222386613602902</v>
      </c>
      <c r="AT10" s="17">
        <v>0.33166959922807299</v>
      </c>
      <c r="AU10" s="17">
        <v>0.35767181264852599</v>
      </c>
      <c r="AV10" s="17">
        <v>0.43614338756237298</v>
      </c>
      <c r="AW10" s="17"/>
      <c r="AX10" s="17">
        <v>0.338323210658181</v>
      </c>
      <c r="AY10" s="17">
        <v>0.334075278803729</v>
      </c>
      <c r="AZ10" s="17">
        <v>0.24386581354305401</v>
      </c>
      <c r="BA10" s="17">
        <v>0.33076392436221802</v>
      </c>
      <c r="BB10" s="17">
        <v>0.35759060265741199</v>
      </c>
      <c r="BC10" s="17">
        <v>0.35472012927674301</v>
      </c>
      <c r="BD10" s="17"/>
      <c r="BE10" s="17">
        <v>0.286413375779901</v>
      </c>
      <c r="BF10" s="17">
        <v>0.35782748872569498</v>
      </c>
      <c r="BG10" s="17">
        <v>0.35313136964040698</v>
      </c>
      <c r="BH10" s="17"/>
      <c r="BI10" s="17">
        <v>0.26382071181622202</v>
      </c>
      <c r="BJ10" s="17">
        <v>0.34300864927591801</v>
      </c>
      <c r="BK10" s="17"/>
      <c r="BL10" s="17">
        <v>0.37465463546670502</v>
      </c>
      <c r="BM10" s="17">
        <v>0.323370306116396</v>
      </c>
      <c r="BN10" s="17">
        <v>0.24727680854987</v>
      </c>
      <c r="BO10" s="17">
        <v>0.268359297329404</v>
      </c>
      <c r="BP10" s="17">
        <v>0.30359085286071102</v>
      </c>
      <c r="BQ10" s="17"/>
      <c r="BR10" s="17">
        <v>0.31976986560696702</v>
      </c>
      <c r="BS10" s="17">
        <v>0.35858940709586401</v>
      </c>
      <c r="BT10" s="17">
        <v>0.369981468711997</v>
      </c>
      <c r="BU10" s="17">
        <v>0.39183323847849999</v>
      </c>
      <c r="BV10" s="17"/>
      <c r="BW10" s="17">
        <v>0.33115624746580502</v>
      </c>
      <c r="BX10" s="17">
        <v>0.39044764954676497</v>
      </c>
      <c r="BY10" s="17">
        <v>0.34086653212642698</v>
      </c>
      <c r="BZ10" s="17">
        <v>0.33426979577468702</v>
      </c>
      <c r="CA10" s="17">
        <v>0.24930083203344899</v>
      </c>
      <c r="CB10" s="17"/>
      <c r="CC10" s="17">
        <v>0.25314757851629099</v>
      </c>
      <c r="CD10" s="17">
        <v>0.25905552291398698</v>
      </c>
      <c r="CE10" s="17">
        <v>0.29161242536832299</v>
      </c>
      <c r="CF10" s="17">
        <v>0.35698791407513297</v>
      </c>
      <c r="CG10" s="17">
        <v>0.32756940930252498</v>
      </c>
      <c r="CH10" s="17">
        <v>0.33070111202976699</v>
      </c>
      <c r="CI10" s="17">
        <v>0.37506371498730301</v>
      </c>
      <c r="CJ10" s="17">
        <v>0.33806955695929602</v>
      </c>
      <c r="CK10" s="17">
        <v>0.41371260265700099</v>
      </c>
      <c r="CL10" s="17">
        <v>0.37149098948380099</v>
      </c>
    </row>
    <row r="11" spans="2:90" x14ac:dyDescent="0.25">
      <c r="B11" s="18" t="s">
        <v>493</v>
      </c>
      <c r="C11" s="17">
        <v>0.329002860522352</v>
      </c>
      <c r="D11" s="17">
        <v>0.33379066475449498</v>
      </c>
      <c r="E11" s="17">
        <v>0.32553944285260999</v>
      </c>
      <c r="F11" s="17"/>
      <c r="G11" s="17">
        <v>0.31615777848604798</v>
      </c>
      <c r="H11" s="17">
        <v>0.30867534042154199</v>
      </c>
      <c r="I11" s="17">
        <v>0.30024551249572301</v>
      </c>
      <c r="J11" s="17">
        <v>0.35280240118015599</v>
      </c>
      <c r="K11" s="17">
        <v>0.36107774417119498</v>
      </c>
      <c r="L11" s="17">
        <v>0.33081569427919999</v>
      </c>
      <c r="M11" s="17"/>
      <c r="N11" s="17">
        <v>0.31336161424199499</v>
      </c>
      <c r="O11" s="17">
        <v>0.31839405403695198</v>
      </c>
      <c r="P11" s="17">
        <v>0.31762407400361697</v>
      </c>
      <c r="Q11" s="17">
        <v>0.36913083700281102</v>
      </c>
      <c r="R11" s="17"/>
      <c r="S11" s="17">
        <v>0.30292072136864001</v>
      </c>
      <c r="T11" s="17">
        <v>0.341369703652106</v>
      </c>
      <c r="U11" s="17">
        <v>0.32113308504124399</v>
      </c>
      <c r="V11" s="17">
        <v>0.31220212538998299</v>
      </c>
      <c r="W11" s="17">
        <v>0.33043996122920299</v>
      </c>
      <c r="X11" s="17">
        <v>0.31235663428959198</v>
      </c>
      <c r="Y11" s="17">
        <v>0.36262418023909898</v>
      </c>
      <c r="Z11" s="17">
        <v>0.34241112969218501</v>
      </c>
      <c r="AA11" s="17">
        <v>0.34748074175066801</v>
      </c>
      <c r="AB11" s="17"/>
      <c r="AC11" s="17">
        <v>0.31163823592473899</v>
      </c>
      <c r="AD11" s="17">
        <v>0.33140005913229698</v>
      </c>
      <c r="AE11" s="17">
        <v>0.35497331700360901</v>
      </c>
      <c r="AF11" s="17"/>
      <c r="AG11" s="17">
        <v>0.35395315074486799</v>
      </c>
      <c r="AH11" s="17">
        <v>0.29420030818312398</v>
      </c>
      <c r="AI11" s="17">
        <v>0.34621056881284801</v>
      </c>
      <c r="AJ11" s="17">
        <v>0.329482097048169</v>
      </c>
      <c r="AK11" s="17"/>
      <c r="AL11" s="17">
        <v>0.35819314533532498</v>
      </c>
      <c r="AM11" s="17">
        <v>0.30645876206691502</v>
      </c>
      <c r="AN11" s="17">
        <v>0.33591347642563801</v>
      </c>
      <c r="AO11" s="17">
        <v>0.28365542638217001</v>
      </c>
      <c r="AP11" s="17">
        <v>0.41000247277343599</v>
      </c>
      <c r="AQ11" s="17"/>
      <c r="AR11" s="17">
        <v>0.33102899766732902</v>
      </c>
      <c r="AS11" s="17">
        <v>0.342249862801279</v>
      </c>
      <c r="AT11" s="17">
        <v>0.33180924420209701</v>
      </c>
      <c r="AU11" s="17">
        <v>0.32958111648976401</v>
      </c>
      <c r="AV11" s="17">
        <v>0.26962967708740598</v>
      </c>
      <c r="AW11" s="17"/>
      <c r="AX11" s="17">
        <v>0.30814248753199602</v>
      </c>
      <c r="AY11" s="17">
        <v>0.31911424723321302</v>
      </c>
      <c r="AZ11" s="17">
        <v>0.35113936503013699</v>
      </c>
      <c r="BA11" s="17">
        <v>0.35932419472675298</v>
      </c>
      <c r="BB11" s="17">
        <v>0.32842094476327499</v>
      </c>
      <c r="BC11" s="17">
        <v>0.32189153790448199</v>
      </c>
      <c r="BD11" s="17"/>
      <c r="BE11" s="17">
        <v>0.35165679153272</v>
      </c>
      <c r="BF11" s="17">
        <v>0.29253811376837202</v>
      </c>
      <c r="BG11" s="17">
        <v>0.33169338161009398</v>
      </c>
      <c r="BH11" s="17"/>
      <c r="BI11" s="17">
        <v>0.31785764308803899</v>
      </c>
      <c r="BJ11" s="17">
        <v>0.33183237819179001</v>
      </c>
      <c r="BK11" s="17"/>
      <c r="BL11" s="17">
        <v>0.32882308031548602</v>
      </c>
      <c r="BM11" s="17">
        <v>0.33231749956141599</v>
      </c>
      <c r="BN11" s="17">
        <v>0.38968963233703802</v>
      </c>
      <c r="BO11" s="17">
        <v>0.32454334017966302</v>
      </c>
      <c r="BP11" s="17">
        <v>0.307279835271345</v>
      </c>
      <c r="BQ11" s="17"/>
      <c r="BR11" s="17">
        <v>0.328614097875357</v>
      </c>
      <c r="BS11" s="17">
        <v>0.32587648822500098</v>
      </c>
      <c r="BT11" s="17">
        <v>0.31825185704812398</v>
      </c>
      <c r="BU11" s="17">
        <v>0.32639905126018098</v>
      </c>
      <c r="BV11" s="17"/>
      <c r="BW11" s="17">
        <v>0.38717126846251598</v>
      </c>
      <c r="BX11" s="17">
        <v>0.29070681581240199</v>
      </c>
      <c r="BY11" s="17">
        <v>0.32215857280582999</v>
      </c>
      <c r="BZ11" s="17">
        <v>0.31300651098284699</v>
      </c>
      <c r="CA11" s="17">
        <v>0.34055701578023501</v>
      </c>
      <c r="CB11" s="17"/>
      <c r="CC11" s="17">
        <v>0.308626900382791</v>
      </c>
      <c r="CD11" s="17">
        <v>0.33787993441043701</v>
      </c>
      <c r="CE11" s="17">
        <v>0.35911565219513403</v>
      </c>
      <c r="CF11" s="17">
        <v>0.30939958103069298</v>
      </c>
      <c r="CG11" s="17">
        <v>0.31537107268529202</v>
      </c>
      <c r="CH11" s="17">
        <v>0.32693287992750197</v>
      </c>
      <c r="CI11" s="17">
        <v>0.31784133160824501</v>
      </c>
      <c r="CJ11" s="17">
        <v>0.33642741898850498</v>
      </c>
      <c r="CK11" s="17">
        <v>0.346108423982394</v>
      </c>
      <c r="CL11" s="17">
        <v>0.34749836320124</v>
      </c>
    </row>
    <row r="12" spans="2:90" x14ac:dyDescent="0.25">
      <c r="B12" s="18" t="s">
        <v>494</v>
      </c>
      <c r="C12" s="17">
        <v>0.15642047118338001</v>
      </c>
      <c r="D12" s="17">
        <v>0.15143965547049601</v>
      </c>
      <c r="E12" s="17">
        <v>0.16091572338999599</v>
      </c>
      <c r="F12" s="17"/>
      <c r="G12" s="17">
        <v>0.133605711200313</v>
      </c>
      <c r="H12" s="17">
        <v>0.13371575934103999</v>
      </c>
      <c r="I12" s="17">
        <v>0.20254426637092701</v>
      </c>
      <c r="J12" s="17">
        <v>0.15807100538615401</v>
      </c>
      <c r="K12" s="17">
        <v>0.15162300953049099</v>
      </c>
      <c r="L12" s="17">
        <v>0.15306973035042101</v>
      </c>
      <c r="M12" s="17"/>
      <c r="N12" s="17">
        <v>0.127166558418215</v>
      </c>
      <c r="O12" s="17">
        <v>0.17614673746567</v>
      </c>
      <c r="P12" s="17">
        <v>0.17009030207734799</v>
      </c>
      <c r="Q12" s="17">
        <v>0.15689279409774301</v>
      </c>
      <c r="R12" s="17"/>
      <c r="S12" s="17">
        <v>0.128240593396866</v>
      </c>
      <c r="T12" s="17">
        <v>0.19459024365834601</v>
      </c>
      <c r="U12" s="17">
        <v>0.15874736113529</v>
      </c>
      <c r="V12" s="17">
        <v>0.132284289007433</v>
      </c>
      <c r="W12" s="17">
        <v>0.18443787788695201</v>
      </c>
      <c r="X12" s="17">
        <v>0.16470178766703999</v>
      </c>
      <c r="Y12" s="17">
        <v>0.14270505972355901</v>
      </c>
      <c r="Z12" s="17">
        <v>0.14944026387694501</v>
      </c>
      <c r="AA12" s="17">
        <v>0.14879167204350399</v>
      </c>
      <c r="AB12" s="17"/>
      <c r="AC12" s="17">
        <v>0.164299693472894</v>
      </c>
      <c r="AD12" s="17">
        <v>0.148172968684434</v>
      </c>
      <c r="AE12" s="17">
        <v>0.16424374018153901</v>
      </c>
      <c r="AF12" s="17"/>
      <c r="AG12" s="17">
        <v>0.121823922047836</v>
      </c>
      <c r="AH12" s="17">
        <v>0.14095954098576799</v>
      </c>
      <c r="AI12" s="17">
        <v>0.13273469502700699</v>
      </c>
      <c r="AJ12" s="17">
        <v>0.18070391333295299</v>
      </c>
      <c r="AK12" s="17"/>
      <c r="AL12" s="17">
        <v>0.17353598306805601</v>
      </c>
      <c r="AM12" s="17">
        <v>0.17329817651159901</v>
      </c>
      <c r="AN12" s="17">
        <v>0.14148326431021399</v>
      </c>
      <c r="AO12" s="17">
        <v>0.134838615376496</v>
      </c>
      <c r="AP12" s="17">
        <v>0.115718022607006</v>
      </c>
      <c r="AQ12" s="17"/>
      <c r="AR12" s="17">
        <v>0.149116173173058</v>
      </c>
      <c r="AS12" s="17">
        <v>0.172993552009856</v>
      </c>
      <c r="AT12" s="17">
        <v>0.16659935908981099</v>
      </c>
      <c r="AU12" s="17">
        <v>0.14167979247993001</v>
      </c>
      <c r="AV12" s="17">
        <v>0.12383600083427999</v>
      </c>
      <c r="AW12" s="17"/>
      <c r="AX12" s="17">
        <v>0.134343529200424</v>
      </c>
      <c r="AY12" s="17">
        <v>0.17599821756117501</v>
      </c>
      <c r="AZ12" s="17">
        <v>0.195836525273691</v>
      </c>
      <c r="BA12" s="17">
        <v>0.15091306106358501</v>
      </c>
      <c r="BB12" s="17">
        <v>0.12774018505722001</v>
      </c>
      <c r="BC12" s="17">
        <v>0.131557466182112</v>
      </c>
      <c r="BD12" s="17"/>
      <c r="BE12" s="17">
        <v>0.16775623464474901</v>
      </c>
      <c r="BF12" s="17">
        <v>0.148903496392773</v>
      </c>
      <c r="BG12" s="17">
        <v>0.151647792752333</v>
      </c>
      <c r="BH12" s="17"/>
      <c r="BI12" s="17">
        <v>0.189737201053152</v>
      </c>
      <c r="BJ12" s="17">
        <v>0.14796210988087599</v>
      </c>
      <c r="BK12" s="17"/>
      <c r="BL12" s="17">
        <v>0.124689795383767</v>
      </c>
      <c r="BM12" s="17">
        <v>0.16906458429906299</v>
      </c>
      <c r="BN12" s="17">
        <v>0.15206846004340699</v>
      </c>
      <c r="BO12" s="17">
        <v>0.18775550367302399</v>
      </c>
      <c r="BP12" s="17">
        <v>0.190160529084521</v>
      </c>
      <c r="BQ12" s="17"/>
      <c r="BR12" s="17">
        <v>0.16501419654956201</v>
      </c>
      <c r="BS12" s="17">
        <v>0.146871640817893</v>
      </c>
      <c r="BT12" s="17">
        <v>8.9523516011315599E-2</v>
      </c>
      <c r="BU12" s="17">
        <v>0.103841196904783</v>
      </c>
      <c r="BV12" s="17"/>
      <c r="BW12" s="17">
        <v>0.15190875448900701</v>
      </c>
      <c r="BX12" s="17">
        <v>0.16519525260280901</v>
      </c>
      <c r="BY12" s="17">
        <v>0.154169053913494</v>
      </c>
      <c r="BZ12" s="17">
        <v>0.15037157858125899</v>
      </c>
      <c r="CA12" s="17">
        <v>0.16062463216269801</v>
      </c>
      <c r="CB12" s="17"/>
      <c r="CC12" s="17">
        <v>0.16538487630340401</v>
      </c>
      <c r="CD12" s="17">
        <v>0.14496069592517699</v>
      </c>
      <c r="CE12" s="17">
        <v>0.16062282248394699</v>
      </c>
      <c r="CF12" s="17">
        <v>0.15176663363225101</v>
      </c>
      <c r="CG12" s="17">
        <v>0.15669635841176</v>
      </c>
      <c r="CH12" s="17">
        <v>0.15777254580692299</v>
      </c>
      <c r="CI12" s="17">
        <v>0.16166246612854701</v>
      </c>
      <c r="CJ12" s="17">
        <v>0.166422907907777</v>
      </c>
      <c r="CK12" s="17">
        <v>0.134012296346572</v>
      </c>
      <c r="CL12" s="17">
        <v>0.15679415931145699</v>
      </c>
    </row>
    <row r="13" spans="2:90" x14ac:dyDescent="0.25">
      <c r="B13" s="18" t="s">
        <v>495</v>
      </c>
      <c r="C13" s="17">
        <v>8.4549009480489198E-2</v>
      </c>
      <c r="D13" s="17">
        <v>8.1695509146800599E-2</v>
      </c>
      <c r="E13" s="17">
        <v>8.6565991098732101E-2</v>
      </c>
      <c r="F13" s="17"/>
      <c r="G13" s="17">
        <v>8.1880917984803001E-2</v>
      </c>
      <c r="H13" s="17">
        <v>9.0551752204133598E-2</v>
      </c>
      <c r="I13" s="17">
        <v>8.4867700664318799E-2</v>
      </c>
      <c r="J13" s="17">
        <v>0.110234461549929</v>
      </c>
      <c r="K13" s="17">
        <v>0.102887830015206</v>
      </c>
      <c r="L13" s="17">
        <v>5.0359393076150297E-2</v>
      </c>
      <c r="M13" s="17"/>
      <c r="N13" s="17">
        <v>4.1542234749508099E-2</v>
      </c>
      <c r="O13" s="17">
        <v>8.9622205823512005E-2</v>
      </c>
      <c r="P13" s="17">
        <v>9.4327060071281096E-2</v>
      </c>
      <c r="Q13" s="17">
        <v>0.115469659246764</v>
      </c>
      <c r="R13" s="17"/>
      <c r="S13" s="17">
        <v>7.8836475784317406E-2</v>
      </c>
      <c r="T13" s="17">
        <v>8.4971483802744496E-2</v>
      </c>
      <c r="U13" s="17">
        <v>6.9548576198622106E-2</v>
      </c>
      <c r="V13" s="17">
        <v>9.2911745391306394E-2</v>
      </c>
      <c r="W13" s="17">
        <v>0.107594387376918</v>
      </c>
      <c r="X13" s="17">
        <v>0.1015373074357</v>
      </c>
      <c r="Y13" s="17">
        <v>7.4950318699525106E-2</v>
      </c>
      <c r="Z13" s="17">
        <v>8.9722323050905994E-2</v>
      </c>
      <c r="AA13" s="17">
        <v>7.1899782097449502E-2</v>
      </c>
      <c r="AB13" s="17"/>
      <c r="AC13" s="17">
        <v>9.5769782430480802E-2</v>
      </c>
      <c r="AD13" s="17">
        <v>6.08699858471567E-2</v>
      </c>
      <c r="AE13" s="17">
        <v>0.114674874099418</v>
      </c>
      <c r="AF13" s="17"/>
      <c r="AG13" s="17">
        <v>5.2129632442375999E-2</v>
      </c>
      <c r="AH13" s="17">
        <v>6.8241054653324001E-2</v>
      </c>
      <c r="AI13" s="17">
        <v>6.88846711628716E-2</v>
      </c>
      <c r="AJ13" s="17">
        <v>0.105015336979151</v>
      </c>
      <c r="AK13" s="17"/>
      <c r="AL13" s="17">
        <v>9.6820391414567497E-2</v>
      </c>
      <c r="AM13" s="17">
        <v>0.12612109940874899</v>
      </c>
      <c r="AN13" s="17">
        <v>5.7807751867576598E-2</v>
      </c>
      <c r="AO13" s="17">
        <v>4.3288146748446797E-2</v>
      </c>
      <c r="AP13" s="17">
        <v>1.2689108503856E-2</v>
      </c>
      <c r="AQ13" s="17"/>
      <c r="AR13" s="17">
        <v>0.136005184795671</v>
      </c>
      <c r="AS13" s="17">
        <v>8.50637605624813E-2</v>
      </c>
      <c r="AT13" s="17">
        <v>7.7274066911989195E-2</v>
      </c>
      <c r="AU13" s="17">
        <v>7.3741392053868801E-2</v>
      </c>
      <c r="AV13" s="17">
        <v>4.8483404258194397E-2</v>
      </c>
      <c r="AW13" s="17"/>
      <c r="AX13" s="17">
        <v>7.6947475651362701E-2</v>
      </c>
      <c r="AY13" s="17">
        <v>8.9894337919246101E-2</v>
      </c>
      <c r="AZ13" s="17">
        <v>0.10507315818961099</v>
      </c>
      <c r="BA13" s="17">
        <v>7.7308406214097306E-2</v>
      </c>
      <c r="BB13" s="17">
        <v>7.7884550041618705E-2</v>
      </c>
      <c r="BC13" s="17">
        <v>7.9231244476359597E-2</v>
      </c>
      <c r="BD13" s="17"/>
      <c r="BE13" s="17">
        <v>0.108046409977036</v>
      </c>
      <c r="BF13" s="17">
        <v>5.96139176963498E-2</v>
      </c>
      <c r="BG13" s="17">
        <v>7.8504268475928396E-2</v>
      </c>
      <c r="BH13" s="17"/>
      <c r="BI13" s="17">
        <v>0.131903571761707</v>
      </c>
      <c r="BJ13" s="17">
        <v>7.2526761238776896E-2</v>
      </c>
      <c r="BK13" s="17"/>
      <c r="BL13" s="17">
        <v>6.75453686263051E-2</v>
      </c>
      <c r="BM13" s="17">
        <v>7.3798463647432699E-2</v>
      </c>
      <c r="BN13" s="17">
        <v>0.110129339569837</v>
      </c>
      <c r="BO13" s="17">
        <v>0.122052466555179</v>
      </c>
      <c r="BP13" s="17">
        <v>0.102192025324674</v>
      </c>
      <c r="BQ13" s="17"/>
      <c r="BR13" s="17">
        <v>9.0526592099423903E-2</v>
      </c>
      <c r="BS13" s="17">
        <v>5.52406836914952E-2</v>
      </c>
      <c r="BT13" s="17">
        <v>4.5862044571737599E-2</v>
      </c>
      <c r="BU13" s="17">
        <v>5.7859500606985102E-2</v>
      </c>
      <c r="BV13" s="17"/>
      <c r="BW13" s="17">
        <v>4.73898575246837E-2</v>
      </c>
      <c r="BX13" s="17">
        <v>6.35684935265068E-2</v>
      </c>
      <c r="BY13" s="17">
        <v>8.3731134241865193E-2</v>
      </c>
      <c r="BZ13" s="17">
        <v>9.2373312274210195E-2</v>
      </c>
      <c r="CA13" s="17">
        <v>0.131979445022014</v>
      </c>
      <c r="CB13" s="17"/>
      <c r="CC13" s="17">
        <v>0.149348797196212</v>
      </c>
      <c r="CD13" s="17">
        <v>0.13710579073879101</v>
      </c>
      <c r="CE13" s="17">
        <v>0.102502044412354</v>
      </c>
      <c r="CF13" s="17">
        <v>6.6842556159711505E-2</v>
      </c>
      <c r="CG13" s="17">
        <v>8.4088815679469603E-2</v>
      </c>
      <c r="CH13" s="17">
        <v>8.2089970275642896E-2</v>
      </c>
      <c r="CI13" s="17">
        <v>5.8104790616204202E-2</v>
      </c>
      <c r="CJ13" s="17">
        <v>6.8052441225198101E-2</v>
      </c>
      <c r="CK13" s="17">
        <v>4.4931245310906497E-2</v>
      </c>
      <c r="CL13" s="17">
        <v>4.1023581611596999E-2</v>
      </c>
    </row>
    <row r="14" spans="2:90" x14ac:dyDescent="0.25">
      <c r="B14" s="18" t="s">
        <v>163</v>
      </c>
      <c r="C14" s="17">
        <v>1.6710509228320399E-2</v>
      </c>
      <c r="D14" s="17">
        <v>1.33456131426647E-2</v>
      </c>
      <c r="E14" s="17">
        <v>1.89231458543123E-2</v>
      </c>
      <c r="F14" s="17"/>
      <c r="G14" s="17">
        <v>4.3390320197130898E-2</v>
      </c>
      <c r="H14" s="17">
        <v>2.40796957476179E-2</v>
      </c>
      <c r="I14" s="17">
        <v>1.6361254178230599E-2</v>
      </c>
      <c r="J14" s="17">
        <v>1.6584915999577201E-2</v>
      </c>
      <c r="K14" s="17">
        <v>6.8919877730137004E-3</v>
      </c>
      <c r="L14" s="17">
        <v>6.4060223931117202E-3</v>
      </c>
      <c r="M14" s="17"/>
      <c r="N14" s="17">
        <v>1.1792992511065799E-2</v>
      </c>
      <c r="O14" s="17">
        <v>1.4511316443537399E-2</v>
      </c>
      <c r="P14" s="17">
        <v>1.06635216184054E-2</v>
      </c>
      <c r="Q14" s="17">
        <v>2.9879418137214699E-2</v>
      </c>
      <c r="R14" s="17"/>
      <c r="S14" s="17">
        <v>2.1247033423509299E-2</v>
      </c>
      <c r="T14" s="17">
        <v>1.2702754460556701E-2</v>
      </c>
      <c r="U14" s="17">
        <v>1.0902598428164999E-2</v>
      </c>
      <c r="V14" s="17">
        <v>2.24911915500705E-2</v>
      </c>
      <c r="W14" s="17">
        <v>2.16954183872963E-2</v>
      </c>
      <c r="X14" s="17">
        <v>2.12231026834762E-2</v>
      </c>
      <c r="Y14" s="17">
        <v>1.92652614027637E-2</v>
      </c>
      <c r="Z14" s="17">
        <v>9.8777921930765997E-3</v>
      </c>
      <c r="AA14" s="17">
        <v>9.5870250130145104E-3</v>
      </c>
      <c r="AB14" s="17"/>
      <c r="AC14" s="17">
        <v>8.4000190605414901E-3</v>
      </c>
      <c r="AD14" s="17">
        <v>6.3316525750471498E-3</v>
      </c>
      <c r="AE14" s="17">
        <v>3.0818272155550101E-2</v>
      </c>
      <c r="AF14" s="17"/>
      <c r="AG14" s="17">
        <v>1.10741696958287E-2</v>
      </c>
      <c r="AH14" s="17">
        <v>9.9423218620661898E-3</v>
      </c>
      <c r="AI14" s="17">
        <v>4.8395307104030496E-3</v>
      </c>
      <c r="AJ14" s="17">
        <v>8.0244180398709002E-3</v>
      </c>
      <c r="AK14" s="17"/>
      <c r="AL14" s="17">
        <v>2.1226065910860702E-2</v>
      </c>
      <c r="AM14" s="17">
        <v>2.0033268949167501E-2</v>
      </c>
      <c r="AN14" s="17">
        <v>1.3586651103503501E-2</v>
      </c>
      <c r="AO14" s="17">
        <v>4.8039687259395702E-3</v>
      </c>
      <c r="AP14" s="17">
        <v>3.1445270406186797E-2</v>
      </c>
      <c r="AQ14" s="17"/>
      <c r="AR14" s="17">
        <v>4.7388039267022897E-2</v>
      </c>
      <c r="AS14" s="17">
        <v>1.76345150845575E-2</v>
      </c>
      <c r="AT14" s="17">
        <v>7.7326538942777698E-3</v>
      </c>
      <c r="AU14" s="17">
        <v>9.0166292459429101E-3</v>
      </c>
      <c r="AV14" s="17">
        <v>5.06440694338872E-3</v>
      </c>
      <c r="AW14" s="17"/>
      <c r="AX14" s="17">
        <v>1.8406279427590402E-2</v>
      </c>
      <c r="AY14" s="17">
        <v>1.87321222396204E-2</v>
      </c>
      <c r="AZ14" s="17">
        <v>1.88369998352E-2</v>
      </c>
      <c r="BA14" s="17">
        <v>1.38357329775253E-2</v>
      </c>
      <c r="BB14" s="17">
        <v>7.3253689035144599E-3</v>
      </c>
      <c r="BC14" s="17">
        <v>2.22555570517174E-2</v>
      </c>
      <c r="BD14" s="17"/>
      <c r="BE14" s="17">
        <v>1.8598286178462601E-2</v>
      </c>
      <c r="BF14" s="17">
        <v>1.8438780656273999E-2</v>
      </c>
      <c r="BG14" s="17">
        <v>7.5565908430375896E-3</v>
      </c>
      <c r="BH14" s="17"/>
      <c r="BI14" s="17">
        <v>1.86994648823425E-2</v>
      </c>
      <c r="BJ14" s="17">
        <v>1.6205558544320701E-2</v>
      </c>
      <c r="BK14" s="17"/>
      <c r="BL14" s="17">
        <v>4.6202945567783496E-3</v>
      </c>
      <c r="BM14" s="17">
        <v>1.7824661292827899E-2</v>
      </c>
      <c r="BN14" s="17">
        <v>2.95461642062614E-2</v>
      </c>
      <c r="BO14" s="17">
        <v>2.6430068209819E-2</v>
      </c>
      <c r="BP14" s="17">
        <v>1.9179454529165099E-2</v>
      </c>
      <c r="BQ14" s="17"/>
      <c r="BR14" s="17">
        <v>1.39461595735779E-2</v>
      </c>
      <c r="BS14" s="17">
        <v>2.7632394468494199E-2</v>
      </c>
      <c r="BT14" s="17">
        <v>3.8360219998068303E-2</v>
      </c>
      <c r="BU14" s="17">
        <v>1.0455025406979601E-2</v>
      </c>
      <c r="BV14" s="17"/>
      <c r="BW14" s="17">
        <v>1.0463580808815799E-2</v>
      </c>
      <c r="BX14" s="17">
        <v>1.4924357714701599E-2</v>
      </c>
      <c r="BY14" s="17">
        <v>1.09049641912169E-2</v>
      </c>
      <c r="BZ14" s="17">
        <v>1.7874678467548501E-2</v>
      </c>
      <c r="CA14" s="17">
        <v>2.49031733531106E-2</v>
      </c>
      <c r="CB14" s="17"/>
      <c r="CC14" s="17">
        <v>3.4874856924729997E-2</v>
      </c>
      <c r="CD14" s="17">
        <v>2.26480867947252E-2</v>
      </c>
      <c r="CE14" s="17">
        <v>1.4157205107918999E-2</v>
      </c>
      <c r="CF14" s="17">
        <v>1.11779375528905E-2</v>
      </c>
      <c r="CG14" s="17">
        <v>1.55343073027767E-2</v>
      </c>
      <c r="CH14" s="17">
        <v>1.7447156792121499E-2</v>
      </c>
      <c r="CI14" s="17">
        <v>9.5381591123403393E-3</v>
      </c>
      <c r="CJ14" s="17">
        <v>2.5084874407343598E-3</v>
      </c>
      <c r="CK14" s="17">
        <v>1.1149930736038901E-2</v>
      </c>
      <c r="CL14" s="17">
        <v>1.3640915814215501E-2</v>
      </c>
    </row>
    <row r="15" spans="2:90" x14ac:dyDescent="0.25">
      <c r="B15" s="18" t="s">
        <v>496</v>
      </c>
      <c r="C15" s="21">
        <v>0.41331714958545801</v>
      </c>
      <c r="D15" s="21">
        <v>0.419728557485544</v>
      </c>
      <c r="E15" s="21">
        <v>0.408055696804349</v>
      </c>
      <c r="F15" s="21"/>
      <c r="G15" s="21">
        <v>0.42496527213170499</v>
      </c>
      <c r="H15" s="21">
        <v>0.44297745228566598</v>
      </c>
      <c r="I15" s="21">
        <v>0.39598126629079999</v>
      </c>
      <c r="J15" s="21">
        <v>0.36230721588418302</v>
      </c>
      <c r="K15" s="21">
        <v>0.37751942851009501</v>
      </c>
      <c r="L15" s="21">
        <v>0.45934915990111702</v>
      </c>
      <c r="M15" s="21"/>
      <c r="N15" s="21">
        <v>0.50613660007921701</v>
      </c>
      <c r="O15" s="21">
        <v>0.40132568623032899</v>
      </c>
      <c r="P15" s="21">
        <v>0.40729504222934898</v>
      </c>
      <c r="Q15" s="21">
        <v>0.32862729151546699</v>
      </c>
      <c r="R15" s="21"/>
      <c r="S15" s="21">
        <v>0.468755176026668</v>
      </c>
      <c r="T15" s="21">
        <v>0.36636581442624599</v>
      </c>
      <c r="U15" s="21">
        <v>0.439668379196679</v>
      </c>
      <c r="V15" s="21">
        <v>0.44011064866120703</v>
      </c>
      <c r="W15" s="21">
        <v>0.35583235511963002</v>
      </c>
      <c r="X15" s="21">
        <v>0.40018116792419101</v>
      </c>
      <c r="Y15" s="21">
        <v>0.40045517993505297</v>
      </c>
      <c r="Z15" s="21">
        <v>0.40854849118688702</v>
      </c>
      <c r="AA15" s="21">
        <v>0.422240779095364</v>
      </c>
      <c r="AB15" s="21"/>
      <c r="AC15" s="21">
        <v>0.41989226911134497</v>
      </c>
      <c r="AD15" s="21">
        <v>0.453225333761066</v>
      </c>
      <c r="AE15" s="21">
        <v>0.335289796559884</v>
      </c>
      <c r="AF15" s="21"/>
      <c r="AG15" s="21">
        <v>0.46101912506909198</v>
      </c>
      <c r="AH15" s="21">
        <v>0.48665677431571802</v>
      </c>
      <c r="AI15" s="21">
        <v>0.44733053428687097</v>
      </c>
      <c r="AJ15" s="21">
        <v>0.37677423459985698</v>
      </c>
      <c r="AK15" s="21"/>
      <c r="AL15" s="21">
        <v>0.350224414271191</v>
      </c>
      <c r="AM15" s="21">
        <v>0.37408869306356901</v>
      </c>
      <c r="AN15" s="21">
        <v>0.45120885629306801</v>
      </c>
      <c r="AO15" s="21">
        <v>0.53341384276694803</v>
      </c>
      <c r="AP15" s="21">
        <v>0.43014512570951502</v>
      </c>
      <c r="AQ15" s="21"/>
      <c r="AR15" s="21">
        <v>0.33646160509691803</v>
      </c>
      <c r="AS15" s="21">
        <v>0.38205830954182501</v>
      </c>
      <c r="AT15" s="21">
        <v>0.41658467590182502</v>
      </c>
      <c r="AU15" s="21">
        <v>0.44598106973049401</v>
      </c>
      <c r="AV15" s="21">
        <v>0.55298651087673101</v>
      </c>
      <c r="AW15" s="21"/>
      <c r="AX15" s="21">
        <v>0.46216022818862701</v>
      </c>
      <c r="AY15" s="21">
        <v>0.39626107504674501</v>
      </c>
      <c r="AZ15" s="21">
        <v>0.32911395167136098</v>
      </c>
      <c r="BA15" s="21">
        <v>0.39861860501803897</v>
      </c>
      <c r="BB15" s="21">
        <v>0.45862895123437197</v>
      </c>
      <c r="BC15" s="21">
        <v>0.44506419438532902</v>
      </c>
      <c r="BD15" s="21"/>
      <c r="BE15" s="21">
        <v>0.35394227766703301</v>
      </c>
      <c r="BF15" s="21">
        <v>0.48050569148623101</v>
      </c>
      <c r="BG15" s="21">
        <v>0.43059796631860697</v>
      </c>
      <c r="BH15" s="21"/>
      <c r="BI15" s="21">
        <v>0.341802119214759</v>
      </c>
      <c r="BJ15" s="21">
        <v>0.43147319214423602</v>
      </c>
      <c r="BK15" s="21"/>
      <c r="BL15" s="21">
        <v>0.47432146111766399</v>
      </c>
      <c r="BM15" s="21">
        <v>0.40699479119926102</v>
      </c>
      <c r="BN15" s="21">
        <v>0.31856640384345603</v>
      </c>
      <c r="BO15" s="21">
        <v>0.33921862138231501</v>
      </c>
      <c r="BP15" s="21">
        <v>0.38118815579029403</v>
      </c>
      <c r="BQ15" s="21"/>
      <c r="BR15" s="21">
        <v>0.40189895390207903</v>
      </c>
      <c r="BS15" s="21">
        <v>0.44437879279711701</v>
      </c>
      <c r="BT15" s="21">
        <v>0.50800236237075502</v>
      </c>
      <c r="BU15" s="21">
        <v>0.50144522582107098</v>
      </c>
      <c r="BV15" s="21"/>
      <c r="BW15" s="21">
        <v>0.403066538714977</v>
      </c>
      <c r="BX15" s="21">
        <v>0.465605080343581</v>
      </c>
      <c r="BY15" s="21">
        <v>0.42903627484759399</v>
      </c>
      <c r="BZ15" s="21">
        <v>0.42637391969413502</v>
      </c>
      <c r="CA15" s="21">
        <v>0.34193573368194202</v>
      </c>
      <c r="CB15" s="21"/>
      <c r="CC15" s="21">
        <v>0.34176456919286202</v>
      </c>
      <c r="CD15" s="21">
        <v>0.35740549213086997</v>
      </c>
      <c r="CE15" s="21">
        <v>0.36360227580064602</v>
      </c>
      <c r="CF15" s="21">
        <v>0.460813291624454</v>
      </c>
      <c r="CG15" s="21">
        <v>0.42830944592070203</v>
      </c>
      <c r="CH15" s="21">
        <v>0.41575744719781099</v>
      </c>
      <c r="CI15" s="21">
        <v>0.45285325253466302</v>
      </c>
      <c r="CJ15" s="21">
        <v>0.42658874443778499</v>
      </c>
      <c r="CK15" s="21">
        <v>0.46379810362408802</v>
      </c>
      <c r="CL15" s="21">
        <v>0.44104298006149001</v>
      </c>
    </row>
    <row r="16" spans="2:90" x14ac:dyDescent="0.25">
      <c r="B16" s="18" t="s">
        <v>497</v>
      </c>
      <c r="C16" s="21">
        <v>0.24096948066387</v>
      </c>
      <c r="D16" s="21">
        <v>0.233135164617297</v>
      </c>
      <c r="E16" s="21">
        <v>0.24748171448872899</v>
      </c>
      <c r="F16" s="21"/>
      <c r="G16" s="21">
        <v>0.21548662918511599</v>
      </c>
      <c r="H16" s="21">
        <v>0.22426751154517399</v>
      </c>
      <c r="I16" s="21">
        <v>0.28741196703524602</v>
      </c>
      <c r="J16" s="21">
        <v>0.26830546693608398</v>
      </c>
      <c r="K16" s="21">
        <v>0.25451083954569698</v>
      </c>
      <c r="L16" s="21">
        <v>0.20342912342657199</v>
      </c>
      <c r="M16" s="21"/>
      <c r="N16" s="21">
        <v>0.168708793167723</v>
      </c>
      <c r="O16" s="21">
        <v>0.26576894328918199</v>
      </c>
      <c r="P16" s="21">
        <v>0.26441736214862899</v>
      </c>
      <c r="Q16" s="21">
        <v>0.27236245334450798</v>
      </c>
      <c r="R16" s="21"/>
      <c r="S16" s="21">
        <v>0.20707706918118399</v>
      </c>
      <c r="T16" s="21">
        <v>0.27956172746109098</v>
      </c>
      <c r="U16" s="21">
        <v>0.22829593733391201</v>
      </c>
      <c r="V16" s="21">
        <v>0.22519603439874</v>
      </c>
      <c r="W16" s="21">
        <v>0.29203226526386999</v>
      </c>
      <c r="X16" s="21">
        <v>0.26623909510274002</v>
      </c>
      <c r="Y16" s="21">
        <v>0.21765537842308399</v>
      </c>
      <c r="Z16" s="21">
        <v>0.239162586927851</v>
      </c>
      <c r="AA16" s="21">
        <v>0.22069145414095401</v>
      </c>
      <c r="AB16" s="21"/>
      <c r="AC16" s="21">
        <v>0.26006947590337498</v>
      </c>
      <c r="AD16" s="21">
        <v>0.209042954531591</v>
      </c>
      <c r="AE16" s="21">
        <v>0.27891861428095699</v>
      </c>
      <c r="AF16" s="21"/>
      <c r="AG16" s="21">
        <v>0.17395355449021199</v>
      </c>
      <c r="AH16" s="21">
        <v>0.20920059563909199</v>
      </c>
      <c r="AI16" s="21">
        <v>0.201619366189878</v>
      </c>
      <c r="AJ16" s="21">
        <v>0.28571925031210399</v>
      </c>
      <c r="AK16" s="21"/>
      <c r="AL16" s="21">
        <v>0.27035637448262401</v>
      </c>
      <c r="AM16" s="21">
        <v>0.299419275920348</v>
      </c>
      <c r="AN16" s="21">
        <v>0.19929101617779099</v>
      </c>
      <c r="AO16" s="21">
        <v>0.17812676212494299</v>
      </c>
      <c r="AP16" s="21">
        <v>0.12840713111086199</v>
      </c>
      <c r="AQ16" s="21"/>
      <c r="AR16" s="21">
        <v>0.28512135796873</v>
      </c>
      <c r="AS16" s="21">
        <v>0.25805731257233799</v>
      </c>
      <c r="AT16" s="21">
        <v>0.24387342600180001</v>
      </c>
      <c r="AU16" s="21">
        <v>0.21542118453379899</v>
      </c>
      <c r="AV16" s="21">
        <v>0.17231940509247401</v>
      </c>
      <c r="AW16" s="21"/>
      <c r="AX16" s="21">
        <v>0.21129100485178701</v>
      </c>
      <c r="AY16" s="21">
        <v>0.26589255548042101</v>
      </c>
      <c r="AZ16" s="21">
        <v>0.30090968346330199</v>
      </c>
      <c r="BA16" s="21">
        <v>0.228221467277682</v>
      </c>
      <c r="BB16" s="21">
        <v>0.205624735098839</v>
      </c>
      <c r="BC16" s="21">
        <v>0.21078871065847099</v>
      </c>
      <c r="BD16" s="21"/>
      <c r="BE16" s="21">
        <v>0.275802644621785</v>
      </c>
      <c r="BF16" s="21">
        <v>0.208517414089123</v>
      </c>
      <c r="BG16" s="21">
        <v>0.23015206122826201</v>
      </c>
      <c r="BH16" s="21"/>
      <c r="BI16" s="21">
        <v>0.32164077281485898</v>
      </c>
      <c r="BJ16" s="21">
        <v>0.22048887111965301</v>
      </c>
      <c r="BK16" s="21"/>
      <c r="BL16" s="21">
        <v>0.19223516401007301</v>
      </c>
      <c r="BM16" s="21">
        <v>0.24286304794649499</v>
      </c>
      <c r="BN16" s="21">
        <v>0.26219779961324402</v>
      </c>
      <c r="BO16" s="21">
        <v>0.309807970228203</v>
      </c>
      <c r="BP16" s="21">
        <v>0.292352554409195</v>
      </c>
      <c r="BQ16" s="21"/>
      <c r="BR16" s="21">
        <v>0.25554078864898599</v>
      </c>
      <c r="BS16" s="21">
        <v>0.20211232450938801</v>
      </c>
      <c r="BT16" s="21">
        <v>0.13538556058305301</v>
      </c>
      <c r="BU16" s="21">
        <v>0.16170069751176799</v>
      </c>
      <c r="BV16" s="21"/>
      <c r="BW16" s="21">
        <v>0.19929861201369101</v>
      </c>
      <c r="BX16" s="21">
        <v>0.22876374612931599</v>
      </c>
      <c r="BY16" s="21">
        <v>0.23790018815535899</v>
      </c>
      <c r="BZ16" s="21">
        <v>0.24274489085546899</v>
      </c>
      <c r="CA16" s="21">
        <v>0.29260407718471199</v>
      </c>
      <c r="CB16" s="21"/>
      <c r="CC16" s="21">
        <v>0.31473367349961601</v>
      </c>
      <c r="CD16" s="21">
        <v>0.282066486663968</v>
      </c>
      <c r="CE16" s="21">
        <v>0.26312486689630099</v>
      </c>
      <c r="CF16" s="21">
        <v>0.21860918979196201</v>
      </c>
      <c r="CG16" s="21">
        <v>0.24078517409122999</v>
      </c>
      <c r="CH16" s="21">
        <v>0.23986251608256601</v>
      </c>
      <c r="CI16" s="21">
        <v>0.21976725674475101</v>
      </c>
      <c r="CJ16" s="21">
        <v>0.23447534913297499</v>
      </c>
      <c r="CK16" s="21">
        <v>0.178943541657479</v>
      </c>
      <c r="CL16" s="21">
        <v>0.19781774092305399</v>
      </c>
    </row>
    <row r="17" spans="2:90" x14ac:dyDescent="0.25">
      <c r="B17" s="18" t="s">
        <v>498</v>
      </c>
      <c r="C17" s="22">
        <v>0.17234766892158801</v>
      </c>
      <c r="D17" s="22">
        <v>0.186593392868247</v>
      </c>
      <c r="E17" s="22">
        <v>0.16057398231562001</v>
      </c>
      <c r="F17" s="22"/>
      <c r="G17" s="22">
        <v>0.209478642946588</v>
      </c>
      <c r="H17" s="22">
        <v>0.21870994074049199</v>
      </c>
      <c r="I17" s="22">
        <v>0.108569299255555</v>
      </c>
      <c r="J17" s="22">
        <v>9.4001748948099803E-2</v>
      </c>
      <c r="K17" s="22">
        <v>0.12300858896439799</v>
      </c>
      <c r="L17" s="22">
        <v>0.25592003647454498</v>
      </c>
      <c r="M17" s="22"/>
      <c r="N17" s="22">
        <v>0.33742780691149399</v>
      </c>
      <c r="O17" s="22">
        <v>0.135556742941146</v>
      </c>
      <c r="P17" s="22">
        <v>0.14287768008072099</v>
      </c>
      <c r="Q17" s="22">
        <v>5.6264838170959001E-2</v>
      </c>
      <c r="R17" s="22"/>
      <c r="S17" s="22">
        <v>0.26167810684548398</v>
      </c>
      <c r="T17" s="22">
        <v>8.6804086965155597E-2</v>
      </c>
      <c r="U17" s="22">
        <v>0.21137244186276699</v>
      </c>
      <c r="V17" s="22">
        <v>0.214914614262467</v>
      </c>
      <c r="W17" s="22">
        <v>6.3800089855759898E-2</v>
      </c>
      <c r="X17" s="22">
        <v>0.13394207282145101</v>
      </c>
      <c r="Y17" s="22">
        <v>0.18279980151196901</v>
      </c>
      <c r="Z17" s="22">
        <v>0.16938590425903499</v>
      </c>
      <c r="AA17" s="22">
        <v>0.20154932495441</v>
      </c>
      <c r="AB17" s="22"/>
      <c r="AC17" s="22">
        <v>0.15982279320796999</v>
      </c>
      <c r="AD17" s="22">
        <v>0.244182379229475</v>
      </c>
      <c r="AE17" s="22">
        <v>5.6371182278926603E-2</v>
      </c>
      <c r="AF17" s="22"/>
      <c r="AG17" s="22">
        <v>0.28706557057887999</v>
      </c>
      <c r="AH17" s="22">
        <v>0.27745617867662598</v>
      </c>
      <c r="AI17" s="22">
        <v>0.24571116809699201</v>
      </c>
      <c r="AJ17" s="22">
        <v>9.1054984287753396E-2</v>
      </c>
      <c r="AK17" s="22"/>
      <c r="AL17" s="22">
        <v>7.9868039788567505E-2</v>
      </c>
      <c r="AM17" s="22">
        <v>7.4669417143221298E-2</v>
      </c>
      <c r="AN17" s="22">
        <v>0.25191784011527701</v>
      </c>
      <c r="AO17" s="22">
        <v>0.35528708064200598</v>
      </c>
      <c r="AP17" s="22">
        <v>0.30173799459865402</v>
      </c>
      <c r="AQ17" s="22"/>
      <c r="AR17" s="22">
        <v>5.1340247128188403E-2</v>
      </c>
      <c r="AS17" s="22">
        <v>0.12400099696948801</v>
      </c>
      <c r="AT17" s="22">
        <v>0.17271124990002501</v>
      </c>
      <c r="AU17" s="22">
        <v>0.23055988519669501</v>
      </c>
      <c r="AV17" s="22">
        <v>0.380667105784257</v>
      </c>
      <c r="AW17" s="22"/>
      <c r="AX17" s="22">
        <v>0.25086922333683997</v>
      </c>
      <c r="AY17" s="22">
        <v>0.130368519566324</v>
      </c>
      <c r="AZ17" s="22">
        <v>2.8204268208058401E-2</v>
      </c>
      <c r="BA17" s="22">
        <v>0.170397137740357</v>
      </c>
      <c r="BB17" s="22">
        <v>0.25300421613553298</v>
      </c>
      <c r="BC17" s="22">
        <v>0.234275483726858</v>
      </c>
      <c r="BD17" s="22"/>
      <c r="BE17" s="22">
        <v>7.8139633045248097E-2</v>
      </c>
      <c r="BF17" s="22">
        <v>0.27198827739710901</v>
      </c>
      <c r="BG17" s="22">
        <v>0.20044590509034499</v>
      </c>
      <c r="BH17" s="22"/>
      <c r="BI17" s="22">
        <v>2.0161346399899902E-2</v>
      </c>
      <c r="BJ17" s="22">
        <v>0.210984321024583</v>
      </c>
      <c r="BK17" s="22"/>
      <c r="BL17" s="22">
        <v>0.28208629710759098</v>
      </c>
      <c r="BM17" s="22">
        <v>0.164131743252766</v>
      </c>
      <c r="BN17" s="22">
        <v>5.6368604230212602E-2</v>
      </c>
      <c r="BO17" s="22">
        <v>2.9410651154111098E-2</v>
      </c>
      <c r="BP17" s="22">
        <v>8.8835601381099E-2</v>
      </c>
      <c r="BQ17" s="22"/>
      <c r="BR17" s="22">
        <v>0.146358165253092</v>
      </c>
      <c r="BS17" s="22">
        <v>0.24226646828772899</v>
      </c>
      <c r="BT17" s="22">
        <v>0.37261680178770201</v>
      </c>
      <c r="BU17" s="22">
        <v>0.33974452830930302</v>
      </c>
      <c r="BV17" s="22"/>
      <c r="BW17" s="22">
        <v>0.20376792670128699</v>
      </c>
      <c r="BX17" s="22">
        <v>0.23684133421426501</v>
      </c>
      <c r="BY17" s="22">
        <v>0.191136086692236</v>
      </c>
      <c r="BZ17" s="22">
        <v>0.183629028838666</v>
      </c>
      <c r="CA17" s="22">
        <v>4.9331656497230703E-2</v>
      </c>
      <c r="CB17" s="22"/>
      <c r="CC17" s="22">
        <v>2.70308956932457E-2</v>
      </c>
      <c r="CD17" s="22">
        <v>7.5339005466901296E-2</v>
      </c>
      <c r="CE17" s="22">
        <v>0.10047740890434501</v>
      </c>
      <c r="CF17" s="22">
        <v>0.242204101832492</v>
      </c>
      <c r="CG17" s="22">
        <v>0.18752427182947201</v>
      </c>
      <c r="CH17" s="22">
        <v>0.17589493111524501</v>
      </c>
      <c r="CI17" s="22">
        <v>0.23308599578991099</v>
      </c>
      <c r="CJ17" s="22">
        <v>0.192113395304809</v>
      </c>
      <c r="CK17" s="22">
        <v>0.28485456196660902</v>
      </c>
      <c r="CL17" s="22">
        <v>0.24322523913843599</v>
      </c>
    </row>
    <row r="18" spans="2:90" x14ac:dyDescent="0.25">
      <c r="B18" s="16"/>
    </row>
    <row r="19" spans="2:90" x14ac:dyDescent="0.25">
      <c r="B19" t="s">
        <v>114</v>
      </c>
    </row>
    <row r="20" spans="2:90" x14ac:dyDescent="0.25">
      <c r="B20" t="s">
        <v>115</v>
      </c>
    </row>
    <row r="22" spans="2:90" x14ac:dyDescent="0.25">
      <c r="B22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507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491</v>
      </c>
      <c r="C9" s="17">
        <v>9.8542357175851594E-2</v>
      </c>
      <c r="D9" s="17">
        <v>0.103683141851456</v>
      </c>
      <c r="E9" s="17">
        <v>9.3533305910357606E-2</v>
      </c>
      <c r="F9" s="17"/>
      <c r="G9" s="17">
        <v>9.8529985322633698E-2</v>
      </c>
      <c r="H9" s="17">
        <v>0.10885329137852399</v>
      </c>
      <c r="I9" s="17">
        <v>9.3279544491908298E-2</v>
      </c>
      <c r="J9" s="17">
        <v>7.7669483439618894E-2</v>
      </c>
      <c r="K9" s="17">
        <v>9.2051718381405995E-2</v>
      </c>
      <c r="L9" s="17">
        <v>0.11402936027303701</v>
      </c>
      <c r="M9" s="17"/>
      <c r="N9" s="17">
        <v>0.120801935654059</v>
      </c>
      <c r="O9" s="17">
        <v>9.0538206519428899E-2</v>
      </c>
      <c r="P9" s="17">
        <v>0.103828161252228</v>
      </c>
      <c r="Q9" s="17">
        <v>7.5278793164928304E-2</v>
      </c>
      <c r="R9" s="17"/>
      <c r="S9" s="17">
        <v>0.120298760755967</v>
      </c>
      <c r="T9" s="17">
        <v>7.1599002988096697E-2</v>
      </c>
      <c r="U9" s="17">
        <v>0.104537669652831</v>
      </c>
      <c r="V9" s="17">
        <v>0.11170647017783999</v>
      </c>
      <c r="W9" s="17">
        <v>0.10007875401941101</v>
      </c>
      <c r="X9" s="17">
        <v>7.9849221194002201E-2</v>
      </c>
      <c r="Y9" s="17">
        <v>9.3574705305913497E-2</v>
      </c>
      <c r="Z9" s="17">
        <v>0.13692126075358799</v>
      </c>
      <c r="AA9" s="17">
        <v>9.3862545315648305E-2</v>
      </c>
      <c r="AB9" s="17"/>
      <c r="AC9" s="17">
        <v>0.114132812210787</v>
      </c>
      <c r="AD9" s="17">
        <v>0.102862973306099</v>
      </c>
      <c r="AE9" s="17">
        <v>7.0920850969608901E-2</v>
      </c>
      <c r="AF9" s="17"/>
      <c r="AG9" s="17">
        <v>0.12977609938610399</v>
      </c>
      <c r="AH9" s="17">
        <v>0.12834038842949599</v>
      </c>
      <c r="AI9" s="17">
        <v>9.1498165964718894E-2</v>
      </c>
      <c r="AJ9" s="17">
        <v>9.1638663373927703E-2</v>
      </c>
      <c r="AK9" s="17"/>
      <c r="AL9" s="17">
        <v>8.4440724345571094E-2</v>
      </c>
      <c r="AM9" s="17">
        <v>7.9102274755588703E-2</v>
      </c>
      <c r="AN9" s="17">
        <v>0.10543555565036</v>
      </c>
      <c r="AO9" s="17">
        <v>0.142747690537773</v>
      </c>
      <c r="AP9" s="17">
        <v>0.13472922729256001</v>
      </c>
      <c r="AQ9" s="17"/>
      <c r="AR9" s="17">
        <v>9.3041452518639003E-2</v>
      </c>
      <c r="AS9" s="17">
        <v>8.6122508653560206E-2</v>
      </c>
      <c r="AT9" s="17">
        <v>9.2808565787437597E-2</v>
      </c>
      <c r="AU9" s="17">
        <v>0.105869472750709</v>
      </c>
      <c r="AV9" s="17">
        <v>0.157729000352657</v>
      </c>
      <c r="AW9" s="17"/>
      <c r="AX9" s="17">
        <v>0.12711110378068999</v>
      </c>
      <c r="AY9" s="17">
        <v>8.7387248663756203E-2</v>
      </c>
      <c r="AZ9" s="17">
        <v>7.7774056371771205E-2</v>
      </c>
      <c r="BA9" s="17">
        <v>8.9584826868550099E-2</v>
      </c>
      <c r="BB9" s="17">
        <v>0.105508823759955</v>
      </c>
      <c r="BC9" s="17">
        <v>0.101640122574783</v>
      </c>
      <c r="BD9" s="17"/>
      <c r="BE9" s="17">
        <v>7.0641229533958405E-2</v>
      </c>
      <c r="BF9" s="17">
        <v>0.12705530488917099</v>
      </c>
      <c r="BG9" s="17">
        <v>0.10871738460149</v>
      </c>
      <c r="BH9" s="17"/>
      <c r="BI9" s="17">
        <v>7.0807297220445306E-2</v>
      </c>
      <c r="BJ9" s="17">
        <v>0.105583659211388</v>
      </c>
      <c r="BK9" s="17"/>
      <c r="BL9" s="17">
        <v>0.122116193740875</v>
      </c>
      <c r="BM9" s="17">
        <v>0.107368333242728</v>
      </c>
      <c r="BN9" s="17">
        <v>6.3980822145705302E-2</v>
      </c>
      <c r="BO9" s="17">
        <v>4.6107389273254903E-2</v>
      </c>
      <c r="BP9" s="17">
        <v>8.2371029554385897E-2</v>
      </c>
      <c r="BQ9" s="17"/>
      <c r="BR9" s="17">
        <v>9.2814115264762895E-2</v>
      </c>
      <c r="BS9" s="17">
        <v>0.100101755309964</v>
      </c>
      <c r="BT9" s="17">
        <v>0.16697846880647299</v>
      </c>
      <c r="BU9" s="17">
        <v>0.115031182212134</v>
      </c>
      <c r="BV9" s="17"/>
      <c r="BW9" s="17">
        <v>9.9781447092999007E-2</v>
      </c>
      <c r="BX9" s="17">
        <v>9.2071263970413902E-2</v>
      </c>
      <c r="BY9" s="17">
        <v>0.10388254488191601</v>
      </c>
      <c r="BZ9" s="17">
        <v>0.107212409042355</v>
      </c>
      <c r="CA9" s="17">
        <v>9.4181967687043303E-2</v>
      </c>
      <c r="CB9" s="17"/>
      <c r="CC9" s="17">
        <v>9.1504426208586898E-2</v>
      </c>
      <c r="CD9" s="17">
        <v>8.3075599175872594E-2</v>
      </c>
      <c r="CE9" s="17">
        <v>0.106875502709276</v>
      </c>
      <c r="CF9" s="17">
        <v>9.6152044572712203E-2</v>
      </c>
      <c r="CG9" s="17">
        <v>0.11904446873305</v>
      </c>
      <c r="CH9" s="17">
        <v>0.109097322185434</v>
      </c>
      <c r="CI9" s="17">
        <v>0.10245748403433499</v>
      </c>
      <c r="CJ9" s="17">
        <v>9.9751655657988006E-2</v>
      </c>
      <c r="CK9" s="17">
        <v>0.10501411830209199</v>
      </c>
      <c r="CL9" s="17">
        <v>7.8066955843018496E-2</v>
      </c>
    </row>
    <row r="10" spans="2:90" x14ac:dyDescent="0.25">
      <c r="B10" s="18" t="s">
        <v>492</v>
      </c>
      <c r="C10" s="17">
        <v>0.41351058313608602</v>
      </c>
      <c r="D10" s="17">
        <v>0.407136703778533</v>
      </c>
      <c r="E10" s="17">
        <v>0.42001708827381701</v>
      </c>
      <c r="F10" s="17"/>
      <c r="G10" s="17">
        <v>0.33537985706735501</v>
      </c>
      <c r="H10" s="17">
        <v>0.41298372205497502</v>
      </c>
      <c r="I10" s="17">
        <v>0.37762873078589299</v>
      </c>
      <c r="J10" s="17">
        <v>0.40409748301019</v>
      </c>
      <c r="K10" s="17">
        <v>0.41855005862254802</v>
      </c>
      <c r="L10" s="17">
        <v>0.477193268540265</v>
      </c>
      <c r="M10" s="17"/>
      <c r="N10" s="17">
        <v>0.48972940869524201</v>
      </c>
      <c r="O10" s="17">
        <v>0.42488291015976398</v>
      </c>
      <c r="P10" s="17">
        <v>0.40046673501218799</v>
      </c>
      <c r="Q10" s="17">
        <v>0.33099255870661098</v>
      </c>
      <c r="R10" s="17"/>
      <c r="S10" s="17">
        <v>0.41710346213097399</v>
      </c>
      <c r="T10" s="17">
        <v>0.424904185155078</v>
      </c>
      <c r="U10" s="17">
        <v>0.44002196009553202</v>
      </c>
      <c r="V10" s="17">
        <v>0.41538337679660298</v>
      </c>
      <c r="W10" s="17">
        <v>0.38160006529366203</v>
      </c>
      <c r="X10" s="17">
        <v>0.38069511018567698</v>
      </c>
      <c r="Y10" s="17">
        <v>0.402811962750309</v>
      </c>
      <c r="Z10" s="17">
        <v>0.350723590509391</v>
      </c>
      <c r="AA10" s="17">
        <v>0.45140343860298798</v>
      </c>
      <c r="AB10" s="17"/>
      <c r="AC10" s="17">
        <v>0.412076278961441</v>
      </c>
      <c r="AD10" s="17">
        <v>0.46501513826796398</v>
      </c>
      <c r="AE10" s="17">
        <v>0.33903806886337601</v>
      </c>
      <c r="AF10" s="17"/>
      <c r="AG10" s="17">
        <v>0.48775690536424698</v>
      </c>
      <c r="AH10" s="17">
        <v>0.44490059746487898</v>
      </c>
      <c r="AI10" s="17">
        <v>0.47528502611502899</v>
      </c>
      <c r="AJ10" s="17">
        <v>0.35470415503903502</v>
      </c>
      <c r="AK10" s="17"/>
      <c r="AL10" s="17">
        <v>0.38319817259938099</v>
      </c>
      <c r="AM10" s="17">
        <v>0.38046466068143497</v>
      </c>
      <c r="AN10" s="17">
        <v>0.45932793507680902</v>
      </c>
      <c r="AO10" s="17">
        <v>0.453657224227481</v>
      </c>
      <c r="AP10" s="17">
        <v>0.42508174503526802</v>
      </c>
      <c r="AQ10" s="17"/>
      <c r="AR10" s="17">
        <v>0.30763322455182501</v>
      </c>
      <c r="AS10" s="17">
        <v>0.39749145787013401</v>
      </c>
      <c r="AT10" s="17">
        <v>0.43434012881038903</v>
      </c>
      <c r="AU10" s="17">
        <v>0.449684515299967</v>
      </c>
      <c r="AV10" s="17">
        <v>0.49458198293814798</v>
      </c>
      <c r="AW10" s="17"/>
      <c r="AX10" s="17">
        <v>0.39545241418840699</v>
      </c>
      <c r="AY10" s="17">
        <v>0.42024468971712198</v>
      </c>
      <c r="AZ10" s="17">
        <v>0.36180139134830902</v>
      </c>
      <c r="BA10" s="17">
        <v>0.43278922814830201</v>
      </c>
      <c r="BB10" s="17">
        <v>0.44427569285936902</v>
      </c>
      <c r="BC10" s="17">
        <v>0.44437197216395202</v>
      </c>
      <c r="BD10" s="17"/>
      <c r="BE10" s="17">
        <v>0.387711647771598</v>
      </c>
      <c r="BF10" s="17">
        <v>0.41702808780330602</v>
      </c>
      <c r="BG10" s="17">
        <v>0.44663155757959699</v>
      </c>
      <c r="BH10" s="17"/>
      <c r="BI10" s="17">
        <v>0.349506534401756</v>
      </c>
      <c r="BJ10" s="17">
        <v>0.42975975798410199</v>
      </c>
      <c r="BK10" s="17"/>
      <c r="BL10" s="17">
        <v>0.47292267101699198</v>
      </c>
      <c r="BM10" s="17">
        <v>0.41553215188154102</v>
      </c>
      <c r="BN10" s="17">
        <v>0.33538807706559398</v>
      </c>
      <c r="BO10" s="17">
        <v>0.335934245655995</v>
      </c>
      <c r="BP10" s="17">
        <v>0.38216624273378502</v>
      </c>
      <c r="BQ10" s="17"/>
      <c r="BR10" s="17">
        <v>0.41162687918458402</v>
      </c>
      <c r="BS10" s="17">
        <v>0.39364607270985003</v>
      </c>
      <c r="BT10" s="17">
        <v>0.45127829383522799</v>
      </c>
      <c r="BU10" s="17">
        <v>0.45991263356564199</v>
      </c>
      <c r="BV10" s="17"/>
      <c r="BW10" s="17">
        <v>0.43749099443550099</v>
      </c>
      <c r="BX10" s="17">
        <v>0.49776427998359102</v>
      </c>
      <c r="BY10" s="17">
        <v>0.41949662330327098</v>
      </c>
      <c r="BZ10" s="17">
        <v>0.40108154975847699</v>
      </c>
      <c r="CA10" s="17">
        <v>0.31444486767861202</v>
      </c>
      <c r="CB10" s="17"/>
      <c r="CC10" s="17">
        <v>0.28792097602756</v>
      </c>
      <c r="CD10" s="17">
        <v>0.33096633497463002</v>
      </c>
      <c r="CE10" s="17">
        <v>0.37122423382099101</v>
      </c>
      <c r="CF10" s="17">
        <v>0.42044786732089001</v>
      </c>
      <c r="CG10" s="17">
        <v>0.40140658915120198</v>
      </c>
      <c r="CH10" s="17">
        <v>0.458501541083011</v>
      </c>
      <c r="CI10" s="17">
        <v>0.44502470165402402</v>
      </c>
      <c r="CJ10" s="17">
        <v>0.465001056286166</v>
      </c>
      <c r="CK10" s="17">
        <v>0.46818838718064398</v>
      </c>
      <c r="CL10" s="17">
        <v>0.52134986096531299</v>
      </c>
    </row>
    <row r="11" spans="2:90" x14ac:dyDescent="0.25">
      <c r="B11" s="18" t="s">
        <v>493</v>
      </c>
      <c r="C11" s="17">
        <v>0.27914166367441201</v>
      </c>
      <c r="D11" s="17">
        <v>0.29012469497673299</v>
      </c>
      <c r="E11" s="17">
        <v>0.269645709510763</v>
      </c>
      <c r="F11" s="17"/>
      <c r="G11" s="17">
        <v>0.29223062842563302</v>
      </c>
      <c r="H11" s="17">
        <v>0.26163157958268501</v>
      </c>
      <c r="I11" s="17">
        <v>0.30123094925303201</v>
      </c>
      <c r="J11" s="17">
        <v>0.30868377431820399</v>
      </c>
      <c r="K11" s="17">
        <v>0.28201769163093399</v>
      </c>
      <c r="L11" s="17">
        <v>0.24756865141734699</v>
      </c>
      <c r="M11" s="17"/>
      <c r="N11" s="17">
        <v>0.238484350394533</v>
      </c>
      <c r="O11" s="17">
        <v>0.278319831473617</v>
      </c>
      <c r="P11" s="17">
        <v>0.28556672342259398</v>
      </c>
      <c r="Q11" s="17">
        <v>0.32171446346754801</v>
      </c>
      <c r="R11" s="17"/>
      <c r="S11" s="17">
        <v>0.254487696859311</v>
      </c>
      <c r="T11" s="17">
        <v>0.29391245040575398</v>
      </c>
      <c r="U11" s="17">
        <v>0.269800556207273</v>
      </c>
      <c r="V11" s="17">
        <v>0.273739826034892</v>
      </c>
      <c r="W11" s="17">
        <v>0.24520796509849299</v>
      </c>
      <c r="X11" s="17">
        <v>0.30784849004480902</v>
      </c>
      <c r="Y11" s="17">
        <v>0.32097715696259399</v>
      </c>
      <c r="Z11" s="17">
        <v>0.28764186965500599</v>
      </c>
      <c r="AA11" s="17">
        <v>0.26697157504678198</v>
      </c>
      <c r="AB11" s="17"/>
      <c r="AC11" s="17">
        <v>0.26985104905806501</v>
      </c>
      <c r="AD11" s="17">
        <v>0.26010117582584402</v>
      </c>
      <c r="AE11" s="17">
        <v>0.33248091556311699</v>
      </c>
      <c r="AF11" s="17"/>
      <c r="AG11" s="17">
        <v>0.24344324149205701</v>
      </c>
      <c r="AH11" s="17">
        <v>0.25067820613195502</v>
      </c>
      <c r="AI11" s="17">
        <v>0.28419309512037799</v>
      </c>
      <c r="AJ11" s="17">
        <v>0.298679149019208</v>
      </c>
      <c r="AK11" s="17"/>
      <c r="AL11" s="17">
        <v>0.28743378755937699</v>
      </c>
      <c r="AM11" s="17">
        <v>0.284105544272513</v>
      </c>
      <c r="AN11" s="17">
        <v>0.27744564597659999</v>
      </c>
      <c r="AO11" s="17">
        <v>0.25486412437307299</v>
      </c>
      <c r="AP11" s="17">
        <v>0.27423458671370399</v>
      </c>
      <c r="AQ11" s="17"/>
      <c r="AR11" s="17">
        <v>0.28414599513865002</v>
      </c>
      <c r="AS11" s="17">
        <v>0.29900423240062302</v>
      </c>
      <c r="AT11" s="17">
        <v>0.26851621035392997</v>
      </c>
      <c r="AU11" s="17">
        <v>0.27455067552018703</v>
      </c>
      <c r="AV11" s="17">
        <v>0.22000674574043499</v>
      </c>
      <c r="AW11" s="17"/>
      <c r="AX11" s="17">
        <v>0.26855291795802999</v>
      </c>
      <c r="AY11" s="17">
        <v>0.27167655742214403</v>
      </c>
      <c r="AZ11" s="17">
        <v>0.30928483330304701</v>
      </c>
      <c r="BA11" s="17">
        <v>0.289652047392434</v>
      </c>
      <c r="BB11" s="17">
        <v>0.28144725469681497</v>
      </c>
      <c r="BC11" s="17">
        <v>0.25862487576835103</v>
      </c>
      <c r="BD11" s="17"/>
      <c r="BE11" s="17">
        <v>0.29498249806443699</v>
      </c>
      <c r="BF11" s="17">
        <v>0.27067436623767099</v>
      </c>
      <c r="BG11" s="17">
        <v>0.26589116825901699</v>
      </c>
      <c r="BH11" s="17"/>
      <c r="BI11" s="17">
        <v>0.284133453351263</v>
      </c>
      <c r="BJ11" s="17">
        <v>0.27787436160731399</v>
      </c>
      <c r="BK11" s="17"/>
      <c r="BL11" s="17">
        <v>0.248600258802991</v>
      </c>
      <c r="BM11" s="17">
        <v>0.27303681815527803</v>
      </c>
      <c r="BN11" s="17">
        <v>0.32290811377404799</v>
      </c>
      <c r="BO11" s="17">
        <v>0.34231726052216999</v>
      </c>
      <c r="BP11" s="17">
        <v>0.294054742424807</v>
      </c>
      <c r="BQ11" s="17"/>
      <c r="BR11" s="17">
        <v>0.27977786597204501</v>
      </c>
      <c r="BS11" s="17">
        <v>0.33602978936782801</v>
      </c>
      <c r="BT11" s="17">
        <v>0.236777054179584</v>
      </c>
      <c r="BU11" s="17">
        <v>0.21586456694975001</v>
      </c>
      <c r="BV11" s="17"/>
      <c r="BW11" s="17">
        <v>0.28707744541657698</v>
      </c>
      <c r="BX11" s="17">
        <v>0.246161371870083</v>
      </c>
      <c r="BY11" s="17">
        <v>0.28361262997738301</v>
      </c>
      <c r="BZ11" s="17">
        <v>0.26809132571859601</v>
      </c>
      <c r="CA11" s="17">
        <v>0.31585391710069899</v>
      </c>
      <c r="CB11" s="17"/>
      <c r="CC11" s="17">
        <v>0.33039887388178202</v>
      </c>
      <c r="CD11" s="17">
        <v>0.28141003471390902</v>
      </c>
      <c r="CE11" s="17">
        <v>0.30446112971741102</v>
      </c>
      <c r="CF11" s="17">
        <v>0.27094537452450401</v>
      </c>
      <c r="CG11" s="17">
        <v>0.28106334092868401</v>
      </c>
      <c r="CH11" s="17">
        <v>0.24685744004010499</v>
      </c>
      <c r="CI11" s="17">
        <v>0.28774557012489099</v>
      </c>
      <c r="CJ11" s="17">
        <v>0.241072562240504</v>
      </c>
      <c r="CK11" s="17">
        <v>0.28354721835764601</v>
      </c>
      <c r="CL11" s="17">
        <v>0.268135207746173</v>
      </c>
    </row>
    <row r="12" spans="2:90" x14ac:dyDescent="0.25">
      <c r="B12" s="18" t="s">
        <v>494</v>
      </c>
      <c r="C12" s="17">
        <v>0.119282481030401</v>
      </c>
      <c r="D12" s="17">
        <v>0.11377729050570499</v>
      </c>
      <c r="E12" s="17">
        <v>0.124949120630977</v>
      </c>
      <c r="F12" s="17"/>
      <c r="G12" s="17">
        <v>0.17184587299201401</v>
      </c>
      <c r="H12" s="17">
        <v>0.128359101498911</v>
      </c>
      <c r="I12" s="17">
        <v>0.129774322605372</v>
      </c>
      <c r="J12" s="17">
        <v>9.5988595411790806E-2</v>
      </c>
      <c r="K12" s="17">
        <v>0.10543354159278499</v>
      </c>
      <c r="L12" s="17">
        <v>0.10786873490084301</v>
      </c>
      <c r="M12" s="17"/>
      <c r="N12" s="17">
        <v>0.105217713081034</v>
      </c>
      <c r="O12" s="17">
        <v>0.113578270905683</v>
      </c>
      <c r="P12" s="17">
        <v>0.12255291789546301</v>
      </c>
      <c r="Q12" s="17">
        <v>0.13838512500234901</v>
      </c>
      <c r="R12" s="17"/>
      <c r="S12" s="17">
        <v>0.119486316223972</v>
      </c>
      <c r="T12" s="17">
        <v>0.11429904006434401</v>
      </c>
      <c r="U12" s="17">
        <v>0.120860447744921</v>
      </c>
      <c r="V12" s="17">
        <v>0.10592325873368701</v>
      </c>
      <c r="W12" s="17">
        <v>0.15952580046274101</v>
      </c>
      <c r="X12" s="17">
        <v>0.121370619912227</v>
      </c>
      <c r="Y12" s="17">
        <v>9.0629207572321596E-2</v>
      </c>
      <c r="Z12" s="17">
        <v>0.15001465801324701</v>
      </c>
      <c r="AA12" s="17">
        <v>0.11718812438496901</v>
      </c>
      <c r="AB12" s="17"/>
      <c r="AC12" s="17">
        <v>0.106519402116733</v>
      </c>
      <c r="AD12" s="17">
        <v>0.118507212586933</v>
      </c>
      <c r="AE12" s="17">
        <v>0.13024521132757599</v>
      </c>
      <c r="AF12" s="17"/>
      <c r="AG12" s="17">
        <v>8.9453006532106097E-2</v>
      </c>
      <c r="AH12" s="17">
        <v>0.113600069950003</v>
      </c>
      <c r="AI12" s="17">
        <v>9.9206241769966702E-2</v>
      </c>
      <c r="AJ12" s="17">
        <v>0.14113028052771401</v>
      </c>
      <c r="AK12" s="17"/>
      <c r="AL12" s="17">
        <v>0.127559235783758</v>
      </c>
      <c r="AM12" s="17">
        <v>0.13900365628140701</v>
      </c>
      <c r="AN12" s="17">
        <v>0.105106551939565</v>
      </c>
      <c r="AO12" s="17">
        <v>0.10755257110963</v>
      </c>
      <c r="AP12" s="17">
        <v>8.4725794986830999E-2</v>
      </c>
      <c r="AQ12" s="17"/>
      <c r="AR12" s="17">
        <v>0.141901734432378</v>
      </c>
      <c r="AS12" s="17">
        <v>0.122450855100054</v>
      </c>
      <c r="AT12" s="17">
        <v>0.12563977868743001</v>
      </c>
      <c r="AU12" s="17">
        <v>0.110617552751436</v>
      </c>
      <c r="AV12" s="17">
        <v>8.0336503141733906E-2</v>
      </c>
      <c r="AW12" s="17"/>
      <c r="AX12" s="17">
        <v>0.123316899934606</v>
      </c>
      <c r="AY12" s="17">
        <v>0.12840387518590499</v>
      </c>
      <c r="AZ12" s="17">
        <v>0.14335146409128399</v>
      </c>
      <c r="BA12" s="17">
        <v>0.107784372771386</v>
      </c>
      <c r="BB12" s="17">
        <v>9.1323721688828602E-2</v>
      </c>
      <c r="BC12" s="17">
        <v>9.3446033462239106E-2</v>
      </c>
      <c r="BD12" s="17"/>
      <c r="BE12" s="17">
        <v>0.14073000980249001</v>
      </c>
      <c r="BF12" s="17">
        <v>0.106894616495935</v>
      </c>
      <c r="BG12" s="17">
        <v>0.10266374901994101</v>
      </c>
      <c r="BH12" s="17"/>
      <c r="BI12" s="17">
        <v>0.14697164667485099</v>
      </c>
      <c r="BJ12" s="17">
        <v>0.112252830518448</v>
      </c>
      <c r="BK12" s="17"/>
      <c r="BL12" s="17">
        <v>9.6948113570583805E-2</v>
      </c>
      <c r="BM12" s="17">
        <v>0.125725029899873</v>
      </c>
      <c r="BN12" s="17">
        <v>0.14272123989826599</v>
      </c>
      <c r="BO12" s="17">
        <v>0.13895293315767901</v>
      </c>
      <c r="BP12" s="17">
        <v>0.13659977920282701</v>
      </c>
      <c r="BQ12" s="17"/>
      <c r="BR12" s="17">
        <v>0.12085939488943501</v>
      </c>
      <c r="BS12" s="17">
        <v>0.120162671927191</v>
      </c>
      <c r="BT12" s="17">
        <v>8.9485787931234503E-2</v>
      </c>
      <c r="BU12" s="17">
        <v>0.142074082648802</v>
      </c>
      <c r="BV12" s="17"/>
      <c r="BW12" s="17">
        <v>0.113188399422187</v>
      </c>
      <c r="BX12" s="17">
        <v>0.108847882358222</v>
      </c>
      <c r="BY12" s="17">
        <v>0.11271896752744</v>
      </c>
      <c r="BZ12" s="17">
        <v>0.115338381329549</v>
      </c>
      <c r="CA12" s="17">
        <v>0.14250763438195699</v>
      </c>
      <c r="CB12" s="17"/>
      <c r="CC12" s="17">
        <v>0.13062931589249399</v>
      </c>
      <c r="CD12" s="17">
        <v>0.153349011661194</v>
      </c>
      <c r="CE12" s="17">
        <v>0.13865717905264699</v>
      </c>
      <c r="CF12" s="17">
        <v>0.124791442107683</v>
      </c>
      <c r="CG12" s="17">
        <v>0.116214986311635</v>
      </c>
      <c r="CH12" s="17">
        <v>8.8043799187818003E-2</v>
      </c>
      <c r="CI12" s="17">
        <v>0.10764946058939</v>
      </c>
      <c r="CJ12" s="17">
        <v>0.14156728269965199</v>
      </c>
      <c r="CK12" s="17">
        <v>9.6250388372577406E-2</v>
      </c>
      <c r="CL12" s="17">
        <v>8.1162870061954995E-2</v>
      </c>
    </row>
    <row r="13" spans="2:90" x14ac:dyDescent="0.25">
      <c r="B13" s="18" t="s">
        <v>495</v>
      </c>
      <c r="C13" s="17">
        <v>6.7691628222802197E-2</v>
      </c>
      <c r="D13" s="17">
        <v>6.7705279668724805E-2</v>
      </c>
      <c r="E13" s="17">
        <v>6.6952538870427805E-2</v>
      </c>
      <c r="F13" s="17"/>
      <c r="G13" s="17">
        <v>6.04770515752567E-2</v>
      </c>
      <c r="H13" s="17">
        <v>5.7203790337773897E-2</v>
      </c>
      <c r="I13" s="17">
        <v>7.4856841692917106E-2</v>
      </c>
      <c r="J13" s="17">
        <v>9.1145769837228996E-2</v>
      </c>
      <c r="K13" s="17">
        <v>8.9245857893547401E-2</v>
      </c>
      <c r="L13" s="17">
        <v>4.2169169448348101E-2</v>
      </c>
      <c r="M13" s="17"/>
      <c r="N13" s="17">
        <v>3.5742296007640999E-2</v>
      </c>
      <c r="O13" s="17">
        <v>7.3101397188024206E-2</v>
      </c>
      <c r="P13" s="17">
        <v>6.6239031489365593E-2</v>
      </c>
      <c r="Q13" s="17">
        <v>9.5950510974328607E-2</v>
      </c>
      <c r="R13" s="17"/>
      <c r="S13" s="17">
        <v>6.4972218166299306E-2</v>
      </c>
      <c r="T13" s="17">
        <v>7.1316686336792695E-2</v>
      </c>
      <c r="U13" s="17">
        <v>5.1300001734479003E-2</v>
      </c>
      <c r="V13" s="17">
        <v>6.4626345445535499E-2</v>
      </c>
      <c r="W13" s="17">
        <v>8.5646251196436499E-2</v>
      </c>
      <c r="X13" s="17">
        <v>8.5472731640304694E-2</v>
      </c>
      <c r="Y13" s="17">
        <v>6.7492417436501806E-2</v>
      </c>
      <c r="Z13" s="17">
        <v>6.3487606996216001E-2</v>
      </c>
      <c r="AA13" s="17">
        <v>5.7328593592721397E-2</v>
      </c>
      <c r="AB13" s="17"/>
      <c r="AC13" s="17">
        <v>8.1891782683981298E-2</v>
      </c>
      <c r="AD13" s="17">
        <v>4.3743782528616902E-2</v>
      </c>
      <c r="AE13" s="17">
        <v>8.8409392853855101E-2</v>
      </c>
      <c r="AF13" s="17"/>
      <c r="AG13" s="17">
        <v>3.9784031294784798E-2</v>
      </c>
      <c r="AH13" s="17">
        <v>5.0472585022725398E-2</v>
      </c>
      <c r="AI13" s="17">
        <v>3.8994362338960399E-2</v>
      </c>
      <c r="AJ13" s="17">
        <v>9.8631368189880594E-2</v>
      </c>
      <c r="AK13" s="17"/>
      <c r="AL13" s="17">
        <v>8.5685539567156604E-2</v>
      </c>
      <c r="AM13" s="17">
        <v>9.0556683689654804E-2</v>
      </c>
      <c r="AN13" s="17">
        <v>3.9203252457253798E-2</v>
      </c>
      <c r="AO13" s="17">
        <v>3.3653446274517003E-2</v>
      </c>
      <c r="AP13" s="17">
        <v>4.9783375565449699E-2</v>
      </c>
      <c r="AQ13" s="17"/>
      <c r="AR13" s="17">
        <v>0.11972833940132301</v>
      </c>
      <c r="AS13" s="17">
        <v>6.9896832958274202E-2</v>
      </c>
      <c r="AT13" s="17">
        <v>6.1583322710193698E-2</v>
      </c>
      <c r="AU13" s="17">
        <v>5.2662526719165E-2</v>
      </c>
      <c r="AV13" s="17">
        <v>4.4862347554674699E-2</v>
      </c>
      <c r="AW13" s="17"/>
      <c r="AX13" s="17">
        <v>6.1845383494638799E-2</v>
      </c>
      <c r="AY13" s="17">
        <v>7.2253792060623795E-2</v>
      </c>
      <c r="AZ13" s="17">
        <v>8.3687878747698397E-2</v>
      </c>
      <c r="BA13" s="17">
        <v>6.0251515400860198E-2</v>
      </c>
      <c r="BB13" s="17">
        <v>5.6452581213316602E-2</v>
      </c>
      <c r="BC13" s="17">
        <v>7.9254275935233404E-2</v>
      </c>
      <c r="BD13" s="17"/>
      <c r="BE13" s="17">
        <v>7.9894929110837801E-2</v>
      </c>
      <c r="BF13" s="17">
        <v>5.7141042517177797E-2</v>
      </c>
      <c r="BG13" s="17">
        <v>6.30918732388039E-2</v>
      </c>
      <c r="BH13" s="17"/>
      <c r="BI13" s="17">
        <v>0.118051701142961</v>
      </c>
      <c r="BJ13" s="17">
        <v>5.4906349065929401E-2</v>
      </c>
      <c r="BK13" s="17"/>
      <c r="BL13" s="17">
        <v>5.1062386378863803E-2</v>
      </c>
      <c r="BM13" s="17">
        <v>5.8202380621446302E-2</v>
      </c>
      <c r="BN13" s="17">
        <v>9.9130945929751899E-2</v>
      </c>
      <c r="BO13" s="17">
        <v>0.101580539822906</v>
      </c>
      <c r="BP13" s="17">
        <v>8.0491178006040706E-2</v>
      </c>
      <c r="BQ13" s="17"/>
      <c r="BR13" s="17">
        <v>7.4737921795458698E-2</v>
      </c>
      <c r="BS13" s="17">
        <v>2.96490834658453E-2</v>
      </c>
      <c r="BT13" s="17">
        <v>2.7320354163307602E-2</v>
      </c>
      <c r="BU13" s="17">
        <v>3.8706014329816803E-2</v>
      </c>
      <c r="BV13" s="17"/>
      <c r="BW13" s="17">
        <v>4.7891055110733299E-2</v>
      </c>
      <c r="BX13" s="17">
        <v>4.39602078440616E-2</v>
      </c>
      <c r="BY13" s="17">
        <v>6.1575881713964997E-2</v>
      </c>
      <c r="BZ13" s="17">
        <v>7.9708353366023998E-2</v>
      </c>
      <c r="CA13" s="17">
        <v>0.101868641295844</v>
      </c>
      <c r="CB13" s="17"/>
      <c r="CC13" s="17">
        <v>0.119456360313295</v>
      </c>
      <c r="CD13" s="17">
        <v>0.11222126610586799</v>
      </c>
      <c r="CE13" s="17">
        <v>6.1634053237095601E-2</v>
      </c>
      <c r="CF13" s="17">
        <v>7.3058823547473395E-2</v>
      </c>
      <c r="CG13" s="17">
        <v>5.9614866782590301E-2</v>
      </c>
      <c r="CH13" s="17">
        <v>6.9096136361837299E-2</v>
      </c>
      <c r="CI13" s="17">
        <v>4.9014622070620503E-2</v>
      </c>
      <c r="CJ13" s="17">
        <v>5.0098955674955203E-2</v>
      </c>
      <c r="CK13" s="17">
        <v>3.1181880727399899E-2</v>
      </c>
      <c r="CL13" s="17">
        <v>3.80936134873643E-2</v>
      </c>
    </row>
    <row r="14" spans="2:90" x14ac:dyDescent="0.25">
      <c r="B14" s="18" t="s">
        <v>163</v>
      </c>
      <c r="C14" s="17">
        <v>2.1831286760446902E-2</v>
      </c>
      <c r="D14" s="17">
        <v>1.75728892188485E-2</v>
      </c>
      <c r="E14" s="17">
        <v>2.4902236803657201E-2</v>
      </c>
      <c r="F14" s="17"/>
      <c r="G14" s="17">
        <v>4.1536604617107703E-2</v>
      </c>
      <c r="H14" s="17">
        <v>3.0968515147130601E-2</v>
      </c>
      <c r="I14" s="17">
        <v>2.3229611170877199E-2</v>
      </c>
      <c r="J14" s="17">
        <v>2.2414893982967001E-2</v>
      </c>
      <c r="K14" s="17">
        <v>1.27011318787795E-2</v>
      </c>
      <c r="L14" s="17">
        <v>1.11708154201609E-2</v>
      </c>
      <c r="M14" s="17"/>
      <c r="N14" s="17">
        <v>1.0024296167492199E-2</v>
      </c>
      <c r="O14" s="17">
        <v>1.95793837534829E-2</v>
      </c>
      <c r="P14" s="17">
        <v>2.1346430928160302E-2</v>
      </c>
      <c r="Q14" s="17">
        <v>3.7678548684235903E-2</v>
      </c>
      <c r="R14" s="17"/>
      <c r="S14" s="17">
        <v>2.36515458634762E-2</v>
      </c>
      <c r="T14" s="17">
        <v>2.3968635049934298E-2</v>
      </c>
      <c r="U14" s="17">
        <v>1.3479364564964E-2</v>
      </c>
      <c r="V14" s="17">
        <v>2.8620722811442501E-2</v>
      </c>
      <c r="W14" s="17">
        <v>2.7941163929257599E-2</v>
      </c>
      <c r="X14" s="17">
        <v>2.4763827022980502E-2</v>
      </c>
      <c r="Y14" s="17">
        <v>2.4514549972360002E-2</v>
      </c>
      <c r="Z14" s="17">
        <v>1.12110140725515E-2</v>
      </c>
      <c r="AA14" s="17">
        <v>1.32457230568916E-2</v>
      </c>
      <c r="AB14" s="17"/>
      <c r="AC14" s="17">
        <v>1.55286749689916E-2</v>
      </c>
      <c r="AD14" s="17">
        <v>9.7697174845427903E-3</v>
      </c>
      <c r="AE14" s="17">
        <v>3.8905560422467199E-2</v>
      </c>
      <c r="AF14" s="17"/>
      <c r="AG14" s="17">
        <v>9.7867159307018503E-3</v>
      </c>
      <c r="AH14" s="17">
        <v>1.20081530009416E-2</v>
      </c>
      <c r="AI14" s="17">
        <v>1.08231086909472E-2</v>
      </c>
      <c r="AJ14" s="17">
        <v>1.5216383850235E-2</v>
      </c>
      <c r="AK14" s="17"/>
      <c r="AL14" s="17">
        <v>3.1682540144756202E-2</v>
      </c>
      <c r="AM14" s="17">
        <v>2.6767180319400698E-2</v>
      </c>
      <c r="AN14" s="17">
        <v>1.34810588994113E-2</v>
      </c>
      <c r="AO14" s="17">
        <v>7.5249434775256302E-3</v>
      </c>
      <c r="AP14" s="17">
        <v>3.1445270406186797E-2</v>
      </c>
      <c r="AQ14" s="17"/>
      <c r="AR14" s="17">
        <v>5.3549253957184899E-2</v>
      </c>
      <c r="AS14" s="17">
        <v>2.5034113017354299E-2</v>
      </c>
      <c r="AT14" s="17">
        <v>1.71119936506203E-2</v>
      </c>
      <c r="AU14" s="17">
        <v>6.6152569585372599E-3</v>
      </c>
      <c r="AV14" s="17">
        <v>2.4834202723518499E-3</v>
      </c>
      <c r="AW14" s="17"/>
      <c r="AX14" s="17">
        <v>2.3721280643628301E-2</v>
      </c>
      <c r="AY14" s="17">
        <v>2.0033836950449399E-2</v>
      </c>
      <c r="AZ14" s="17">
        <v>2.4100376137890699E-2</v>
      </c>
      <c r="BA14" s="17">
        <v>1.99380094184676E-2</v>
      </c>
      <c r="BB14" s="17">
        <v>2.0991925781716499E-2</v>
      </c>
      <c r="BC14" s="17">
        <v>2.2662720095440899E-2</v>
      </c>
      <c r="BD14" s="17"/>
      <c r="BE14" s="17">
        <v>2.6039685716678699E-2</v>
      </c>
      <c r="BF14" s="17">
        <v>2.1206582056739798E-2</v>
      </c>
      <c r="BG14" s="17">
        <v>1.30042673011508E-2</v>
      </c>
      <c r="BH14" s="17"/>
      <c r="BI14" s="17">
        <v>3.0529367208723599E-2</v>
      </c>
      <c r="BJ14" s="17">
        <v>1.9623041612818502E-2</v>
      </c>
      <c r="BK14" s="17"/>
      <c r="BL14" s="17">
        <v>8.3503764896940592E-3</v>
      </c>
      <c r="BM14" s="17">
        <v>2.0135286199133701E-2</v>
      </c>
      <c r="BN14" s="17">
        <v>3.5870801186635097E-2</v>
      </c>
      <c r="BO14" s="17">
        <v>3.5107631567996497E-2</v>
      </c>
      <c r="BP14" s="17">
        <v>2.4317028078154099E-2</v>
      </c>
      <c r="BQ14" s="17"/>
      <c r="BR14" s="17">
        <v>2.0183822893714998E-2</v>
      </c>
      <c r="BS14" s="17">
        <v>2.0410627219320802E-2</v>
      </c>
      <c r="BT14" s="17">
        <v>2.81600410841732E-2</v>
      </c>
      <c r="BU14" s="17">
        <v>2.8411520293854201E-2</v>
      </c>
      <c r="BV14" s="17"/>
      <c r="BW14" s="17">
        <v>1.45706585220019E-2</v>
      </c>
      <c r="BX14" s="17">
        <v>1.1194993973628499E-2</v>
      </c>
      <c r="BY14" s="17">
        <v>1.8713352596025599E-2</v>
      </c>
      <c r="BZ14" s="17">
        <v>2.8567980784998601E-2</v>
      </c>
      <c r="CA14" s="17">
        <v>3.1142971855845102E-2</v>
      </c>
      <c r="CB14" s="17"/>
      <c r="CC14" s="17">
        <v>4.0090047676281902E-2</v>
      </c>
      <c r="CD14" s="17">
        <v>3.8977753368525499E-2</v>
      </c>
      <c r="CE14" s="17">
        <v>1.7147901462579902E-2</v>
      </c>
      <c r="CF14" s="17">
        <v>1.4604447926738E-2</v>
      </c>
      <c r="CG14" s="17">
        <v>2.2655748092838501E-2</v>
      </c>
      <c r="CH14" s="17">
        <v>2.8403761141794499E-2</v>
      </c>
      <c r="CI14" s="17">
        <v>8.1081615267392295E-3</v>
      </c>
      <c r="CJ14" s="17">
        <v>2.5084874407343598E-3</v>
      </c>
      <c r="CK14" s="17">
        <v>1.5818007059640801E-2</v>
      </c>
      <c r="CL14" s="17">
        <v>1.3191491896176201E-2</v>
      </c>
    </row>
    <row r="15" spans="2:90" x14ac:dyDescent="0.25">
      <c r="B15" s="18" t="s">
        <v>496</v>
      </c>
      <c r="C15" s="21">
        <v>0.51205294031193804</v>
      </c>
      <c r="D15" s="21">
        <v>0.51081984562998795</v>
      </c>
      <c r="E15" s="21">
        <v>0.51355039418417503</v>
      </c>
      <c r="F15" s="21"/>
      <c r="G15" s="21">
        <v>0.43390984238998898</v>
      </c>
      <c r="H15" s="21">
        <v>0.52183701343349898</v>
      </c>
      <c r="I15" s="21">
        <v>0.47090827527780099</v>
      </c>
      <c r="J15" s="21">
        <v>0.48176696644980899</v>
      </c>
      <c r="K15" s="21">
        <v>0.51060177700395404</v>
      </c>
      <c r="L15" s="21">
        <v>0.59122262881330201</v>
      </c>
      <c r="M15" s="21"/>
      <c r="N15" s="21">
        <v>0.61053134434930001</v>
      </c>
      <c r="O15" s="21">
        <v>0.51542111667919299</v>
      </c>
      <c r="P15" s="21">
        <v>0.50429489626441604</v>
      </c>
      <c r="Q15" s="21">
        <v>0.40627135187153901</v>
      </c>
      <c r="R15" s="21"/>
      <c r="S15" s="21">
        <v>0.53740222288694095</v>
      </c>
      <c r="T15" s="21">
        <v>0.49650318814317501</v>
      </c>
      <c r="U15" s="21">
        <v>0.54455962974836303</v>
      </c>
      <c r="V15" s="21">
        <v>0.52708984697444305</v>
      </c>
      <c r="W15" s="21">
        <v>0.48167881931307199</v>
      </c>
      <c r="X15" s="21">
        <v>0.46054433137967898</v>
      </c>
      <c r="Y15" s="21">
        <v>0.496386668056222</v>
      </c>
      <c r="Z15" s="21">
        <v>0.48764485126297902</v>
      </c>
      <c r="AA15" s="21">
        <v>0.54526598391863701</v>
      </c>
      <c r="AB15" s="21"/>
      <c r="AC15" s="21">
        <v>0.52620909117222803</v>
      </c>
      <c r="AD15" s="21">
        <v>0.56787811157406298</v>
      </c>
      <c r="AE15" s="21">
        <v>0.40995891983298499</v>
      </c>
      <c r="AF15" s="21"/>
      <c r="AG15" s="21">
        <v>0.61753300475035</v>
      </c>
      <c r="AH15" s="21">
        <v>0.573240985894375</v>
      </c>
      <c r="AI15" s="21">
        <v>0.56678319207974703</v>
      </c>
      <c r="AJ15" s="21">
        <v>0.44634281841296303</v>
      </c>
      <c r="AK15" s="21"/>
      <c r="AL15" s="21">
        <v>0.46763889694495198</v>
      </c>
      <c r="AM15" s="21">
        <v>0.45956693543702398</v>
      </c>
      <c r="AN15" s="21">
        <v>0.56476349072716903</v>
      </c>
      <c r="AO15" s="21">
        <v>0.59640491476525404</v>
      </c>
      <c r="AP15" s="21">
        <v>0.55981097232782795</v>
      </c>
      <c r="AQ15" s="21"/>
      <c r="AR15" s="21">
        <v>0.400674677070464</v>
      </c>
      <c r="AS15" s="21">
        <v>0.48361396652369398</v>
      </c>
      <c r="AT15" s="21">
        <v>0.52714869459782598</v>
      </c>
      <c r="AU15" s="21">
        <v>0.55555398805067602</v>
      </c>
      <c r="AV15" s="21">
        <v>0.65231098329080395</v>
      </c>
      <c r="AW15" s="21"/>
      <c r="AX15" s="21">
        <v>0.52256351796909695</v>
      </c>
      <c r="AY15" s="21">
        <v>0.50763193838087795</v>
      </c>
      <c r="AZ15" s="21">
        <v>0.439575447720081</v>
      </c>
      <c r="BA15" s="21">
        <v>0.52237405501685197</v>
      </c>
      <c r="BB15" s="21">
        <v>0.54978451661932404</v>
      </c>
      <c r="BC15" s="21">
        <v>0.54601209473873502</v>
      </c>
      <c r="BD15" s="21"/>
      <c r="BE15" s="21">
        <v>0.45835287730555602</v>
      </c>
      <c r="BF15" s="21">
        <v>0.54408339269247696</v>
      </c>
      <c r="BG15" s="21">
        <v>0.55534894218108699</v>
      </c>
      <c r="BH15" s="21"/>
      <c r="BI15" s="21">
        <v>0.42031383162220098</v>
      </c>
      <c r="BJ15" s="21">
        <v>0.53534341719548995</v>
      </c>
      <c r="BK15" s="21"/>
      <c r="BL15" s="21">
        <v>0.59503886475786705</v>
      </c>
      <c r="BM15" s="21">
        <v>0.52290048512426901</v>
      </c>
      <c r="BN15" s="21">
        <v>0.39936889921129898</v>
      </c>
      <c r="BO15" s="21">
        <v>0.38204163492924997</v>
      </c>
      <c r="BP15" s="21">
        <v>0.46453727228817099</v>
      </c>
      <c r="BQ15" s="21"/>
      <c r="BR15" s="21">
        <v>0.50444099444934598</v>
      </c>
      <c r="BS15" s="21">
        <v>0.49374782801981498</v>
      </c>
      <c r="BT15" s="21">
        <v>0.61825676264170104</v>
      </c>
      <c r="BU15" s="21">
        <v>0.57494381577777698</v>
      </c>
      <c r="BV15" s="21"/>
      <c r="BW15" s="21">
        <v>0.53727244152850095</v>
      </c>
      <c r="BX15" s="21">
        <v>0.58983554395400495</v>
      </c>
      <c r="BY15" s="21">
        <v>0.52337916818518604</v>
      </c>
      <c r="BZ15" s="21">
        <v>0.50829395880083295</v>
      </c>
      <c r="CA15" s="21">
        <v>0.40862683536565497</v>
      </c>
      <c r="CB15" s="21"/>
      <c r="CC15" s="21">
        <v>0.37942540223614701</v>
      </c>
      <c r="CD15" s="21">
        <v>0.414041934150502</v>
      </c>
      <c r="CE15" s="21">
        <v>0.47809973653026699</v>
      </c>
      <c r="CF15" s="21">
        <v>0.51659991189360199</v>
      </c>
      <c r="CG15" s="21">
        <v>0.52045105788425206</v>
      </c>
      <c r="CH15" s="21">
        <v>0.567598863268446</v>
      </c>
      <c r="CI15" s="21">
        <v>0.54748218568835905</v>
      </c>
      <c r="CJ15" s="21">
        <v>0.564752711944154</v>
      </c>
      <c r="CK15" s="21">
        <v>0.57320250548273599</v>
      </c>
      <c r="CL15" s="21">
        <v>0.59941681680833103</v>
      </c>
    </row>
    <row r="16" spans="2:90" x14ac:dyDescent="0.25">
      <c r="B16" s="18" t="s">
        <v>497</v>
      </c>
      <c r="C16" s="21">
        <v>0.18697410925320301</v>
      </c>
      <c r="D16" s="21">
        <v>0.18148257017443001</v>
      </c>
      <c r="E16" s="21">
        <v>0.191901659501405</v>
      </c>
      <c r="F16" s="21"/>
      <c r="G16" s="21">
        <v>0.23232292456727099</v>
      </c>
      <c r="H16" s="21">
        <v>0.18556289183668501</v>
      </c>
      <c r="I16" s="21">
        <v>0.20463116429828901</v>
      </c>
      <c r="J16" s="21">
        <v>0.18713436524902</v>
      </c>
      <c r="K16" s="21">
        <v>0.19467939948633201</v>
      </c>
      <c r="L16" s="21">
        <v>0.15003790434919101</v>
      </c>
      <c r="M16" s="21"/>
      <c r="N16" s="21">
        <v>0.14096000908867501</v>
      </c>
      <c r="O16" s="21">
        <v>0.18667966809370701</v>
      </c>
      <c r="P16" s="21">
        <v>0.18879194938482899</v>
      </c>
      <c r="Q16" s="21">
        <v>0.234335635976678</v>
      </c>
      <c r="R16" s="21"/>
      <c r="S16" s="21">
        <v>0.18445853439027099</v>
      </c>
      <c r="T16" s="21">
        <v>0.18561572640113699</v>
      </c>
      <c r="U16" s="21">
        <v>0.17216044947940001</v>
      </c>
      <c r="V16" s="21">
        <v>0.17054960417922299</v>
      </c>
      <c r="W16" s="21">
        <v>0.24517205165917699</v>
      </c>
      <c r="X16" s="21">
        <v>0.206843351552532</v>
      </c>
      <c r="Y16" s="21">
        <v>0.15812162500882301</v>
      </c>
      <c r="Z16" s="21">
        <v>0.21350226500946301</v>
      </c>
      <c r="AA16" s="21">
        <v>0.17451671797769</v>
      </c>
      <c r="AB16" s="21"/>
      <c r="AC16" s="21">
        <v>0.188411184800715</v>
      </c>
      <c r="AD16" s="21">
        <v>0.16225099511555</v>
      </c>
      <c r="AE16" s="21">
        <v>0.21865460418143101</v>
      </c>
      <c r="AF16" s="21"/>
      <c r="AG16" s="21">
        <v>0.129237037826891</v>
      </c>
      <c r="AH16" s="21">
        <v>0.16407265497272799</v>
      </c>
      <c r="AI16" s="21">
        <v>0.13820060410892701</v>
      </c>
      <c r="AJ16" s="21">
        <v>0.23976164871759501</v>
      </c>
      <c r="AK16" s="21"/>
      <c r="AL16" s="21">
        <v>0.21324477535091499</v>
      </c>
      <c r="AM16" s="21">
        <v>0.22956033997106201</v>
      </c>
      <c r="AN16" s="21">
        <v>0.14430980439681901</v>
      </c>
      <c r="AO16" s="21">
        <v>0.14120601738414701</v>
      </c>
      <c r="AP16" s="21">
        <v>0.13450917055228101</v>
      </c>
      <c r="AQ16" s="21"/>
      <c r="AR16" s="21">
        <v>0.26163007383370201</v>
      </c>
      <c r="AS16" s="21">
        <v>0.192347688058329</v>
      </c>
      <c r="AT16" s="21">
        <v>0.18722310139762299</v>
      </c>
      <c r="AU16" s="21">
        <v>0.163280079470601</v>
      </c>
      <c r="AV16" s="21">
        <v>0.12519885069640899</v>
      </c>
      <c r="AW16" s="21"/>
      <c r="AX16" s="21">
        <v>0.18516228342924501</v>
      </c>
      <c r="AY16" s="21">
        <v>0.200657667246528</v>
      </c>
      <c r="AZ16" s="21">
        <v>0.227039342838982</v>
      </c>
      <c r="BA16" s="21">
        <v>0.16803588817224599</v>
      </c>
      <c r="BB16" s="21">
        <v>0.147776302902145</v>
      </c>
      <c r="BC16" s="21">
        <v>0.172700309397472</v>
      </c>
      <c r="BD16" s="21"/>
      <c r="BE16" s="21">
        <v>0.22062493891332799</v>
      </c>
      <c r="BF16" s="21">
        <v>0.16403565901311201</v>
      </c>
      <c r="BG16" s="21">
        <v>0.16575562225874499</v>
      </c>
      <c r="BH16" s="21"/>
      <c r="BI16" s="21">
        <v>0.26502334781781201</v>
      </c>
      <c r="BJ16" s="21">
        <v>0.16715917958437701</v>
      </c>
      <c r="BK16" s="21"/>
      <c r="BL16" s="21">
        <v>0.14801049994944801</v>
      </c>
      <c r="BM16" s="21">
        <v>0.183927410521319</v>
      </c>
      <c r="BN16" s="21">
        <v>0.24185218582801801</v>
      </c>
      <c r="BO16" s="21">
        <v>0.240533472980584</v>
      </c>
      <c r="BP16" s="21">
        <v>0.21709095720886801</v>
      </c>
      <c r="BQ16" s="21"/>
      <c r="BR16" s="21">
        <v>0.195597316684893</v>
      </c>
      <c r="BS16" s="21">
        <v>0.14981175539303701</v>
      </c>
      <c r="BT16" s="21">
        <v>0.116806142094542</v>
      </c>
      <c r="BU16" s="21">
        <v>0.18078009697861899</v>
      </c>
      <c r="BV16" s="21"/>
      <c r="BW16" s="21">
        <v>0.161079454532921</v>
      </c>
      <c r="BX16" s="21">
        <v>0.152808090202284</v>
      </c>
      <c r="BY16" s="21">
        <v>0.17429484924140501</v>
      </c>
      <c r="BZ16" s="21">
        <v>0.19504673469557299</v>
      </c>
      <c r="CA16" s="21">
        <v>0.24437627567780101</v>
      </c>
      <c r="CB16" s="21"/>
      <c r="CC16" s="21">
        <v>0.25008567620578898</v>
      </c>
      <c r="CD16" s="21">
        <v>0.26557027776706299</v>
      </c>
      <c r="CE16" s="21">
        <v>0.20029123228974199</v>
      </c>
      <c r="CF16" s="21">
        <v>0.19785026565515601</v>
      </c>
      <c r="CG16" s="21">
        <v>0.175829853094225</v>
      </c>
      <c r="CH16" s="21">
        <v>0.157139935549655</v>
      </c>
      <c r="CI16" s="21">
        <v>0.156664082660011</v>
      </c>
      <c r="CJ16" s="21">
        <v>0.191666238374607</v>
      </c>
      <c r="CK16" s="21">
        <v>0.12743226909997701</v>
      </c>
      <c r="CL16" s="21">
        <v>0.119256483549319</v>
      </c>
    </row>
    <row r="17" spans="2:90" x14ac:dyDescent="0.25">
      <c r="B17" s="18" t="s">
        <v>498</v>
      </c>
      <c r="C17" s="22">
        <v>0.32507883105873497</v>
      </c>
      <c r="D17" s="22">
        <v>0.32933727545555902</v>
      </c>
      <c r="E17" s="22">
        <v>0.32164873468277</v>
      </c>
      <c r="F17" s="22"/>
      <c r="G17" s="22">
        <v>0.20158691782271801</v>
      </c>
      <c r="H17" s="22">
        <v>0.33627412159681402</v>
      </c>
      <c r="I17" s="22">
        <v>0.26627711097951201</v>
      </c>
      <c r="J17" s="22">
        <v>0.29463260120078899</v>
      </c>
      <c r="K17" s="22">
        <v>0.31592237751762198</v>
      </c>
      <c r="L17" s="22">
        <v>0.441184724464111</v>
      </c>
      <c r="M17" s="22"/>
      <c r="N17" s="22">
        <v>0.469571335260626</v>
      </c>
      <c r="O17" s="22">
        <v>0.32874144858548598</v>
      </c>
      <c r="P17" s="22">
        <v>0.31550294687958702</v>
      </c>
      <c r="Q17" s="22">
        <v>0.17193571589486101</v>
      </c>
      <c r="R17" s="22"/>
      <c r="S17" s="22">
        <v>0.35294368849667002</v>
      </c>
      <c r="T17" s="22">
        <v>0.31088746174203802</v>
      </c>
      <c r="U17" s="22">
        <v>0.37239918026896301</v>
      </c>
      <c r="V17" s="22">
        <v>0.35654024279522101</v>
      </c>
      <c r="W17" s="22">
        <v>0.236506767653895</v>
      </c>
      <c r="X17" s="22">
        <v>0.25370097982714701</v>
      </c>
      <c r="Y17" s="22">
        <v>0.33826504304739902</v>
      </c>
      <c r="Z17" s="22">
        <v>0.27414258625351601</v>
      </c>
      <c r="AA17" s="22">
        <v>0.37074926594094698</v>
      </c>
      <c r="AB17" s="22"/>
      <c r="AC17" s="22">
        <v>0.33779790637151402</v>
      </c>
      <c r="AD17" s="22">
        <v>0.40562711645851401</v>
      </c>
      <c r="AE17" s="22">
        <v>0.19130431565155401</v>
      </c>
      <c r="AF17" s="22"/>
      <c r="AG17" s="22">
        <v>0.48829596692346</v>
      </c>
      <c r="AH17" s="22">
        <v>0.40916833092164701</v>
      </c>
      <c r="AI17" s="22">
        <v>0.42858258797081999</v>
      </c>
      <c r="AJ17" s="22">
        <v>0.20658116969536799</v>
      </c>
      <c r="AK17" s="22"/>
      <c r="AL17" s="22">
        <v>0.25439412159403801</v>
      </c>
      <c r="AM17" s="22">
        <v>0.230006595465962</v>
      </c>
      <c r="AN17" s="22">
        <v>0.42045368633035002</v>
      </c>
      <c r="AO17" s="22">
        <v>0.45519889738110703</v>
      </c>
      <c r="AP17" s="22">
        <v>0.42530180177554699</v>
      </c>
      <c r="AQ17" s="22"/>
      <c r="AR17" s="22">
        <v>0.13904460323676299</v>
      </c>
      <c r="AS17" s="22">
        <v>0.29126627846536601</v>
      </c>
      <c r="AT17" s="22">
        <v>0.33992559320020299</v>
      </c>
      <c r="AU17" s="22">
        <v>0.39227390858007499</v>
      </c>
      <c r="AV17" s="22">
        <v>0.52711213259439604</v>
      </c>
      <c r="AW17" s="22"/>
      <c r="AX17" s="22">
        <v>0.33740123453985199</v>
      </c>
      <c r="AY17" s="22">
        <v>0.30697427113435</v>
      </c>
      <c r="AZ17" s="22">
        <v>0.212536104881099</v>
      </c>
      <c r="BA17" s="22">
        <v>0.35433816684460601</v>
      </c>
      <c r="BB17" s="22">
        <v>0.40200821371717799</v>
      </c>
      <c r="BC17" s="22">
        <v>0.37331178534126302</v>
      </c>
      <c r="BD17" s="22"/>
      <c r="BE17" s="22">
        <v>0.237727938392229</v>
      </c>
      <c r="BF17" s="22">
        <v>0.38004773367936401</v>
      </c>
      <c r="BG17" s="22">
        <v>0.38959331992234297</v>
      </c>
      <c r="BH17" s="22"/>
      <c r="BI17" s="22">
        <v>0.15529048380438901</v>
      </c>
      <c r="BJ17" s="22">
        <v>0.36818423761111302</v>
      </c>
      <c r="BK17" s="22"/>
      <c r="BL17" s="22">
        <v>0.44702836480841901</v>
      </c>
      <c r="BM17" s="22">
        <v>0.33897307460295001</v>
      </c>
      <c r="BN17" s="22">
        <v>0.15751671338328099</v>
      </c>
      <c r="BO17" s="22">
        <v>0.141508161948665</v>
      </c>
      <c r="BP17" s="22">
        <v>0.24744631507930301</v>
      </c>
      <c r="BQ17" s="22"/>
      <c r="BR17" s="22">
        <v>0.30884367776445298</v>
      </c>
      <c r="BS17" s="22">
        <v>0.343936072626778</v>
      </c>
      <c r="BT17" s="22">
        <v>0.50145062054715905</v>
      </c>
      <c r="BU17" s="22">
        <v>0.39416371879915801</v>
      </c>
      <c r="BV17" s="22"/>
      <c r="BW17" s="22">
        <v>0.37619298699558001</v>
      </c>
      <c r="BX17" s="22">
        <v>0.43702745375172097</v>
      </c>
      <c r="BY17" s="22">
        <v>0.349084318943781</v>
      </c>
      <c r="BZ17" s="22">
        <v>0.31324722410526001</v>
      </c>
      <c r="CA17" s="22">
        <v>0.16425055968785399</v>
      </c>
      <c r="CB17" s="22"/>
      <c r="CC17" s="22">
        <v>0.12933972603035701</v>
      </c>
      <c r="CD17" s="22">
        <v>0.14847165638343901</v>
      </c>
      <c r="CE17" s="22">
        <v>0.277808504240525</v>
      </c>
      <c r="CF17" s="22">
        <v>0.31874964623844598</v>
      </c>
      <c r="CG17" s="22">
        <v>0.344621204790027</v>
      </c>
      <c r="CH17" s="22">
        <v>0.41045892771879</v>
      </c>
      <c r="CI17" s="22">
        <v>0.39081810302834902</v>
      </c>
      <c r="CJ17" s="22">
        <v>0.37308647356954799</v>
      </c>
      <c r="CK17" s="22">
        <v>0.44577023638275898</v>
      </c>
      <c r="CL17" s="22">
        <v>0.48016033325901197</v>
      </c>
    </row>
    <row r="18" spans="2:90" x14ac:dyDescent="0.25">
      <c r="B18" s="16"/>
    </row>
    <row r="19" spans="2:90" x14ac:dyDescent="0.25">
      <c r="B19" t="s">
        <v>114</v>
      </c>
    </row>
    <row r="20" spans="2:90" x14ac:dyDescent="0.25">
      <c r="B20" t="s">
        <v>115</v>
      </c>
    </row>
    <row r="22" spans="2:90" x14ac:dyDescent="0.25">
      <c r="B22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511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508</v>
      </c>
      <c r="C9" s="17">
        <v>0.16282866894665901</v>
      </c>
      <c r="D9" s="17">
        <v>0.14739117608786201</v>
      </c>
      <c r="E9" s="17">
        <v>0.17757780535298801</v>
      </c>
      <c r="F9" s="17"/>
      <c r="G9" s="17">
        <v>0.199909618259941</v>
      </c>
      <c r="H9" s="17">
        <v>0.16736871073051099</v>
      </c>
      <c r="I9" s="17">
        <v>0.196146288362989</v>
      </c>
      <c r="J9" s="17">
        <v>0.17899059400620901</v>
      </c>
      <c r="K9" s="17">
        <v>0.14018104103663201</v>
      </c>
      <c r="L9" s="17">
        <v>0.123532539878836</v>
      </c>
      <c r="M9" s="17"/>
      <c r="N9" s="17">
        <v>0.172454404421611</v>
      </c>
      <c r="O9" s="17">
        <v>0.16995983006429399</v>
      </c>
      <c r="P9" s="17">
        <v>0.15882439877325999</v>
      </c>
      <c r="Q9" s="17">
        <v>0.14901446652151201</v>
      </c>
      <c r="R9" s="17"/>
      <c r="S9" s="17">
        <v>0.17256431471799499</v>
      </c>
      <c r="T9" s="17">
        <v>0.17687676050832701</v>
      </c>
      <c r="U9" s="17">
        <v>0.15606437287434599</v>
      </c>
      <c r="V9" s="17">
        <v>0.18770184044171401</v>
      </c>
      <c r="W9" s="17">
        <v>0.14986134831021999</v>
      </c>
      <c r="X9" s="17">
        <v>0.15003495594004701</v>
      </c>
      <c r="Y9" s="17">
        <v>0.13320628268858001</v>
      </c>
      <c r="Z9" s="17">
        <v>0.16405288945996699</v>
      </c>
      <c r="AA9" s="17">
        <v>0.15848280841651</v>
      </c>
      <c r="AB9" s="17"/>
      <c r="AC9" s="17">
        <v>0.154487308096454</v>
      </c>
      <c r="AD9" s="17">
        <v>0.166543903984994</v>
      </c>
      <c r="AE9" s="17">
        <v>0.146941405728645</v>
      </c>
      <c r="AF9" s="17"/>
      <c r="AG9" s="17">
        <v>0.16754640010946101</v>
      </c>
      <c r="AH9" s="17">
        <v>0.1779167884517</v>
      </c>
      <c r="AI9" s="17">
        <v>0.16347569200657999</v>
      </c>
      <c r="AJ9" s="17">
        <v>0.13555770826100499</v>
      </c>
      <c r="AK9" s="17"/>
      <c r="AL9" s="17">
        <v>0.16418334770740101</v>
      </c>
      <c r="AM9" s="17">
        <v>0.17232425901904899</v>
      </c>
      <c r="AN9" s="17">
        <v>0.166445666902832</v>
      </c>
      <c r="AO9" s="17">
        <v>0.15334985438172899</v>
      </c>
      <c r="AP9" s="17">
        <v>0.18497930413193001</v>
      </c>
      <c r="AQ9" s="17"/>
      <c r="AR9" s="17">
        <v>0.16717508873680501</v>
      </c>
      <c r="AS9" s="17">
        <v>0.154615415211418</v>
      </c>
      <c r="AT9" s="17">
        <v>0.15960807860656101</v>
      </c>
      <c r="AU9" s="17">
        <v>0.168834795458288</v>
      </c>
      <c r="AV9" s="17">
        <v>0.19562959010257</v>
      </c>
      <c r="AW9" s="17"/>
      <c r="AX9" s="17">
        <v>0.172378436624984</v>
      </c>
      <c r="AY9" s="17">
        <v>0.149056628821441</v>
      </c>
      <c r="AZ9" s="17">
        <v>0.166545703712809</v>
      </c>
      <c r="BA9" s="17">
        <v>0.16703818544125901</v>
      </c>
      <c r="BB9" s="17">
        <v>0.165977802555627</v>
      </c>
      <c r="BC9" s="17">
        <v>0.16828995235056099</v>
      </c>
      <c r="BD9" s="17"/>
      <c r="BE9" s="17">
        <v>0.18639976343530101</v>
      </c>
      <c r="BF9" s="17">
        <v>0.154023499900976</v>
      </c>
      <c r="BG9" s="17">
        <v>0.143032396695046</v>
      </c>
      <c r="BH9" s="17"/>
      <c r="BI9" s="17">
        <v>0.23788444583280799</v>
      </c>
      <c r="BJ9" s="17">
        <v>0.14377371123548199</v>
      </c>
      <c r="BK9" s="17"/>
      <c r="BL9" s="17">
        <v>0.139358801891378</v>
      </c>
      <c r="BM9" s="17">
        <v>0.19578808630519101</v>
      </c>
      <c r="BN9" s="17">
        <v>0.153793822126499</v>
      </c>
      <c r="BO9" s="17">
        <v>0.16782381335753699</v>
      </c>
      <c r="BP9" s="17">
        <v>0.16384959889365799</v>
      </c>
      <c r="BQ9" s="17"/>
      <c r="BR9" s="17">
        <v>0.167970043544694</v>
      </c>
      <c r="BS9" s="17">
        <v>0.12791274347998599</v>
      </c>
      <c r="BT9" s="17">
        <v>0.14905954768503399</v>
      </c>
      <c r="BU9" s="17">
        <v>0.14502397545005899</v>
      </c>
      <c r="BV9" s="17"/>
      <c r="BW9" s="17">
        <v>0.16221363109904099</v>
      </c>
      <c r="BX9" s="17">
        <v>0.158866251460034</v>
      </c>
      <c r="BY9" s="17">
        <v>0.17384272876486401</v>
      </c>
      <c r="BZ9" s="17">
        <v>0.16589149300877301</v>
      </c>
      <c r="CA9" s="17">
        <v>0.14943212714179999</v>
      </c>
      <c r="CB9" s="17"/>
      <c r="CC9" s="17">
        <v>0.121984788988604</v>
      </c>
      <c r="CD9" s="17">
        <v>0.1631987275616</v>
      </c>
      <c r="CE9" s="17">
        <v>0.176044625170586</v>
      </c>
      <c r="CF9" s="17">
        <v>0.16961814782714499</v>
      </c>
      <c r="CG9" s="17">
        <v>0.178763651245403</v>
      </c>
      <c r="CH9" s="17">
        <v>0.12808619333912899</v>
      </c>
      <c r="CI9" s="17">
        <v>0.173071769568579</v>
      </c>
      <c r="CJ9" s="17">
        <v>0.187563120715841</v>
      </c>
      <c r="CK9" s="17">
        <v>0.19246684947100401</v>
      </c>
      <c r="CL9" s="17">
        <v>0.13318374438832101</v>
      </c>
    </row>
    <row r="10" spans="2:90" ht="45" x14ac:dyDescent="0.25">
      <c r="B10" s="18" t="s">
        <v>509</v>
      </c>
      <c r="C10" s="17">
        <v>0.32865300513501899</v>
      </c>
      <c r="D10" s="17">
        <v>0.33669026523936801</v>
      </c>
      <c r="E10" s="17">
        <v>0.32110291891742299</v>
      </c>
      <c r="F10" s="17"/>
      <c r="G10" s="17">
        <v>0.43599220105016401</v>
      </c>
      <c r="H10" s="17">
        <v>0.41409963592625798</v>
      </c>
      <c r="I10" s="17">
        <v>0.39602068836948801</v>
      </c>
      <c r="J10" s="17">
        <v>0.32815403306449997</v>
      </c>
      <c r="K10" s="17">
        <v>0.29340037646552097</v>
      </c>
      <c r="L10" s="17">
        <v>0.195760817376843</v>
      </c>
      <c r="M10" s="17"/>
      <c r="N10" s="17">
        <v>0.37302230548337301</v>
      </c>
      <c r="O10" s="17">
        <v>0.337180036756139</v>
      </c>
      <c r="P10" s="17">
        <v>0.30934267134153698</v>
      </c>
      <c r="Q10" s="17">
        <v>0.28990823139563199</v>
      </c>
      <c r="R10" s="17"/>
      <c r="S10" s="17">
        <v>0.37214063503484501</v>
      </c>
      <c r="T10" s="17">
        <v>0.319041762837453</v>
      </c>
      <c r="U10" s="17">
        <v>0.31175298609277802</v>
      </c>
      <c r="V10" s="17">
        <v>0.29961469196705598</v>
      </c>
      <c r="W10" s="17">
        <v>0.32102117771236699</v>
      </c>
      <c r="X10" s="17">
        <v>0.34870740500549302</v>
      </c>
      <c r="Y10" s="17">
        <v>0.326524461490526</v>
      </c>
      <c r="Z10" s="17">
        <v>0.33016628973121798</v>
      </c>
      <c r="AA10" s="17">
        <v>0.31614679621955699</v>
      </c>
      <c r="AB10" s="17"/>
      <c r="AC10" s="17">
        <v>0.29328823683725902</v>
      </c>
      <c r="AD10" s="17">
        <v>0.35127034988184302</v>
      </c>
      <c r="AE10" s="17">
        <v>0.338290520515587</v>
      </c>
      <c r="AF10" s="17"/>
      <c r="AG10" s="17">
        <v>0.28984179625013901</v>
      </c>
      <c r="AH10" s="17">
        <v>0.39749583865497101</v>
      </c>
      <c r="AI10" s="17">
        <v>0.31765099232815103</v>
      </c>
      <c r="AJ10" s="17">
        <v>0.32112773459243898</v>
      </c>
      <c r="AK10" s="17"/>
      <c r="AL10" s="17">
        <v>0.28189098848742999</v>
      </c>
      <c r="AM10" s="17">
        <v>0.32405964888751199</v>
      </c>
      <c r="AN10" s="17">
        <v>0.37913753221949398</v>
      </c>
      <c r="AO10" s="17">
        <v>0.40224303226493202</v>
      </c>
      <c r="AP10" s="17">
        <v>0.33664093955117402</v>
      </c>
      <c r="AQ10" s="17"/>
      <c r="AR10" s="17">
        <v>0.266646475435105</v>
      </c>
      <c r="AS10" s="17">
        <v>0.28925824941514999</v>
      </c>
      <c r="AT10" s="17">
        <v>0.33423172639640297</v>
      </c>
      <c r="AU10" s="17">
        <v>0.38030846151344899</v>
      </c>
      <c r="AV10" s="17">
        <v>0.409442456322471</v>
      </c>
      <c r="AW10" s="17"/>
      <c r="AX10" s="17">
        <v>0.39395911722453902</v>
      </c>
      <c r="AY10" s="17">
        <v>0.31052844429765902</v>
      </c>
      <c r="AZ10" s="17">
        <v>0.30595183219913702</v>
      </c>
      <c r="BA10" s="17">
        <v>0.29803305621825898</v>
      </c>
      <c r="BB10" s="17">
        <v>0.34261192449990202</v>
      </c>
      <c r="BC10" s="17">
        <v>0.26897662026525498</v>
      </c>
      <c r="BD10" s="17"/>
      <c r="BE10" s="17">
        <v>0.32331232540565003</v>
      </c>
      <c r="BF10" s="17">
        <v>0.43015593008715503</v>
      </c>
      <c r="BG10" s="17">
        <v>0.24196123488301499</v>
      </c>
      <c r="BH10" s="17"/>
      <c r="BI10" s="17">
        <v>0.30419718674435597</v>
      </c>
      <c r="BJ10" s="17">
        <v>0.33486178218802498</v>
      </c>
      <c r="BK10" s="17"/>
      <c r="BL10" s="17">
        <v>0.27813618065342599</v>
      </c>
      <c r="BM10" s="17">
        <v>0.38053466108032002</v>
      </c>
      <c r="BN10" s="17">
        <v>0.36199365206143003</v>
      </c>
      <c r="BO10" s="17">
        <v>0.33180271392416699</v>
      </c>
      <c r="BP10" s="17">
        <v>0.36626938646117202</v>
      </c>
      <c r="BQ10" s="17"/>
      <c r="BR10" s="17">
        <v>0.31293180564761303</v>
      </c>
      <c r="BS10" s="17">
        <v>0.41953026445596198</v>
      </c>
      <c r="BT10" s="17">
        <v>0.40410987649930902</v>
      </c>
      <c r="BU10" s="17">
        <v>0.39356163788251602</v>
      </c>
      <c r="BV10" s="17"/>
      <c r="BW10" s="17">
        <v>0.33678610826357402</v>
      </c>
      <c r="BX10" s="17">
        <v>0.300076481203704</v>
      </c>
      <c r="BY10" s="17">
        <v>0.30450417084548698</v>
      </c>
      <c r="BZ10" s="17">
        <v>0.34967973731660501</v>
      </c>
      <c r="CA10" s="17">
        <v>0.35448158341264502</v>
      </c>
      <c r="CB10" s="17"/>
      <c r="CC10" s="17">
        <v>0.360385286942627</v>
      </c>
      <c r="CD10" s="17">
        <v>0.34370682583599599</v>
      </c>
      <c r="CE10" s="17">
        <v>0.36163798735915098</v>
      </c>
      <c r="CF10" s="17">
        <v>0.38234948814069197</v>
      </c>
      <c r="CG10" s="17">
        <v>0.32383343434613898</v>
      </c>
      <c r="CH10" s="17">
        <v>0.30022063944275701</v>
      </c>
      <c r="CI10" s="17">
        <v>0.31448379404051702</v>
      </c>
      <c r="CJ10" s="17">
        <v>0.29752009119234601</v>
      </c>
      <c r="CK10" s="17">
        <v>0.322117470887335</v>
      </c>
      <c r="CL10" s="17">
        <v>0.266136504736812</v>
      </c>
    </row>
    <row r="11" spans="2:90" ht="30" x14ac:dyDescent="0.25">
      <c r="B11" s="18" t="s">
        <v>510</v>
      </c>
      <c r="C11" s="17">
        <v>0.48885002957884399</v>
      </c>
      <c r="D11" s="17">
        <v>0.49311140228042399</v>
      </c>
      <c r="E11" s="17">
        <v>0.48551250730029799</v>
      </c>
      <c r="F11" s="17"/>
      <c r="G11" s="17">
        <v>0.30741998490840999</v>
      </c>
      <c r="H11" s="17">
        <v>0.38127564066199798</v>
      </c>
      <c r="I11" s="17">
        <v>0.38759133062245199</v>
      </c>
      <c r="J11" s="17">
        <v>0.478927617069346</v>
      </c>
      <c r="K11" s="17">
        <v>0.56119142583748505</v>
      </c>
      <c r="L11" s="17">
        <v>0.67689580574604102</v>
      </c>
      <c r="M11" s="17"/>
      <c r="N11" s="17">
        <v>0.44328168154333802</v>
      </c>
      <c r="O11" s="17">
        <v>0.47649105112439799</v>
      </c>
      <c r="P11" s="17">
        <v>0.520043408012556</v>
      </c>
      <c r="Q11" s="17">
        <v>0.52164949965360496</v>
      </c>
      <c r="R11" s="17"/>
      <c r="S11" s="17">
        <v>0.42339791191944498</v>
      </c>
      <c r="T11" s="17">
        <v>0.48965317086901</v>
      </c>
      <c r="U11" s="17">
        <v>0.52511651339898002</v>
      </c>
      <c r="V11" s="17">
        <v>0.50284959992996303</v>
      </c>
      <c r="W11" s="17">
        <v>0.51041201788659196</v>
      </c>
      <c r="X11" s="17">
        <v>0.47138725402661702</v>
      </c>
      <c r="Y11" s="17">
        <v>0.51282953285827904</v>
      </c>
      <c r="Z11" s="17">
        <v>0.49860925663428202</v>
      </c>
      <c r="AA11" s="17">
        <v>0.50446763093694702</v>
      </c>
      <c r="AB11" s="17"/>
      <c r="AC11" s="17">
        <v>0.54153903951140603</v>
      </c>
      <c r="AD11" s="17">
        <v>0.47589981457720198</v>
      </c>
      <c r="AE11" s="17">
        <v>0.46925788390675699</v>
      </c>
      <c r="AF11" s="17"/>
      <c r="AG11" s="17">
        <v>0.53520669905206197</v>
      </c>
      <c r="AH11" s="17">
        <v>0.41410114599138698</v>
      </c>
      <c r="AI11" s="17">
        <v>0.50326151665014895</v>
      </c>
      <c r="AJ11" s="17">
        <v>0.53001943831736997</v>
      </c>
      <c r="AK11" s="17"/>
      <c r="AL11" s="17">
        <v>0.52803167559087205</v>
      </c>
      <c r="AM11" s="17">
        <v>0.48151406502456401</v>
      </c>
      <c r="AN11" s="17">
        <v>0.437072660178348</v>
      </c>
      <c r="AO11" s="17">
        <v>0.43560350368851902</v>
      </c>
      <c r="AP11" s="17">
        <v>0.446934485910709</v>
      </c>
      <c r="AQ11" s="17"/>
      <c r="AR11" s="17">
        <v>0.52096715076337796</v>
      </c>
      <c r="AS11" s="17">
        <v>0.53333472077420696</v>
      </c>
      <c r="AT11" s="17">
        <v>0.49609774407872098</v>
      </c>
      <c r="AU11" s="17">
        <v>0.439253578354246</v>
      </c>
      <c r="AV11" s="17">
        <v>0.38211338814204399</v>
      </c>
      <c r="AW11" s="17"/>
      <c r="AX11" s="17">
        <v>0.40547564246237899</v>
      </c>
      <c r="AY11" s="17">
        <v>0.51953971018394796</v>
      </c>
      <c r="AZ11" s="17">
        <v>0.51593737500195802</v>
      </c>
      <c r="BA11" s="17">
        <v>0.51822384373141706</v>
      </c>
      <c r="BB11" s="17">
        <v>0.48292432522210199</v>
      </c>
      <c r="BC11" s="17">
        <v>0.53502639680275998</v>
      </c>
      <c r="BD11" s="17"/>
      <c r="BE11" s="17">
        <v>0.46380862106050702</v>
      </c>
      <c r="BF11" s="17">
        <v>0.393775910546801</v>
      </c>
      <c r="BG11" s="17">
        <v>0.61172254586403796</v>
      </c>
      <c r="BH11" s="17"/>
      <c r="BI11" s="17">
        <v>0.44094164653145002</v>
      </c>
      <c r="BJ11" s="17">
        <v>0.501012880339335</v>
      </c>
      <c r="BK11" s="17"/>
      <c r="BL11" s="17">
        <v>0.57485218991924403</v>
      </c>
      <c r="BM11" s="17">
        <v>0.40871910939339601</v>
      </c>
      <c r="BN11" s="17">
        <v>0.45767344449461</v>
      </c>
      <c r="BO11" s="17">
        <v>0.46472212921502198</v>
      </c>
      <c r="BP11" s="17">
        <v>0.45263357575593999</v>
      </c>
      <c r="BQ11" s="17"/>
      <c r="BR11" s="17">
        <v>0.50249798023914705</v>
      </c>
      <c r="BS11" s="17">
        <v>0.41354825756895502</v>
      </c>
      <c r="BT11" s="17">
        <v>0.415536404639892</v>
      </c>
      <c r="BU11" s="17">
        <v>0.43628994782078001</v>
      </c>
      <c r="BV11" s="17"/>
      <c r="BW11" s="17">
        <v>0.48480836474004302</v>
      </c>
      <c r="BX11" s="17">
        <v>0.52596115327766702</v>
      </c>
      <c r="BY11" s="17">
        <v>0.50047878068755602</v>
      </c>
      <c r="BZ11" s="17">
        <v>0.46578956152517498</v>
      </c>
      <c r="CA11" s="17">
        <v>0.47094980418258803</v>
      </c>
      <c r="CB11" s="17"/>
      <c r="CC11" s="17">
        <v>0.48162615207418802</v>
      </c>
      <c r="CD11" s="17">
        <v>0.46110309051410697</v>
      </c>
      <c r="CE11" s="17">
        <v>0.45188047861817798</v>
      </c>
      <c r="CF11" s="17">
        <v>0.42830272242670703</v>
      </c>
      <c r="CG11" s="17">
        <v>0.46983554194216298</v>
      </c>
      <c r="CH11" s="17">
        <v>0.55038515444212699</v>
      </c>
      <c r="CI11" s="17">
        <v>0.49890754505521601</v>
      </c>
      <c r="CJ11" s="17">
        <v>0.50553728014064503</v>
      </c>
      <c r="CK11" s="17">
        <v>0.48013110019141297</v>
      </c>
      <c r="CL11" s="17">
        <v>0.58905250855128399</v>
      </c>
    </row>
    <row r="12" spans="2:90" x14ac:dyDescent="0.25">
      <c r="B12" s="18" t="s">
        <v>163</v>
      </c>
      <c r="C12" s="19">
        <v>1.96682963394781E-2</v>
      </c>
      <c r="D12" s="19">
        <v>2.28071563923457E-2</v>
      </c>
      <c r="E12" s="19">
        <v>1.5806768429291199E-2</v>
      </c>
      <c r="F12" s="19"/>
      <c r="G12" s="19">
        <v>5.6678195781485703E-2</v>
      </c>
      <c r="H12" s="19">
        <v>3.7256012681233797E-2</v>
      </c>
      <c r="I12" s="19">
        <v>2.0241692645072001E-2</v>
      </c>
      <c r="J12" s="19">
        <v>1.3927755859944799E-2</v>
      </c>
      <c r="K12" s="19">
        <v>5.2271566603619302E-3</v>
      </c>
      <c r="L12" s="19">
        <v>3.8108369982798799E-3</v>
      </c>
      <c r="M12" s="19"/>
      <c r="N12" s="19">
        <v>1.12416085516776E-2</v>
      </c>
      <c r="O12" s="19">
        <v>1.6369082055169602E-2</v>
      </c>
      <c r="P12" s="19">
        <v>1.1789521872646499E-2</v>
      </c>
      <c r="Q12" s="19">
        <v>3.9427802429250799E-2</v>
      </c>
      <c r="R12" s="19"/>
      <c r="S12" s="19">
        <v>3.1897138327714999E-2</v>
      </c>
      <c r="T12" s="19">
        <v>1.442830578521E-2</v>
      </c>
      <c r="U12" s="19">
        <v>7.0661276338970097E-3</v>
      </c>
      <c r="V12" s="19">
        <v>9.8338676612664908E-3</v>
      </c>
      <c r="W12" s="19">
        <v>1.8705456090820801E-2</v>
      </c>
      <c r="X12" s="19">
        <v>2.98703850278433E-2</v>
      </c>
      <c r="Y12" s="19">
        <v>2.7439722962614502E-2</v>
      </c>
      <c r="Z12" s="19">
        <v>7.1715641745331302E-3</v>
      </c>
      <c r="AA12" s="19">
        <v>2.0902764426985999E-2</v>
      </c>
      <c r="AB12" s="19"/>
      <c r="AC12" s="19">
        <v>1.06854155548809E-2</v>
      </c>
      <c r="AD12" s="19">
        <v>6.2859315559602898E-3</v>
      </c>
      <c r="AE12" s="19">
        <v>4.5510189849011201E-2</v>
      </c>
      <c r="AF12" s="19"/>
      <c r="AG12" s="19">
        <v>7.4051045883378203E-3</v>
      </c>
      <c r="AH12" s="19">
        <v>1.0486226901941099E-2</v>
      </c>
      <c r="AI12" s="19">
        <v>1.56117990151198E-2</v>
      </c>
      <c r="AJ12" s="19">
        <v>1.32951188291861E-2</v>
      </c>
      <c r="AK12" s="19"/>
      <c r="AL12" s="19">
        <v>2.58939882142964E-2</v>
      </c>
      <c r="AM12" s="19">
        <v>2.2102027068875599E-2</v>
      </c>
      <c r="AN12" s="19">
        <v>1.73441406993253E-2</v>
      </c>
      <c r="AO12" s="19">
        <v>8.8036096648204994E-3</v>
      </c>
      <c r="AP12" s="19">
        <v>3.1445270406186797E-2</v>
      </c>
      <c r="AQ12" s="19"/>
      <c r="AR12" s="19">
        <v>4.5211285064711802E-2</v>
      </c>
      <c r="AS12" s="19">
        <v>2.2791614599223999E-2</v>
      </c>
      <c r="AT12" s="19">
        <v>1.00624509183146E-2</v>
      </c>
      <c r="AU12" s="19">
        <v>1.16031646740168E-2</v>
      </c>
      <c r="AV12" s="19">
        <v>1.28145654329146E-2</v>
      </c>
      <c r="AW12" s="19"/>
      <c r="AX12" s="19">
        <v>2.8186803688098401E-2</v>
      </c>
      <c r="AY12" s="19">
        <v>2.0875216696952002E-2</v>
      </c>
      <c r="AZ12" s="19">
        <v>1.15650890860956E-2</v>
      </c>
      <c r="BA12" s="19">
        <v>1.6704914609064699E-2</v>
      </c>
      <c r="BB12" s="19">
        <v>8.4859477223682995E-3</v>
      </c>
      <c r="BC12" s="19">
        <v>2.7707030581423299E-2</v>
      </c>
      <c r="BD12" s="19"/>
      <c r="BE12" s="19">
        <v>2.6479290098542298E-2</v>
      </c>
      <c r="BF12" s="19">
        <v>2.20446594650682E-2</v>
      </c>
      <c r="BG12" s="19">
        <v>3.2838225579015401E-3</v>
      </c>
      <c r="BH12" s="19"/>
      <c r="BI12" s="19">
        <v>1.6976720891385799E-2</v>
      </c>
      <c r="BJ12" s="19">
        <v>2.0351626237157101E-2</v>
      </c>
      <c r="BK12" s="19"/>
      <c r="BL12" s="19">
        <v>7.6528275359513901E-3</v>
      </c>
      <c r="BM12" s="19">
        <v>1.4958143221093701E-2</v>
      </c>
      <c r="BN12" s="19">
        <v>2.6539081317462E-2</v>
      </c>
      <c r="BO12" s="19">
        <v>3.5651343503274403E-2</v>
      </c>
      <c r="BP12" s="19">
        <v>1.7247438889230599E-2</v>
      </c>
      <c r="BQ12" s="19"/>
      <c r="BR12" s="19">
        <v>1.6600170568546398E-2</v>
      </c>
      <c r="BS12" s="19">
        <v>3.9008734495097501E-2</v>
      </c>
      <c r="BT12" s="19">
        <v>3.1294171175764801E-2</v>
      </c>
      <c r="BU12" s="19">
        <v>2.5124438846644701E-2</v>
      </c>
      <c r="BV12" s="19"/>
      <c r="BW12" s="19">
        <v>1.6191895897341799E-2</v>
      </c>
      <c r="BX12" s="19">
        <v>1.50961140585948E-2</v>
      </c>
      <c r="BY12" s="19">
        <v>2.11743197020932E-2</v>
      </c>
      <c r="BZ12" s="19">
        <v>1.8639208149447299E-2</v>
      </c>
      <c r="CA12" s="19">
        <v>2.5136485262967401E-2</v>
      </c>
      <c r="CB12" s="19"/>
      <c r="CC12" s="19">
        <v>3.6003771994580602E-2</v>
      </c>
      <c r="CD12" s="19">
        <v>3.1991356088297201E-2</v>
      </c>
      <c r="CE12" s="19">
        <v>1.04369088520854E-2</v>
      </c>
      <c r="CF12" s="19">
        <v>1.9729641605455601E-2</v>
      </c>
      <c r="CG12" s="19">
        <v>2.7567372466294499E-2</v>
      </c>
      <c r="CH12" s="19">
        <v>2.1308012775986599E-2</v>
      </c>
      <c r="CI12" s="19">
        <v>1.3536891335687799E-2</v>
      </c>
      <c r="CJ12" s="19">
        <v>9.3795079511678498E-3</v>
      </c>
      <c r="CK12" s="19">
        <v>5.2845794502480699E-3</v>
      </c>
      <c r="CL12" s="19">
        <v>1.16272423235827E-2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520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512</v>
      </c>
      <c r="C9" s="17">
        <v>5.7646172077824E-2</v>
      </c>
      <c r="D9" s="17">
        <v>6.3521877057640896E-2</v>
      </c>
      <c r="E9" s="17">
        <v>5.1975224430258801E-2</v>
      </c>
      <c r="F9" s="17"/>
      <c r="G9" s="17">
        <v>7.3573583927258795E-2</v>
      </c>
      <c r="H9" s="17">
        <v>7.2393833338339195E-2</v>
      </c>
      <c r="I9" s="17">
        <v>6.16877812702432E-2</v>
      </c>
      <c r="J9" s="17">
        <v>5.5379749795732999E-2</v>
      </c>
      <c r="K9" s="17">
        <v>4.7384169884126401E-2</v>
      </c>
      <c r="L9" s="17">
        <v>4.5556520719400598E-2</v>
      </c>
      <c r="M9" s="17"/>
      <c r="N9" s="17">
        <v>5.0637869493855799E-2</v>
      </c>
      <c r="O9" s="17">
        <v>5.1531054905652601E-2</v>
      </c>
      <c r="P9" s="17">
        <v>6.57344230508978E-2</v>
      </c>
      <c r="Q9" s="17">
        <v>6.5313301361482001E-2</v>
      </c>
      <c r="R9" s="17"/>
      <c r="S9" s="17">
        <v>9.0270851624589199E-2</v>
      </c>
      <c r="T9" s="17">
        <v>5.5448756863689802E-2</v>
      </c>
      <c r="U9" s="17">
        <v>5.8436721964742297E-2</v>
      </c>
      <c r="V9" s="17">
        <v>5.4604803125536699E-2</v>
      </c>
      <c r="W9" s="17">
        <v>2.48864377595567E-2</v>
      </c>
      <c r="X9" s="17">
        <v>6.0906522509351302E-2</v>
      </c>
      <c r="Y9" s="17">
        <v>4.7882687670938999E-2</v>
      </c>
      <c r="Z9" s="17">
        <v>4.9208358729522499E-2</v>
      </c>
      <c r="AA9" s="17">
        <v>5.2667682144822203E-2</v>
      </c>
      <c r="AB9" s="17"/>
      <c r="AC9" s="17">
        <v>4.9437465774773801E-2</v>
      </c>
      <c r="AD9" s="17">
        <v>7.0810439147052998E-2</v>
      </c>
      <c r="AE9" s="17">
        <v>4.47449601937265E-2</v>
      </c>
      <c r="AF9" s="17"/>
      <c r="AG9" s="17">
        <v>6.0059660351145801E-2</v>
      </c>
      <c r="AH9" s="17">
        <v>7.4454094498246901E-2</v>
      </c>
      <c r="AI9" s="17">
        <v>7.1629161608804906E-2</v>
      </c>
      <c r="AJ9" s="17">
        <v>4.91301996159186E-2</v>
      </c>
      <c r="AK9" s="17"/>
      <c r="AL9" s="17">
        <v>5.5981071832595299E-2</v>
      </c>
      <c r="AM9" s="17">
        <v>4.4937222761609899E-2</v>
      </c>
      <c r="AN9" s="17">
        <v>5.7048401754227297E-2</v>
      </c>
      <c r="AO9" s="17">
        <v>9.9259055554325695E-2</v>
      </c>
      <c r="AP9" s="17">
        <v>3.06127828782616E-2</v>
      </c>
      <c r="AQ9" s="17"/>
      <c r="AR9" s="17">
        <v>5.7502391483195497E-2</v>
      </c>
      <c r="AS9" s="17">
        <v>6.2624108633978603E-2</v>
      </c>
      <c r="AT9" s="17">
        <v>6.0775644282134299E-2</v>
      </c>
      <c r="AU9" s="17">
        <v>5.0860884248124003E-2</v>
      </c>
      <c r="AV9" s="17">
        <v>5.3396057782953699E-2</v>
      </c>
      <c r="AW9" s="17"/>
      <c r="AX9" s="17">
        <v>0.109506159165652</v>
      </c>
      <c r="AY9" s="17">
        <v>5.0322404209928902E-2</v>
      </c>
      <c r="AZ9" s="17">
        <v>3.16897799344215E-2</v>
      </c>
      <c r="BA9" s="17">
        <v>5.0166111922768097E-2</v>
      </c>
      <c r="BB9" s="17">
        <v>2.1741738114707799E-2</v>
      </c>
      <c r="BC9" s="17">
        <v>3.4751628792774103E-2</v>
      </c>
      <c r="BD9" s="17"/>
      <c r="BE9" s="17">
        <v>6.0609752033047297E-2</v>
      </c>
      <c r="BF9" s="17">
        <v>6.6501558788599105E-2</v>
      </c>
      <c r="BG9" s="17">
        <v>4.3098055399042899E-2</v>
      </c>
      <c r="BH9" s="17"/>
      <c r="BI9" s="17">
        <v>6.5941917932827498E-2</v>
      </c>
      <c r="BJ9" s="17">
        <v>5.5540070548963198E-2</v>
      </c>
      <c r="BK9" s="17"/>
      <c r="BL9" s="17">
        <v>5.39965275292369E-2</v>
      </c>
      <c r="BM9" s="17">
        <v>3.8532271419522902E-2</v>
      </c>
      <c r="BN9" s="17">
        <v>6.7035917851864704E-2</v>
      </c>
      <c r="BO9" s="17">
        <v>7.7675773572922005E-2</v>
      </c>
      <c r="BP9" s="17">
        <v>7.9265880296993704E-2</v>
      </c>
      <c r="BQ9" s="17"/>
      <c r="BR9" s="17">
        <v>5.77230812337826E-2</v>
      </c>
      <c r="BS9" s="17">
        <v>4.70851751300944E-2</v>
      </c>
      <c r="BT9" s="17">
        <v>5.0738473062466899E-2</v>
      </c>
      <c r="BU9" s="17">
        <v>8.2663091914374501E-2</v>
      </c>
      <c r="BV9" s="17"/>
      <c r="BW9" s="17">
        <v>5.8812666319710799E-2</v>
      </c>
      <c r="BX9" s="17">
        <v>6.2334471783199903E-2</v>
      </c>
      <c r="BY9" s="17">
        <v>4.5981995863600099E-2</v>
      </c>
      <c r="BZ9" s="17">
        <v>5.3937529251666401E-2</v>
      </c>
      <c r="CA9" s="17">
        <v>5.8032513455952797E-2</v>
      </c>
      <c r="CB9" s="17"/>
      <c r="CC9" s="17">
        <v>5.4884018541631399E-2</v>
      </c>
      <c r="CD9" s="17">
        <v>7.8677169800826396E-2</v>
      </c>
      <c r="CE9" s="17">
        <v>5.9445755168652401E-2</v>
      </c>
      <c r="CF9" s="17">
        <v>6.6192552483297307E-2</v>
      </c>
      <c r="CG9" s="17">
        <v>6.2717648650669394E-2</v>
      </c>
      <c r="CH9" s="17">
        <v>5.6929748964814397E-2</v>
      </c>
      <c r="CI9" s="17">
        <v>4.42957977809647E-2</v>
      </c>
      <c r="CJ9" s="17">
        <v>4.8624665115012601E-2</v>
      </c>
      <c r="CK9" s="17">
        <v>3.3688788357143701E-2</v>
      </c>
      <c r="CL9" s="17">
        <v>4.50337115969539E-2</v>
      </c>
    </row>
    <row r="10" spans="2:90" x14ac:dyDescent="0.25">
      <c r="B10" s="18" t="s">
        <v>513</v>
      </c>
      <c r="C10" s="17">
        <v>0.26129712287075801</v>
      </c>
      <c r="D10" s="17">
        <v>0.29304645286007902</v>
      </c>
      <c r="E10" s="17">
        <v>0.231666270978234</v>
      </c>
      <c r="F10" s="17"/>
      <c r="G10" s="17">
        <v>0.230763806489373</v>
      </c>
      <c r="H10" s="17">
        <v>0.28517411676863902</v>
      </c>
      <c r="I10" s="17">
        <v>0.234284918059498</v>
      </c>
      <c r="J10" s="17">
        <v>0.22033735855903899</v>
      </c>
      <c r="K10" s="17">
        <v>0.27372262196428099</v>
      </c>
      <c r="L10" s="17">
        <v>0.29724257948145999</v>
      </c>
      <c r="M10" s="17"/>
      <c r="N10" s="17">
        <v>0.28936315291035403</v>
      </c>
      <c r="O10" s="17">
        <v>0.25813660196717803</v>
      </c>
      <c r="P10" s="17">
        <v>0.25085416821064299</v>
      </c>
      <c r="Q10" s="17">
        <v>0.24391977624630901</v>
      </c>
      <c r="R10" s="17"/>
      <c r="S10" s="17">
        <v>0.31379304465557001</v>
      </c>
      <c r="T10" s="17">
        <v>0.26004465860808701</v>
      </c>
      <c r="U10" s="17">
        <v>0.27076747650886501</v>
      </c>
      <c r="V10" s="17">
        <v>0.21213228869528999</v>
      </c>
      <c r="W10" s="17">
        <v>0.23966152289725001</v>
      </c>
      <c r="X10" s="17">
        <v>0.228732720984825</v>
      </c>
      <c r="Y10" s="17">
        <v>0.26160789267304602</v>
      </c>
      <c r="Z10" s="17">
        <v>0.25175217442596998</v>
      </c>
      <c r="AA10" s="17">
        <v>0.27779137757760602</v>
      </c>
      <c r="AB10" s="17"/>
      <c r="AC10" s="17">
        <v>0.250794662990457</v>
      </c>
      <c r="AD10" s="17">
        <v>0.29336855956279501</v>
      </c>
      <c r="AE10" s="17">
        <v>0.23945842595195899</v>
      </c>
      <c r="AF10" s="17"/>
      <c r="AG10" s="17">
        <v>0.26766190421046399</v>
      </c>
      <c r="AH10" s="17">
        <v>0.29271076922597</v>
      </c>
      <c r="AI10" s="17">
        <v>0.34646603676480597</v>
      </c>
      <c r="AJ10" s="17">
        <v>0.236610293470151</v>
      </c>
      <c r="AK10" s="17"/>
      <c r="AL10" s="17">
        <v>0.244250461982811</v>
      </c>
      <c r="AM10" s="17">
        <v>0.22146076686272201</v>
      </c>
      <c r="AN10" s="17">
        <v>0.29995652814185497</v>
      </c>
      <c r="AO10" s="17">
        <v>0.29112715705235498</v>
      </c>
      <c r="AP10" s="17">
        <v>0.34121099883177902</v>
      </c>
      <c r="AQ10" s="17"/>
      <c r="AR10" s="17">
        <v>0.26960789249678901</v>
      </c>
      <c r="AS10" s="17">
        <v>0.270539553969873</v>
      </c>
      <c r="AT10" s="17">
        <v>0.25685717277477499</v>
      </c>
      <c r="AU10" s="17">
        <v>0.26268302533521798</v>
      </c>
      <c r="AV10" s="17">
        <v>0.25534426336782601</v>
      </c>
      <c r="AW10" s="17"/>
      <c r="AX10" s="17">
        <v>0.30597974796475902</v>
      </c>
      <c r="AY10" s="17">
        <v>0.27484393405629098</v>
      </c>
      <c r="AZ10" s="17">
        <v>0.24812505403960999</v>
      </c>
      <c r="BA10" s="17">
        <v>0.26308901601352702</v>
      </c>
      <c r="BB10" s="17">
        <v>0.18210306927188499</v>
      </c>
      <c r="BC10" s="17">
        <v>0.18551854804852699</v>
      </c>
      <c r="BD10" s="17"/>
      <c r="BE10" s="17">
        <v>0.250319029688995</v>
      </c>
      <c r="BF10" s="17">
        <v>0.28241989596973399</v>
      </c>
      <c r="BG10" s="17">
        <v>0.25947685517442198</v>
      </c>
      <c r="BH10" s="17"/>
      <c r="BI10" s="17">
        <v>0.23488943275781499</v>
      </c>
      <c r="BJ10" s="17">
        <v>0.26800143583943498</v>
      </c>
      <c r="BK10" s="17"/>
      <c r="BL10" s="17">
        <v>0.290166432847837</v>
      </c>
      <c r="BM10" s="17">
        <v>0.21945796225726699</v>
      </c>
      <c r="BN10" s="17">
        <v>0.29276795160883201</v>
      </c>
      <c r="BO10" s="17">
        <v>0.24574227201290699</v>
      </c>
      <c r="BP10" s="17">
        <v>0.26411536066678698</v>
      </c>
      <c r="BQ10" s="17"/>
      <c r="BR10" s="17">
        <v>0.25483373918924002</v>
      </c>
      <c r="BS10" s="17">
        <v>0.26734986584007098</v>
      </c>
      <c r="BT10" s="17">
        <v>0.31516004140367798</v>
      </c>
      <c r="BU10" s="17">
        <v>0.31151041332739399</v>
      </c>
      <c r="BV10" s="17"/>
      <c r="BW10" s="17">
        <v>0.27206523951363398</v>
      </c>
      <c r="BX10" s="17">
        <v>0.27044913750398097</v>
      </c>
      <c r="BY10" s="17">
        <v>0.23520618115981001</v>
      </c>
      <c r="BZ10" s="17">
        <v>0.25279990796202001</v>
      </c>
      <c r="CA10" s="17">
        <v>0.28847424823444001</v>
      </c>
      <c r="CB10" s="17"/>
      <c r="CC10" s="17">
        <v>0.322485171801627</v>
      </c>
      <c r="CD10" s="17">
        <v>0.26019265073680398</v>
      </c>
      <c r="CE10" s="17">
        <v>0.26032521723052299</v>
      </c>
      <c r="CF10" s="17">
        <v>0.278660696970708</v>
      </c>
      <c r="CG10" s="17">
        <v>0.24611564503080099</v>
      </c>
      <c r="CH10" s="17">
        <v>0.24105951910696499</v>
      </c>
      <c r="CI10" s="17">
        <v>0.29358518777766202</v>
      </c>
      <c r="CJ10" s="17">
        <v>0.22963195073894499</v>
      </c>
      <c r="CK10" s="17">
        <v>0.264993675526774</v>
      </c>
      <c r="CL10" s="17">
        <v>0.24098202244115</v>
      </c>
    </row>
    <row r="11" spans="2:90" x14ac:dyDescent="0.25">
      <c r="B11" s="18" t="s">
        <v>514</v>
      </c>
      <c r="C11" s="17">
        <v>0.36544043220354799</v>
      </c>
      <c r="D11" s="17">
        <v>0.36806444909900699</v>
      </c>
      <c r="E11" s="17">
        <v>0.36313464983295501</v>
      </c>
      <c r="F11" s="17"/>
      <c r="G11" s="17">
        <v>0.34037798223022703</v>
      </c>
      <c r="H11" s="17">
        <v>0.33269614926108498</v>
      </c>
      <c r="I11" s="17">
        <v>0.35752634691178697</v>
      </c>
      <c r="J11" s="17">
        <v>0.364442710570411</v>
      </c>
      <c r="K11" s="17">
        <v>0.40058575933135498</v>
      </c>
      <c r="L11" s="17">
        <v>0.38284354934919701</v>
      </c>
      <c r="M11" s="17"/>
      <c r="N11" s="17">
        <v>0.377802387174003</v>
      </c>
      <c r="O11" s="17">
        <v>0.35877923810206702</v>
      </c>
      <c r="P11" s="17">
        <v>0.35967854681741801</v>
      </c>
      <c r="Q11" s="17">
        <v>0.360525537092173</v>
      </c>
      <c r="R11" s="17"/>
      <c r="S11" s="17">
        <v>0.33098752108353002</v>
      </c>
      <c r="T11" s="17">
        <v>0.34632446431581898</v>
      </c>
      <c r="U11" s="17">
        <v>0.34556688751593101</v>
      </c>
      <c r="V11" s="17">
        <v>0.40845500832037901</v>
      </c>
      <c r="W11" s="17">
        <v>0.38318498403460699</v>
      </c>
      <c r="X11" s="17">
        <v>0.40515691993083902</v>
      </c>
      <c r="Y11" s="17">
        <v>0.362875517979735</v>
      </c>
      <c r="Z11" s="17">
        <v>0.35164627208928501</v>
      </c>
      <c r="AA11" s="17">
        <v>0.373227027658602</v>
      </c>
      <c r="AB11" s="17"/>
      <c r="AC11" s="17">
        <v>0.40678736914166602</v>
      </c>
      <c r="AD11" s="17">
        <v>0.34700846695521498</v>
      </c>
      <c r="AE11" s="17">
        <v>0.34530518535022903</v>
      </c>
      <c r="AF11" s="17"/>
      <c r="AG11" s="17">
        <v>0.411913546141359</v>
      </c>
      <c r="AH11" s="17">
        <v>0.34600101358921498</v>
      </c>
      <c r="AI11" s="17">
        <v>0.29421142314974302</v>
      </c>
      <c r="AJ11" s="17">
        <v>0.39752877820789201</v>
      </c>
      <c r="AK11" s="17"/>
      <c r="AL11" s="17">
        <v>0.35763796980541401</v>
      </c>
      <c r="AM11" s="17">
        <v>0.38314083271990401</v>
      </c>
      <c r="AN11" s="17">
        <v>0.335481229646797</v>
      </c>
      <c r="AO11" s="17">
        <v>0.36815685283793498</v>
      </c>
      <c r="AP11" s="17">
        <v>0.40769372041157298</v>
      </c>
      <c r="AQ11" s="17"/>
      <c r="AR11" s="17">
        <v>0.36709868318435401</v>
      </c>
      <c r="AS11" s="17">
        <v>0.34492467834940199</v>
      </c>
      <c r="AT11" s="17">
        <v>0.37247105261943497</v>
      </c>
      <c r="AU11" s="17">
        <v>0.36679684838649801</v>
      </c>
      <c r="AV11" s="17">
        <v>0.404973330068853</v>
      </c>
      <c r="AW11" s="17"/>
      <c r="AX11" s="17">
        <v>0.32255088843257501</v>
      </c>
      <c r="AY11" s="17">
        <v>0.37527054271066101</v>
      </c>
      <c r="AZ11" s="17">
        <v>0.37431989061832899</v>
      </c>
      <c r="BA11" s="17">
        <v>0.33722710619755503</v>
      </c>
      <c r="BB11" s="17">
        <v>0.41474976301737199</v>
      </c>
      <c r="BC11" s="17">
        <v>0.45953478053135699</v>
      </c>
      <c r="BD11" s="17"/>
      <c r="BE11" s="17">
        <v>0.35397840196983998</v>
      </c>
      <c r="BF11" s="17">
        <v>0.36558791456300299</v>
      </c>
      <c r="BG11" s="17">
        <v>0.38237775234093202</v>
      </c>
      <c r="BH11" s="17"/>
      <c r="BI11" s="17">
        <v>0.34033408357012002</v>
      </c>
      <c r="BJ11" s="17">
        <v>0.37181436411578001</v>
      </c>
      <c r="BK11" s="17"/>
      <c r="BL11" s="17">
        <v>0.37129608852658202</v>
      </c>
      <c r="BM11" s="17">
        <v>0.38360888783840902</v>
      </c>
      <c r="BN11" s="17">
        <v>0.327372249992118</v>
      </c>
      <c r="BO11" s="17">
        <v>0.35867925402914902</v>
      </c>
      <c r="BP11" s="17">
        <v>0.35912842035536202</v>
      </c>
      <c r="BQ11" s="17"/>
      <c r="BR11" s="17">
        <v>0.37094932617708198</v>
      </c>
      <c r="BS11" s="17">
        <v>0.35414688298443497</v>
      </c>
      <c r="BT11" s="17">
        <v>0.33521970500760201</v>
      </c>
      <c r="BU11" s="17">
        <v>0.335178788575692</v>
      </c>
      <c r="BV11" s="17"/>
      <c r="BW11" s="17">
        <v>0.35541862537955698</v>
      </c>
      <c r="BX11" s="17">
        <v>0.37855476428270401</v>
      </c>
      <c r="BY11" s="17">
        <v>0.384450759443215</v>
      </c>
      <c r="BZ11" s="17">
        <v>0.36713253166835103</v>
      </c>
      <c r="CA11" s="17">
        <v>0.33799316399289597</v>
      </c>
      <c r="CB11" s="17"/>
      <c r="CC11" s="17">
        <v>0.33995372358398401</v>
      </c>
      <c r="CD11" s="17">
        <v>0.31831279677518698</v>
      </c>
      <c r="CE11" s="17">
        <v>0.38193933097364902</v>
      </c>
      <c r="CF11" s="17">
        <v>0.33825864997029398</v>
      </c>
      <c r="CG11" s="17">
        <v>0.38523237652354397</v>
      </c>
      <c r="CH11" s="17">
        <v>0.35219412237596398</v>
      </c>
      <c r="CI11" s="17">
        <v>0.347828992949338</v>
      </c>
      <c r="CJ11" s="17">
        <v>0.43895953872569698</v>
      </c>
      <c r="CK11" s="17">
        <v>0.37412470366703898</v>
      </c>
      <c r="CL11" s="17">
        <v>0.382523921312103</v>
      </c>
    </row>
    <row r="12" spans="2:90" x14ac:dyDescent="0.25">
      <c r="B12" s="18" t="s">
        <v>515</v>
      </c>
      <c r="C12" s="17">
        <v>0.119896169777634</v>
      </c>
      <c r="D12" s="17">
        <v>0.105458851031174</v>
      </c>
      <c r="E12" s="17">
        <v>0.133925105118951</v>
      </c>
      <c r="F12" s="17"/>
      <c r="G12" s="17">
        <v>0.17209712644827099</v>
      </c>
      <c r="H12" s="17">
        <v>0.142306608680178</v>
      </c>
      <c r="I12" s="17">
        <v>0.13603364584455399</v>
      </c>
      <c r="J12" s="17">
        <v>0.120796427614435</v>
      </c>
      <c r="K12" s="17">
        <v>8.3781877236856095E-2</v>
      </c>
      <c r="L12" s="17">
        <v>9.2853523040565503E-2</v>
      </c>
      <c r="M12" s="17"/>
      <c r="N12" s="17">
        <v>0.121202903429385</v>
      </c>
      <c r="O12" s="17">
        <v>0.11984582999788</v>
      </c>
      <c r="P12" s="17">
        <v>0.12740658356145401</v>
      </c>
      <c r="Q12" s="17">
        <v>0.11245188834676501</v>
      </c>
      <c r="R12" s="17"/>
      <c r="S12" s="17">
        <v>0.133025525827075</v>
      </c>
      <c r="T12" s="17">
        <v>0.119866694442136</v>
      </c>
      <c r="U12" s="17">
        <v>0.125266117093638</v>
      </c>
      <c r="V12" s="17">
        <v>9.3010862986068005E-2</v>
      </c>
      <c r="W12" s="17">
        <v>0.12391377111437001</v>
      </c>
      <c r="X12" s="17">
        <v>0.10884212590743</v>
      </c>
      <c r="Y12" s="17">
        <v>0.14101478507770801</v>
      </c>
      <c r="Z12" s="17">
        <v>0.14411432894502199</v>
      </c>
      <c r="AA12" s="17">
        <v>0.104114350827209</v>
      </c>
      <c r="AB12" s="17"/>
      <c r="AC12" s="17">
        <v>9.9003790893972904E-2</v>
      </c>
      <c r="AD12" s="17">
        <v>0.11660156759852899</v>
      </c>
      <c r="AE12" s="17">
        <v>0.14698321195589201</v>
      </c>
      <c r="AF12" s="17"/>
      <c r="AG12" s="17">
        <v>9.0657033235547593E-2</v>
      </c>
      <c r="AH12" s="17">
        <v>0.124963105122709</v>
      </c>
      <c r="AI12" s="17">
        <v>9.4045455519546906E-2</v>
      </c>
      <c r="AJ12" s="17">
        <v>0.12708032571500999</v>
      </c>
      <c r="AK12" s="17"/>
      <c r="AL12" s="17">
        <v>0.105139582481506</v>
      </c>
      <c r="AM12" s="17">
        <v>0.13965222603230801</v>
      </c>
      <c r="AN12" s="17">
        <v>0.12933620473549501</v>
      </c>
      <c r="AO12" s="17">
        <v>0.113831590734134</v>
      </c>
      <c r="AP12" s="17">
        <v>0.123449169971656</v>
      </c>
      <c r="AQ12" s="17"/>
      <c r="AR12" s="17">
        <v>0.115758071005715</v>
      </c>
      <c r="AS12" s="17">
        <v>0.11422206740463101</v>
      </c>
      <c r="AT12" s="17">
        <v>0.122995092587043</v>
      </c>
      <c r="AU12" s="17">
        <v>0.11972685030348799</v>
      </c>
      <c r="AV12" s="17">
        <v>0.137043760495247</v>
      </c>
      <c r="AW12" s="17"/>
      <c r="AX12" s="17">
        <v>0.114761283212619</v>
      </c>
      <c r="AY12" s="17">
        <v>0.103928693161318</v>
      </c>
      <c r="AZ12" s="17">
        <v>0.14073299165591799</v>
      </c>
      <c r="BA12" s="17">
        <v>0.139460732799677</v>
      </c>
      <c r="BB12" s="17">
        <v>0.14036257818449099</v>
      </c>
      <c r="BC12" s="17">
        <v>7.9950812028964494E-2</v>
      </c>
      <c r="BD12" s="17"/>
      <c r="BE12" s="17">
        <v>0.131654323661132</v>
      </c>
      <c r="BF12" s="17">
        <v>0.122819836624941</v>
      </c>
      <c r="BG12" s="17">
        <v>0.103502930287909</v>
      </c>
      <c r="BH12" s="17"/>
      <c r="BI12" s="17">
        <v>0.13165720507076301</v>
      </c>
      <c r="BJ12" s="17">
        <v>0.116910309935158</v>
      </c>
      <c r="BK12" s="17"/>
      <c r="BL12" s="17">
        <v>0.10415138299336001</v>
      </c>
      <c r="BM12" s="17">
        <v>0.12947305621635799</v>
      </c>
      <c r="BN12" s="17">
        <v>0.10860690307343</v>
      </c>
      <c r="BO12" s="17">
        <v>0.131571307056982</v>
      </c>
      <c r="BP12" s="17">
        <v>0.12993382351466401</v>
      </c>
      <c r="BQ12" s="17"/>
      <c r="BR12" s="17">
        <v>0.11683152944327201</v>
      </c>
      <c r="BS12" s="17">
        <v>0.12490255090659</v>
      </c>
      <c r="BT12" s="17">
        <v>0.13226176475680601</v>
      </c>
      <c r="BU12" s="17">
        <v>0.151258354479785</v>
      </c>
      <c r="BV12" s="17"/>
      <c r="BW12" s="17">
        <v>0.11987260595819101</v>
      </c>
      <c r="BX12" s="17">
        <v>0.104573668594008</v>
      </c>
      <c r="BY12" s="17">
        <v>0.119600055000932</v>
      </c>
      <c r="BZ12" s="17">
        <v>0.117928993760374</v>
      </c>
      <c r="CA12" s="17">
        <v>0.13053974820248901</v>
      </c>
      <c r="CB12" s="17"/>
      <c r="CC12" s="17">
        <v>0.120554424628251</v>
      </c>
      <c r="CD12" s="17">
        <v>0.13141524826100301</v>
      </c>
      <c r="CE12" s="17">
        <v>0.107028420489905</v>
      </c>
      <c r="CF12" s="17">
        <v>0.13728937475408301</v>
      </c>
      <c r="CG12" s="17">
        <v>0.114358176437366</v>
      </c>
      <c r="CH12" s="17">
        <v>0.11743421156742</v>
      </c>
      <c r="CI12" s="17">
        <v>0.13719278812083099</v>
      </c>
      <c r="CJ12" s="17">
        <v>8.61758389428917E-2</v>
      </c>
      <c r="CK12" s="17">
        <v>0.12758591558801</v>
      </c>
      <c r="CL12" s="17">
        <v>0.105108408633142</v>
      </c>
    </row>
    <row r="13" spans="2:90" x14ac:dyDescent="0.25">
      <c r="B13" s="18" t="s">
        <v>516</v>
      </c>
      <c r="C13" s="17">
        <v>8.3335240214157905E-2</v>
      </c>
      <c r="D13" s="17">
        <v>8.1050888865464493E-2</v>
      </c>
      <c r="E13" s="17">
        <v>8.5418518250581194E-2</v>
      </c>
      <c r="F13" s="17"/>
      <c r="G13" s="17">
        <v>6.7572164859829906E-2</v>
      </c>
      <c r="H13" s="17">
        <v>8.2852212996113894E-2</v>
      </c>
      <c r="I13" s="17">
        <v>7.8557168545418596E-2</v>
      </c>
      <c r="J13" s="17">
        <v>0.119844531564312</v>
      </c>
      <c r="K13" s="17">
        <v>8.29446501594195E-2</v>
      </c>
      <c r="L13" s="17">
        <v>6.8271220464168406E-2</v>
      </c>
      <c r="M13" s="17"/>
      <c r="N13" s="17">
        <v>8.3195563184333701E-2</v>
      </c>
      <c r="O13" s="17">
        <v>8.2409527089083098E-2</v>
      </c>
      <c r="P13" s="17">
        <v>8.6687300850463195E-2</v>
      </c>
      <c r="Q13" s="17">
        <v>8.2737341095114297E-2</v>
      </c>
      <c r="R13" s="17"/>
      <c r="S13" s="17">
        <v>5.8548816658362403E-2</v>
      </c>
      <c r="T13" s="17">
        <v>9.0750931453377398E-2</v>
      </c>
      <c r="U13" s="17">
        <v>8.7872301744678902E-2</v>
      </c>
      <c r="V13" s="17">
        <v>0.101646424197452</v>
      </c>
      <c r="W13" s="17">
        <v>9.5908076704692397E-2</v>
      </c>
      <c r="X13" s="17">
        <v>9.1370780783753602E-2</v>
      </c>
      <c r="Y13" s="17">
        <v>7.4708159220403303E-2</v>
      </c>
      <c r="Z13" s="17">
        <v>9.0329781166289397E-2</v>
      </c>
      <c r="AA13" s="17">
        <v>7.3910952176176506E-2</v>
      </c>
      <c r="AB13" s="17"/>
      <c r="AC13" s="17">
        <v>8.0676299021241099E-2</v>
      </c>
      <c r="AD13" s="17">
        <v>8.4943211572618901E-2</v>
      </c>
      <c r="AE13" s="17">
        <v>8.0295835146228803E-2</v>
      </c>
      <c r="AF13" s="17"/>
      <c r="AG13" s="17">
        <v>7.8914325349809605E-2</v>
      </c>
      <c r="AH13" s="17">
        <v>7.7699244862392894E-2</v>
      </c>
      <c r="AI13" s="17">
        <v>9.38062426619789E-2</v>
      </c>
      <c r="AJ13" s="17">
        <v>8.7780059763251497E-2</v>
      </c>
      <c r="AK13" s="17"/>
      <c r="AL13" s="17">
        <v>8.9486375805075596E-2</v>
      </c>
      <c r="AM13" s="17">
        <v>9.40163327970963E-2</v>
      </c>
      <c r="AN13" s="17">
        <v>7.3998823314347498E-2</v>
      </c>
      <c r="AO13" s="17">
        <v>6.7649568624586695E-2</v>
      </c>
      <c r="AP13" s="17">
        <v>0</v>
      </c>
      <c r="AQ13" s="17"/>
      <c r="AR13" s="17">
        <v>5.6651858849980398E-2</v>
      </c>
      <c r="AS13" s="17">
        <v>8.2849902483236204E-2</v>
      </c>
      <c r="AT13" s="17">
        <v>8.2102592503948704E-2</v>
      </c>
      <c r="AU13" s="17">
        <v>9.7087104373135003E-2</v>
      </c>
      <c r="AV13" s="17">
        <v>8.5220609054010105E-2</v>
      </c>
      <c r="AW13" s="17"/>
      <c r="AX13" s="17">
        <v>6.8335083808436503E-2</v>
      </c>
      <c r="AY13" s="17">
        <v>9.2404724526503099E-2</v>
      </c>
      <c r="AZ13" s="17">
        <v>6.6582227680411096E-2</v>
      </c>
      <c r="BA13" s="17">
        <v>8.46368333650976E-2</v>
      </c>
      <c r="BB13" s="17">
        <v>9.4840678206956602E-2</v>
      </c>
      <c r="BC13" s="17">
        <v>0.10334465784336801</v>
      </c>
      <c r="BD13" s="17"/>
      <c r="BE13" s="17">
        <v>7.7180368332597102E-2</v>
      </c>
      <c r="BF13" s="17">
        <v>8.4588883599928402E-2</v>
      </c>
      <c r="BG13" s="17">
        <v>8.9297655421453903E-2</v>
      </c>
      <c r="BH13" s="17"/>
      <c r="BI13" s="17">
        <v>8.6304481147503206E-2</v>
      </c>
      <c r="BJ13" s="17">
        <v>8.2581417353793499E-2</v>
      </c>
      <c r="BK13" s="17"/>
      <c r="BL13" s="17">
        <v>7.7483423920386194E-2</v>
      </c>
      <c r="BM13" s="17">
        <v>0.107857120744742</v>
      </c>
      <c r="BN13" s="17">
        <v>7.76785029598972E-2</v>
      </c>
      <c r="BO13" s="17">
        <v>6.5483761385506004E-2</v>
      </c>
      <c r="BP13" s="17">
        <v>7.5268622745186697E-2</v>
      </c>
      <c r="BQ13" s="17"/>
      <c r="BR13" s="17">
        <v>8.4971456164124798E-2</v>
      </c>
      <c r="BS13" s="17">
        <v>8.8801992718341702E-2</v>
      </c>
      <c r="BT13" s="17">
        <v>8.6130652994854298E-2</v>
      </c>
      <c r="BU13" s="17">
        <v>3.26844252922888E-2</v>
      </c>
      <c r="BV13" s="17"/>
      <c r="BW13" s="17">
        <v>8.6019539349256199E-2</v>
      </c>
      <c r="BX13" s="17">
        <v>7.6816871175708304E-2</v>
      </c>
      <c r="BY13" s="17">
        <v>0.103155648130775</v>
      </c>
      <c r="BZ13" s="17">
        <v>8.6867415936259199E-2</v>
      </c>
      <c r="CA13" s="17">
        <v>6.8720370555925794E-2</v>
      </c>
      <c r="CB13" s="17"/>
      <c r="CC13" s="17">
        <v>5.5542294822685898E-2</v>
      </c>
      <c r="CD13" s="17">
        <v>9.2841033138797394E-2</v>
      </c>
      <c r="CE13" s="17">
        <v>9.0452672368784098E-2</v>
      </c>
      <c r="CF13" s="17">
        <v>7.06275035940718E-2</v>
      </c>
      <c r="CG13" s="17">
        <v>7.1221588358903604E-2</v>
      </c>
      <c r="CH13" s="17">
        <v>0.102632724018643</v>
      </c>
      <c r="CI13" s="17">
        <v>7.9789693148092505E-2</v>
      </c>
      <c r="CJ13" s="17">
        <v>7.46924518494929E-2</v>
      </c>
      <c r="CK13" s="17">
        <v>0.102459007333229</v>
      </c>
      <c r="CL13" s="17">
        <v>0.107294128858359</v>
      </c>
    </row>
    <row r="14" spans="2:90" x14ac:dyDescent="0.25">
      <c r="B14" s="18" t="s">
        <v>517</v>
      </c>
      <c r="C14" s="17">
        <v>4.2783664709276997E-2</v>
      </c>
      <c r="D14" s="17">
        <v>3.0238921941232799E-2</v>
      </c>
      <c r="E14" s="17">
        <v>5.4708851543097299E-2</v>
      </c>
      <c r="F14" s="17"/>
      <c r="G14" s="17">
        <v>3.5283672035218198E-2</v>
      </c>
      <c r="H14" s="17">
        <v>3.1667622994867903E-2</v>
      </c>
      <c r="I14" s="17">
        <v>5.5896759392770799E-2</v>
      </c>
      <c r="J14" s="17">
        <v>5.01998370288642E-2</v>
      </c>
      <c r="K14" s="17">
        <v>3.7675989376146898E-2</v>
      </c>
      <c r="L14" s="17">
        <v>4.3257516612390801E-2</v>
      </c>
      <c r="M14" s="17"/>
      <c r="N14" s="17">
        <v>3.9046492138447797E-2</v>
      </c>
      <c r="O14" s="17">
        <v>4.2533288145719397E-2</v>
      </c>
      <c r="P14" s="17">
        <v>5.06898721532529E-2</v>
      </c>
      <c r="Q14" s="17">
        <v>4.0759091743731199E-2</v>
      </c>
      <c r="R14" s="17"/>
      <c r="S14" s="17">
        <v>2.4834905824487202E-2</v>
      </c>
      <c r="T14" s="17">
        <v>6.3409015746154804E-2</v>
      </c>
      <c r="U14" s="17">
        <v>4.5347008139314603E-2</v>
      </c>
      <c r="V14" s="17">
        <v>5.9845421297369403E-2</v>
      </c>
      <c r="W14" s="17">
        <v>5.28196150604976E-2</v>
      </c>
      <c r="X14" s="17">
        <v>5.0326217010505103E-2</v>
      </c>
      <c r="Y14" s="17">
        <v>2.7455057032687299E-2</v>
      </c>
      <c r="Z14" s="17">
        <v>2.7524436642769899E-2</v>
      </c>
      <c r="AA14" s="17">
        <v>2.6537179505833002E-2</v>
      </c>
      <c r="AB14" s="17"/>
      <c r="AC14" s="17">
        <v>4.3484291640508099E-2</v>
      </c>
      <c r="AD14" s="17">
        <v>3.9114592496713001E-2</v>
      </c>
      <c r="AE14" s="17">
        <v>4.7325227491661397E-2</v>
      </c>
      <c r="AF14" s="17"/>
      <c r="AG14" s="17">
        <v>3.5402153181714698E-2</v>
      </c>
      <c r="AH14" s="17">
        <v>3.8108325899140698E-2</v>
      </c>
      <c r="AI14" s="17">
        <v>3.1223379049162898E-2</v>
      </c>
      <c r="AJ14" s="17">
        <v>4.0463443365851698E-2</v>
      </c>
      <c r="AK14" s="17"/>
      <c r="AL14" s="17">
        <v>5.60002603861844E-2</v>
      </c>
      <c r="AM14" s="17">
        <v>3.9488311111310299E-2</v>
      </c>
      <c r="AN14" s="17">
        <v>4.41537529323116E-2</v>
      </c>
      <c r="AO14" s="17">
        <v>2.8255695966058099E-2</v>
      </c>
      <c r="AP14" s="17">
        <v>5.20196237061172E-2</v>
      </c>
      <c r="AQ14" s="17"/>
      <c r="AR14" s="17">
        <v>3.2414640089548002E-2</v>
      </c>
      <c r="AS14" s="17">
        <v>4.4919114320042801E-2</v>
      </c>
      <c r="AT14" s="17">
        <v>4.2884896228356097E-2</v>
      </c>
      <c r="AU14" s="17">
        <v>4.55404314809097E-2</v>
      </c>
      <c r="AV14" s="17">
        <v>4.14949494353129E-2</v>
      </c>
      <c r="AW14" s="17"/>
      <c r="AX14" s="17">
        <v>2.6894099221860701E-2</v>
      </c>
      <c r="AY14" s="17">
        <v>3.7759155352045499E-2</v>
      </c>
      <c r="AZ14" s="17">
        <v>5.9348094230834099E-2</v>
      </c>
      <c r="BA14" s="17">
        <v>4.3378232696593598E-2</v>
      </c>
      <c r="BB14" s="17">
        <v>6.7484185424215498E-2</v>
      </c>
      <c r="BC14" s="17">
        <v>4.9022868568346097E-2</v>
      </c>
      <c r="BD14" s="17"/>
      <c r="BE14" s="17">
        <v>4.6584297181900901E-2</v>
      </c>
      <c r="BF14" s="17">
        <v>3.72886743965598E-2</v>
      </c>
      <c r="BG14" s="17">
        <v>4.2729223933260403E-2</v>
      </c>
      <c r="BH14" s="17"/>
      <c r="BI14" s="17">
        <v>4.00833331038805E-2</v>
      </c>
      <c r="BJ14" s="17">
        <v>4.3469217596498903E-2</v>
      </c>
      <c r="BK14" s="17"/>
      <c r="BL14" s="17">
        <v>3.9676365441498301E-2</v>
      </c>
      <c r="BM14" s="17">
        <v>6.0327634655139802E-2</v>
      </c>
      <c r="BN14" s="17">
        <v>3.20538888992686E-2</v>
      </c>
      <c r="BO14" s="17">
        <v>4.11924633806365E-2</v>
      </c>
      <c r="BP14" s="17">
        <v>3.5439725575601398E-2</v>
      </c>
      <c r="BQ14" s="17"/>
      <c r="BR14" s="17">
        <v>4.3903181339826097E-2</v>
      </c>
      <c r="BS14" s="17">
        <v>4.9460045133393998E-2</v>
      </c>
      <c r="BT14" s="17">
        <v>2.4228101830191001E-2</v>
      </c>
      <c r="BU14" s="17">
        <v>4.0210018619508903E-2</v>
      </c>
      <c r="BV14" s="17"/>
      <c r="BW14" s="17">
        <v>4.1264972109531298E-2</v>
      </c>
      <c r="BX14" s="17">
        <v>6.1605814369876499E-2</v>
      </c>
      <c r="BY14" s="17">
        <v>3.7630517142044802E-2</v>
      </c>
      <c r="BZ14" s="17">
        <v>3.88291764451036E-2</v>
      </c>
      <c r="CA14" s="17">
        <v>3.72981746078122E-2</v>
      </c>
      <c r="CB14" s="17"/>
      <c r="CC14" s="17">
        <v>3.2963047909552297E-2</v>
      </c>
      <c r="CD14" s="17">
        <v>3.0501250236076902E-2</v>
      </c>
      <c r="CE14" s="17">
        <v>3.9285593978142401E-2</v>
      </c>
      <c r="CF14" s="17">
        <v>3.9670234915195703E-2</v>
      </c>
      <c r="CG14" s="17">
        <v>4.48610573492347E-2</v>
      </c>
      <c r="CH14" s="17">
        <v>6.0529155936527003E-2</v>
      </c>
      <c r="CI14" s="17">
        <v>3.8586829287430499E-2</v>
      </c>
      <c r="CJ14" s="17">
        <v>5.9636330338828002E-2</v>
      </c>
      <c r="CK14" s="17">
        <v>2.7587870994152601E-2</v>
      </c>
      <c r="CL14" s="17">
        <v>5.7312197588743397E-2</v>
      </c>
    </row>
    <row r="15" spans="2:90" ht="30" x14ac:dyDescent="0.25">
      <c r="B15" s="18" t="s">
        <v>518</v>
      </c>
      <c r="C15" s="17">
        <v>4.4911641766949402E-2</v>
      </c>
      <c r="D15" s="17">
        <v>3.3068284974324902E-2</v>
      </c>
      <c r="E15" s="17">
        <v>5.6189570692052798E-2</v>
      </c>
      <c r="F15" s="17"/>
      <c r="G15" s="17">
        <v>2.3903912715837299E-2</v>
      </c>
      <c r="H15" s="17">
        <v>2.1894598500495799E-2</v>
      </c>
      <c r="I15" s="17">
        <v>5.5618073884052002E-2</v>
      </c>
      <c r="J15" s="17">
        <v>4.5864539498204002E-2</v>
      </c>
      <c r="K15" s="17">
        <v>5.9846167777473001E-2</v>
      </c>
      <c r="L15" s="17">
        <v>5.2772513713788202E-2</v>
      </c>
      <c r="M15" s="17"/>
      <c r="N15" s="17">
        <v>2.17278973272369E-2</v>
      </c>
      <c r="O15" s="17">
        <v>5.68608796244401E-2</v>
      </c>
      <c r="P15" s="17">
        <v>4.7625572659648702E-2</v>
      </c>
      <c r="Q15" s="17">
        <v>5.4612816511727599E-2</v>
      </c>
      <c r="R15" s="17"/>
      <c r="S15" s="17">
        <v>2.0943634665002299E-2</v>
      </c>
      <c r="T15" s="17">
        <v>4.6596071242614598E-2</v>
      </c>
      <c r="U15" s="17">
        <v>4.8190329919141101E-2</v>
      </c>
      <c r="V15" s="17">
        <v>4.0651127087635103E-2</v>
      </c>
      <c r="W15" s="17">
        <v>5.1078360164141502E-2</v>
      </c>
      <c r="X15" s="17">
        <v>2.5113227622510999E-2</v>
      </c>
      <c r="Y15" s="17">
        <v>5.3046878875929099E-2</v>
      </c>
      <c r="Z15" s="17">
        <v>7.6405150801066996E-2</v>
      </c>
      <c r="AA15" s="17">
        <v>6.6769510051868403E-2</v>
      </c>
      <c r="AB15" s="17"/>
      <c r="AC15" s="17">
        <v>5.1543842587730399E-2</v>
      </c>
      <c r="AD15" s="17">
        <v>3.7310100419638503E-2</v>
      </c>
      <c r="AE15" s="17">
        <v>4.6641424556176002E-2</v>
      </c>
      <c r="AF15" s="17"/>
      <c r="AG15" s="17">
        <v>3.9811775658413297E-2</v>
      </c>
      <c r="AH15" s="17">
        <v>3.4644257061253403E-2</v>
      </c>
      <c r="AI15" s="17">
        <v>5.3016777198367601E-2</v>
      </c>
      <c r="AJ15" s="17">
        <v>4.5577204131242603E-2</v>
      </c>
      <c r="AK15" s="17"/>
      <c r="AL15" s="17">
        <v>5.9450283011377399E-2</v>
      </c>
      <c r="AM15" s="17">
        <v>5.05073631548522E-2</v>
      </c>
      <c r="AN15" s="17">
        <v>4.2597085952926501E-2</v>
      </c>
      <c r="AO15" s="17">
        <v>2.29235502818021E-2</v>
      </c>
      <c r="AP15" s="17">
        <v>1.2540963717464699E-2</v>
      </c>
      <c r="AQ15" s="17"/>
      <c r="AR15" s="17">
        <v>4.6238922232920601E-2</v>
      </c>
      <c r="AS15" s="17">
        <v>5.5739697363178402E-2</v>
      </c>
      <c r="AT15" s="17">
        <v>4.3346191506975197E-2</v>
      </c>
      <c r="AU15" s="17">
        <v>3.9390620955697501E-2</v>
      </c>
      <c r="AV15" s="17">
        <v>1.3554829640909399E-2</v>
      </c>
      <c r="AW15" s="17"/>
      <c r="AX15" s="17">
        <v>2.4190032421227501E-2</v>
      </c>
      <c r="AY15" s="17">
        <v>4.1258625044770701E-2</v>
      </c>
      <c r="AZ15" s="17">
        <v>5.0301553295703003E-2</v>
      </c>
      <c r="BA15" s="17">
        <v>5.5612367766771198E-2</v>
      </c>
      <c r="BB15" s="17">
        <v>6.1379365577870403E-2</v>
      </c>
      <c r="BC15" s="17">
        <v>7.3368894854125205E-2</v>
      </c>
      <c r="BD15" s="17"/>
      <c r="BE15" s="17">
        <v>4.0281428908996698E-2</v>
      </c>
      <c r="BF15" s="17">
        <v>2.9554580103503401E-2</v>
      </c>
      <c r="BG15" s="17">
        <v>6.5038926076063999E-2</v>
      </c>
      <c r="BH15" s="17"/>
      <c r="BI15" s="17">
        <v>6.4012605533667999E-2</v>
      </c>
      <c r="BJ15" s="17">
        <v>4.0062340728208301E-2</v>
      </c>
      <c r="BK15" s="17"/>
      <c r="BL15" s="17">
        <v>4.81732210539653E-2</v>
      </c>
      <c r="BM15" s="17">
        <v>4.0788393279471702E-2</v>
      </c>
      <c r="BN15" s="17">
        <v>5.7073206957382099E-2</v>
      </c>
      <c r="BO15" s="17">
        <v>4.1531559518090497E-2</v>
      </c>
      <c r="BP15" s="17">
        <v>4.0598340108129398E-2</v>
      </c>
      <c r="BQ15" s="17"/>
      <c r="BR15" s="17">
        <v>4.7924906937061501E-2</v>
      </c>
      <c r="BS15" s="17">
        <v>3.9002489956286898E-2</v>
      </c>
      <c r="BT15" s="17">
        <v>2.7936668232540301E-2</v>
      </c>
      <c r="BU15" s="17">
        <v>1.1735190701634601E-2</v>
      </c>
      <c r="BV15" s="17"/>
      <c r="BW15" s="17">
        <v>4.7843325070375302E-2</v>
      </c>
      <c r="BX15" s="17">
        <v>3.1479104729135898E-2</v>
      </c>
      <c r="BY15" s="17">
        <v>4.7091000703102501E-2</v>
      </c>
      <c r="BZ15" s="17">
        <v>5.6138373325428099E-2</v>
      </c>
      <c r="CA15" s="17">
        <v>4.30870549816188E-2</v>
      </c>
      <c r="CB15" s="17"/>
      <c r="CC15" s="17">
        <v>3.4158938258269503E-2</v>
      </c>
      <c r="CD15" s="17">
        <v>4.6484059628155598E-2</v>
      </c>
      <c r="CE15" s="17">
        <v>4.4450859930951603E-2</v>
      </c>
      <c r="CF15" s="17">
        <v>4.432667367623E-2</v>
      </c>
      <c r="CG15" s="17">
        <v>4.7411795631131001E-2</v>
      </c>
      <c r="CH15" s="17">
        <v>4.2481888734351103E-2</v>
      </c>
      <c r="CI15" s="17">
        <v>3.9672103429176798E-2</v>
      </c>
      <c r="CJ15" s="17">
        <v>4.3477904476374403E-2</v>
      </c>
      <c r="CK15" s="17">
        <v>5.80231197648629E-2</v>
      </c>
      <c r="CL15" s="17">
        <v>5.0093121388027101E-2</v>
      </c>
    </row>
    <row r="16" spans="2:90" x14ac:dyDescent="0.25">
      <c r="B16" s="18" t="s">
        <v>519</v>
      </c>
      <c r="C16" s="17">
        <v>1.0880926911713501E-2</v>
      </c>
      <c r="D16" s="17">
        <v>1.00223343333888E-2</v>
      </c>
      <c r="E16" s="17">
        <v>1.17314037944037E-2</v>
      </c>
      <c r="F16" s="17"/>
      <c r="G16" s="17">
        <v>1.22370363149286E-2</v>
      </c>
      <c r="H16" s="17">
        <v>9.8735790611946296E-3</v>
      </c>
      <c r="I16" s="17">
        <v>8.2233795600722207E-3</v>
      </c>
      <c r="J16" s="17">
        <v>1.20382898120535E-2</v>
      </c>
      <c r="K16" s="17">
        <v>1.0297975164791201E-2</v>
      </c>
      <c r="L16" s="17">
        <v>1.2429089001258499E-2</v>
      </c>
      <c r="M16" s="17"/>
      <c r="N16" s="17">
        <v>1.12975403593911E-2</v>
      </c>
      <c r="O16" s="17">
        <v>1.1326436127154201E-2</v>
      </c>
      <c r="P16" s="17">
        <v>8.2207163939387803E-3</v>
      </c>
      <c r="Q16" s="17">
        <v>1.2470652400805599E-2</v>
      </c>
      <c r="R16" s="17"/>
      <c r="S16" s="17">
        <v>9.0471719738166503E-3</v>
      </c>
      <c r="T16" s="17">
        <v>8.9623624535679798E-3</v>
      </c>
      <c r="U16" s="17">
        <v>8.3853407303398804E-3</v>
      </c>
      <c r="V16" s="17">
        <v>1.91016675973E-2</v>
      </c>
      <c r="W16" s="17">
        <v>1.26200348984075E-2</v>
      </c>
      <c r="X16" s="17">
        <v>1.23135531611047E-2</v>
      </c>
      <c r="Y16" s="17">
        <v>1.0986669880930401E-2</v>
      </c>
      <c r="Z16" s="17">
        <v>4.7731708177479303E-3</v>
      </c>
      <c r="AA16" s="17">
        <v>1.0350862333038899E-2</v>
      </c>
      <c r="AB16" s="17"/>
      <c r="AC16" s="17">
        <v>1.24570564985631E-2</v>
      </c>
      <c r="AD16" s="17">
        <v>8.0101946406315409E-3</v>
      </c>
      <c r="AE16" s="17">
        <v>1.56702194483972E-2</v>
      </c>
      <c r="AF16" s="17"/>
      <c r="AG16" s="17">
        <v>1.15838394521073E-2</v>
      </c>
      <c r="AH16" s="17">
        <v>4.1984285054956902E-3</v>
      </c>
      <c r="AI16" s="17">
        <v>6.26438645984946E-3</v>
      </c>
      <c r="AJ16" s="17">
        <v>9.2997644558206506E-3</v>
      </c>
      <c r="AK16" s="17"/>
      <c r="AL16" s="17">
        <v>1.24675961880229E-2</v>
      </c>
      <c r="AM16" s="17">
        <v>1.11846081075086E-2</v>
      </c>
      <c r="AN16" s="17">
        <v>9.0452807007426698E-3</v>
      </c>
      <c r="AO16" s="17">
        <v>1.83848798521581E-3</v>
      </c>
      <c r="AP16" s="17">
        <v>0</v>
      </c>
      <c r="AQ16" s="17"/>
      <c r="AR16" s="17">
        <v>1.8395123883411298E-2</v>
      </c>
      <c r="AS16" s="17">
        <v>7.4167331142110798E-3</v>
      </c>
      <c r="AT16" s="17">
        <v>1.3382576344128099E-2</v>
      </c>
      <c r="AU16" s="17">
        <v>9.1880371268147805E-3</v>
      </c>
      <c r="AV16" s="17">
        <v>6.48877988253621E-3</v>
      </c>
      <c r="AW16" s="17"/>
      <c r="AX16" s="17">
        <v>1.45373074060887E-2</v>
      </c>
      <c r="AY16" s="17">
        <v>1.0489104611958301E-2</v>
      </c>
      <c r="AZ16" s="17">
        <v>1.33351965507102E-2</v>
      </c>
      <c r="BA16" s="17">
        <v>9.36111283539829E-3</v>
      </c>
      <c r="BB16" s="17">
        <v>9.4479695250994106E-3</v>
      </c>
      <c r="BC16" s="17">
        <v>0</v>
      </c>
      <c r="BD16" s="17"/>
      <c r="BE16" s="17">
        <v>1.5590139630838801E-2</v>
      </c>
      <c r="BF16" s="17">
        <v>5.9267429450980801E-3</v>
      </c>
      <c r="BG16" s="17">
        <v>9.6609495794772703E-3</v>
      </c>
      <c r="BH16" s="17"/>
      <c r="BI16" s="17">
        <v>2.3471201878823601E-2</v>
      </c>
      <c r="BJ16" s="17">
        <v>7.6845419427821002E-3</v>
      </c>
      <c r="BK16" s="17"/>
      <c r="BL16" s="17">
        <v>1.08664898514193E-2</v>
      </c>
      <c r="BM16" s="17">
        <v>6.6514863624308699E-3</v>
      </c>
      <c r="BN16" s="17">
        <v>2.58688445637297E-2</v>
      </c>
      <c r="BO16" s="17">
        <v>1.7788511325110098E-2</v>
      </c>
      <c r="BP16" s="17">
        <v>6.2949644685154401E-3</v>
      </c>
      <c r="BQ16" s="17"/>
      <c r="BR16" s="17">
        <v>1.03980315185675E-2</v>
      </c>
      <c r="BS16" s="17">
        <v>1.47593247072112E-2</v>
      </c>
      <c r="BT16" s="17">
        <v>8.8807678752457504E-3</v>
      </c>
      <c r="BU16" s="17">
        <v>1.3210528344053099E-2</v>
      </c>
      <c r="BV16" s="17"/>
      <c r="BW16" s="17">
        <v>6.4083715030555204E-3</v>
      </c>
      <c r="BX16" s="17">
        <v>9.0512038208970594E-3</v>
      </c>
      <c r="BY16" s="17">
        <v>7.3939710080818503E-3</v>
      </c>
      <c r="BZ16" s="17">
        <v>1.12070346693465E-2</v>
      </c>
      <c r="CA16" s="17">
        <v>1.9458696251766699E-2</v>
      </c>
      <c r="CB16" s="17"/>
      <c r="CC16" s="17">
        <v>1.3598868946695999E-2</v>
      </c>
      <c r="CD16" s="17">
        <v>2.6995745852207001E-2</v>
      </c>
      <c r="CE16" s="17">
        <v>7.7781055974055803E-3</v>
      </c>
      <c r="CF16" s="17">
        <v>7.2858427629082997E-3</v>
      </c>
      <c r="CG16" s="17">
        <v>1.5183233521108799E-2</v>
      </c>
      <c r="CH16" s="17">
        <v>4.6636420719564902E-3</v>
      </c>
      <c r="CI16" s="17">
        <v>7.16934009985974E-3</v>
      </c>
      <c r="CJ16" s="17">
        <v>1.35759089605376E-2</v>
      </c>
      <c r="CK16" s="17">
        <v>2.9298953466099799E-3</v>
      </c>
      <c r="CL16" s="17">
        <v>8.0998999121399008E-3</v>
      </c>
    </row>
    <row r="17" spans="2:90" x14ac:dyDescent="0.25">
      <c r="B17" s="18" t="s">
        <v>163</v>
      </c>
      <c r="C17" s="19">
        <v>1.3808629468138E-2</v>
      </c>
      <c r="D17" s="19">
        <v>1.55279398376886E-2</v>
      </c>
      <c r="E17" s="19">
        <v>1.12504053594663E-2</v>
      </c>
      <c r="F17" s="19"/>
      <c r="G17" s="19">
        <v>4.4190714979055301E-2</v>
      </c>
      <c r="H17" s="19">
        <v>2.11412783990866E-2</v>
      </c>
      <c r="I17" s="19">
        <v>1.21719265316043E-2</v>
      </c>
      <c r="J17" s="19">
        <v>1.10965555569484E-2</v>
      </c>
      <c r="K17" s="19">
        <v>3.7607891055507002E-3</v>
      </c>
      <c r="L17" s="19">
        <v>4.7734876177717399E-3</v>
      </c>
      <c r="M17" s="19"/>
      <c r="N17" s="19">
        <v>5.7261939829918599E-3</v>
      </c>
      <c r="O17" s="19">
        <v>1.8577144040825999E-2</v>
      </c>
      <c r="P17" s="19">
        <v>3.1028163022847198E-3</v>
      </c>
      <c r="Q17" s="19">
        <v>2.7209595201893502E-2</v>
      </c>
      <c r="R17" s="19"/>
      <c r="S17" s="19">
        <v>1.85485276875678E-2</v>
      </c>
      <c r="T17" s="19">
        <v>8.5970448745527096E-3</v>
      </c>
      <c r="U17" s="19">
        <v>1.0167816383349799E-2</v>
      </c>
      <c r="V17" s="19">
        <v>1.05523966929696E-2</v>
      </c>
      <c r="W17" s="19">
        <v>1.5927197366477099E-2</v>
      </c>
      <c r="X17" s="19">
        <v>1.7237932089680798E-2</v>
      </c>
      <c r="Y17" s="19">
        <v>2.0422351588622E-2</v>
      </c>
      <c r="Z17" s="19">
        <v>4.2463263823264898E-3</v>
      </c>
      <c r="AA17" s="19">
        <v>1.46310577248448E-2</v>
      </c>
      <c r="AB17" s="19"/>
      <c r="AC17" s="19">
        <v>5.8152214510872003E-3</v>
      </c>
      <c r="AD17" s="19">
        <v>2.83286760680591E-3</v>
      </c>
      <c r="AE17" s="19">
        <v>3.3575509905730098E-2</v>
      </c>
      <c r="AF17" s="19"/>
      <c r="AG17" s="19">
        <v>3.9957624194384899E-3</v>
      </c>
      <c r="AH17" s="19">
        <v>7.2207612355759E-3</v>
      </c>
      <c r="AI17" s="19">
        <v>9.3371375877400898E-3</v>
      </c>
      <c r="AJ17" s="19">
        <v>6.5299312748621201E-3</v>
      </c>
      <c r="AK17" s="19"/>
      <c r="AL17" s="19">
        <v>1.95863985070138E-2</v>
      </c>
      <c r="AM17" s="19">
        <v>1.56123364526881E-2</v>
      </c>
      <c r="AN17" s="19">
        <v>8.3826928212981603E-3</v>
      </c>
      <c r="AO17" s="19">
        <v>6.9580409635874602E-3</v>
      </c>
      <c r="AP17" s="19">
        <v>3.2472740483148702E-2</v>
      </c>
      <c r="AQ17" s="19"/>
      <c r="AR17" s="19">
        <v>3.6332416774086801E-2</v>
      </c>
      <c r="AS17" s="19">
        <v>1.6764144361447401E-2</v>
      </c>
      <c r="AT17" s="19">
        <v>5.18478115320508E-3</v>
      </c>
      <c r="AU17" s="19">
        <v>8.7261977901152595E-3</v>
      </c>
      <c r="AV17" s="19">
        <v>2.4834202723518499E-3</v>
      </c>
      <c r="AW17" s="19"/>
      <c r="AX17" s="19">
        <v>1.32453983667808E-2</v>
      </c>
      <c r="AY17" s="19">
        <v>1.37228163265239E-2</v>
      </c>
      <c r="AZ17" s="19">
        <v>1.5565211994063501E-2</v>
      </c>
      <c r="BA17" s="19">
        <v>1.7068486402611799E-2</v>
      </c>
      <c r="BB17" s="19">
        <v>7.8906526774025296E-3</v>
      </c>
      <c r="BC17" s="19">
        <v>1.4507809332538001E-2</v>
      </c>
      <c r="BD17" s="19"/>
      <c r="BE17" s="19">
        <v>2.3802258592652899E-2</v>
      </c>
      <c r="BF17" s="19">
        <v>5.31191300863244E-3</v>
      </c>
      <c r="BG17" s="19">
        <v>4.8176517874396804E-3</v>
      </c>
      <c r="BH17" s="19"/>
      <c r="BI17" s="19">
        <v>1.3305739004598201E-2</v>
      </c>
      <c r="BJ17" s="19">
        <v>1.39363019393808E-2</v>
      </c>
      <c r="BK17" s="19"/>
      <c r="BL17" s="19">
        <v>4.1900678357158503E-3</v>
      </c>
      <c r="BM17" s="19">
        <v>1.33031872266584E-2</v>
      </c>
      <c r="BN17" s="19">
        <v>1.1542534093478499E-2</v>
      </c>
      <c r="BO17" s="19">
        <v>2.03350977186974E-2</v>
      </c>
      <c r="BP17" s="19">
        <v>9.9548622687616398E-3</v>
      </c>
      <c r="BQ17" s="19"/>
      <c r="BR17" s="19">
        <v>1.24647479970443E-2</v>
      </c>
      <c r="BS17" s="19">
        <v>1.4491672623576399E-2</v>
      </c>
      <c r="BT17" s="19">
        <v>1.9443824836615799E-2</v>
      </c>
      <c r="BU17" s="19">
        <v>2.1549188745269201E-2</v>
      </c>
      <c r="BV17" s="19"/>
      <c r="BW17" s="19">
        <v>1.22946547966893E-2</v>
      </c>
      <c r="BX17" s="19">
        <v>5.1349637404892396E-3</v>
      </c>
      <c r="BY17" s="19">
        <v>1.94898715484387E-2</v>
      </c>
      <c r="BZ17" s="19">
        <v>1.5159036981450999E-2</v>
      </c>
      <c r="CA17" s="19">
        <v>1.63960297170983E-2</v>
      </c>
      <c r="CB17" s="19"/>
      <c r="CC17" s="19">
        <v>2.58595115073035E-2</v>
      </c>
      <c r="CD17" s="19">
        <v>1.45800455709426E-2</v>
      </c>
      <c r="CE17" s="19">
        <v>9.2940442619861008E-3</v>
      </c>
      <c r="CF17" s="19">
        <v>1.76884708732119E-2</v>
      </c>
      <c r="CG17" s="19">
        <v>1.2898478497241499E-2</v>
      </c>
      <c r="CH17" s="19">
        <v>2.20749872233592E-2</v>
      </c>
      <c r="CI17" s="19">
        <v>1.1879267406645201E-2</v>
      </c>
      <c r="CJ17" s="19">
        <v>5.2254108522203696E-3</v>
      </c>
      <c r="CK17" s="19">
        <v>8.6070234221783896E-3</v>
      </c>
      <c r="CL17" s="19">
        <v>3.5525882693821301E-3</v>
      </c>
    </row>
    <row r="18" spans="2:90" x14ac:dyDescent="0.25">
      <c r="B18" s="16"/>
    </row>
    <row r="19" spans="2:90" x14ac:dyDescent="0.25">
      <c r="B19" t="s">
        <v>114</v>
      </c>
    </row>
    <row r="20" spans="2:90" x14ac:dyDescent="0.25">
      <c r="B20" t="s">
        <v>115</v>
      </c>
    </row>
    <row r="22" spans="2:90" x14ac:dyDescent="0.25">
      <c r="B22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143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0.374418737931423</v>
      </c>
      <c r="D9" s="17">
        <v>0.36822404166640799</v>
      </c>
      <c r="E9" s="17">
        <v>0.38038675334605299</v>
      </c>
      <c r="F9" s="17"/>
      <c r="G9" s="17">
        <v>0.43808007719133601</v>
      </c>
      <c r="H9" s="17">
        <v>0.432306819430199</v>
      </c>
      <c r="I9" s="17">
        <v>0.41444827737053302</v>
      </c>
      <c r="J9" s="17">
        <v>0.39157563204194701</v>
      </c>
      <c r="K9" s="17">
        <v>0.34472841843698598</v>
      </c>
      <c r="L9" s="17">
        <v>0.28380676223864798</v>
      </c>
      <c r="M9" s="17"/>
      <c r="N9" s="17">
        <v>0.401485004070262</v>
      </c>
      <c r="O9" s="17">
        <v>0.37402877312499</v>
      </c>
      <c r="P9" s="17">
        <v>0.36586268372611702</v>
      </c>
      <c r="Q9" s="17">
        <v>0.35487188062469999</v>
      </c>
      <c r="R9" s="17"/>
      <c r="S9" s="17">
        <v>0.55529542707916701</v>
      </c>
      <c r="T9" s="17">
        <v>0.362713037949079</v>
      </c>
      <c r="U9" s="17">
        <v>0.23646373205149801</v>
      </c>
      <c r="V9" s="17">
        <v>0.31710511951756598</v>
      </c>
      <c r="W9" s="17">
        <v>0.331288782624925</v>
      </c>
      <c r="X9" s="17">
        <v>0.38875340689192001</v>
      </c>
      <c r="Y9" s="17">
        <v>0.30639478718667901</v>
      </c>
      <c r="Z9" s="17">
        <v>0.33865859307128499</v>
      </c>
      <c r="AA9" s="17">
        <v>0.40938143998284499</v>
      </c>
      <c r="AB9" s="17"/>
      <c r="AC9" s="17">
        <v>0.338030384690295</v>
      </c>
      <c r="AD9" s="17">
        <v>0.39952229197493799</v>
      </c>
      <c r="AE9" s="17">
        <v>0.400237789355255</v>
      </c>
      <c r="AF9" s="17"/>
      <c r="AG9" s="17">
        <v>0.35364561807523398</v>
      </c>
      <c r="AH9" s="17">
        <v>0.46193944056811698</v>
      </c>
      <c r="AI9" s="17">
        <v>0.351168566056756</v>
      </c>
      <c r="AJ9" s="17">
        <v>0.31990699671106598</v>
      </c>
      <c r="AK9" s="17"/>
      <c r="AL9" s="17">
        <v>0.35779885529566902</v>
      </c>
      <c r="AM9" s="17">
        <v>0.357805960021153</v>
      </c>
      <c r="AN9" s="17">
        <v>0.40154008096980898</v>
      </c>
      <c r="AO9" s="17">
        <v>0.42920728668908698</v>
      </c>
      <c r="AP9" s="17">
        <v>0.41849685474460802</v>
      </c>
      <c r="AQ9" s="17"/>
      <c r="AR9" s="17">
        <v>0.36063050912605699</v>
      </c>
      <c r="AS9" s="17">
        <v>0.352050688464842</v>
      </c>
      <c r="AT9" s="17">
        <v>0.36739130283308002</v>
      </c>
      <c r="AU9" s="17">
        <v>0.40428326694829902</v>
      </c>
      <c r="AV9" s="17">
        <v>0.43684872061166202</v>
      </c>
      <c r="AW9" s="17"/>
      <c r="AX9" s="17">
        <v>0.48857330967826901</v>
      </c>
      <c r="AY9" s="17">
        <v>0.40857589402733502</v>
      </c>
      <c r="AZ9" s="17">
        <v>0.45369928585997699</v>
      </c>
      <c r="BA9" s="17">
        <v>0.35021182123762501</v>
      </c>
      <c r="BB9" s="17">
        <v>0.104450651689649</v>
      </c>
      <c r="BC9" s="17">
        <v>0.15821789674999301</v>
      </c>
      <c r="BD9" s="17"/>
      <c r="BE9" s="17">
        <v>0.360404789133564</v>
      </c>
      <c r="BF9" s="17">
        <v>0.45268870546832202</v>
      </c>
      <c r="BG9" s="17">
        <v>0.321431382102151</v>
      </c>
      <c r="BH9" s="17"/>
      <c r="BI9" s="17">
        <v>0.32897262752329198</v>
      </c>
      <c r="BJ9" s="17">
        <v>0.38595647357138502</v>
      </c>
      <c r="BK9" s="17"/>
      <c r="BL9" s="17">
        <v>0.34108995699469102</v>
      </c>
      <c r="BM9" s="17">
        <v>0.40454427384945202</v>
      </c>
      <c r="BN9" s="17">
        <v>0.43650087694152001</v>
      </c>
      <c r="BO9" s="17">
        <v>0.38161939666187</v>
      </c>
      <c r="BP9" s="17">
        <v>0.38599575925948998</v>
      </c>
      <c r="BQ9" s="17"/>
      <c r="BR9" s="17">
        <v>0.35032844038682698</v>
      </c>
      <c r="BS9" s="17">
        <v>0.47304705906894201</v>
      </c>
      <c r="BT9" s="17">
        <v>0.51244777887779402</v>
      </c>
      <c r="BU9" s="17">
        <v>0.52137569317801602</v>
      </c>
      <c r="BV9" s="17"/>
      <c r="BW9" s="17">
        <v>0.40834757946607297</v>
      </c>
      <c r="BX9" s="17">
        <v>0.411625618412857</v>
      </c>
      <c r="BY9" s="17">
        <v>0.32592312854757</v>
      </c>
      <c r="BZ9" s="17">
        <v>0.33337264380269899</v>
      </c>
      <c r="CA9" s="17">
        <v>0.38920594806395098</v>
      </c>
      <c r="CB9" s="17"/>
      <c r="CC9" s="17">
        <v>0.407832019238761</v>
      </c>
      <c r="CD9" s="17">
        <v>0.41348174952453498</v>
      </c>
      <c r="CE9" s="17">
        <v>0.43703628949583301</v>
      </c>
      <c r="CF9" s="17">
        <v>0.389519213068167</v>
      </c>
      <c r="CG9" s="17">
        <v>0.34777751935850099</v>
      </c>
      <c r="CH9" s="17">
        <v>0.38843429628509901</v>
      </c>
      <c r="CI9" s="17">
        <v>0.32668305611715398</v>
      </c>
      <c r="CJ9" s="17">
        <v>0.350754521263276</v>
      </c>
      <c r="CK9" s="17">
        <v>0.30884129296361501</v>
      </c>
      <c r="CL9" s="17">
        <v>0.334508436774686</v>
      </c>
    </row>
    <row r="10" spans="2:90" ht="30" x14ac:dyDescent="0.25">
      <c r="B10" s="18" t="s">
        <v>133</v>
      </c>
      <c r="C10" s="17">
        <v>0.40087007225063498</v>
      </c>
      <c r="D10" s="17">
        <v>0.41028999986540499</v>
      </c>
      <c r="E10" s="17">
        <v>0.393361872926491</v>
      </c>
      <c r="F10" s="17"/>
      <c r="G10" s="17">
        <v>0.36827614617648202</v>
      </c>
      <c r="H10" s="17">
        <v>0.35915772205831298</v>
      </c>
      <c r="I10" s="17">
        <v>0.38367563394828502</v>
      </c>
      <c r="J10" s="17">
        <v>0.39653637358249699</v>
      </c>
      <c r="K10" s="17">
        <v>0.41840683703078801</v>
      </c>
      <c r="L10" s="17">
        <v>0.44898048943277602</v>
      </c>
      <c r="M10" s="17"/>
      <c r="N10" s="17">
        <v>0.38507628552093698</v>
      </c>
      <c r="O10" s="17">
        <v>0.38634514516540702</v>
      </c>
      <c r="P10" s="17">
        <v>0.44243459378490102</v>
      </c>
      <c r="Q10" s="17">
        <v>0.3965604618695</v>
      </c>
      <c r="R10" s="17"/>
      <c r="S10" s="17">
        <v>0.29876036098725101</v>
      </c>
      <c r="T10" s="17">
        <v>0.37225909796559797</v>
      </c>
      <c r="U10" s="17">
        <v>0.49730139468392498</v>
      </c>
      <c r="V10" s="17">
        <v>0.42882949966450601</v>
      </c>
      <c r="W10" s="17">
        <v>0.394700084651116</v>
      </c>
      <c r="X10" s="17">
        <v>0.43068546037023298</v>
      </c>
      <c r="Y10" s="17">
        <v>0.43862428458241598</v>
      </c>
      <c r="Z10" s="17">
        <v>0.42524188196117202</v>
      </c>
      <c r="AA10" s="17">
        <v>0.40309154361272698</v>
      </c>
      <c r="AB10" s="17"/>
      <c r="AC10" s="17">
        <v>0.43452866744167701</v>
      </c>
      <c r="AD10" s="17">
        <v>0.39716128094186298</v>
      </c>
      <c r="AE10" s="17">
        <v>0.34310806881556299</v>
      </c>
      <c r="AF10" s="17"/>
      <c r="AG10" s="17">
        <v>0.44001179292041598</v>
      </c>
      <c r="AH10" s="17">
        <v>0.35350491148535101</v>
      </c>
      <c r="AI10" s="17">
        <v>0.39993897102227899</v>
      </c>
      <c r="AJ10" s="17">
        <v>0.45176607514043199</v>
      </c>
      <c r="AK10" s="17"/>
      <c r="AL10" s="17">
        <v>0.409291738323244</v>
      </c>
      <c r="AM10" s="17">
        <v>0.41235424752135202</v>
      </c>
      <c r="AN10" s="17">
        <v>0.39042974163214</v>
      </c>
      <c r="AO10" s="17">
        <v>0.35008216382491902</v>
      </c>
      <c r="AP10" s="17">
        <v>0.316139189387591</v>
      </c>
      <c r="AQ10" s="17"/>
      <c r="AR10" s="17">
        <v>0.36166963333699798</v>
      </c>
      <c r="AS10" s="17">
        <v>0.430585026589207</v>
      </c>
      <c r="AT10" s="17">
        <v>0.42027161590413098</v>
      </c>
      <c r="AU10" s="17">
        <v>0.38243538287860601</v>
      </c>
      <c r="AV10" s="17">
        <v>0.327432575235167</v>
      </c>
      <c r="AW10" s="17"/>
      <c r="AX10" s="17">
        <v>0.342258504038569</v>
      </c>
      <c r="AY10" s="17">
        <v>0.406797836130526</v>
      </c>
      <c r="AZ10" s="17">
        <v>0.39412861764484902</v>
      </c>
      <c r="BA10" s="17">
        <v>0.50558783738176405</v>
      </c>
      <c r="BB10" s="17">
        <v>0.37078140321055902</v>
      </c>
      <c r="BC10" s="17">
        <v>0.36011831021401802</v>
      </c>
      <c r="BD10" s="17"/>
      <c r="BE10" s="17">
        <v>0.40021581628520497</v>
      </c>
      <c r="BF10" s="17">
        <v>0.38387646455040197</v>
      </c>
      <c r="BG10" s="17">
        <v>0.421080684168258</v>
      </c>
      <c r="BH10" s="17"/>
      <c r="BI10" s="17">
        <v>0.41926847159515901</v>
      </c>
      <c r="BJ10" s="17">
        <v>0.39619913636791099</v>
      </c>
      <c r="BK10" s="17"/>
      <c r="BL10" s="17">
        <v>0.43031779678464599</v>
      </c>
      <c r="BM10" s="17">
        <v>0.40868822633555302</v>
      </c>
      <c r="BN10" s="17">
        <v>0.34628730000353403</v>
      </c>
      <c r="BO10" s="17">
        <v>0.37456133433311101</v>
      </c>
      <c r="BP10" s="17">
        <v>0.36677180904039203</v>
      </c>
      <c r="BQ10" s="17"/>
      <c r="BR10" s="17">
        <v>0.41685158127953897</v>
      </c>
      <c r="BS10" s="17">
        <v>0.33738841615778897</v>
      </c>
      <c r="BT10" s="17">
        <v>0.30985724914374202</v>
      </c>
      <c r="BU10" s="17">
        <v>0.314437700710616</v>
      </c>
      <c r="BV10" s="17"/>
      <c r="BW10" s="17">
        <v>0.402035895168255</v>
      </c>
      <c r="BX10" s="17">
        <v>0.36831909844245603</v>
      </c>
      <c r="BY10" s="17">
        <v>0.415588588420439</v>
      </c>
      <c r="BZ10" s="17">
        <v>0.41979552229412198</v>
      </c>
      <c r="CA10" s="17">
        <v>0.40019448354346399</v>
      </c>
      <c r="CB10" s="17"/>
      <c r="CC10" s="17">
        <v>0.38296820190191699</v>
      </c>
      <c r="CD10" s="17">
        <v>0.39625708405562299</v>
      </c>
      <c r="CE10" s="17">
        <v>0.402868669863991</v>
      </c>
      <c r="CF10" s="17">
        <v>0.398947191855546</v>
      </c>
      <c r="CG10" s="17">
        <v>0.38381196709201798</v>
      </c>
      <c r="CH10" s="17">
        <v>0.37208473545431697</v>
      </c>
      <c r="CI10" s="17">
        <v>0.44554892802597301</v>
      </c>
      <c r="CJ10" s="17">
        <v>0.37766549893317503</v>
      </c>
      <c r="CK10" s="17">
        <v>0.440370727084614</v>
      </c>
      <c r="CL10" s="17">
        <v>0.435954680711992</v>
      </c>
    </row>
    <row r="11" spans="2:90" ht="30" x14ac:dyDescent="0.25">
      <c r="B11" s="18" t="s">
        <v>134</v>
      </c>
      <c r="C11" s="17">
        <v>0.166018328351907</v>
      </c>
      <c r="D11" s="17">
        <v>0.16981966862164299</v>
      </c>
      <c r="E11" s="17">
        <v>0.16257221336887101</v>
      </c>
      <c r="F11" s="17"/>
      <c r="G11" s="17">
        <v>0.112809591481826</v>
      </c>
      <c r="H11" s="17">
        <v>0.121185616261463</v>
      </c>
      <c r="I11" s="17">
        <v>0.146953569927539</v>
      </c>
      <c r="J11" s="17">
        <v>0.15819176402656299</v>
      </c>
      <c r="K11" s="17">
        <v>0.19577553039140699</v>
      </c>
      <c r="L11" s="17">
        <v>0.22112728685500899</v>
      </c>
      <c r="M11" s="17"/>
      <c r="N11" s="17">
        <v>0.17538049480607101</v>
      </c>
      <c r="O11" s="17">
        <v>0.17631423100316401</v>
      </c>
      <c r="P11" s="17">
        <v>0.15081243111562001</v>
      </c>
      <c r="Q11" s="17">
        <v>0.15676212562858299</v>
      </c>
      <c r="R11" s="17"/>
      <c r="S11" s="17">
        <v>5.7989006438163501E-2</v>
      </c>
      <c r="T11" s="17">
        <v>0.19604446044010099</v>
      </c>
      <c r="U11" s="17">
        <v>0.21718120421808601</v>
      </c>
      <c r="V11" s="17">
        <v>0.206281085035282</v>
      </c>
      <c r="W11" s="17">
        <v>0.219312275822339</v>
      </c>
      <c r="X11" s="17">
        <v>0.126801723923709</v>
      </c>
      <c r="Y11" s="17">
        <v>0.18965585849699901</v>
      </c>
      <c r="Z11" s="17">
        <v>0.21580450924214001</v>
      </c>
      <c r="AA11" s="17">
        <v>0.14432051051709199</v>
      </c>
      <c r="AB11" s="17"/>
      <c r="AC11" s="17">
        <v>0.18686358336144701</v>
      </c>
      <c r="AD11" s="17">
        <v>0.16320137432552001</v>
      </c>
      <c r="AE11" s="17">
        <v>0.13511031690002501</v>
      </c>
      <c r="AF11" s="17"/>
      <c r="AG11" s="17">
        <v>0.160250372962045</v>
      </c>
      <c r="AH11" s="17">
        <v>0.14138666991302001</v>
      </c>
      <c r="AI11" s="17">
        <v>0.17866860585028799</v>
      </c>
      <c r="AJ11" s="17">
        <v>0.19241155087547501</v>
      </c>
      <c r="AK11" s="17"/>
      <c r="AL11" s="17">
        <v>0.172207751646346</v>
      </c>
      <c r="AM11" s="17">
        <v>0.181995581188936</v>
      </c>
      <c r="AN11" s="17">
        <v>0.15107352032969101</v>
      </c>
      <c r="AO11" s="17">
        <v>0.15623966897302499</v>
      </c>
      <c r="AP11" s="17">
        <v>0.19206960479604801</v>
      </c>
      <c r="AQ11" s="17"/>
      <c r="AR11" s="17">
        <v>0.163471609905638</v>
      </c>
      <c r="AS11" s="17">
        <v>0.15201096323081301</v>
      </c>
      <c r="AT11" s="17">
        <v>0.17420585434803401</v>
      </c>
      <c r="AU11" s="17">
        <v>0.17707600525843301</v>
      </c>
      <c r="AV11" s="17">
        <v>0.17796319915119499</v>
      </c>
      <c r="AW11" s="17"/>
      <c r="AX11" s="17">
        <v>9.0352881405376506E-2</v>
      </c>
      <c r="AY11" s="17">
        <v>0.12535354026762599</v>
      </c>
      <c r="AZ11" s="17">
        <v>9.1336316980179105E-2</v>
      </c>
      <c r="BA11" s="17">
        <v>0.100551795050003</v>
      </c>
      <c r="BB11" s="17">
        <v>0.48320053401318303</v>
      </c>
      <c r="BC11" s="17">
        <v>0.44441032924346602</v>
      </c>
      <c r="BD11" s="17"/>
      <c r="BE11" s="17">
        <v>0.14911799504611001</v>
      </c>
      <c r="BF11" s="17">
        <v>0.13035769614199899</v>
      </c>
      <c r="BG11" s="17">
        <v>0.22080585740287401</v>
      </c>
      <c r="BH11" s="17"/>
      <c r="BI11" s="17">
        <v>0.17981150740822399</v>
      </c>
      <c r="BJ11" s="17">
        <v>0.162516553345041</v>
      </c>
      <c r="BK11" s="17"/>
      <c r="BL11" s="17">
        <v>0.19716356612247701</v>
      </c>
      <c r="BM11" s="17">
        <v>0.15138307482385999</v>
      </c>
      <c r="BN11" s="17">
        <v>0.13821947300272999</v>
      </c>
      <c r="BO11" s="17">
        <v>0.15309522746600099</v>
      </c>
      <c r="BP11" s="17">
        <v>0.13971337670037501</v>
      </c>
      <c r="BQ11" s="17"/>
      <c r="BR11" s="17">
        <v>0.17889548905170999</v>
      </c>
      <c r="BS11" s="17">
        <v>0.11654056560994</v>
      </c>
      <c r="BT11" s="17">
        <v>0.105083663808647</v>
      </c>
      <c r="BU11" s="17">
        <v>7.8522757851304303E-2</v>
      </c>
      <c r="BV11" s="17"/>
      <c r="BW11" s="17">
        <v>0.13148062747689299</v>
      </c>
      <c r="BX11" s="17">
        <v>0.17537516776183501</v>
      </c>
      <c r="BY11" s="17">
        <v>0.19007333332988599</v>
      </c>
      <c r="BZ11" s="17">
        <v>0.19097070289264101</v>
      </c>
      <c r="CA11" s="17">
        <v>0.14870804588262801</v>
      </c>
      <c r="CB11" s="17"/>
      <c r="CC11" s="17">
        <v>0.13943150259541001</v>
      </c>
      <c r="CD11" s="17">
        <v>0.103962598298455</v>
      </c>
      <c r="CE11" s="17">
        <v>8.9142310274504102E-2</v>
      </c>
      <c r="CF11" s="17">
        <v>0.15113456184236601</v>
      </c>
      <c r="CG11" s="17">
        <v>0.20014340261534999</v>
      </c>
      <c r="CH11" s="17">
        <v>0.18183567220975599</v>
      </c>
      <c r="CI11" s="17">
        <v>0.21031343305557901</v>
      </c>
      <c r="CJ11" s="17">
        <v>0.22111295100023601</v>
      </c>
      <c r="CK11" s="17">
        <v>0.21292159332074501</v>
      </c>
      <c r="CL11" s="17">
        <v>0.18551775839367199</v>
      </c>
    </row>
    <row r="12" spans="2:90" x14ac:dyDescent="0.25">
      <c r="B12" s="18" t="s">
        <v>111</v>
      </c>
      <c r="C12" s="19">
        <v>5.8692861466035702E-2</v>
      </c>
      <c r="D12" s="19">
        <v>5.1666289846543603E-2</v>
      </c>
      <c r="E12" s="19">
        <v>6.3679160358585896E-2</v>
      </c>
      <c r="F12" s="19"/>
      <c r="G12" s="19">
        <v>8.0834185150355495E-2</v>
      </c>
      <c r="H12" s="19">
        <v>8.7349842250025497E-2</v>
      </c>
      <c r="I12" s="19">
        <v>5.4922518753642603E-2</v>
      </c>
      <c r="J12" s="19">
        <v>5.3696230348992999E-2</v>
      </c>
      <c r="K12" s="19">
        <v>4.1089214140818599E-2</v>
      </c>
      <c r="L12" s="19">
        <v>4.6085461473566701E-2</v>
      </c>
      <c r="M12" s="19"/>
      <c r="N12" s="19">
        <v>3.8058215602729102E-2</v>
      </c>
      <c r="O12" s="19">
        <v>6.3311850706437897E-2</v>
      </c>
      <c r="P12" s="19">
        <v>4.0890291373362697E-2</v>
      </c>
      <c r="Q12" s="19">
        <v>9.1805531877217503E-2</v>
      </c>
      <c r="R12" s="19"/>
      <c r="S12" s="19">
        <v>8.7955205495418506E-2</v>
      </c>
      <c r="T12" s="19">
        <v>6.8983403645222902E-2</v>
      </c>
      <c r="U12" s="19">
        <v>4.9053669046490701E-2</v>
      </c>
      <c r="V12" s="19">
        <v>4.7784295782645599E-2</v>
      </c>
      <c r="W12" s="19">
        <v>5.46988569016204E-2</v>
      </c>
      <c r="X12" s="19">
        <v>5.3759408814138501E-2</v>
      </c>
      <c r="Y12" s="19">
        <v>6.5325069733906102E-2</v>
      </c>
      <c r="Z12" s="19">
        <v>2.0295015725402901E-2</v>
      </c>
      <c r="AA12" s="19">
        <v>4.3206505887335399E-2</v>
      </c>
      <c r="AB12" s="19"/>
      <c r="AC12" s="19">
        <v>4.0577364506581302E-2</v>
      </c>
      <c r="AD12" s="19">
        <v>4.01150527576788E-2</v>
      </c>
      <c r="AE12" s="19">
        <v>0.121543824929157</v>
      </c>
      <c r="AF12" s="19"/>
      <c r="AG12" s="19">
        <v>4.6092216042305699E-2</v>
      </c>
      <c r="AH12" s="19">
        <v>4.3168978033511399E-2</v>
      </c>
      <c r="AI12" s="19">
        <v>7.0223857070676701E-2</v>
      </c>
      <c r="AJ12" s="19">
        <v>3.59153772730266E-2</v>
      </c>
      <c r="AK12" s="19"/>
      <c r="AL12" s="19">
        <v>6.0701654734741303E-2</v>
      </c>
      <c r="AM12" s="19">
        <v>4.78442112685592E-2</v>
      </c>
      <c r="AN12" s="19">
        <v>5.69566570683607E-2</v>
      </c>
      <c r="AO12" s="19">
        <v>6.4470880512968398E-2</v>
      </c>
      <c r="AP12" s="19">
        <v>7.3294351071752695E-2</v>
      </c>
      <c r="AQ12" s="19"/>
      <c r="AR12" s="19">
        <v>0.114228247631307</v>
      </c>
      <c r="AS12" s="19">
        <v>6.5353321715137899E-2</v>
      </c>
      <c r="AT12" s="19">
        <v>3.8131226914755602E-2</v>
      </c>
      <c r="AU12" s="19">
        <v>3.62053449146615E-2</v>
      </c>
      <c r="AV12" s="19">
        <v>5.7755505001975099E-2</v>
      </c>
      <c r="AW12" s="19"/>
      <c r="AX12" s="19">
        <v>7.8815304877785805E-2</v>
      </c>
      <c r="AY12" s="19">
        <v>5.92727295745119E-2</v>
      </c>
      <c r="AZ12" s="19">
        <v>6.0835779514995497E-2</v>
      </c>
      <c r="BA12" s="19">
        <v>4.3648546330607801E-2</v>
      </c>
      <c r="BB12" s="19">
        <v>4.1567411086609302E-2</v>
      </c>
      <c r="BC12" s="19">
        <v>3.72534637925225E-2</v>
      </c>
      <c r="BD12" s="19"/>
      <c r="BE12" s="19">
        <v>9.0261399535120704E-2</v>
      </c>
      <c r="BF12" s="19">
        <v>3.30771338392769E-2</v>
      </c>
      <c r="BG12" s="19">
        <v>3.6682076326717099E-2</v>
      </c>
      <c r="BH12" s="19"/>
      <c r="BI12" s="19">
        <v>7.1947393473325599E-2</v>
      </c>
      <c r="BJ12" s="19">
        <v>5.5327836715663103E-2</v>
      </c>
      <c r="BK12" s="19"/>
      <c r="BL12" s="19">
        <v>3.1428680098186598E-2</v>
      </c>
      <c r="BM12" s="19">
        <v>3.5384424991134499E-2</v>
      </c>
      <c r="BN12" s="19">
        <v>7.8992350052215998E-2</v>
      </c>
      <c r="BO12" s="19">
        <v>9.0724041539017405E-2</v>
      </c>
      <c r="BP12" s="19">
        <v>0.107519054999743</v>
      </c>
      <c r="BQ12" s="19"/>
      <c r="BR12" s="19">
        <v>5.3924489281923497E-2</v>
      </c>
      <c r="BS12" s="19">
        <v>7.3023959163329794E-2</v>
      </c>
      <c r="BT12" s="19">
        <v>7.2611308169816702E-2</v>
      </c>
      <c r="BU12" s="19">
        <v>8.5663848260063694E-2</v>
      </c>
      <c r="BV12" s="19"/>
      <c r="BW12" s="19">
        <v>5.8135897888779098E-2</v>
      </c>
      <c r="BX12" s="19">
        <v>4.4680115382852902E-2</v>
      </c>
      <c r="BY12" s="19">
        <v>6.8414949702105002E-2</v>
      </c>
      <c r="BZ12" s="19">
        <v>5.5861131010538703E-2</v>
      </c>
      <c r="CA12" s="19">
        <v>6.1891522509956297E-2</v>
      </c>
      <c r="CB12" s="19"/>
      <c r="CC12" s="19">
        <v>6.9768276263911799E-2</v>
      </c>
      <c r="CD12" s="19">
        <v>8.6298568121386393E-2</v>
      </c>
      <c r="CE12" s="19">
        <v>7.0952730365671499E-2</v>
      </c>
      <c r="CF12" s="19">
        <v>6.0399033233920998E-2</v>
      </c>
      <c r="CG12" s="19">
        <v>6.8267110934130695E-2</v>
      </c>
      <c r="CH12" s="19">
        <v>5.7645296050827903E-2</v>
      </c>
      <c r="CI12" s="19">
        <v>1.7454582801293399E-2</v>
      </c>
      <c r="CJ12" s="19">
        <v>5.0467028803312199E-2</v>
      </c>
      <c r="CK12" s="19">
        <v>3.7866386631025997E-2</v>
      </c>
      <c r="CL12" s="19">
        <v>4.4019124119649797E-2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B2:H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8" width="20.7109375" customWidth="1"/>
  </cols>
  <sheetData>
    <row r="2" spans="2:8" ht="39.950000000000003" customHeight="1" x14ac:dyDescent="0.25">
      <c r="D2" s="30" t="s">
        <v>531</v>
      </c>
      <c r="E2" s="26"/>
      <c r="F2" s="26"/>
      <c r="G2" s="26"/>
      <c r="H2" s="26"/>
    </row>
    <row r="6" spans="2:8" ht="50.1" customHeight="1" x14ac:dyDescent="0.25">
      <c r="B6" s="20" t="s">
        <v>15</v>
      </c>
      <c r="C6" s="20" t="s">
        <v>521</v>
      </c>
      <c r="D6" s="20" t="s">
        <v>522</v>
      </c>
      <c r="E6" s="20" t="s">
        <v>523</v>
      </c>
      <c r="F6" s="20" t="s">
        <v>524</v>
      </c>
      <c r="G6" s="20" t="s">
        <v>525</v>
      </c>
    </row>
    <row r="7" spans="2:8" x14ac:dyDescent="0.25">
      <c r="B7" s="18" t="s">
        <v>526</v>
      </c>
      <c r="C7" s="17">
        <v>3.8352109364699898E-2</v>
      </c>
      <c r="D7" s="17">
        <v>3.8675678564606401E-2</v>
      </c>
      <c r="E7" s="17">
        <v>6.2491024417782599E-2</v>
      </c>
      <c r="F7" s="17">
        <v>4.3444337320287997E-2</v>
      </c>
      <c r="G7" s="17">
        <v>2.83729501639601E-2</v>
      </c>
    </row>
    <row r="8" spans="2:8" x14ac:dyDescent="0.25">
      <c r="B8" s="18" t="s">
        <v>527</v>
      </c>
      <c r="C8" s="17">
        <v>0.169301076896817</v>
      </c>
      <c r="D8" s="17">
        <v>0.17455768888023601</v>
      </c>
      <c r="E8" s="17">
        <v>0.243463962801687</v>
      </c>
      <c r="F8" s="17">
        <v>0.19138084866760599</v>
      </c>
      <c r="G8" s="17">
        <v>0.124551269426644</v>
      </c>
    </row>
    <row r="9" spans="2:8" x14ac:dyDescent="0.25">
      <c r="B9" s="18" t="s">
        <v>528</v>
      </c>
      <c r="C9" s="17">
        <v>0.49701976869519499</v>
      </c>
      <c r="D9" s="17">
        <v>0.390234583844632</v>
      </c>
      <c r="E9" s="17">
        <v>0.45785658985150501</v>
      </c>
      <c r="F9" s="17">
        <v>0.484901570289343</v>
      </c>
      <c r="G9" s="17">
        <v>0.43103723536239602</v>
      </c>
    </row>
    <row r="10" spans="2:8" x14ac:dyDescent="0.25">
      <c r="B10" s="18" t="s">
        <v>529</v>
      </c>
      <c r="C10" s="17">
        <v>0.182758966434999</v>
      </c>
      <c r="D10" s="17">
        <v>0.233799695091467</v>
      </c>
      <c r="E10" s="17">
        <v>0.14523629018062201</v>
      </c>
      <c r="F10" s="17">
        <v>0.16550196381153401</v>
      </c>
      <c r="G10" s="17">
        <v>0.22077439032725399</v>
      </c>
    </row>
    <row r="11" spans="2:8" x14ac:dyDescent="0.25">
      <c r="B11" s="18" t="s">
        <v>530</v>
      </c>
      <c r="C11" s="17">
        <v>9.1035157428295196E-2</v>
      </c>
      <c r="D11" s="17">
        <v>0.13527715429482401</v>
      </c>
      <c r="E11" s="17">
        <v>6.5602456199999507E-2</v>
      </c>
      <c r="F11" s="17">
        <v>8.9933387045663199E-2</v>
      </c>
      <c r="G11" s="17">
        <v>0.15953265643512701</v>
      </c>
    </row>
    <row r="12" spans="2:8" x14ac:dyDescent="0.25">
      <c r="B12" s="18" t="s">
        <v>163</v>
      </c>
      <c r="C12" s="17">
        <v>2.1532921179995002E-2</v>
      </c>
      <c r="D12" s="17">
        <v>2.74551993242351E-2</v>
      </c>
      <c r="E12" s="17">
        <v>2.5349676548403598E-2</v>
      </c>
      <c r="F12" s="17">
        <v>2.4837892865565502E-2</v>
      </c>
      <c r="G12" s="17">
        <v>3.5731498284618003E-2</v>
      </c>
    </row>
    <row r="13" spans="2:8" x14ac:dyDescent="0.25">
      <c r="B13" s="16"/>
      <c r="C13" s="16"/>
      <c r="D13" s="16"/>
      <c r="E13" s="16"/>
      <c r="F13" s="16"/>
      <c r="G13" s="16"/>
    </row>
    <row r="14" spans="2:8" x14ac:dyDescent="0.25">
      <c r="B14" t="s">
        <v>114</v>
      </c>
    </row>
    <row r="15" spans="2:8" x14ac:dyDescent="0.25">
      <c r="B15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">
    <mergeCell ref="D2:H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532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526</v>
      </c>
      <c r="C9" s="17">
        <v>3.8352109364699898E-2</v>
      </c>
      <c r="D9" s="17">
        <v>4.0530843600345701E-2</v>
      </c>
      <c r="E9" s="17">
        <v>3.6478370308160903E-2</v>
      </c>
      <c r="F9" s="17"/>
      <c r="G9" s="17">
        <v>0.10754582337197301</v>
      </c>
      <c r="H9" s="17">
        <v>5.9057622988008797E-2</v>
      </c>
      <c r="I9" s="17">
        <v>3.6568327081919698E-2</v>
      </c>
      <c r="J9" s="17">
        <v>1.63289162546684E-2</v>
      </c>
      <c r="K9" s="17">
        <v>2.0461426660243798E-2</v>
      </c>
      <c r="L9" s="17">
        <v>2.1430364557463E-2</v>
      </c>
      <c r="M9" s="17"/>
      <c r="N9" s="17">
        <v>4.3891728004196003E-2</v>
      </c>
      <c r="O9" s="17">
        <v>3.7780977304739498E-2</v>
      </c>
      <c r="P9" s="17">
        <v>3.94505715169014E-2</v>
      </c>
      <c r="Q9" s="17">
        <v>3.2564974045733899E-2</v>
      </c>
      <c r="R9" s="17"/>
      <c r="S9" s="17">
        <v>5.6301064932571802E-2</v>
      </c>
      <c r="T9" s="17">
        <v>3.4454552743906297E-2</v>
      </c>
      <c r="U9" s="17">
        <v>2.1973686648824198E-2</v>
      </c>
      <c r="V9" s="17">
        <v>3.67268076241807E-2</v>
      </c>
      <c r="W9" s="17">
        <v>3.4917953089138302E-2</v>
      </c>
      <c r="X9" s="17">
        <v>4.4364755563416999E-2</v>
      </c>
      <c r="Y9" s="17">
        <v>2.9436443721450899E-2</v>
      </c>
      <c r="Z9" s="17">
        <v>3.8034974916955802E-2</v>
      </c>
      <c r="AA9" s="17">
        <v>4.0090314331247497E-2</v>
      </c>
      <c r="AB9" s="17"/>
      <c r="AC9" s="17">
        <v>3.06883398540925E-2</v>
      </c>
      <c r="AD9" s="17">
        <v>3.7571339328311498E-2</v>
      </c>
      <c r="AE9" s="17">
        <v>3.7257027379800897E-2</v>
      </c>
      <c r="AF9" s="17"/>
      <c r="AG9" s="17">
        <v>3.2794258130562297E-2</v>
      </c>
      <c r="AH9" s="17">
        <v>6.3372280594227101E-2</v>
      </c>
      <c r="AI9" s="17">
        <v>5.3577546586318303E-2</v>
      </c>
      <c r="AJ9" s="17">
        <v>2.26936737131355E-2</v>
      </c>
      <c r="AK9" s="17"/>
      <c r="AL9" s="17">
        <v>2.1592602683686402E-2</v>
      </c>
      <c r="AM9" s="17">
        <v>3.8633919455345903E-2</v>
      </c>
      <c r="AN9" s="17">
        <v>5.2521387537010703E-2</v>
      </c>
      <c r="AO9" s="17">
        <v>5.0957639592973503E-2</v>
      </c>
      <c r="AP9" s="17">
        <v>5.85820905413122E-2</v>
      </c>
      <c r="AQ9" s="17"/>
      <c r="AR9" s="17">
        <v>3.9800508416334E-2</v>
      </c>
      <c r="AS9" s="17">
        <v>3.5268610750091398E-2</v>
      </c>
      <c r="AT9" s="17">
        <v>3.5075159872237999E-2</v>
      </c>
      <c r="AU9" s="17">
        <v>3.6443789754782803E-2</v>
      </c>
      <c r="AV9" s="17">
        <v>5.6766841964076699E-2</v>
      </c>
      <c r="AW9" s="17"/>
      <c r="AX9" s="17">
        <v>6.8459779085628197E-2</v>
      </c>
      <c r="AY9" s="17">
        <v>2.5365519886545101E-2</v>
      </c>
      <c r="AZ9" s="17">
        <v>4.8742904082859702E-2</v>
      </c>
      <c r="BA9" s="17">
        <v>3.6709027965279903E-2</v>
      </c>
      <c r="BB9" s="17">
        <v>8.5208571751259898E-3</v>
      </c>
      <c r="BC9" s="17">
        <v>2.6273198469752099E-2</v>
      </c>
      <c r="BD9" s="17"/>
      <c r="BE9" s="17">
        <v>4.2583218227786802E-2</v>
      </c>
      <c r="BF9" s="17">
        <v>5.7099750913663601E-2</v>
      </c>
      <c r="BG9" s="17">
        <v>1.6235790827871799E-2</v>
      </c>
      <c r="BH9" s="17"/>
      <c r="BI9" s="17">
        <v>3.7158196956790297E-2</v>
      </c>
      <c r="BJ9" s="17">
        <v>3.86552166188966E-2</v>
      </c>
      <c r="BK9" s="17"/>
      <c r="BL9" s="17">
        <v>3.0401829689999899E-2</v>
      </c>
      <c r="BM9" s="17">
        <v>3.7796552680936797E-2</v>
      </c>
      <c r="BN9" s="17">
        <v>4.9977596073625702E-2</v>
      </c>
      <c r="BO9" s="17">
        <v>4.7088384993368197E-2</v>
      </c>
      <c r="BP9" s="17">
        <v>4.53536957786322E-2</v>
      </c>
      <c r="BQ9" s="17"/>
      <c r="BR9" s="17">
        <v>3.1295666047441099E-2</v>
      </c>
      <c r="BS9" s="17">
        <v>5.2137759140143597E-2</v>
      </c>
      <c r="BT9" s="17">
        <v>9.5516328537819606E-2</v>
      </c>
      <c r="BU9" s="17">
        <v>8.7023749990086496E-2</v>
      </c>
      <c r="BV9" s="17"/>
      <c r="BW9" s="17">
        <v>4.1318537151475598E-2</v>
      </c>
      <c r="BX9" s="17">
        <v>3.8032231843507097E-2</v>
      </c>
      <c r="BY9" s="17">
        <v>4.34965038247783E-2</v>
      </c>
      <c r="BZ9" s="17">
        <v>2.9742435915346602E-2</v>
      </c>
      <c r="CA9" s="17">
        <v>3.9323393494812502E-2</v>
      </c>
      <c r="CB9" s="17"/>
      <c r="CC9" s="17">
        <v>3.5388333509655097E-2</v>
      </c>
      <c r="CD9" s="17">
        <v>3.95705825690768E-2</v>
      </c>
      <c r="CE9" s="17">
        <v>4.9270878409607297E-2</v>
      </c>
      <c r="CF9" s="17">
        <v>5.1181130287946797E-2</v>
      </c>
      <c r="CG9" s="17">
        <v>3.1754633383701797E-2</v>
      </c>
      <c r="CH9" s="17">
        <v>3.5111576529531001E-2</v>
      </c>
      <c r="CI9" s="17">
        <v>1.9692324962739E-2</v>
      </c>
      <c r="CJ9" s="17">
        <v>3.0554849357008002E-2</v>
      </c>
      <c r="CK9" s="17">
        <v>3.7689225875590197E-2</v>
      </c>
      <c r="CL9" s="17">
        <v>4.27136894242982E-2</v>
      </c>
    </row>
    <row r="10" spans="2:90" x14ac:dyDescent="0.25">
      <c r="B10" s="18" t="s">
        <v>527</v>
      </c>
      <c r="C10" s="17">
        <v>0.169301076896817</v>
      </c>
      <c r="D10" s="17">
        <v>0.16761657974202401</v>
      </c>
      <c r="E10" s="17">
        <v>0.17015060187723099</v>
      </c>
      <c r="F10" s="17"/>
      <c r="G10" s="17">
        <v>0.25815742365032801</v>
      </c>
      <c r="H10" s="17">
        <v>0.28089303066809601</v>
      </c>
      <c r="I10" s="17">
        <v>0.17943054631795799</v>
      </c>
      <c r="J10" s="17">
        <v>0.13281901070553201</v>
      </c>
      <c r="K10" s="17">
        <v>8.1359612439069598E-2</v>
      </c>
      <c r="L10" s="17">
        <v>0.127052390130131</v>
      </c>
      <c r="M10" s="17"/>
      <c r="N10" s="17">
        <v>0.203261544914281</v>
      </c>
      <c r="O10" s="17">
        <v>0.170081422292442</v>
      </c>
      <c r="P10" s="17">
        <v>0.13810540636256399</v>
      </c>
      <c r="Q10" s="17">
        <v>0.15916393141386401</v>
      </c>
      <c r="R10" s="17"/>
      <c r="S10" s="17">
        <v>0.24061734185147701</v>
      </c>
      <c r="T10" s="17">
        <v>0.15496982873852699</v>
      </c>
      <c r="U10" s="17">
        <v>0.14017560724788</v>
      </c>
      <c r="V10" s="17">
        <v>0.14087362856775401</v>
      </c>
      <c r="W10" s="17">
        <v>0.154304454007367</v>
      </c>
      <c r="X10" s="17">
        <v>0.161434293711928</v>
      </c>
      <c r="Y10" s="17">
        <v>0.18079260877543599</v>
      </c>
      <c r="Z10" s="17">
        <v>0.15860635870397199</v>
      </c>
      <c r="AA10" s="17">
        <v>0.15990584410116801</v>
      </c>
      <c r="AB10" s="17"/>
      <c r="AC10" s="17">
        <v>0.13498463709731801</v>
      </c>
      <c r="AD10" s="17">
        <v>0.186816123740251</v>
      </c>
      <c r="AE10" s="17">
        <v>0.17388071362011701</v>
      </c>
      <c r="AF10" s="17"/>
      <c r="AG10" s="17">
        <v>0.16840245414312</v>
      </c>
      <c r="AH10" s="17">
        <v>0.236159433325457</v>
      </c>
      <c r="AI10" s="17">
        <v>0.177104454469934</v>
      </c>
      <c r="AJ10" s="17">
        <v>0.11946709800842301</v>
      </c>
      <c r="AK10" s="17"/>
      <c r="AL10" s="17">
        <v>0.13928295713081301</v>
      </c>
      <c r="AM10" s="17">
        <v>0.14536932174618999</v>
      </c>
      <c r="AN10" s="17">
        <v>0.182627778545114</v>
      </c>
      <c r="AO10" s="17">
        <v>0.28405279717474102</v>
      </c>
      <c r="AP10" s="17">
        <v>0.264523414378181</v>
      </c>
      <c r="AQ10" s="17"/>
      <c r="AR10" s="17">
        <v>0.142323367338129</v>
      </c>
      <c r="AS10" s="17">
        <v>0.156101911362695</v>
      </c>
      <c r="AT10" s="17">
        <v>0.17285873606449301</v>
      </c>
      <c r="AU10" s="17">
        <v>0.19212340921465401</v>
      </c>
      <c r="AV10" s="17">
        <v>0.203411629902503</v>
      </c>
      <c r="AW10" s="17"/>
      <c r="AX10" s="17">
        <v>0.243589615015217</v>
      </c>
      <c r="AY10" s="17">
        <v>0.167002950466489</v>
      </c>
      <c r="AZ10" s="17">
        <v>0.15780079733468999</v>
      </c>
      <c r="BA10" s="17">
        <v>0.14889859297850699</v>
      </c>
      <c r="BB10" s="17">
        <v>8.7606175217996504E-2</v>
      </c>
      <c r="BC10" s="17">
        <v>0.127830820740684</v>
      </c>
      <c r="BD10" s="17"/>
      <c r="BE10" s="17">
        <v>0.17546324571706901</v>
      </c>
      <c r="BF10" s="17">
        <v>0.22386874396304199</v>
      </c>
      <c r="BG10" s="17">
        <v>0.11280300573128101</v>
      </c>
      <c r="BH10" s="17"/>
      <c r="BI10" s="17">
        <v>0.151169161310097</v>
      </c>
      <c r="BJ10" s="17">
        <v>0.17390435860358799</v>
      </c>
      <c r="BK10" s="17"/>
      <c r="BL10" s="17">
        <v>0.149336907012626</v>
      </c>
      <c r="BM10" s="17">
        <v>0.167342657990523</v>
      </c>
      <c r="BN10" s="17">
        <v>0.17835539254357399</v>
      </c>
      <c r="BO10" s="17">
        <v>0.16552217143759501</v>
      </c>
      <c r="BP10" s="17">
        <v>0.216369871044021</v>
      </c>
      <c r="BQ10" s="17"/>
      <c r="BR10" s="17">
        <v>0.14789074596268301</v>
      </c>
      <c r="BS10" s="17">
        <v>0.23818487219512299</v>
      </c>
      <c r="BT10" s="17">
        <v>0.31630154326092602</v>
      </c>
      <c r="BU10" s="17">
        <v>0.29327193724224199</v>
      </c>
      <c r="BV10" s="17"/>
      <c r="BW10" s="17">
        <v>0.174168132347257</v>
      </c>
      <c r="BX10" s="17">
        <v>0.17252494542874</v>
      </c>
      <c r="BY10" s="17">
        <v>0.15165328685770699</v>
      </c>
      <c r="BZ10" s="17">
        <v>0.169493180291651</v>
      </c>
      <c r="CA10" s="17">
        <v>0.17475646138668099</v>
      </c>
      <c r="CB10" s="17"/>
      <c r="CC10" s="17">
        <v>0.18575262995509201</v>
      </c>
      <c r="CD10" s="17">
        <v>0.20358982263327499</v>
      </c>
      <c r="CE10" s="17">
        <v>0.16916344855381099</v>
      </c>
      <c r="CF10" s="17">
        <v>0.16643353748419301</v>
      </c>
      <c r="CG10" s="17">
        <v>0.16967431061305399</v>
      </c>
      <c r="CH10" s="17">
        <v>0.153559253442898</v>
      </c>
      <c r="CI10" s="17">
        <v>0.18129774488272199</v>
      </c>
      <c r="CJ10" s="17">
        <v>0.16078269518222801</v>
      </c>
      <c r="CK10" s="17">
        <v>0.13343069463164101</v>
      </c>
      <c r="CL10" s="17">
        <v>0.15491570474153801</v>
      </c>
    </row>
    <row r="11" spans="2:90" x14ac:dyDescent="0.25">
      <c r="B11" s="18" t="s">
        <v>528</v>
      </c>
      <c r="C11" s="17">
        <v>0.49701976869519499</v>
      </c>
      <c r="D11" s="17">
        <v>0.52444211750061498</v>
      </c>
      <c r="E11" s="17">
        <v>0.47265714007741899</v>
      </c>
      <c r="F11" s="17"/>
      <c r="G11" s="17">
        <v>0.34413104459674398</v>
      </c>
      <c r="H11" s="17">
        <v>0.43469327082400699</v>
      </c>
      <c r="I11" s="17">
        <v>0.47965116766219801</v>
      </c>
      <c r="J11" s="17">
        <v>0.511465394916228</v>
      </c>
      <c r="K11" s="17">
        <v>0.581151346535553</v>
      </c>
      <c r="L11" s="17">
        <v>0.55546962724618099</v>
      </c>
      <c r="M11" s="17"/>
      <c r="N11" s="17">
        <v>0.51234904375132695</v>
      </c>
      <c r="O11" s="17">
        <v>0.49213225374098402</v>
      </c>
      <c r="P11" s="17">
        <v>0.50761775591667502</v>
      </c>
      <c r="Q11" s="17">
        <v>0.47534574313724398</v>
      </c>
      <c r="R11" s="17"/>
      <c r="S11" s="17">
        <v>0.47498401434645898</v>
      </c>
      <c r="T11" s="17">
        <v>0.50320934027578701</v>
      </c>
      <c r="U11" s="17">
        <v>0.54988956127249</v>
      </c>
      <c r="V11" s="17">
        <v>0.52616398257365005</v>
      </c>
      <c r="W11" s="17">
        <v>0.47504415017394602</v>
      </c>
      <c r="X11" s="17">
        <v>0.44217690236892998</v>
      </c>
      <c r="Y11" s="17">
        <v>0.51481652289736302</v>
      </c>
      <c r="Z11" s="17">
        <v>0.489706479635172</v>
      </c>
      <c r="AA11" s="17">
        <v>0.497775338941297</v>
      </c>
      <c r="AB11" s="17"/>
      <c r="AC11" s="17">
        <v>0.522263336324992</v>
      </c>
      <c r="AD11" s="17">
        <v>0.50844183242201602</v>
      </c>
      <c r="AE11" s="17">
        <v>0.481833241626553</v>
      </c>
      <c r="AF11" s="17"/>
      <c r="AG11" s="17">
        <v>0.52192802962145501</v>
      </c>
      <c r="AH11" s="17">
        <v>0.459297548111606</v>
      </c>
      <c r="AI11" s="17">
        <v>0.51379429884320904</v>
      </c>
      <c r="AJ11" s="17">
        <v>0.52582890631775603</v>
      </c>
      <c r="AK11" s="17"/>
      <c r="AL11" s="17">
        <v>0.50075283310951102</v>
      </c>
      <c r="AM11" s="17">
        <v>0.49870922543942697</v>
      </c>
      <c r="AN11" s="17">
        <v>0.49973469303541401</v>
      </c>
      <c r="AO11" s="17">
        <v>0.45574377147147299</v>
      </c>
      <c r="AP11" s="17">
        <v>0.48421785308821602</v>
      </c>
      <c r="AQ11" s="17"/>
      <c r="AR11" s="17">
        <v>0.50399964808362896</v>
      </c>
      <c r="AS11" s="17">
        <v>0.48838187303603697</v>
      </c>
      <c r="AT11" s="17">
        <v>0.48901786973320299</v>
      </c>
      <c r="AU11" s="17">
        <v>0.51170961750516697</v>
      </c>
      <c r="AV11" s="17">
        <v>0.50963537421300698</v>
      </c>
      <c r="AW11" s="17"/>
      <c r="AX11" s="17">
        <v>0.45514487614288701</v>
      </c>
      <c r="AY11" s="17">
        <v>0.51426504917637295</v>
      </c>
      <c r="AZ11" s="17">
        <v>0.469738941977839</v>
      </c>
      <c r="BA11" s="17">
        <v>0.50562427909697805</v>
      </c>
      <c r="BB11" s="17">
        <v>0.57554046951748905</v>
      </c>
      <c r="BC11" s="17">
        <v>0.44925735974422598</v>
      </c>
      <c r="BD11" s="17"/>
      <c r="BE11" s="17">
        <v>0.49764887320406398</v>
      </c>
      <c r="BF11" s="17">
        <v>0.47129948957225598</v>
      </c>
      <c r="BG11" s="17">
        <v>0.523816140633245</v>
      </c>
      <c r="BH11" s="17"/>
      <c r="BI11" s="17">
        <v>0.41622109686795</v>
      </c>
      <c r="BJ11" s="17">
        <v>0.51753271704722803</v>
      </c>
      <c r="BK11" s="17"/>
      <c r="BL11" s="17">
        <v>0.54872709223964999</v>
      </c>
      <c r="BM11" s="17">
        <v>0.50930100675318102</v>
      </c>
      <c r="BN11" s="17">
        <v>0.419615430735988</v>
      </c>
      <c r="BO11" s="17">
        <v>0.43096904674945002</v>
      </c>
      <c r="BP11" s="17">
        <v>0.447016701629395</v>
      </c>
      <c r="BQ11" s="17"/>
      <c r="BR11" s="17">
        <v>0.51479555575397595</v>
      </c>
      <c r="BS11" s="17">
        <v>0.43048842732767301</v>
      </c>
      <c r="BT11" s="17">
        <v>0.40701540148799498</v>
      </c>
      <c r="BU11" s="17">
        <v>0.37769952257685602</v>
      </c>
      <c r="BV11" s="17"/>
      <c r="BW11" s="17">
        <v>0.52719053715952302</v>
      </c>
      <c r="BX11" s="17">
        <v>0.507567088354548</v>
      </c>
      <c r="BY11" s="17">
        <v>0.49599908361925699</v>
      </c>
      <c r="BZ11" s="17">
        <v>0.47150053351390098</v>
      </c>
      <c r="CA11" s="17">
        <v>0.485607032524214</v>
      </c>
      <c r="CB11" s="17"/>
      <c r="CC11" s="17">
        <v>0.49338831461802002</v>
      </c>
      <c r="CD11" s="17">
        <v>0.46126335227979698</v>
      </c>
      <c r="CE11" s="17">
        <v>0.48199057935387601</v>
      </c>
      <c r="CF11" s="17">
        <v>0.45966256220171198</v>
      </c>
      <c r="CG11" s="17">
        <v>0.47490476645042501</v>
      </c>
      <c r="CH11" s="17">
        <v>0.519415801186488</v>
      </c>
      <c r="CI11" s="17">
        <v>0.49479628527592301</v>
      </c>
      <c r="CJ11" s="17">
        <v>0.50108842283397304</v>
      </c>
      <c r="CK11" s="17">
        <v>0.59789843461689296</v>
      </c>
      <c r="CL11" s="17">
        <v>0.519748454349376</v>
      </c>
    </row>
    <row r="12" spans="2:90" x14ac:dyDescent="0.25">
      <c r="B12" s="18" t="s">
        <v>529</v>
      </c>
      <c r="C12" s="17">
        <v>0.182758966434999</v>
      </c>
      <c r="D12" s="17">
        <v>0.17387073142250101</v>
      </c>
      <c r="E12" s="17">
        <v>0.191261303327491</v>
      </c>
      <c r="F12" s="17"/>
      <c r="G12" s="17">
        <v>0.168405959946029</v>
      </c>
      <c r="H12" s="17">
        <v>0.141929287714852</v>
      </c>
      <c r="I12" s="17">
        <v>0.18968673166054301</v>
      </c>
      <c r="J12" s="17">
        <v>0.217077211046868</v>
      </c>
      <c r="K12" s="17">
        <v>0.194364167273685</v>
      </c>
      <c r="L12" s="17">
        <v>0.18166909272043899</v>
      </c>
      <c r="M12" s="17"/>
      <c r="N12" s="17">
        <v>0.166485063141836</v>
      </c>
      <c r="O12" s="17">
        <v>0.172222218173431</v>
      </c>
      <c r="P12" s="17">
        <v>0.202035560183742</v>
      </c>
      <c r="Q12" s="17">
        <v>0.19396395724116899</v>
      </c>
      <c r="R12" s="17"/>
      <c r="S12" s="17">
        <v>0.14874600236941801</v>
      </c>
      <c r="T12" s="17">
        <v>0.18667450798757099</v>
      </c>
      <c r="U12" s="17">
        <v>0.18161007544237101</v>
      </c>
      <c r="V12" s="17">
        <v>0.16322908768470101</v>
      </c>
      <c r="W12" s="17">
        <v>0.208420142696115</v>
      </c>
      <c r="X12" s="17">
        <v>0.23095168660049201</v>
      </c>
      <c r="Y12" s="17">
        <v>0.18248017258534199</v>
      </c>
      <c r="Z12" s="17">
        <v>0.20376597296607801</v>
      </c>
      <c r="AA12" s="17">
        <v>0.17284377371658799</v>
      </c>
      <c r="AB12" s="17"/>
      <c r="AC12" s="17">
        <v>0.193467678558603</v>
      </c>
      <c r="AD12" s="17">
        <v>0.180202827695122</v>
      </c>
      <c r="AE12" s="17">
        <v>0.17245388664247299</v>
      </c>
      <c r="AF12" s="17"/>
      <c r="AG12" s="17">
        <v>0.17127614837018801</v>
      </c>
      <c r="AH12" s="17">
        <v>0.160623131076776</v>
      </c>
      <c r="AI12" s="17">
        <v>0.188176083120525</v>
      </c>
      <c r="AJ12" s="17">
        <v>0.207213859313299</v>
      </c>
      <c r="AK12" s="17"/>
      <c r="AL12" s="17">
        <v>0.198819179184965</v>
      </c>
      <c r="AM12" s="17">
        <v>0.18641284205512401</v>
      </c>
      <c r="AN12" s="17">
        <v>0.173359974646321</v>
      </c>
      <c r="AO12" s="17">
        <v>0.15181405718670499</v>
      </c>
      <c r="AP12" s="17">
        <v>0.14971661929194699</v>
      </c>
      <c r="AQ12" s="17"/>
      <c r="AR12" s="17">
        <v>0.17619166520995599</v>
      </c>
      <c r="AS12" s="17">
        <v>0.19499581908845701</v>
      </c>
      <c r="AT12" s="17">
        <v>0.20038946195966501</v>
      </c>
      <c r="AU12" s="17">
        <v>0.164299751698781</v>
      </c>
      <c r="AV12" s="17">
        <v>0.150615308169782</v>
      </c>
      <c r="AW12" s="17"/>
      <c r="AX12" s="17">
        <v>0.14698803323079099</v>
      </c>
      <c r="AY12" s="17">
        <v>0.176898349895558</v>
      </c>
      <c r="AZ12" s="17">
        <v>0.194639533714314</v>
      </c>
      <c r="BA12" s="17">
        <v>0.18989690083518401</v>
      </c>
      <c r="BB12" s="17">
        <v>0.21050473301130099</v>
      </c>
      <c r="BC12" s="17">
        <v>0.25887460470607199</v>
      </c>
      <c r="BD12" s="17"/>
      <c r="BE12" s="17">
        <v>0.16788032548550999</v>
      </c>
      <c r="BF12" s="17">
        <v>0.171279685466912</v>
      </c>
      <c r="BG12" s="17">
        <v>0.210777785462782</v>
      </c>
      <c r="BH12" s="17"/>
      <c r="BI12" s="17">
        <v>0.228642873155882</v>
      </c>
      <c r="BJ12" s="17">
        <v>0.17111008425080401</v>
      </c>
      <c r="BK12" s="17"/>
      <c r="BL12" s="17">
        <v>0.176983383815946</v>
      </c>
      <c r="BM12" s="17">
        <v>0.18694293734759301</v>
      </c>
      <c r="BN12" s="17">
        <v>0.209075742151104</v>
      </c>
      <c r="BO12" s="17">
        <v>0.19879916600574901</v>
      </c>
      <c r="BP12" s="17">
        <v>0.17289015450756801</v>
      </c>
      <c r="BQ12" s="17"/>
      <c r="BR12" s="17">
        <v>0.18891579042569401</v>
      </c>
      <c r="BS12" s="17">
        <v>0.18197188221455199</v>
      </c>
      <c r="BT12" s="17">
        <v>0.11377839845689</v>
      </c>
      <c r="BU12" s="17">
        <v>0.154685166167392</v>
      </c>
      <c r="BV12" s="17"/>
      <c r="BW12" s="17">
        <v>0.17137907259211399</v>
      </c>
      <c r="BX12" s="17">
        <v>0.192476616887405</v>
      </c>
      <c r="BY12" s="17">
        <v>0.183342235138691</v>
      </c>
      <c r="BZ12" s="17">
        <v>0.202179239059982</v>
      </c>
      <c r="CA12" s="17">
        <v>0.16433274637183001</v>
      </c>
      <c r="CB12" s="17"/>
      <c r="CC12" s="17">
        <v>0.15675162002096699</v>
      </c>
      <c r="CD12" s="17">
        <v>0.15904482809793399</v>
      </c>
      <c r="CE12" s="17">
        <v>0.18826833383157801</v>
      </c>
      <c r="CF12" s="17">
        <v>0.185993481734987</v>
      </c>
      <c r="CG12" s="17">
        <v>0.19544149951686299</v>
      </c>
      <c r="CH12" s="17">
        <v>0.193389606359405</v>
      </c>
      <c r="CI12" s="17">
        <v>0.20206727307651901</v>
      </c>
      <c r="CJ12" s="17">
        <v>0.203715673137983</v>
      </c>
      <c r="CK12" s="17">
        <v>0.151899698712294</v>
      </c>
      <c r="CL12" s="17">
        <v>0.181023934640796</v>
      </c>
    </row>
    <row r="13" spans="2:90" x14ac:dyDescent="0.25">
      <c r="B13" s="18" t="s">
        <v>530</v>
      </c>
      <c r="C13" s="17">
        <v>9.1035157428295196E-2</v>
      </c>
      <c r="D13" s="17">
        <v>7.5534474848548305E-2</v>
      </c>
      <c r="E13" s="17">
        <v>0.105533894905828</v>
      </c>
      <c r="F13" s="17"/>
      <c r="G13" s="17">
        <v>5.3193917534885497E-2</v>
      </c>
      <c r="H13" s="17">
        <v>6.1563545883395299E-2</v>
      </c>
      <c r="I13" s="17">
        <v>9.5109206216750897E-2</v>
      </c>
      <c r="J13" s="17">
        <v>0.10492049497626001</v>
      </c>
      <c r="K13" s="17">
        <v>0.106035286460207</v>
      </c>
      <c r="L13" s="17">
        <v>0.106473615572707</v>
      </c>
      <c r="M13" s="17"/>
      <c r="N13" s="17">
        <v>6.1284485990617997E-2</v>
      </c>
      <c r="O13" s="17">
        <v>0.100737675099781</v>
      </c>
      <c r="P13" s="17">
        <v>0.101870563993328</v>
      </c>
      <c r="Q13" s="17">
        <v>0.103987726471042</v>
      </c>
      <c r="R13" s="17"/>
      <c r="S13" s="17">
        <v>4.5854718085058699E-2</v>
      </c>
      <c r="T13" s="17">
        <v>0.108501652888149</v>
      </c>
      <c r="U13" s="17">
        <v>8.3684896564847094E-2</v>
      </c>
      <c r="V13" s="17">
        <v>0.11360149392795101</v>
      </c>
      <c r="W13" s="17">
        <v>9.58994181729554E-2</v>
      </c>
      <c r="X13" s="17">
        <v>9.4162229345251106E-2</v>
      </c>
      <c r="Y13" s="17">
        <v>7.0829968878821398E-2</v>
      </c>
      <c r="Z13" s="17">
        <v>0.105902039153181</v>
      </c>
      <c r="AA13" s="17">
        <v>0.114109567270715</v>
      </c>
      <c r="AB13" s="17"/>
      <c r="AC13" s="17">
        <v>0.10701464919902</v>
      </c>
      <c r="AD13" s="17">
        <v>7.4292923031495803E-2</v>
      </c>
      <c r="AE13" s="17">
        <v>9.8252444173747996E-2</v>
      </c>
      <c r="AF13" s="17"/>
      <c r="AG13" s="17">
        <v>9.3274601430169302E-2</v>
      </c>
      <c r="AH13" s="17">
        <v>6.1837695727579897E-2</v>
      </c>
      <c r="AI13" s="17">
        <v>5.7885291863268802E-2</v>
      </c>
      <c r="AJ13" s="17">
        <v>0.116680743625223</v>
      </c>
      <c r="AK13" s="17"/>
      <c r="AL13" s="17">
        <v>0.108762981524958</v>
      </c>
      <c r="AM13" s="17">
        <v>0.106805267316828</v>
      </c>
      <c r="AN13" s="17">
        <v>7.6437972439416205E-2</v>
      </c>
      <c r="AO13" s="17">
        <v>4.5953806163725401E-2</v>
      </c>
      <c r="AP13" s="17">
        <v>2.4373132386436298E-2</v>
      </c>
      <c r="AQ13" s="17"/>
      <c r="AR13" s="17">
        <v>9.1966078831529199E-2</v>
      </c>
      <c r="AS13" s="17">
        <v>0.10943599034120401</v>
      </c>
      <c r="AT13" s="17">
        <v>8.9106095025076895E-2</v>
      </c>
      <c r="AU13" s="17">
        <v>7.6286368000954105E-2</v>
      </c>
      <c r="AV13" s="17">
        <v>6.2921302649949801E-2</v>
      </c>
      <c r="AW13" s="17"/>
      <c r="AX13" s="17">
        <v>6.1007022749320301E-2</v>
      </c>
      <c r="AY13" s="17">
        <v>9.3069699741098494E-2</v>
      </c>
      <c r="AZ13" s="17">
        <v>0.114745112197719</v>
      </c>
      <c r="BA13" s="17">
        <v>0.103831435816988</v>
      </c>
      <c r="BB13" s="17">
        <v>0.100113026315926</v>
      </c>
      <c r="BC13" s="17">
        <v>9.5269763296172302E-2</v>
      </c>
      <c r="BD13" s="17"/>
      <c r="BE13" s="17">
        <v>8.3862054914276896E-2</v>
      </c>
      <c r="BF13" s="17">
        <v>6.5221313549209001E-2</v>
      </c>
      <c r="BG13" s="17">
        <v>0.12339054358845999</v>
      </c>
      <c r="BH13" s="17"/>
      <c r="BI13" s="17">
        <v>0.146451270198762</v>
      </c>
      <c r="BJ13" s="17">
        <v>7.6966264543997298E-2</v>
      </c>
      <c r="BK13" s="17"/>
      <c r="BL13" s="17">
        <v>8.44874620216923E-2</v>
      </c>
      <c r="BM13" s="17">
        <v>8.3818242197360199E-2</v>
      </c>
      <c r="BN13" s="17">
        <v>0.109752212798562</v>
      </c>
      <c r="BO13" s="17">
        <v>0.12775127378818801</v>
      </c>
      <c r="BP13" s="17">
        <v>8.8718697670220906E-2</v>
      </c>
      <c r="BQ13" s="17"/>
      <c r="BR13" s="17">
        <v>9.9258122956406097E-2</v>
      </c>
      <c r="BS13" s="17">
        <v>5.8722589481759999E-2</v>
      </c>
      <c r="BT13" s="17">
        <v>2.7229579575956901E-2</v>
      </c>
      <c r="BU13" s="17">
        <v>5.8647847995427597E-2</v>
      </c>
      <c r="BV13" s="17"/>
      <c r="BW13" s="17">
        <v>6.6487313311327706E-2</v>
      </c>
      <c r="BX13" s="17">
        <v>7.5375971964324398E-2</v>
      </c>
      <c r="BY13" s="17">
        <v>9.8263562068284793E-2</v>
      </c>
      <c r="BZ13" s="17">
        <v>0.10843109913075701</v>
      </c>
      <c r="CA13" s="17">
        <v>0.109085853669749</v>
      </c>
      <c r="CB13" s="17"/>
      <c r="CC13" s="17">
        <v>9.9335945519274896E-2</v>
      </c>
      <c r="CD13" s="17">
        <v>0.10674091945507901</v>
      </c>
      <c r="CE13" s="17">
        <v>8.9479348825270699E-2</v>
      </c>
      <c r="CF13" s="17">
        <v>0.12147971756746299</v>
      </c>
      <c r="CG13" s="17">
        <v>9.6332448700338399E-2</v>
      </c>
      <c r="CH13" s="17">
        <v>7.3055673581976802E-2</v>
      </c>
      <c r="CI13" s="17">
        <v>9.6476343864286301E-2</v>
      </c>
      <c r="CJ13" s="17">
        <v>8.5602369419081406E-2</v>
      </c>
      <c r="CK13" s="17">
        <v>6.4853381411113298E-2</v>
      </c>
      <c r="CL13" s="17">
        <v>8.2004551404778095E-2</v>
      </c>
    </row>
    <row r="14" spans="2:90" x14ac:dyDescent="0.25">
      <c r="B14" s="18" t="s">
        <v>163</v>
      </c>
      <c r="C14" s="19">
        <v>2.1532921179995002E-2</v>
      </c>
      <c r="D14" s="19">
        <v>1.8005252885966501E-2</v>
      </c>
      <c r="E14" s="19">
        <v>2.3918689503869099E-2</v>
      </c>
      <c r="F14" s="19"/>
      <c r="G14" s="19">
        <v>6.8565830900040106E-2</v>
      </c>
      <c r="H14" s="19">
        <v>2.18632419216401E-2</v>
      </c>
      <c r="I14" s="19">
        <v>1.9554021060630099E-2</v>
      </c>
      <c r="J14" s="19">
        <v>1.73889721004441E-2</v>
      </c>
      <c r="K14" s="19">
        <v>1.6628160631241701E-2</v>
      </c>
      <c r="L14" s="19">
        <v>7.9049097730791197E-3</v>
      </c>
      <c r="M14" s="19"/>
      <c r="N14" s="19">
        <v>1.2728134197742999E-2</v>
      </c>
      <c r="O14" s="19">
        <v>2.7045453388622201E-2</v>
      </c>
      <c r="P14" s="19">
        <v>1.0920142026790499E-2</v>
      </c>
      <c r="Q14" s="19">
        <v>3.49736676909468E-2</v>
      </c>
      <c r="R14" s="19"/>
      <c r="S14" s="19">
        <v>3.3496858415014701E-2</v>
      </c>
      <c r="T14" s="19">
        <v>1.2190117366058399E-2</v>
      </c>
      <c r="U14" s="19">
        <v>2.2666172823587599E-2</v>
      </c>
      <c r="V14" s="19">
        <v>1.94049996217628E-2</v>
      </c>
      <c r="W14" s="19">
        <v>3.1413881860479102E-2</v>
      </c>
      <c r="X14" s="19">
        <v>2.69101324099815E-2</v>
      </c>
      <c r="Y14" s="19">
        <v>2.1644283141586399E-2</v>
      </c>
      <c r="Z14" s="19">
        <v>3.9841746246404601E-3</v>
      </c>
      <c r="AA14" s="19">
        <v>1.5275161638984E-2</v>
      </c>
      <c r="AB14" s="19"/>
      <c r="AC14" s="19">
        <v>1.1581358965974601E-2</v>
      </c>
      <c r="AD14" s="19">
        <v>1.26749537828026E-2</v>
      </c>
      <c r="AE14" s="19">
        <v>3.6322686557308602E-2</v>
      </c>
      <c r="AF14" s="19"/>
      <c r="AG14" s="19">
        <v>1.23245083045049E-2</v>
      </c>
      <c r="AH14" s="19">
        <v>1.8709911164353901E-2</v>
      </c>
      <c r="AI14" s="19">
        <v>9.4623251167446996E-3</v>
      </c>
      <c r="AJ14" s="19">
        <v>8.1157190221641199E-3</v>
      </c>
      <c r="AK14" s="19"/>
      <c r="AL14" s="19">
        <v>3.0789446366065201E-2</v>
      </c>
      <c r="AM14" s="19">
        <v>2.4069423987085399E-2</v>
      </c>
      <c r="AN14" s="19">
        <v>1.53181937967245E-2</v>
      </c>
      <c r="AO14" s="19">
        <v>1.1477928410381401E-2</v>
      </c>
      <c r="AP14" s="19">
        <v>1.85868903139066E-2</v>
      </c>
      <c r="AQ14" s="19"/>
      <c r="AR14" s="19">
        <v>4.5718732120421997E-2</v>
      </c>
      <c r="AS14" s="19">
        <v>1.5815795421515899E-2</v>
      </c>
      <c r="AT14" s="19">
        <v>1.3552677345323999E-2</v>
      </c>
      <c r="AU14" s="19">
        <v>1.91370638256621E-2</v>
      </c>
      <c r="AV14" s="19">
        <v>1.6649543100681102E-2</v>
      </c>
      <c r="AW14" s="19"/>
      <c r="AX14" s="19">
        <v>2.48106737761562E-2</v>
      </c>
      <c r="AY14" s="19">
        <v>2.3398430833936199E-2</v>
      </c>
      <c r="AZ14" s="19">
        <v>1.4332710692577201E-2</v>
      </c>
      <c r="BA14" s="19">
        <v>1.50397633070631E-2</v>
      </c>
      <c r="BB14" s="19">
        <v>1.7714738762160401E-2</v>
      </c>
      <c r="BC14" s="19">
        <v>4.2494253043094003E-2</v>
      </c>
      <c r="BD14" s="19"/>
      <c r="BE14" s="19">
        <v>3.2562282451293202E-2</v>
      </c>
      <c r="BF14" s="19">
        <v>1.12310165349179E-2</v>
      </c>
      <c r="BG14" s="19">
        <v>1.29767337563604E-2</v>
      </c>
      <c r="BH14" s="19"/>
      <c r="BI14" s="19">
        <v>2.03574015105192E-2</v>
      </c>
      <c r="BJ14" s="19">
        <v>2.1831358935485799E-2</v>
      </c>
      <c r="BK14" s="19"/>
      <c r="BL14" s="19">
        <v>1.0063325220085399E-2</v>
      </c>
      <c r="BM14" s="19">
        <v>1.47986030304055E-2</v>
      </c>
      <c r="BN14" s="19">
        <v>3.3223625697145799E-2</v>
      </c>
      <c r="BO14" s="19">
        <v>2.98699570256503E-2</v>
      </c>
      <c r="BP14" s="19">
        <v>2.96508793701626E-2</v>
      </c>
      <c r="BQ14" s="19"/>
      <c r="BR14" s="19">
        <v>1.7844118853799999E-2</v>
      </c>
      <c r="BS14" s="19">
        <v>3.8494469640748298E-2</v>
      </c>
      <c r="BT14" s="19">
        <v>4.01587486804122E-2</v>
      </c>
      <c r="BU14" s="19">
        <v>2.8671776027996899E-2</v>
      </c>
      <c r="BV14" s="19"/>
      <c r="BW14" s="19">
        <v>1.9456407438303298E-2</v>
      </c>
      <c r="BX14" s="19">
        <v>1.40231455214762E-2</v>
      </c>
      <c r="BY14" s="19">
        <v>2.7245328491281799E-2</v>
      </c>
      <c r="BZ14" s="19">
        <v>1.8653512088362901E-2</v>
      </c>
      <c r="CA14" s="19">
        <v>2.6894512552713499E-2</v>
      </c>
      <c r="CB14" s="19"/>
      <c r="CC14" s="19">
        <v>2.9383156376991199E-2</v>
      </c>
      <c r="CD14" s="19">
        <v>2.9790494964838699E-2</v>
      </c>
      <c r="CE14" s="19">
        <v>2.1827411025858001E-2</v>
      </c>
      <c r="CF14" s="19">
        <v>1.5249570723697901E-2</v>
      </c>
      <c r="CG14" s="19">
        <v>3.18923413356186E-2</v>
      </c>
      <c r="CH14" s="19">
        <v>2.5468088899702399E-2</v>
      </c>
      <c r="CI14" s="19">
        <v>5.6700279378110096E-3</v>
      </c>
      <c r="CJ14" s="19">
        <v>1.8255990069726301E-2</v>
      </c>
      <c r="CK14" s="19">
        <v>1.42285647524674E-2</v>
      </c>
      <c r="CL14" s="19">
        <v>1.9593665439212898E-2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533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526</v>
      </c>
      <c r="C9" s="17">
        <v>3.8675678564606401E-2</v>
      </c>
      <c r="D9" s="17">
        <v>4.29931119342081E-2</v>
      </c>
      <c r="E9" s="17">
        <v>3.4801709058832203E-2</v>
      </c>
      <c r="F9" s="17"/>
      <c r="G9" s="17">
        <v>9.4900406044368404E-2</v>
      </c>
      <c r="H9" s="17">
        <v>8.0033062759036294E-2</v>
      </c>
      <c r="I9" s="17">
        <v>3.9215243129371198E-2</v>
      </c>
      <c r="J9" s="17">
        <v>1.2760072373144899E-2</v>
      </c>
      <c r="K9" s="17">
        <v>1.14580584697826E-2</v>
      </c>
      <c r="L9" s="17">
        <v>2.0030926324212099E-2</v>
      </c>
      <c r="M9" s="17"/>
      <c r="N9" s="17">
        <v>4.5901080832178399E-2</v>
      </c>
      <c r="O9" s="17">
        <v>4.1766886796816997E-2</v>
      </c>
      <c r="P9" s="17">
        <v>2.6717362237941199E-2</v>
      </c>
      <c r="Q9" s="17">
        <v>3.8057704142550101E-2</v>
      </c>
      <c r="R9" s="17"/>
      <c r="S9" s="17">
        <v>5.0482065422762103E-2</v>
      </c>
      <c r="T9" s="17">
        <v>2.5287478756182501E-2</v>
      </c>
      <c r="U9" s="17">
        <v>3.1200381361282298E-2</v>
      </c>
      <c r="V9" s="17">
        <v>2.2781333742337501E-2</v>
      </c>
      <c r="W9" s="17">
        <v>5.70003867842694E-2</v>
      </c>
      <c r="X9" s="17">
        <v>3.6361759317442399E-2</v>
      </c>
      <c r="Y9" s="17">
        <v>4.6735968651329E-2</v>
      </c>
      <c r="Z9" s="17">
        <v>4.0532662465732401E-2</v>
      </c>
      <c r="AA9" s="17">
        <v>4.3509141150164903E-2</v>
      </c>
      <c r="AB9" s="17"/>
      <c r="AC9" s="17">
        <v>2.61734179433528E-2</v>
      </c>
      <c r="AD9" s="17">
        <v>4.6293200596851498E-2</v>
      </c>
      <c r="AE9" s="17">
        <v>2.2841892285619499E-2</v>
      </c>
      <c r="AF9" s="17"/>
      <c r="AG9" s="17">
        <v>3.6729451803942902E-2</v>
      </c>
      <c r="AH9" s="17">
        <v>6.7110081750089298E-2</v>
      </c>
      <c r="AI9" s="17">
        <v>5.2680670018053398E-2</v>
      </c>
      <c r="AJ9" s="17">
        <v>2.0832385175752598E-2</v>
      </c>
      <c r="AK9" s="17"/>
      <c r="AL9" s="17">
        <v>2.3561826582095099E-2</v>
      </c>
      <c r="AM9" s="17">
        <v>3.8626619263557503E-2</v>
      </c>
      <c r="AN9" s="17">
        <v>5.24900790201994E-2</v>
      </c>
      <c r="AO9" s="17">
        <v>5.0486046929427403E-2</v>
      </c>
      <c r="AP9" s="17">
        <v>4.7153137542942897E-2</v>
      </c>
      <c r="AQ9" s="17"/>
      <c r="AR9" s="17">
        <v>4.3023630692139402E-2</v>
      </c>
      <c r="AS9" s="17">
        <v>3.4841574271069702E-2</v>
      </c>
      <c r="AT9" s="17">
        <v>3.6004998787390503E-2</v>
      </c>
      <c r="AU9" s="17">
        <v>3.5964163147082603E-2</v>
      </c>
      <c r="AV9" s="17">
        <v>6.0088852691889703E-2</v>
      </c>
      <c r="AW9" s="17"/>
      <c r="AX9" s="17">
        <v>8.2331608587349794E-2</v>
      </c>
      <c r="AY9" s="17">
        <v>2.3936946256743301E-2</v>
      </c>
      <c r="AZ9" s="17">
        <v>4.1764021712638502E-2</v>
      </c>
      <c r="BA9" s="17">
        <v>2.3583284374303799E-2</v>
      </c>
      <c r="BB9" s="17">
        <v>1.15217138943165E-2</v>
      </c>
      <c r="BC9" s="17">
        <v>3.3155386862184E-2</v>
      </c>
      <c r="BD9" s="17"/>
      <c r="BE9" s="17">
        <v>3.8568096700368898E-2</v>
      </c>
      <c r="BF9" s="17">
        <v>6.5640483449521198E-2</v>
      </c>
      <c r="BG9" s="17">
        <v>1.44747738812025E-2</v>
      </c>
      <c r="BH9" s="17"/>
      <c r="BI9" s="17">
        <v>3.4859275226454899E-2</v>
      </c>
      <c r="BJ9" s="17">
        <v>3.9644576725870899E-2</v>
      </c>
      <c r="BK9" s="17"/>
      <c r="BL9" s="17">
        <v>2.87073559185681E-2</v>
      </c>
      <c r="BM9" s="17">
        <v>3.9133680285006599E-2</v>
      </c>
      <c r="BN9" s="17">
        <v>3.29986942163299E-2</v>
      </c>
      <c r="BO9" s="17">
        <v>5.9077792883622797E-2</v>
      </c>
      <c r="BP9" s="17">
        <v>5.0267667388621803E-2</v>
      </c>
      <c r="BQ9" s="17"/>
      <c r="BR9" s="17">
        <v>3.0887397122818998E-2</v>
      </c>
      <c r="BS9" s="17">
        <v>6.8873322121246194E-2</v>
      </c>
      <c r="BT9" s="17">
        <v>7.8036730753452896E-2</v>
      </c>
      <c r="BU9" s="17">
        <v>9.9599371386717303E-2</v>
      </c>
      <c r="BV9" s="17"/>
      <c r="BW9" s="17">
        <v>4.8853965061737101E-2</v>
      </c>
      <c r="BX9" s="17">
        <v>3.69879166266638E-2</v>
      </c>
      <c r="BY9" s="17">
        <v>3.4537404997823602E-2</v>
      </c>
      <c r="BZ9" s="17">
        <v>1.9106144754841899E-2</v>
      </c>
      <c r="CA9" s="17">
        <v>4.9454164671673899E-2</v>
      </c>
      <c r="CB9" s="17"/>
      <c r="CC9" s="17">
        <v>4.7469002337900301E-2</v>
      </c>
      <c r="CD9" s="17">
        <v>4.4769226562837897E-2</v>
      </c>
      <c r="CE9" s="17">
        <v>3.5339821587329297E-2</v>
      </c>
      <c r="CF9" s="17">
        <v>3.10187846224271E-2</v>
      </c>
      <c r="CG9" s="17">
        <v>2.83989031802818E-2</v>
      </c>
      <c r="CH9" s="17">
        <v>2.38080251288533E-2</v>
      </c>
      <c r="CI9" s="17">
        <v>4.6858500400553199E-2</v>
      </c>
      <c r="CJ9" s="17">
        <v>3.8101855497845498E-2</v>
      </c>
      <c r="CK9" s="17">
        <v>4.0663227983081203E-2</v>
      </c>
      <c r="CL9" s="17">
        <v>3.9248492862673602E-2</v>
      </c>
    </row>
    <row r="10" spans="2:90" x14ac:dyDescent="0.25">
      <c r="B10" s="18" t="s">
        <v>527</v>
      </c>
      <c r="C10" s="17">
        <v>0.17455768888023601</v>
      </c>
      <c r="D10" s="17">
        <v>0.16969081814907999</v>
      </c>
      <c r="E10" s="17">
        <v>0.17882865743557999</v>
      </c>
      <c r="F10" s="17"/>
      <c r="G10" s="17">
        <v>0.28659000175275401</v>
      </c>
      <c r="H10" s="17">
        <v>0.26265200797224503</v>
      </c>
      <c r="I10" s="17">
        <v>0.17945295587196</v>
      </c>
      <c r="J10" s="17">
        <v>0.141348154754528</v>
      </c>
      <c r="K10" s="17">
        <v>0.11332929562644101</v>
      </c>
      <c r="L10" s="17">
        <v>0.12219717883277199</v>
      </c>
      <c r="M10" s="17"/>
      <c r="N10" s="17">
        <v>0.20731622113065901</v>
      </c>
      <c r="O10" s="17">
        <v>0.170231057234662</v>
      </c>
      <c r="P10" s="17">
        <v>0.17353746672706299</v>
      </c>
      <c r="Q10" s="17">
        <v>0.14302067527137899</v>
      </c>
      <c r="R10" s="17"/>
      <c r="S10" s="17">
        <v>0.246234847754045</v>
      </c>
      <c r="T10" s="17">
        <v>0.147607367334043</v>
      </c>
      <c r="U10" s="17">
        <v>0.14002267447861799</v>
      </c>
      <c r="V10" s="17">
        <v>0.174121240073314</v>
      </c>
      <c r="W10" s="17">
        <v>0.117824699315679</v>
      </c>
      <c r="X10" s="17">
        <v>0.21722750131214799</v>
      </c>
      <c r="Y10" s="17">
        <v>0.18628939905983</v>
      </c>
      <c r="Z10" s="17">
        <v>0.14658462290678001</v>
      </c>
      <c r="AA10" s="17">
        <v>0.15425062926795499</v>
      </c>
      <c r="AB10" s="17"/>
      <c r="AC10" s="17">
        <v>0.13732268081566201</v>
      </c>
      <c r="AD10" s="17">
        <v>0.198834023441812</v>
      </c>
      <c r="AE10" s="17">
        <v>0.16183099722876301</v>
      </c>
      <c r="AF10" s="17"/>
      <c r="AG10" s="17">
        <v>0.17805889030684299</v>
      </c>
      <c r="AH10" s="17">
        <v>0.23986015310089001</v>
      </c>
      <c r="AI10" s="17">
        <v>0.177291991905766</v>
      </c>
      <c r="AJ10" s="17">
        <v>0.129442386475213</v>
      </c>
      <c r="AK10" s="17"/>
      <c r="AL10" s="17">
        <v>0.12674071238489801</v>
      </c>
      <c r="AM10" s="17">
        <v>0.16315650703949</v>
      </c>
      <c r="AN10" s="17">
        <v>0.200285876982604</v>
      </c>
      <c r="AO10" s="17">
        <v>0.264040472914782</v>
      </c>
      <c r="AP10" s="17">
        <v>0.24262506538374201</v>
      </c>
      <c r="AQ10" s="17"/>
      <c r="AR10" s="17">
        <v>0.129696292670682</v>
      </c>
      <c r="AS10" s="17">
        <v>0.14882942380004699</v>
      </c>
      <c r="AT10" s="17">
        <v>0.177470426782393</v>
      </c>
      <c r="AU10" s="17">
        <v>0.20367923925741299</v>
      </c>
      <c r="AV10" s="17">
        <v>0.24643328755073601</v>
      </c>
      <c r="AW10" s="17"/>
      <c r="AX10" s="17">
        <v>0.24104601414077501</v>
      </c>
      <c r="AY10" s="17">
        <v>0.159955995823203</v>
      </c>
      <c r="AZ10" s="17">
        <v>0.14300792550664601</v>
      </c>
      <c r="BA10" s="17">
        <v>0.16587513606172399</v>
      </c>
      <c r="BB10" s="17">
        <v>0.13445587442819301</v>
      </c>
      <c r="BC10" s="17">
        <v>0.15645698758962001</v>
      </c>
      <c r="BD10" s="17"/>
      <c r="BE10" s="17">
        <v>0.18336317160718699</v>
      </c>
      <c r="BF10" s="17">
        <v>0.22038855507449101</v>
      </c>
      <c r="BG10" s="17">
        <v>0.12316907862043</v>
      </c>
      <c r="BH10" s="17"/>
      <c r="BI10" s="17">
        <v>0.14721697407457701</v>
      </c>
      <c r="BJ10" s="17">
        <v>0.18149887563532599</v>
      </c>
      <c r="BK10" s="17"/>
      <c r="BL10" s="17">
        <v>0.177728016035439</v>
      </c>
      <c r="BM10" s="17">
        <v>0.17237090329524701</v>
      </c>
      <c r="BN10" s="17">
        <v>0.127744821012304</v>
      </c>
      <c r="BO10" s="17">
        <v>0.179967827216266</v>
      </c>
      <c r="BP10" s="17">
        <v>0.19241505776967099</v>
      </c>
      <c r="BQ10" s="17"/>
      <c r="BR10" s="17">
        <v>0.16245996519130801</v>
      </c>
      <c r="BS10" s="17">
        <v>0.20022631350408601</v>
      </c>
      <c r="BT10" s="17">
        <v>0.26306909474579998</v>
      </c>
      <c r="BU10" s="17">
        <v>0.26604421597525402</v>
      </c>
      <c r="BV10" s="17"/>
      <c r="BW10" s="17">
        <v>0.16954724051775</v>
      </c>
      <c r="BX10" s="17">
        <v>0.19968935343892799</v>
      </c>
      <c r="BY10" s="17">
        <v>0.158772442963587</v>
      </c>
      <c r="BZ10" s="17">
        <v>0.177686009857282</v>
      </c>
      <c r="CA10" s="17">
        <v>0.15226204074945801</v>
      </c>
      <c r="CB10" s="17"/>
      <c r="CC10" s="17">
        <v>0.165499105671637</v>
      </c>
      <c r="CD10" s="17">
        <v>0.148323608930502</v>
      </c>
      <c r="CE10" s="17">
        <v>0.19019887145349401</v>
      </c>
      <c r="CF10" s="17">
        <v>0.19411844114796001</v>
      </c>
      <c r="CG10" s="17">
        <v>0.18295383026620199</v>
      </c>
      <c r="CH10" s="17">
        <v>0.17236008116072499</v>
      </c>
      <c r="CI10" s="17">
        <v>0.153686145555989</v>
      </c>
      <c r="CJ10" s="17">
        <v>0.15952102477357499</v>
      </c>
      <c r="CK10" s="17">
        <v>0.161389434919987</v>
      </c>
      <c r="CL10" s="17">
        <v>0.181650901613508</v>
      </c>
    </row>
    <row r="11" spans="2:90" x14ac:dyDescent="0.25">
      <c r="B11" s="18" t="s">
        <v>528</v>
      </c>
      <c r="C11" s="17">
        <v>0.390234583844632</v>
      </c>
      <c r="D11" s="17">
        <v>0.41894020717462299</v>
      </c>
      <c r="E11" s="17">
        <v>0.36463089352734801</v>
      </c>
      <c r="F11" s="17"/>
      <c r="G11" s="17">
        <v>0.33157557400850901</v>
      </c>
      <c r="H11" s="17">
        <v>0.32128749112892802</v>
      </c>
      <c r="I11" s="17">
        <v>0.38179970131429503</v>
      </c>
      <c r="J11" s="17">
        <v>0.40110511747689798</v>
      </c>
      <c r="K11" s="17">
        <v>0.43280978237471501</v>
      </c>
      <c r="L11" s="17">
        <v>0.43585767638700701</v>
      </c>
      <c r="M11" s="17"/>
      <c r="N11" s="17">
        <v>0.42580650070849402</v>
      </c>
      <c r="O11" s="17">
        <v>0.40014543544853198</v>
      </c>
      <c r="P11" s="17">
        <v>0.38211912153213101</v>
      </c>
      <c r="Q11" s="17">
        <v>0.34830021248353799</v>
      </c>
      <c r="R11" s="17"/>
      <c r="S11" s="17">
        <v>0.33772375951232297</v>
      </c>
      <c r="T11" s="17">
        <v>0.41281372310668901</v>
      </c>
      <c r="U11" s="17">
        <v>0.42213360660985899</v>
      </c>
      <c r="V11" s="17">
        <v>0.41099772575121202</v>
      </c>
      <c r="W11" s="17">
        <v>0.41174178513941001</v>
      </c>
      <c r="X11" s="17">
        <v>0.37958786279152001</v>
      </c>
      <c r="Y11" s="17">
        <v>0.39269717642120699</v>
      </c>
      <c r="Z11" s="17">
        <v>0.39943132298427397</v>
      </c>
      <c r="AA11" s="17">
        <v>0.37165472351184498</v>
      </c>
      <c r="AB11" s="17"/>
      <c r="AC11" s="17">
        <v>0.41678108987631501</v>
      </c>
      <c r="AD11" s="17">
        <v>0.39250185817371402</v>
      </c>
      <c r="AE11" s="17">
        <v>0.385205993445493</v>
      </c>
      <c r="AF11" s="17"/>
      <c r="AG11" s="17">
        <v>0.41545713934655198</v>
      </c>
      <c r="AH11" s="17">
        <v>0.38728636087212898</v>
      </c>
      <c r="AI11" s="17">
        <v>0.40196155828476998</v>
      </c>
      <c r="AJ11" s="17">
        <v>0.39543348550139801</v>
      </c>
      <c r="AK11" s="17"/>
      <c r="AL11" s="17">
        <v>0.40940215339055502</v>
      </c>
      <c r="AM11" s="17">
        <v>0.39172489945400402</v>
      </c>
      <c r="AN11" s="17">
        <v>0.37800251364922099</v>
      </c>
      <c r="AO11" s="17">
        <v>0.38074437971460801</v>
      </c>
      <c r="AP11" s="17">
        <v>0.39703996851839402</v>
      </c>
      <c r="AQ11" s="17"/>
      <c r="AR11" s="17">
        <v>0.354223680327582</v>
      </c>
      <c r="AS11" s="17">
        <v>0.38472046017899197</v>
      </c>
      <c r="AT11" s="17">
        <v>0.40380783391066699</v>
      </c>
      <c r="AU11" s="17">
        <v>0.39525585266282698</v>
      </c>
      <c r="AV11" s="17">
        <v>0.41743914096680901</v>
      </c>
      <c r="AW11" s="17"/>
      <c r="AX11" s="17">
        <v>0.33500017758431699</v>
      </c>
      <c r="AY11" s="17">
        <v>0.39589872416910399</v>
      </c>
      <c r="AZ11" s="17">
        <v>0.43553782622999099</v>
      </c>
      <c r="BA11" s="17">
        <v>0.38583451035977401</v>
      </c>
      <c r="BB11" s="17">
        <v>0.47657104092149299</v>
      </c>
      <c r="BC11" s="17">
        <v>0.32965673023717701</v>
      </c>
      <c r="BD11" s="17"/>
      <c r="BE11" s="17">
        <v>0.38839844681688002</v>
      </c>
      <c r="BF11" s="17">
        <v>0.35742378355181198</v>
      </c>
      <c r="BG11" s="17">
        <v>0.42515231077675097</v>
      </c>
      <c r="BH11" s="17"/>
      <c r="BI11" s="17">
        <v>0.32354718607781902</v>
      </c>
      <c r="BJ11" s="17">
        <v>0.40716500009017398</v>
      </c>
      <c r="BK11" s="17"/>
      <c r="BL11" s="17">
        <v>0.42815658508189502</v>
      </c>
      <c r="BM11" s="17">
        <v>0.43722074731753102</v>
      </c>
      <c r="BN11" s="17">
        <v>0.35127590267106101</v>
      </c>
      <c r="BO11" s="17">
        <v>0.274902994166278</v>
      </c>
      <c r="BP11" s="17">
        <v>0.32907478765488102</v>
      </c>
      <c r="BQ11" s="17"/>
      <c r="BR11" s="17">
        <v>0.40409539067857198</v>
      </c>
      <c r="BS11" s="17">
        <v>0.36131427374931802</v>
      </c>
      <c r="BT11" s="17">
        <v>0.30914459622130402</v>
      </c>
      <c r="BU11" s="17">
        <v>0.26599525736052099</v>
      </c>
      <c r="BV11" s="17"/>
      <c r="BW11" s="17">
        <v>0.436421525099493</v>
      </c>
      <c r="BX11" s="17">
        <v>0.36697231267765101</v>
      </c>
      <c r="BY11" s="17">
        <v>0.43018130397851401</v>
      </c>
      <c r="BZ11" s="17">
        <v>0.39246851729082699</v>
      </c>
      <c r="CA11" s="17">
        <v>0.34580025046247398</v>
      </c>
      <c r="CB11" s="17"/>
      <c r="CC11" s="17">
        <v>0.340935292424625</v>
      </c>
      <c r="CD11" s="17">
        <v>0.36468107444270498</v>
      </c>
      <c r="CE11" s="17">
        <v>0.36514182964964098</v>
      </c>
      <c r="CF11" s="17">
        <v>0.37323627847437402</v>
      </c>
      <c r="CG11" s="17">
        <v>0.37070810100238399</v>
      </c>
      <c r="CH11" s="17">
        <v>0.41405151758633701</v>
      </c>
      <c r="CI11" s="17">
        <v>0.41582157503260803</v>
      </c>
      <c r="CJ11" s="17">
        <v>0.43604915647169101</v>
      </c>
      <c r="CK11" s="17">
        <v>0.45942404923089097</v>
      </c>
      <c r="CL11" s="17">
        <v>0.42122461556498503</v>
      </c>
    </row>
    <row r="12" spans="2:90" x14ac:dyDescent="0.25">
      <c r="B12" s="18" t="s">
        <v>529</v>
      </c>
      <c r="C12" s="17">
        <v>0.233799695091467</v>
      </c>
      <c r="D12" s="17">
        <v>0.22558555459016399</v>
      </c>
      <c r="E12" s="17">
        <v>0.24147083346874801</v>
      </c>
      <c r="F12" s="17"/>
      <c r="G12" s="17">
        <v>0.14718521726460301</v>
      </c>
      <c r="H12" s="17">
        <v>0.200849828616531</v>
      </c>
      <c r="I12" s="17">
        <v>0.25234492950031001</v>
      </c>
      <c r="J12" s="17">
        <v>0.26472724436849399</v>
      </c>
      <c r="K12" s="17">
        <v>0.24275424557147099</v>
      </c>
      <c r="L12" s="17">
        <v>0.25545122919298002</v>
      </c>
      <c r="M12" s="17"/>
      <c r="N12" s="17">
        <v>0.22199962652515901</v>
      </c>
      <c r="O12" s="17">
        <v>0.23873815736697199</v>
      </c>
      <c r="P12" s="17">
        <v>0.246172037350054</v>
      </c>
      <c r="Q12" s="17">
        <v>0.23304310029455699</v>
      </c>
      <c r="R12" s="17"/>
      <c r="S12" s="17">
        <v>0.222166105691079</v>
      </c>
      <c r="T12" s="17">
        <v>0.25480964640222697</v>
      </c>
      <c r="U12" s="17">
        <v>0.24297951520256</v>
      </c>
      <c r="V12" s="17">
        <v>0.204229156353155</v>
      </c>
      <c r="W12" s="17">
        <v>0.25386640751970302</v>
      </c>
      <c r="X12" s="17">
        <v>0.201652322324264</v>
      </c>
      <c r="Y12" s="17">
        <v>0.24453162711986501</v>
      </c>
      <c r="Z12" s="17">
        <v>0.23590959910898901</v>
      </c>
      <c r="AA12" s="17">
        <v>0.243066958297568</v>
      </c>
      <c r="AB12" s="17"/>
      <c r="AC12" s="17">
        <v>0.25159866070364401</v>
      </c>
      <c r="AD12" s="17">
        <v>0.231771193891182</v>
      </c>
      <c r="AE12" s="17">
        <v>0.21935464023091</v>
      </c>
      <c r="AF12" s="17"/>
      <c r="AG12" s="17">
        <v>0.23192245163362499</v>
      </c>
      <c r="AH12" s="17">
        <v>0.18896645753126201</v>
      </c>
      <c r="AI12" s="17">
        <v>0.22832206025192001</v>
      </c>
      <c r="AJ12" s="17">
        <v>0.28597793662667698</v>
      </c>
      <c r="AK12" s="17"/>
      <c r="AL12" s="17">
        <v>0.236584556489328</v>
      </c>
      <c r="AM12" s="17">
        <v>0.223624304379722</v>
      </c>
      <c r="AN12" s="17">
        <v>0.24258962347398999</v>
      </c>
      <c r="AO12" s="17">
        <v>0.21286888644320501</v>
      </c>
      <c r="AP12" s="17">
        <v>0.220497646830984</v>
      </c>
      <c r="AQ12" s="17"/>
      <c r="AR12" s="17">
        <v>0.21906406164859901</v>
      </c>
      <c r="AS12" s="17">
        <v>0.23935153353479899</v>
      </c>
      <c r="AT12" s="17">
        <v>0.237340672570135</v>
      </c>
      <c r="AU12" s="17">
        <v>0.25125108334750601</v>
      </c>
      <c r="AV12" s="17">
        <v>0.20567514359070499</v>
      </c>
      <c r="AW12" s="17"/>
      <c r="AX12" s="17">
        <v>0.18731702744993101</v>
      </c>
      <c r="AY12" s="17">
        <v>0.258988851068849</v>
      </c>
      <c r="AZ12" s="17">
        <v>0.23484662810745899</v>
      </c>
      <c r="BA12" s="17">
        <v>0.227572882861026</v>
      </c>
      <c r="BB12" s="17">
        <v>0.22442302239276701</v>
      </c>
      <c r="BC12" s="17">
        <v>0.32714310811521902</v>
      </c>
      <c r="BD12" s="17"/>
      <c r="BE12" s="17">
        <v>0.227890421399636</v>
      </c>
      <c r="BF12" s="17">
        <v>0.22333448202990999</v>
      </c>
      <c r="BG12" s="17">
        <v>0.25192395804071199</v>
      </c>
      <c r="BH12" s="17"/>
      <c r="BI12" s="17">
        <v>0.244963609719687</v>
      </c>
      <c r="BJ12" s="17">
        <v>0.230965430628991</v>
      </c>
      <c r="BK12" s="17"/>
      <c r="BL12" s="17">
        <v>0.23291525206209401</v>
      </c>
      <c r="BM12" s="17">
        <v>0.228656199801124</v>
      </c>
      <c r="BN12" s="17">
        <v>0.26895811347667098</v>
      </c>
      <c r="BO12" s="17">
        <v>0.22825217159998201</v>
      </c>
      <c r="BP12" s="17">
        <v>0.23781842788663601</v>
      </c>
      <c r="BQ12" s="17"/>
      <c r="BR12" s="17">
        <v>0.238506158905508</v>
      </c>
      <c r="BS12" s="17">
        <v>0.195233837311973</v>
      </c>
      <c r="BT12" s="17">
        <v>0.19495639965466299</v>
      </c>
      <c r="BU12" s="17">
        <v>0.26129714693456402</v>
      </c>
      <c r="BV12" s="17"/>
      <c r="BW12" s="17">
        <v>0.22383083691317099</v>
      </c>
      <c r="BX12" s="17">
        <v>0.25004902214753399</v>
      </c>
      <c r="BY12" s="17">
        <v>0.22714875608090401</v>
      </c>
      <c r="BZ12" s="17">
        <v>0.22650433906061901</v>
      </c>
      <c r="CA12" s="17">
        <v>0.24466062131380401</v>
      </c>
      <c r="CB12" s="17"/>
      <c r="CC12" s="17">
        <v>0.22709142893470699</v>
      </c>
      <c r="CD12" s="17">
        <v>0.23691697583181501</v>
      </c>
      <c r="CE12" s="17">
        <v>0.22920867416524701</v>
      </c>
      <c r="CF12" s="17">
        <v>0.22901916126374899</v>
      </c>
      <c r="CG12" s="17">
        <v>0.23825657824691501</v>
      </c>
      <c r="CH12" s="17">
        <v>0.22449057667550901</v>
      </c>
      <c r="CI12" s="17">
        <v>0.25834227599805099</v>
      </c>
      <c r="CJ12" s="17">
        <v>0.23713066046947101</v>
      </c>
      <c r="CK12" s="17">
        <v>0.23255739106322701</v>
      </c>
      <c r="CL12" s="17">
        <v>0.23545176572847901</v>
      </c>
    </row>
    <row r="13" spans="2:90" x14ac:dyDescent="0.25">
      <c r="B13" s="18" t="s">
        <v>530</v>
      </c>
      <c r="C13" s="17">
        <v>0.13527715429482401</v>
      </c>
      <c r="D13" s="17">
        <v>0.12283859739686601</v>
      </c>
      <c r="E13" s="17">
        <v>0.146680403076064</v>
      </c>
      <c r="F13" s="17"/>
      <c r="G13" s="17">
        <v>7.72408656342672E-2</v>
      </c>
      <c r="H13" s="17">
        <v>0.10072898715706601</v>
      </c>
      <c r="I13" s="17">
        <v>0.121308252755573</v>
      </c>
      <c r="J13" s="17">
        <v>0.15612984715124401</v>
      </c>
      <c r="K13" s="17">
        <v>0.181935458750656</v>
      </c>
      <c r="L13" s="17">
        <v>0.14955618373316301</v>
      </c>
      <c r="M13" s="17"/>
      <c r="N13" s="17">
        <v>8.2861475761742798E-2</v>
      </c>
      <c r="O13" s="17">
        <v>0.121285770458387</v>
      </c>
      <c r="P13" s="17">
        <v>0.15952768993092001</v>
      </c>
      <c r="Q13" s="17">
        <v>0.18419030969375899</v>
      </c>
      <c r="R13" s="17"/>
      <c r="S13" s="17">
        <v>0.105138427810053</v>
      </c>
      <c r="T13" s="17">
        <v>0.14027777468180999</v>
      </c>
      <c r="U13" s="17">
        <v>0.14230896898216</v>
      </c>
      <c r="V13" s="17">
        <v>0.15743714124765501</v>
      </c>
      <c r="W13" s="17">
        <v>0.14002334207787701</v>
      </c>
      <c r="X13" s="17">
        <v>0.138260912914173</v>
      </c>
      <c r="Y13" s="17">
        <v>0.101298437884732</v>
      </c>
      <c r="Z13" s="17">
        <v>0.157137601064678</v>
      </c>
      <c r="AA13" s="17">
        <v>0.15292945927990101</v>
      </c>
      <c r="AB13" s="17"/>
      <c r="AC13" s="17">
        <v>0.154142576520099</v>
      </c>
      <c r="AD13" s="17">
        <v>0.11501106636136001</v>
      </c>
      <c r="AE13" s="17">
        <v>0.155224372780117</v>
      </c>
      <c r="AF13" s="17"/>
      <c r="AG13" s="17">
        <v>0.118477000925257</v>
      </c>
      <c r="AH13" s="17">
        <v>9.97980377450437E-2</v>
      </c>
      <c r="AI13" s="17">
        <v>0.13121696193148299</v>
      </c>
      <c r="AJ13" s="17">
        <v>0.15524305242957601</v>
      </c>
      <c r="AK13" s="17"/>
      <c r="AL13" s="17">
        <v>0.16751607397483601</v>
      </c>
      <c r="AM13" s="17">
        <v>0.15381330346359101</v>
      </c>
      <c r="AN13" s="17">
        <v>0.10634799330884299</v>
      </c>
      <c r="AO13" s="17">
        <v>7.3413145553803599E-2</v>
      </c>
      <c r="AP13" s="17">
        <v>4.4390388417125802E-2</v>
      </c>
      <c r="AQ13" s="17"/>
      <c r="AR13" s="17">
        <v>0.19337921650534401</v>
      </c>
      <c r="AS13" s="17">
        <v>0.16729089664503799</v>
      </c>
      <c r="AT13" s="17">
        <v>0.12685339227321299</v>
      </c>
      <c r="AU13" s="17">
        <v>9.7156235147214706E-2</v>
      </c>
      <c r="AV13" s="17">
        <v>5.3163611191120598E-2</v>
      </c>
      <c r="AW13" s="17"/>
      <c r="AX13" s="17">
        <v>0.115662785370097</v>
      </c>
      <c r="AY13" s="17">
        <v>0.13498598319049401</v>
      </c>
      <c r="AZ13" s="17">
        <v>0.12513329278879501</v>
      </c>
      <c r="BA13" s="17">
        <v>0.173628117543625</v>
      </c>
      <c r="BB13" s="17">
        <v>0.131685531027988</v>
      </c>
      <c r="BC13" s="17">
        <v>0.12801346144327799</v>
      </c>
      <c r="BD13" s="17"/>
      <c r="BE13" s="17">
        <v>0.128383946130293</v>
      </c>
      <c r="BF13" s="17">
        <v>0.109172948901398</v>
      </c>
      <c r="BG13" s="17">
        <v>0.167896287270833</v>
      </c>
      <c r="BH13" s="17"/>
      <c r="BI13" s="17">
        <v>0.220866067974645</v>
      </c>
      <c r="BJ13" s="17">
        <v>0.113548072292403</v>
      </c>
      <c r="BK13" s="17"/>
      <c r="BL13" s="17">
        <v>0.118339712206589</v>
      </c>
      <c r="BM13" s="17">
        <v>0.104895247515323</v>
      </c>
      <c r="BN13" s="17">
        <v>0.16991320655185199</v>
      </c>
      <c r="BO13" s="17">
        <v>0.20803469605432501</v>
      </c>
      <c r="BP13" s="17">
        <v>0.155838890298195</v>
      </c>
      <c r="BQ13" s="17"/>
      <c r="BR13" s="17">
        <v>0.14131289479921599</v>
      </c>
      <c r="BS13" s="17">
        <v>0.114493853420273</v>
      </c>
      <c r="BT13" s="17">
        <v>0.103304050188169</v>
      </c>
      <c r="BU13" s="17">
        <v>8.2765044460450396E-2</v>
      </c>
      <c r="BV13" s="17"/>
      <c r="BW13" s="17">
        <v>0.107362146395295</v>
      </c>
      <c r="BX13" s="17">
        <v>0.13032586401403901</v>
      </c>
      <c r="BY13" s="17">
        <v>0.116971719979563</v>
      </c>
      <c r="BZ13" s="17">
        <v>0.15593713336286999</v>
      </c>
      <c r="CA13" s="17">
        <v>0.169388083746256</v>
      </c>
      <c r="CB13" s="17"/>
      <c r="CC13" s="17">
        <v>0.17024299860033101</v>
      </c>
      <c r="CD13" s="17">
        <v>0.16835498788716599</v>
      </c>
      <c r="CE13" s="17">
        <v>0.15438458100028901</v>
      </c>
      <c r="CF13" s="17">
        <v>0.13953977610806101</v>
      </c>
      <c r="CG13" s="17">
        <v>0.14956720577377799</v>
      </c>
      <c r="CH13" s="17">
        <v>0.13342857253269599</v>
      </c>
      <c r="CI13" s="17">
        <v>0.119928784190931</v>
      </c>
      <c r="CJ13" s="17">
        <v>0.115933225533386</v>
      </c>
      <c r="CK13" s="17">
        <v>9.4503743670662693E-2</v>
      </c>
      <c r="CL13" s="17">
        <v>0.104248947111234</v>
      </c>
    </row>
    <row r="14" spans="2:90" x14ac:dyDescent="0.25">
      <c r="B14" s="18" t="s">
        <v>163</v>
      </c>
      <c r="C14" s="19">
        <v>2.74551993242351E-2</v>
      </c>
      <c r="D14" s="19">
        <v>1.99517107550586E-2</v>
      </c>
      <c r="E14" s="19">
        <v>3.3587503433427798E-2</v>
      </c>
      <c r="F14" s="19"/>
      <c r="G14" s="19">
        <v>6.2507935295499306E-2</v>
      </c>
      <c r="H14" s="19">
        <v>3.4448622366194698E-2</v>
      </c>
      <c r="I14" s="19">
        <v>2.5878917428490002E-2</v>
      </c>
      <c r="J14" s="19">
        <v>2.39295638756911E-2</v>
      </c>
      <c r="K14" s="19">
        <v>1.7713159206935301E-2</v>
      </c>
      <c r="L14" s="19">
        <v>1.69068055298667E-2</v>
      </c>
      <c r="M14" s="19"/>
      <c r="N14" s="19">
        <v>1.61150950417671E-2</v>
      </c>
      <c r="O14" s="19">
        <v>2.7832692694629499E-2</v>
      </c>
      <c r="P14" s="19">
        <v>1.1926322221891701E-2</v>
      </c>
      <c r="Q14" s="19">
        <v>5.3387998114216399E-2</v>
      </c>
      <c r="R14" s="19"/>
      <c r="S14" s="19">
        <v>3.82547938097378E-2</v>
      </c>
      <c r="T14" s="19">
        <v>1.9204009719048901E-2</v>
      </c>
      <c r="U14" s="19">
        <v>2.13548533655201E-2</v>
      </c>
      <c r="V14" s="19">
        <v>3.0433402832326699E-2</v>
      </c>
      <c r="W14" s="19">
        <v>1.9543379163062199E-2</v>
      </c>
      <c r="X14" s="19">
        <v>2.6909641340452699E-2</v>
      </c>
      <c r="Y14" s="19">
        <v>2.8447390863036499E-2</v>
      </c>
      <c r="Z14" s="19">
        <v>2.0404191469547101E-2</v>
      </c>
      <c r="AA14" s="19">
        <v>3.4589088492565E-2</v>
      </c>
      <c r="AB14" s="19"/>
      <c r="AC14" s="19">
        <v>1.3981574140926999E-2</v>
      </c>
      <c r="AD14" s="19">
        <v>1.55886575350792E-2</v>
      </c>
      <c r="AE14" s="19">
        <v>5.5542104029098198E-2</v>
      </c>
      <c r="AF14" s="19"/>
      <c r="AG14" s="19">
        <v>1.9355065983779E-2</v>
      </c>
      <c r="AH14" s="19">
        <v>1.6978909000585799E-2</v>
      </c>
      <c r="AI14" s="19">
        <v>8.5267576080077807E-3</v>
      </c>
      <c r="AJ14" s="19">
        <v>1.30707537913838E-2</v>
      </c>
      <c r="AK14" s="19"/>
      <c r="AL14" s="19">
        <v>3.6194677178287601E-2</v>
      </c>
      <c r="AM14" s="19">
        <v>2.9054366399635399E-2</v>
      </c>
      <c r="AN14" s="19">
        <v>2.0283913565143499E-2</v>
      </c>
      <c r="AO14" s="19">
        <v>1.84470684441739E-2</v>
      </c>
      <c r="AP14" s="19">
        <v>4.8293793306811703E-2</v>
      </c>
      <c r="AQ14" s="19"/>
      <c r="AR14" s="19">
        <v>6.0613118155653699E-2</v>
      </c>
      <c r="AS14" s="19">
        <v>2.4966111570053601E-2</v>
      </c>
      <c r="AT14" s="19">
        <v>1.8522675676201E-2</v>
      </c>
      <c r="AU14" s="19">
        <v>1.6693426437957098E-2</v>
      </c>
      <c r="AV14" s="19">
        <v>1.7199964008739299E-2</v>
      </c>
      <c r="AW14" s="19"/>
      <c r="AX14" s="19">
        <v>3.86423868675305E-2</v>
      </c>
      <c r="AY14" s="19">
        <v>2.6233499491606499E-2</v>
      </c>
      <c r="AZ14" s="19">
        <v>1.97103056544705E-2</v>
      </c>
      <c r="BA14" s="19">
        <v>2.3506068799547999E-2</v>
      </c>
      <c r="BB14" s="19">
        <v>2.13428173352418E-2</v>
      </c>
      <c r="BC14" s="19">
        <v>2.5574325752522799E-2</v>
      </c>
      <c r="BD14" s="19"/>
      <c r="BE14" s="19">
        <v>3.3395917345635399E-2</v>
      </c>
      <c r="BF14" s="19">
        <v>2.4039746992867699E-2</v>
      </c>
      <c r="BG14" s="19">
        <v>1.7383591410072501E-2</v>
      </c>
      <c r="BH14" s="19"/>
      <c r="BI14" s="19">
        <v>2.8546886926817099E-2</v>
      </c>
      <c r="BJ14" s="19">
        <v>2.71780446272347E-2</v>
      </c>
      <c r="BK14" s="19"/>
      <c r="BL14" s="19">
        <v>1.41530786954163E-2</v>
      </c>
      <c r="BM14" s="19">
        <v>1.7723221785768802E-2</v>
      </c>
      <c r="BN14" s="19">
        <v>4.9109262071781797E-2</v>
      </c>
      <c r="BO14" s="19">
        <v>4.9764518079527503E-2</v>
      </c>
      <c r="BP14" s="19">
        <v>3.4585169001994799E-2</v>
      </c>
      <c r="BQ14" s="19"/>
      <c r="BR14" s="19">
        <v>2.27381933025772E-2</v>
      </c>
      <c r="BS14" s="19">
        <v>5.9858399893103001E-2</v>
      </c>
      <c r="BT14" s="19">
        <v>5.1489128436611298E-2</v>
      </c>
      <c r="BU14" s="19">
        <v>2.4298963882493401E-2</v>
      </c>
      <c r="BV14" s="19"/>
      <c r="BW14" s="19">
        <v>1.39842860125537E-2</v>
      </c>
      <c r="BX14" s="19">
        <v>1.59755310951844E-2</v>
      </c>
      <c r="BY14" s="19">
        <v>3.23883719996075E-2</v>
      </c>
      <c r="BZ14" s="19">
        <v>2.8297855673559E-2</v>
      </c>
      <c r="CA14" s="19">
        <v>3.8434839056335199E-2</v>
      </c>
      <c r="CB14" s="19"/>
      <c r="CC14" s="19">
        <v>4.8762172030800299E-2</v>
      </c>
      <c r="CD14" s="19">
        <v>3.69541263449744E-2</v>
      </c>
      <c r="CE14" s="19">
        <v>2.5726222144000398E-2</v>
      </c>
      <c r="CF14" s="19">
        <v>3.3067558383429001E-2</v>
      </c>
      <c r="CG14" s="19">
        <v>3.01153815304393E-2</v>
      </c>
      <c r="CH14" s="19">
        <v>3.1861226915878997E-2</v>
      </c>
      <c r="CI14" s="19">
        <v>5.3627188218686997E-3</v>
      </c>
      <c r="CJ14" s="19">
        <v>1.3264077254031101E-2</v>
      </c>
      <c r="CK14" s="19">
        <v>1.1462153132150699E-2</v>
      </c>
      <c r="CL14" s="19">
        <v>1.81752771191213E-2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534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526</v>
      </c>
      <c r="C9" s="17">
        <v>6.2491024417782599E-2</v>
      </c>
      <c r="D9" s="17">
        <v>5.5007649598297501E-2</v>
      </c>
      <c r="E9" s="17">
        <v>6.9764205297085602E-2</v>
      </c>
      <c r="F9" s="17"/>
      <c r="G9" s="17">
        <v>7.8313289522622898E-2</v>
      </c>
      <c r="H9" s="17">
        <v>7.12076009886662E-2</v>
      </c>
      <c r="I9" s="17">
        <v>5.4776930910462297E-2</v>
      </c>
      <c r="J9" s="17">
        <v>6.4024431829382E-2</v>
      </c>
      <c r="K9" s="17">
        <v>6.3883479759069106E-2</v>
      </c>
      <c r="L9" s="17">
        <v>5.2404573324678898E-2</v>
      </c>
      <c r="M9" s="17"/>
      <c r="N9" s="17">
        <v>7.1540326326336098E-2</v>
      </c>
      <c r="O9" s="17">
        <v>5.5673104335649898E-2</v>
      </c>
      <c r="P9" s="17">
        <v>7.1114819510988705E-2</v>
      </c>
      <c r="Q9" s="17">
        <v>5.3142852375496999E-2</v>
      </c>
      <c r="R9" s="17"/>
      <c r="S9" s="17">
        <v>7.2096793603420001E-2</v>
      </c>
      <c r="T9" s="17">
        <v>7.2040083694001097E-2</v>
      </c>
      <c r="U9" s="17">
        <v>4.9416209626251699E-2</v>
      </c>
      <c r="V9" s="17">
        <v>4.3904778748781098E-2</v>
      </c>
      <c r="W9" s="17">
        <v>6.5754164446474903E-2</v>
      </c>
      <c r="X9" s="17">
        <v>6.5437511203598503E-2</v>
      </c>
      <c r="Y9" s="17">
        <v>6.7010083611158094E-2</v>
      </c>
      <c r="Z9" s="17">
        <v>5.2881083316559899E-2</v>
      </c>
      <c r="AA9" s="17">
        <v>6.0562820792479197E-2</v>
      </c>
      <c r="AB9" s="17"/>
      <c r="AC9" s="17">
        <v>6.7688733675451196E-2</v>
      </c>
      <c r="AD9" s="17">
        <v>5.9574393497477701E-2</v>
      </c>
      <c r="AE9" s="17">
        <v>5.1166821237216401E-2</v>
      </c>
      <c r="AF9" s="17"/>
      <c r="AG9" s="17">
        <v>6.2108584047095398E-2</v>
      </c>
      <c r="AH9" s="17">
        <v>7.48545105106901E-2</v>
      </c>
      <c r="AI9" s="17">
        <v>6.9497311528455799E-2</v>
      </c>
      <c r="AJ9" s="17">
        <v>5.7985246095768703E-2</v>
      </c>
      <c r="AK9" s="17"/>
      <c r="AL9" s="17">
        <v>4.44490367978174E-2</v>
      </c>
      <c r="AM9" s="17">
        <v>6.5676547555135106E-2</v>
      </c>
      <c r="AN9" s="17">
        <v>6.1947365003727703E-2</v>
      </c>
      <c r="AO9" s="17">
        <v>9.0104362941030802E-2</v>
      </c>
      <c r="AP9" s="17">
        <v>0.104350848197475</v>
      </c>
      <c r="AQ9" s="17"/>
      <c r="AR9" s="17">
        <v>5.8469346640564301E-2</v>
      </c>
      <c r="AS9" s="17">
        <v>6.7152971893216895E-2</v>
      </c>
      <c r="AT9" s="17">
        <v>5.5285372006610899E-2</v>
      </c>
      <c r="AU9" s="17">
        <v>5.9058590093621098E-2</v>
      </c>
      <c r="AV9" s="17">
        <v>7.6689750462442099E-2</v>
      </c>
      <c r="AW9" s="17"/>
      <c r="AX9" s="17">
        <v>7.3053086711503401E-2</v>
      </c>
      <c r="AY9" s="17">
        <v>5.0155450409389103E-2</v>
      </c>
      <c r="AZ9" s="17">
        <v>6.8736312167008096E-2</v>
      </c>
      <c r="BA9" s="17">
        <v>6.2040964631771403E-2</v>
      </c>
      <c r="BB9" s="17">
        <v>6.06505462376878E-2</v>
      </c>
      <c r="BC9" s="17">
        <v>7.81872452346455E-2</v>
      </c>
      <c r="BD9" s="17"/>
      <c r="BE9" s="17">
        <v>6.0522667187504701E-2</v>
      </c>
      <c r="BF9" s="17">
        <v>7.0393212901087299E-2</v>
      </c>
      <c r="BG9" s="17">
        <v>5.8752393758940202E-2</v>
      </c>
      <c r="BH9" s="17"/>
      <c r="BI9" s="17">
        <v>4.9754960100275802E-2</v>
      </c>
      <c r="BJ9" s="17">
        <v>6.5724421992829199E-2</v>
      </c>
      <c r="BK9" s="17"/>
      <c r="BL9" s="17">
        <v>6.5367220408132407E-2</v>
      </c>
      <c r="BM9" s="17">
        <v>6.20926433563199E-2</v>
      </c>
      <c r="BN9" s="17">
        <v>5.0040336576481298E-2</v>
      </c>
      <c r="BO9" s="17">
        <v>4.7391388024375897E-2</v>
      </c>
      <c r="BP9" s="17">
        <v>7.0726339474983996E-2</v>
      </c>
      <c r="BQ9" s="17"/>
      <c r="BR9" s="17">
        <v>5.9558791972257497E-2</v>
      </c>
      <c r="BS9" s="17">
        <v>7.0635593180837897E-2</v>
      </c>
      <c r="BT9" s="17">
        <v>9.7887621926676105E-2</v>
      </c>
      <c r="BU9" s="17">
        <v>6.9744841429982399E-2</v>
      </c>
      <c r="BV9" s="17"/>
      <c r="BW9" s="17">
        <v>6.3218489996156396E-2</v>
      </c>
      <c r="BX9" s="17">
        <v>7.4387711041194196E-2</v>
      </c>
      <c r="BY9" s="17">
        <v>6.8101158110636301E-2</v>
      </c>
      <c r="BZ9" s="17">
        <v>4.8032715097251003E-2</v>
      </c>
      <c r="CA9" s="17">
        <v>6.17704668474972E-2</v>
      </c>
      <c r="CB9" s="17"/>
      <c r="CC9" s="17">
        <v>5.0452142745265403E-2</v>
      </c>
      <c r="CD9" s="17">
        <v>6.5539792224839397E-2</v>
      </c>
      <c r="CE9" s="17">
        <v>5.6803164804488201E-2</v>
      </c>
      <c r="CF9" s="17">
        <v>8.2974537728896097E-2</v>
      </c>
      <c r="CG9" s="17">
        <v>4.2515023590674099E-2</v>
      </c>
      <c r="CH9" s="17">
        <v>6.82401021383547E-2</v>
      </c>
      <c r="CI9" s="17">
        <v>5.3167662270300502E-2</v>
      </c>
      <c r="CJ9" s="17">
        <v>7.8825776557730903E-2</v>
      </c>
      <c r="CK9" s="17">
        <v>7.46539100211107E-2</v>
      </c>
      <c r="CL9" s="17">
        <v>4.8456114707414302E-2</v>
      </c>
    </row>
    <row r="10" spans="2:90" x14ac:dyDescent="0.25">
      <c r="B10" s="18" t="s">
        <v>527</v>
      </c>
      <c r="C10" s="17">
        <v>0.243463962801687</v>
      </c>
      <c r="D10" s="17">
        <v>0.26166130989358999</v>
      </c>
      <c r="E10" s="17">
        <v>0.225020491424339</v>
      </c>
      <c r="F10" s="17"/>
      <c r="G10" s="17">
        <v>0.27149621328670398</v>
      </c>
      <c r="H10" s="17">
        <v>0.35304871919730801</v>
      </c>
      <c r="I10" s="17">
        <v>0.26951658770216902</v>
      </c>
      <c r="J10" s="17">
        <v>0.22649652339669701</v>
      </c>
      <c r="K10" s="17">
        <v>0.193921353952382</v>
      </c>
      <c r="L10" s="17">
        <v>0.17879230859669501</v>
      </c>
      <c r="M10" s="17"/>
      <c r="N10" s="17">
        <v>0.28211888110486799</v>
      </c>
      <c r="O10" s="17">
        <v>0.259807017503075</v>
      </c>
      <c r="P10" s="17">
        <v>0.232242767090554</v>
      </c>
      <c r="Q10" s="17">
        <v>0.19458058752135701</v>
      </c>
      <c r="R10" s="17"/>
      <c r="S10" s="17">
        <v>0.28323791934189602</v>
      </c>
      <c r="T10" s="17">
        <v>0.232698952416907</v>
      </c>
      <c r="U10" s="17">
        <v>0.25478028424467503</v>
      </c>
      <c r="V10" s="17">
        <v>0.20909899955978201</v>
      </c>
      <c r="W10" s="17">
        <v>0.23309926560121</v>
      </c>
      <c r="X10" s="17">
        <v>0.230121108101524</v>
      </c>
      <c r="Y10" s="17">
        <v>0.25669631178410102</v>
      </c>
      <c r="Z10" s="17">
        <v>0.21425261329529599</v>
      </c>
      <c r="AA10" s="17">
        <v>0.24779777869490699</v>
      </c>
      <c r="AB10" s="17"/>
      <c r="AC10" s="17">
        <v>0.211468490620978</v>
      </c>
      <c r="AD10" s="17">
        <v>0.28150554221961799</v>
      </c>
      <c r="AE10" s="17">
        <v>0.22660040034861301</v>
      </c>
      <c r="AF10" s="17"/>
      <c r="AG10" s="17">
        <v>0.232158131799969</v>
      </c>
      <c r="AH10" s="17">
        <v>0.31398194287880798</v>
      </c>
      <c r="AI10" s="17">
        <v>0.30987343658754302</v>
      </c>
      <c r="AJ10" s="17">
        <v>0.19496630388557701</v>
      </c>
      <c r="AK10" s="17"/>
      <c r="AL10" s="17">
        <v>0.19440294585625301</v>
      </c>
      <c r="AM10" s="17">
        <v>0.22382584837035199</v>
      </c>
      <c r="AN10" s="17">
        <v>0.27561759372633698</v>
      </c>
      <c r="AO10" s="17">
        <v>0.33754039851149098</v>
      </c>
      <c r="AP10" s="17">
        <v>0.27223128093418197</v>
      </c>
      <c r="AQ10" s="17"/>
      <c r="AR10" s="17">
        <v>0.194260404752196</v>
      </c>
      <c r="AS10" s="17">
        <v>0.214244160986059</v>
      </c>
      <c r="AT10" s="17">
        <v>0.25238506642780101</v>
      </c>
      <c r="AU10" s="17">
        <v>0.27010756166369998</v>
      </c>
      <c r="AV10" s="17">
        <v>0.33401299218208003</v>
      </c>
      <c r="AW10" s="17"/>
      <c r="AX10" s="17">
        <v>0.27569312724241501</v>
      </c>
      <c r="AY10" s="17">
        <v>0.244973975782768</v>
      </c>
      <c r="AZ10" s="17">
        <v>0.22621210256555699</v>
      </c>
      <c r="BA10" s="17">
        <v>0.238652447617274</v>
      </c>
      <c r="BB10" s="17">
        <v>0.212010490259223</v>
      </c>
      <c r="BC10" s="17">
        <v>0.21990018958985799</v>
      </c>
      <c r="BD10" s="17"/>
      <c r="BE10" s="17">
        <v>0.22961290818504501</v>
      </c>
      <c r="BF10" s="17">
        <v>0.31561402792127002</v>
      </c>
      <c r="BG10" s="17">
        <v>0.195610571387836</v>
      </c>
      <c r="BH10" s="17"/>
      <c r="BI10" s="17">
        <v>0.19159205466481899</v>
      </c>
      <c r="BJ10" s="17">
        <v>0.25663306259590102</v>
      </c>
      <c r="BK10" s="17"/>
      <c r="BL10" s="17">
        <v>0.227955709322157</v>
      </c>
      <c r="BM10" s="17">
        <v>0.26997855531661002</v>
      </c>
      <c r="BN10" s="17">
        <v>0.17702673714481201</v>
      </c>
      <c r="BO10" s="17">
        <v>0.257797879721264</v>
      </c>
      <c r="BP10" s="17">
        <v>0.26203370827792399</v>
      </c>
      <c r="BQ10" s="17"/>
      <c r="BR10" s="17">
        <v>0.23351829172097099</v>
      </c>
      <c r="BS10" s="17">
        <v>0.27758542586715701</v>
      </c>
      <c r="BT10" s="17">
        <v>0.30750761704392399</v>
      </c>
      <c r="BU10" s="17">
        <v>0.305020919061327</v>
      </c>
      <c r="BV10" s="17"/>
      <c r="BW10" s="17">
        <v>0.24132875346788199</v>
      </c>
      <c r="BX10" s="17">
        <v>0.257775150139125</v>
      </c>
      <c r="BY10" s="17">
        <v>0.24700870865924601</v>
      </c>
      <c r="BZ10" s="17">
        <v>0.233123475773658</v>
      </c>
      <c r="CA10" s="17">
        <v>0.23572841488972901</v>
      </c>
      <c r="CB10" s="17"/>
      <c r="CC10" s="17">
        <v>0.24228172732362799</v>
      </c>
      <c r="CD10" s="17">
        <v>0.23538466036778</v>
      </c>
      <c r="CE10" s="17">
        <v>0.223015444105682</v>
      </c>
      <c r="CF10" s="17">
        <v>0.22066703410175101</v>
      </c>
      <c r="CG10" s="17">
        <v>0.27200808612782101</v>
      </c>
      <c r="CH10" s="17">
        <v>0.27326324788080297</v>
      </c>
      <c r="CI10" s="17">
        <v>0.239768483477619</v>
      </c>
      <c r="CJ10" s="17">
        <v>0.24769158884692599</v>
      </c>
      <c r="CK10" s="17">
        <v>0.239287437613738</v>
      </c>
      <c r="CL10" s="17">
        <v>0.24126925913702399</v>
      </c>
    </row>
    <row r="11" spans="2:90" x14ac:dyDescent="0.25">
      <c r="B11" s="18" t="s">
        <v>528</v>
      </c>
      <c r="C11" s="17">
        <v>0.45785658985150501</v>
      </c>
      <c r="D11" s="17">
        <v>0.470974356722765</v>
      </c>
      <c r="E11" s="17">
        <v>0.44671288061520498</v>
      </c>
      <c r="F11" s="17"/>
      <c r="G11" s="17">
        <v>0.311034282901686</v>
      </c>
      <c r="H11" s="17">
        <v>0.37406452930032402</v>
      </c>
      <c r="I11" s="17">
        <v>0.42326907760787202</v>
      </c>
      <c r="J11" s="17">
        <v>0.46332646440748598</v>
      </c>
      <c r="K11" s="17">
        <v>0.53996360146989697</v>
      </c>
      <c r="L11" s="17">
        <v>0.54899591398106895</v>
      </c>
      <c r="M11" s="17"/>
      <c r="N11" s="17">
        <v>0.46751836415674902</v>
      </c>
      <c r="O11" s="17">
        <v>0.46005921385303999</v>
      </c>
      <c r="P11" s="17">
        <v>0.47167121704011999</v>
      </c>
      <c r="Q11" s="17">
        <v>0.43202810201757602</v>
      </c>
      <c r="R11" s="17"/>
      <c r="S11" s="17">
        <v>0.40631726071004798</v>
      </c>
      <c r="T11" s="17">
        <v>0.46213918408947002</v>
      </c>
      <c r="U11" s="17">
        <v>0.49002255221318503</v>
      </c>
      <c r="V11" s="17">
        <v>0.53969116238177095</v>
      </c>
      <c r="W11" s="17">
        <v>0.47409931447727999</v>
      </c>
      <c r="X11" s="17">
        <v>0.42375413062405798</v>
      </c>
      <c r="Y11" s="17">
        <v>0.45781560929547599</v>
      </c>
      <c r="Z11" s="17">
        <v>0.45703267485946097</v>
      </c>
      <c r="AA11" s="17">
        <v>0.43705612462490601</v>
      </c>
      <c r="AB11" s="17"/>
      <c r="AC11" s="17">
        <v>0.494480004684277</v>
      </c>
      <c r="AD11" s="17">
        <v>0.46074019858151299</v>
      </c>
      <c r="AE11" s="17">
        <v>0.447943276677011</v>
      </c>
      <c r="AF11" s="17"/>
      <c r="AG11" s="17">
        <v>0.50247955160255897</v>
      </c>
      <c r="AH11" s="17">
        <v>0.40050405785579901</v>
      </c>
      <c r="AI11" s="17">
        <v>0.44454079432461402</v>
      </c>
      <c r="AJ11" s="17">
        <v>0.509165061979866</v>
      </c>
      <c r="AK11" s="17"/>
      <c r="AL11" s="17">
        <v>0.48612796226225802</v>
      </c>
      <c r="AM11" s="17">
        <v>0.45710212783457299</v>
      </c>
      <c r="AN11" s="17">
        <v>0.45608493756132801</v>
      </c>
      <c r="AO11" s="17">
        <v>0.38286785238191101</v>
      </c>
      <c r="AP11" s="17">
        <v>0.43041011735263002</v>
      </c>
      <c r="AQ11" s="17"/>
      <c r="AR11" s="17">
        <v>0.42025723847176299</v>
      </c>
      <c r="AS11" s="17">
        <v>0.469309523680212</v>
      </c>
      <c r="AT11" s="17">
        <v>0.45272185294697598</v>
      </c>
      <c r="AU11" s="17">
        <v>0.47376901545424499</v>
      </c>
      <c r="AV11" s="17">
        <v>0.46185964102804999</v>
      </c>
      <c r="AW11" s="17"/>
      <c r="AX11" s="17">
        <v>0.42023012265590998</v>
      </c>
      <c r="AY11" s="17">
        <v>0.46043137474538798</v>
      </c>
      <c r="AZ11" s="17">
        <v>0.45620690578689299</v>
      </c>
      <c r="BA11" s="17">
        <v>0.439631997539704</v>
      </c>
      <c r="BB11" s="17">
        <v>0.563926944451829</v>
      </c>
      <c r="BC11" s="17">
        <v>0.45003364542907698</v>
      </c>
      <c r="BD11" s="17"/>
      <c r="BE11" s="17">
        <v>0.455941609597658</v>
      </c>
      <c r="BF11" s="17">
        <v>0.406925628723941</v>
      </c>
      <c r="BG11" s="17">
        <v>0.51148658581913797</v>
      </c>
      <c r="BH11" s="17"/>
      <c r="BI11" s="17">
        <v>0.40854780777231398</v>
      </c>
      <c r="BJ11" s="17">
        <v>0.47037497013199697</v>
      </c>
      <c r="BK11" s="17"/>
      <c r="BL11" s="17">
        <v>0.520914979468174</v>
      </c>
      <c r="BM11" s="17">
        <v>0.45696117675668202</v>
      </c>
      <c r="BN11" s="17">
        <v>0.42193167936300502</v>
      </c>
      <c r="BO11" s="17">
        <v>0.36349342916942101</v>
      </c>
      <c r="BP11" s="17">
        <v>0.40905147818203103</v>
      </c>
      <c r="BQ11" s="17"/>
      <c r="BR11" s="17">
        <v>0.48038544214539802</v>
      </c>
      <c r="BS11" s="17">
        <v>0.387085565946648</v>
      </c>
      <c r="BT11" s="17">
        <v>0.30854250143790402</v>
      </c>
      <c r="BU11" s="17">
        <v>0.346842185229355</v>
      </c>
      <c r="BV11" s="17"/>
      <c r="BW11" s="17">
        <v>0.48799847695225401</v>
      </c>
      <c r="BX11" s="17">
        <v>0.45282784189509301</v>
      </c>
      <c r="BY11" s="17">
        <v>0.46320898363263502</v>
      </c>
      <c r="BZ11" s="17">
        <v>0.47737472228774502</v>
      </c>
      <c r="CA11" s="17">
        <v>0.42645880031052802</v>
      </c>
      <c r="CB11" s="17"/>
      <c r="CC11" s="17">
        <v>0.41922020343160099</v>
      </c>
      <c r="CD11" s="17">
        <v>0.410997636734031</v>
      </c>
      <c r="CE11" s="17">
        <v>0.442833185745521</v>
      </c>
      <c r="CF11" s="17">
        <v>0.50207913740396304</v>
      </c>
      <c r="CG11" s="17">
        <v>0.44957406052710402</v>
      </c>
      <c r="CH11" s="17">
        <v>0.43770426099499199</v>
      </c>
      <c r="CI11" s="17">
        <v>0.50716706964512903</v>
      </c>
      <c r="CJ11" s="17">
        <v>0.44520365098876702</v>
      </c>
      <c r="CK11" s="17">
        <v>0.50572695971215698</v>
      </c>
      <c r="CL11" s="17">
        <v>0.50964151624565601</v>
      </c>
    </row>
    <row r="12" spans="2:90" x14ac:dyDescent="0.25">
      <c r="B12" s="18" t="s">
        <v>529</v>
      </c>
      <c r="C12" s="17">
        <v>0.14523629018062201</v>
      </c>
      <c r="D12" s="17">
        <v>0.14042998897467601</v>
      </c>
      <c r="E12" s="17">
        <v>0.15036073390898499</v>
      </c>
      <c r="F12" s="17"/>
      <c r="G12" s="17">
        <v>0.190998152709561</v>
      </c>
      <c r="H12" s="17">
        <v>0.115752787580424</v>
      </c>
      <c r="I12" s="17">
        <v>0.180781999031628</v>
      </c>
      <c r="J12" s="17">
        <v>0.150375271649725</v>
      </c>
      <c r="K12" s="17">
        <v>0.112736227644347</v>
      </c>
      <c r="L12" s="17">
        <v>0.139812191572252</v>
      </c>
      <c r="M12" s="17"/>
      <c r="N12" s="17">
        <v>0.12702066389736499</v>
      </c>
      <c r="O12" s="17">
        <v>0.13283973270023999</v>
      </c>
      <c r="P12" s="17">
        <v>0.142626547188552</v>
      </c>
      <c r="Q12" s="17">
        <v>0.18059488251575301</v>
      </c>
      <c r="R12" s="17"/>
      <c r="S12" s="17">
        <v>0.138990605135971</v>
      </c>
      <c r="T12" s="17">
        <v>0.149679726398534</v>
      </c>
      <c r="U12" s="17">
        <v>0.12660556102020101</v>
      </c>
      <c r="V12" s="17">
        <v>0.13294777271174901</v>
      </c>
      <c r="W12" s="17">
        <v>0.14841850025132999</v>
      </c>
      <c r="X12" s="17">
        <v>0.167061912410022</v>
      </c>
      <c r="Y12" s="17">
        <v>0.13516480912089601</v>
      </c>
      <c r="Z12" s="17">
        <v>0.15278861365656801</v>
      </c>
      <c r="AA12" s="17">
        <v>0.15726713602924999</v>
      </c>
      <c r="AB12" s="17"/>
      <c r="AC12" s="17">
        <v>0.14635201237484899</v>
      </c>
      <c r="AD12" s="17">
        <v>0.13243820754643301</v>
      </c>
      <c r="AE12" s="17">
        <v>0.14851950270765099</v>
      </c>
      <c r="AF12" s="17"/>
      <c r="AG12" s="17">
        <v>0.13486405245319399</v>
      </c>
      <c r="AH12" s="17">
        <v>0.14493318633668301</v>
      </c>
      <c r="AI12" s="17">
        <v>0.11322819300769001</v>
      </c>
      <c r="AJ12" s="17">
        <v>0.15357093621152801</v>
      </c>
      <c r="AK12" s="17"/>
      <c r="AL12" s="17">
        <v>0.154699539281036</v>
      </c>
      <c r="AM12" s="17">
        <v>0.15655918491694901</v>
      </c>
      <c r="AN12" s="17">
        <v>0.14324783009660499</v>
      </c>
      <c r="AO12" s="17">
        <v>0.13205373088932601</v>
      </c>
      <c r="AP12" s="17">
        <v>0.109491831884344</v>
      </c>
      <c r="AQ12" s="17"/>
      <c r="AR12" s="17">
        <v>0.155256551759277</v>
      </c>
      <c r="AS12" s="17">
        <v>0.150425081945464</v>
      </c>
      <c r="AT12" s="17">
        <v>0.162024181969425</v>
      </c>
      <c r="AU12" s="17">
        <v>0.141458097125604</v>
      </c>
      <c r="AV12" s="17">
        <v>8.9716359056542003E-2</v>
      </c>
      <c r="AW12" s="17"/>
      <c r="AX12" s="17">
        <v>0.135509785161681</v>
      </c>
      <c r="AY12" s="17">
        <v>0.15805694783392699</v>
      </c>
      <c r="AZ12" s="17">
        <v>0.154128273441199</v>
      </c>
      <c r="BA12" s="17">
        <v>0.16043507557582001</v>
      </c>
      <c r="BB12" s="17">
        <v>9.8912210427358205E-2</v>
      </c>
      <c r="BC12" s="17">
        <v>0.13890586592322501</v>
      </c>
      <c r="BD12" s="17"/>
      <c r="BE12" s="17">
        <v>0.15624795727232901</v>
      </c>
      <c r="BF12" s="17">
        <v>0.13817898320541799</v>
      </c>
      <c r="BG12" s="17">
        <v>0.13563923391841601</v>
      </c>
      <c r="BH12" s="17"/>
      <c r="BI12" s="17">
        <v>0.190481339144942</v>
      </c>
      <c r="BJ12" s="17">
        <v>0.13374959947641499</v>
      </c>
      <c r="BK12" s="17"/>
      <c r="BL12" s="17">
        <v>0.12362394705721801</v>
      </c>
      <c r="BM12" s="17">
        <v>0.149744460258671</v>
      </c>
      <c r="BN12" s="17">
        <v>0.21502978381864901</v>
      </c>
      <c r="BO12" s="17">
        <v>0.18195487930504101</v>
      </c>
      <c r="BP12" s="17">
        <v>0.14323314355845199</v>
      </c>
      <c r="BQ12" s="17"/>
      <c r="BR12" s="17">
        <v>0.13896803702987101</v>
      </c>
      <c r="BS12" s="17">
        <v>0.15375949248235399</v>
      </c>
      <c r="BT12" s="17">
        <v>0.18230824816211</v>
      </c>
      <c r="BU12" s="17">
        <v>0.20079669973945299</v>
      </c>
      <c r="BV12" s="17"/>
      <c r="BW12" s="17">
        <v>0.14258053521363701</v>
      </c>
      <c r="BX12" s="17">
        <v>0.14725172543294801</v>
      </c>
      <c r="BY12" s="17">
        <v>0.13253521795397499</v>
      </c>
      <c r="BZ12" s="17">
        <v>0.15274845360408201</v>
      </c>
      <c r="CA12" s="17">
        <v>0.14453487213140301</v>
      </c>
      <c r="CB12" s="17"/>
      <c r="CC12" s="17">
        <v>0.14513688442752601</v>
      </c>
      <c r="CD12" s="17">
        <v>0.159182310923838</v>
      </c>
      <c r="CE12" s="17">
        <v>0.17454891464038699</v>
      </c>
      <c r="CF12" s="17">
        <v>0.11342607991556899</v>
      </c>
      <c r="CG12" s="17">
        <v>0.13980340523150001</v>
      </c>
      <c r="CH12" s="17">
        <v>0.14206942994082999</v>
      </c>
      <c r="CI12" s="17">
        <v>0.124145382129107</v>
      </c>
      <c r="CJ12" s="17">
        <v>0.16442772071839701</v>
      </c>
      <c r="CK12" s="17">
        <v>0.12711785813528101</v>
      </c>
      <c r="CL12" s="17">
        <v>0.147093551890773</v>
      </c>
    </row>
    <row r="13" spans="2:90" x14ac:dyDescent="0.25">
      <c r="B13" s="18" t="s">
        <v>530</v>
      </c>
      <c r="C13" s="17">
        <v>6.5602456199999507E-2</v>
      </c>
      <c r="D13" s="17">
        <v>5.2743097007965402E-2</v>
      </c>
      <c r="E13" s="17">
        <v>7.7920478572813298E-2</v>
      </c>
      <c r="F13" s="17"/>
      <c r="G13" s="17">
        <v>8.1184185014320495E-2</v>
      </c>
      <c r="H13" s="17">
        <v>5.8253458758969E-2</v>
      </c>
      <c r="I13" s="17">
        <v>5.1237880116714797E-2</v>
      </c>
      <c r="J13" s="17">
        <v>7.5936217875173698E-2</v>
      </c>
      <c r="K13" s="17">
        <v>6.2954089840484895E-2</v>
      </c>
      <c r="L13" s="17">
        <v>6.8408001410504599E-2</v>
      </c>
      <c r="M13" s="17"/>
      <c r="N13" s="17">
        <v>3.9279749024644699E-2</v>
      </c>
      <c r="O13" s="17">
        <v>6.5677463540202694E-2</v>
      </c>
      <c r="P13" s="17">
        <v>6.6289754929328995E-2</v>
      </c>
      <c r="Q13" s="17">
        <v>9.2506797844541397E-2</v>
      </c>
      <c r="R13" s="17"/>
      <c r="S13" s="17">
        <v>6.1293043173087397E-2</v>
      </c>
      <c r="T13" s="17">
        <v>5.9347628537199298E-2</v>
      </c>
      <c r="U13" s="17">
        <v>6.5828991794506006E-2</v>
      </c>
      <c r="V13" s="17">
        <v>5.2389316577141E-2</v>
      </c>
      <c r="W13" s="17">
        <v>5.6383766783797098E-2</v>
      </c>
      <c r="X13" s="17">
        <v>8.59291568314033E-2</v>
      </c>
      <c r="Y13" s="17">
        <v>5.0057378744126899E-2</v>
      </c>
      <c r="Z13" s="17">
        <v>0.108482984443675</v>
      </c>
      <c r="AA13" s="17">
        <v>7.5225452536466703E-2</v>
      </c>
      <c r="AB13" s="17"/>
      <c r="AC13" s="17">
        <v>6.5656344833422794E-2</v>
      </c>
      <c r="AD13" s="17">
        <v>5.0777537556681698E-2</v>
      </c>
      <c r="AE13" s="17">
        <v>8.2323386335302007E-2</v>
      </c>
      <c r="AF13" s="17"/>
      <c r="AG13" s="17">
        <v>4.9274301624009503E-2</v>
      </c>
      <c r="AH13" s="17">
        <v>5.1580500352731998E-2</v>
      </c>
      <c r="AI13" s="17">
        <v>4.801095819851E-2</v>
      </c>
      <c r="AJ13" s="17">
        <v>7.2608433178839304E-2</v>
      </c>
      <c r="AK13" s="17"/>
      <c r="AL13" s="17">
        <v>8.1382613509934296E-2</v>
      </c>
      <c r="AM13" s="17">
        <v>6.6257838598426197E-2</v>
      </c>
      <c r="AN13" s="17">
        <v>4.8550927541481902E-2</v>
      </c>
      <c r="AO13" s="17">
        <v>4.3226625617050901E-2</v>
      </c>
      <c r="AP13" s="17">
        <v>6.4929031317461694E-2</v>
      </c>
      <c r="AQ13" s="17"/>
      <c r="AR13" s="17">
        <v>0.117726579371335</v>
      </c>
      <c r="AS13" s="17">
        <v>7.3085286038199193E-2</v>
      </c>
      <c r="AT13" s="17">
        <v>6.12633797263437E-2</v>
      </c>
      <c r="AU13" s="17">
        <v>3.6965963306635902E-2</v>
      </c>
      <c r="AV13" s="17">
        <v>2.0864779483639798E-2</v>
      </c>
      <c r="AW13" s="17"/>
      <c r="AX13" s="17">
        <v>6.1580894235657699E-2</v>
      </c>
      <c r="AY13" s="17">
        <v>6.24099686609286E-2</v>
      </c>
      <c r="AZ13" s="17">
        <v>7.5402561658281297E-2</v>
      </c>
      <c r="BA13" s="17">
        <v>8.2610122160645602E-2</v>
      </c>
      <c r="BB13" s="17">
        <v>4.4475318202148201E-2</v>
      </c>
      <c r="BC13" s="17">
        <v>6.3449170885736997E-2</v>
      </c>
      <c r="BD13" s="17"/>
      <c r="BE13" s="17">
        <v>6.4020233299397197E-2</v>
      </c>
      <c r="BF13" s="17">
        <v>5.2990352610773998E-2</v>
      </c>
      <c r="BG13" s="17">
        <v>7.89146025551727E-2</v>
      </c>
      <c r="BH13" s="17"/>
      <c r="BI13" s="17">
        <v>0.13281128529650699</v>
      </c>
      <c r="BJ13" s="17">
        <v>4.8539660378243803E-2</v>
      </c>
      <c r="BK13" s="17"/>
      <c r="BL13" s="17">
        <v>4.9942445619592102E-2</v>
      </c>
      <c r="BM13" s="17">
        <v>4.3924308050955999E-2</v>
      </c>
      <c r="BN13" s="17">
        <v>9.5859252241294296E-2</v>
      </c>
      <c r="BO13" s="17">
        <v>0.116618164374844</v>
      </c>
      <c r="BP13" s="17">
        <v>7.9311803745676701E-2</v>
      </c>
      <c r="BQ13" s="17"/>
      <c r="BR13" s="17">
        <v>6.5745691971505898E-2</v>
      </c>
      <c r="BS13" s="17">
        <v>5.46920383262419E-2</v>
      </c>
      <c r="BT13" s="17">
        <v>6.7221115987101301E-2</v>
      </c>
      <c r="BU13" s="17">
        <v>5.96430862919042E-2</v>
      </c>
      <c r="BV13" s="17"/>
      <c r="BW13" s="17">
        <v>4.67487533034016E-2</v>
      </c>
      <c r="BX13" s="17">
        <v>5.6279291264394099E-2</v>
      </c>
      <c r="BY13" s="17">
        <v>5.6784832086876402E-2</v>
      </c>
      <c r="BZ13" s="17">
        <v>6.4941390420133596E-2</v>
      </c>
      <c r="CA13" s="17">
        <v>9.5750388020267599E-2</v>
      </c>
      <c r="CB13" s="17"/>
      <c r="CC13" s="17">
        <v>9.8415432914657097E-2</v>
      </c>
      <c r="CD13" s="17">
        <v>9.1522415077429697E-2</v>
      </c>
      <c r="CE13" s="17">
        <v>7.8323720244058107E-2</v>
      </c>
      <c r="CF13" s="17">
        <v>5.7488776022578798E-2</v>
      </c>
      <c r="CG13" s="17">
        <v>6.2508525182235999E-2</v>
      </c>
      <c r="CH13" s="17">
        <v>5.9377836734934603E-2</v>
      </c>
      <c r="CI13" s="17">
        <v>5.9774353865310201E-2</v>
      </c>
      <c r="CJ13" s="17">
        <v>5.0135346406344303E-2</v>
      </c>
      <c r="CK13" s="17">
        <v>4.1751681385562303E-2</v>
      </c>
      <c r="CL13" s="17">
        <v>3.69372591777586E-2</v>
      </c>
    </row>
    <row r="14" spans="2:90" x14ac:dyDescent="0.25">
      <c r="B14" s="18" t="s">
        <v>163</v>
      </c>
      <c r="C14" s="19">
        <v>2.5349676548403598E-2</v>
      </c>
      <c r="D14" s="19">
        <v>1.91835978027056E-2</v>
      </c>
      <c r="E14" s="19">
        <v>3.0221210181571902E-2</v>
      </c>
      <c r="F14" s="19"/>
      <c r="G14" s="19">
        <v>6.6973876565105006E-2</v>
      </c>
      <c r="H14" s="19">
        <v>2.7672904174308899E-2</v>
      </c>
      <c r="I14" s="19">
        <v>2.0417524631154399E-2</v>
      </c>
      <c r="J14" s="19">
        <v>1.9841090841536201E-2</v>
      </c>
      <c r="K14" s="19">
        <v>2.6541247333820701E-2</v>
      </c>
      <c r="L14" s="19">
        <v>1.15870111148008E-2</v>
      </c>
      <c r="M14" s="19"/>
      <c r="N14" s="19">
        <v>1.25220154900382E-2</v>
      </c>
      <c r="O14" s="19">
        <v>2.5943468067791998E-2</v>
      </c>
      <c r="P14" s="19">
        <v>1.6054894240455801E-2</v>
      </c>
      <c r="Q14" s="19">
        <v>4.7146777725275403E-2</v>
      </c>
      <c r="R14" s="19"/>
      <c r="S14" s="19">
        <v>3.80643780355771E-2</v>
      </c>
      <c r="T14" s="19">
        <v>2.4094424863889199E-2</v>
      </c>
      <c r="U14" s="19">
        <v>1.3346401101181E-2</v>
      </c>
      <c r="V14" s="19">
        <v>2.1967970020776498E-2</v>
      </c>
      <c r="W14" s="19">
        <v>2.2244988439907801E-2</v>
      </c>
      <c r="X14" s="19">
        <v>2.76961808293947E-2</v>
      </c>
      <c r="Y14" s="19">
        <v>3.3255807444241503E-2</v>
      </c>
      <c r="Z14" s="19">
        <v>1.4562030428440601E-2</v>
      </c>
      <c r="AA14" s="19">
        <v>2.2090687321990599E-2</v>
      </c>
      <c r="AB14" s="19"/>
      <c r="AC14" s="19">
        <v>1.4354413811022501E-2</v>
      </c>
      <c r="AD14" s="19">
        <v>1.4964120598275701E-2</v>
      </c>
      <c r="AE14" s="19">
        <v>4.34466126942065E-2</v>
      </c>
      <c r="AF14" s="19"/>
      <c r="AG14" s="19">
        <v>1.9115378473173E-2</v>
      </c>
      <c r="AH14" s="19">
        <v>1.41458020652884E-2</v>
      </c>
      <c r="AI14" s="19">
        <v>1.48493063531875E-2</v>
      </c>
      <c r="AJ14" s="19">
        <v>1.1704018648421299E-2</v>
      </c>
      <c r="AK14" s="19"/>
      <c r="AL14" s="19">
        <v>3.89379022927017E-2</v>
      </c>
      <c r="AM14" s="19">
        <v>3.0578452724564099E-2</v>
      </c>
      <c r="AN14" s="19">
        <v>1.45513460705198E-2</v>
      </c>
      <c r="AO14" s="19">
        <v>1.4207029659190599E-2</v>
      </c>
      <c r="AP14" s="19">
        <v>1.85868903139066E-2</v>
      </c>
      <c r="AQ14" s="19"/>
      <c r="AR14" s="19">
        <v>5.4029879004864202E-2</v>
      </c>
      <c r="AS14" s="19">
        <v>2.57829754568492E-2</v>
      </c>
      <c r="AT14" s="19">
        <v>1.6320146922843101E-2</v>
      </c>
      <c r="AU14" s="19">
        <v>1.86407723561933E-2</v>
      </c>
      <c r="AV14" s="19">
        <v>1.68564777872461E-2</v>
      </c>
      <c r="AW14" s="19"/>
      <c r="AX14" s="19">
        <v>3.3932983992832198E-2</v>
      </c>
      <c r="AY14" s="19">
        <v>2.3972282567598899E-2</v>
      </c>
      <c r="AZ14" s="19">
        <v>1.9313844381060902E-2</v>
      </c>
      <c r="BA14" s="19">
        <v>1.66293924747846E-2</v>
      </c>
      <c r="BB14" s="19">
        <v>2.0024490421753499E-2</v>
      </c>
      <c r="BC14" s="19">
        <v>4.9523882937456999E-2</v>
      </c>
      <c r="BD14" s="19"/>
      <c r="BE14" s="19">
        <v>3.3654624458066697E-2</v>
      </c>
      <c r="BF14" s="19">
        <v>1.5897794637510201E-2</v>
      </c>
      <c r="BG14" s="19">
        <v>1.9596612560496302E-2</v>
      </c>
      <c r="BH14" s="19"/>
      <c r="BI14" s="19">
        <v>2.6812553021142101E-2</v>
      </c>
      <c r="BJ14" s="19">
        <v>2.4978285424613299E-2</v>
      </c>
      <c r="BK14" s="19"/>
      <c r="BL14" s="19">
        <v>1.21956981247269E-2</v>
      </c>
      <c r="BM14" s="19">
        <v>1.7298856260762201E-2</v>
      </c>
      <c r="BN14" s="19">
        <v>4.0112210855758799E-2</v>
      </c>
      <c r="BO14" s="19">
        <v>3.2744259405054703E-2</v>
      </c>
      <c r="BP14" s="19">
        <v>3.5643526760932701E-2</v>
      </c>
      <c r="BQ14" s="19"/>
      <c r="BR14" s="19">
        <v>2.1823745159996102E-2</v>
      </c>
      <c r="BS14" s="19">
        <v>5.6241884196761301E-2</v>
      </c>
      <c r="BT14" s="19">
        <v>3.6532895442284503E-2</v>
      </c>
      <c r="BU14" s="19">
        <v>1.7952268247978399E-2</v>
      </c>
      <c r="BV14" s="19"/>
      <c r="BW14" s="19">
        <v>1.8124991066669101E-2</v>
      </c>
      <c r="BX14" s="19">
        <v>1.1478280227245299E-2</v>
      </c>
      <c r="BY14" s="19">
        <v>3.2361099556630898E-2</v>
      </c>
      <c r="BZ14" s="19">
        <v>2.3779242817130501E-2</v>
      </c>
      <c r="CA14" s="19">
        <v>3.5757057800575302E-2</v>
      </c>
      <c r="CB14" s="19"/>
      <c r="CC14" s="19">
        <v>4.4493609157321798E-2</v>
      </c>
      <c r="CD14" s="19">
        <v>3.7373184672082498E-2</v>
      </c>
      <c r="CE14" s="19">
        <v>2.44755704598641E-2</v>
      </c>
      <c r="CF14" s="19">
        <v>2.3364434827241199E-2</v>
      </c>
      <c r="CG14" s="19">
        <v>3.3590899340665697E-2</v>
      </c>
      <c r="CH14" s="19">
        <v>1.9345122310085699E-2</v>
      </c>
      <c r="CI14" s="19">
        <v>1.5977048612534701E-2</v>
      </c>
      <c r="CJ14" s="19">
        <v>1.37159164818347E-2</v>
      </c>
      <c r="CK14" s="19">
        <v>1.1462153132150699E-2</v>
      </c>
      <c r="CL14" s="19">
        <v>1.6602298841374399E-2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535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526</v>
      </c>
      <c r="C9" s="17">
        <v>4.3444337320287997E-2</v>
      </c>
      <c r="D9" s="17">
        <v>4.9397208807127502E-2</v>
      </c>
      <c r="E9" s="17">
        <v>3.7437691698014502E-2</v>
      </c>
      <c r="F9" s="17"/>
      <c r="G9" s="17">
        <v>7.5000041187956099E-2</v>
      </c>
      <c r="H9" s="17">
        <v>7.6909453000828507E-2</v>
      </c>
      <c r="I9" s="17">
        <v>4.3022135174697697E-2</v>
      </c>
      <c r="J9" s="17">
        <v>3.2656332147804501E-2</v>
      </c>
      <c r="K9" s="17">
        <v>2.8190011062126701E-2</v>
      </c>
      <c r="L9" s="17">
        <v>2.3329587974630299E-2</v>
      </c>
      <c r="M9" s="17"/>
      <c r="N9" s="17">
        <v>4.7078087561181398E-2</v>
      </c>
      <c r="O9" s="17">
        <v>3.87738009544197E-2</v>
      </c>
      <c r="P9" s="17">
        <v>3.9867561209938798E-2</v>
      </c>
      <c r="Q9" s="17">
        <v>4.8168269065596903E-2</v>
      </c>
      <c r="R9" s="17"/>
      <c r="S9" s="17">
        <v>5.27309873638361E-2</v>
      </c>
      <c r="T9" s="17">
        <v>3.7253025871914501E-2</v>
      </c>
      <c r="U9" s="17">
        <v>4.0574726033954497E-2</v>
      </c>
      <c r="V9" s="17">
        <v>5.5565955675358499E-2</v>
      </c>
      <c r="W9" s="17">
        <v>4.0345076595200702E-2</v>
      </c>
      <c r="X9" s="17">
        <v>4.9259333959209201E-2</v>
      </c>
      <c r="Y9" s="17">
        <v>4.6572862233296E-2</v>
      </c>
      <c r="Z9" s="17">
        <v>4.1422771339761397E-2</v>
      </c>
      <c r="AA9" s="17">
        <v>2.77777605786645E-2</v>
      </c>
      <c r="AB9" s="17"/>
      <c r="AC9" s="17">
        <v>4.01886764133201E-2</v>
      </c>
      <c r="AD9" s="17">
        <v>4.47633911821416E-2</v>
      </c>
      <c r="AE9" s="17">
        <v>3.9068561129104201E-2</v>
      </c>
      <c r="AF9" s="17"/>
      <c r="AG9" s="17">
        <v>3.76869828361854E-2</v>
      </c>
      <c r="AH9" s="17">
        <v>6.8648615960370904E-2</v>
      </c>
      <c r="AI9" s="17">
        <v>5.01394475017116E-2</v>
      </c>
      <c r="AJ9" s="17">
        <v>2.9438640417311299E-2</v>
      </c>
      <c r="AK9" s="17"/>
      <c r="AL9" s="17">
        <v>2.8428525203892E-2</v>
      </c>
      <c r="AM9" s="17">
        <v>4.3259931652386702E-2</v>
      </c>
      <c r="AN9" s="17">
        <v>4.5403738425475001E-2</v>
      </c>
      <c r="AO9" s="17">
        <v>6.2572357098760994E-2</v>
      </c>
      <c r="AP9" s="17">
        <v>7.3268055257724299E-2</v>
      </c>
      <c r="AQ9" s="17"/>
      <c r="AR9" s="17">
        <v>5.10115501100845E-2</v>
      </c>
      <c r="AS9" s="17">
        <v>4.1311182460733002E-2</v>
      </c>
      <c r="AT9" s="17">
        <v>3.7837179856092203E-2</v>
      </c>
      <c r="AU9" s="17">
        <v>3.7325549055009399E-2</v>
      </c>
      <c r="AV9" s="17">
        <v>7.7714199797726799E-2</v>
      </c>
      <c r="AW9" s="17"/>
      <c r="AX9" s="17">
        <v>7.2879225745228898E-2</v>
      </c>
      <c r="AY9" s="17">
        <v>2.92626763191479E-2</v>
      </c>
      <c r="AZ9" s="17">
        <v>3.8832777854376797E-2</v>
      </c>
      <c r="BA9" s="17">
        <v>3.64262968118549E-2</v>
      </c>
      <c r="BB9" s="17">
        <v>1.7700979167441299E-2</v>
      </c>
      <c r="BC9" s="17">
        <v>8.3607779310400906E-2</v>
      </c>
      <c r="BD9" s="17"/>
      <c r="BE9" s="17">
        <v>4.0855194052380202E-2</v>
      </c>
      <c r="BF9" s="17">
        <v>6.7652508594437694E-2</v>
      </c>
      <c r="BG9" s="17">
        <v>2.5045533845225201E-2</v>
      </c>
      <c r="BH9" s="17"/>
      <c r="BI9" s="17">
        <v>4.3832040742281003E-2</v>
      </c>
      <c r="BJ9" s="17">
        <v>4.3345908223727497E-2</v>
      </c>
      <c r="BK9" s="17"/>
      <c r="BL9" s="17">
        <v>4.2252768752240502E-2</v>
      </c>
      <c r="BM9" s="17">
        <v>3.9552540446933702E-2</v>
      </c>
      <c r="BN9" s="17">
        <v>4.2663729832784901E-2</v>
      </c>
      <c r="BO9" s="17">
        <v>3.3139414002863903E-2</v>
      </c>
      <c r="BP9" s="17">
        <v>5.3472998350710302E-2</v>
      </c>
      <c r="BQ9" s="17"/>
      <c r="BR9" s="17">
        <v>3.7901283987576299E-2</v>
      </c>
      <c r="BS9" s="17">
        <v>5.89843233486455E-2</v>
      </c>
      <c r="BT9" s="17">
        <v>7.0071511823324703E-2</v>
      </c>
      <c r="BU9" s="17">
        <v>9.2871360713970896E-2</v>
      </c>
      <c r="BV9" s="17"/>
      <c r="BW9" s="17">
        <v>4.2371771205980797E-2</v>
      </c>
      <c r="BX9" s="17">
        <v>4.7602945225917799E-2</v>
      </c>
      <c r="BY9" s="17">
        <v>3.5741449705800801E-2</v>
      </c>
      <c r="BZ9" s="17">
        <v>3.9618464839474003E-2</v>
      </c>
      <c r="CA9" s="17">
        <v>4.5040489470497699E-2</v>
      </c>
      <c r="CB9" s="17"/>
      <c r="CC9" s="17">
        <v>3.83947587359511E-2</v>
      </c>
      <c r="CD9" s="17">
        <v>4.5978306344227803E-2</v>
      </c>
      <c r="CE9" s="17">
        <v>5.7621022075978599E-2</v>
      </c>
      <c r="CF9" s="17">
        <v>4.3159280262436199E-2</v>
      </c>
      <c r="CG9" s="17">
        <v>2.72455879655964E-2</v>
      </c>
      <c r="CH9" s="17">
        <v>4.3197952802408401E-2</v>
      </c>
      <c r="CI9" s="17">
        <v>2.94665904048429E-2</v>
      </c>
      <c r="CJ9" s="17">
        <v>4.6811741107023401E-2</v>
      </c>
      <c r="CK9" s="17">
        <v>3.9401046230671498E-2</v>
      </c>
      <c r="CL9" s="17">
        <v>4.7313821824091599E-2</v>
      </c>
    </row>
    <row r="10" spans="2:90" x14ac:dyDescent="0.25">
      <c r="B10" s="18" t="s">
        <v>527</v>
      </c>
      <c r="C10" s="17">
        <v>0.19138084866760599</v>
      </c>
      <c r="D10" s="17">
        <v>0.19031006866863501</v>
      </c>
      <c r="E10" s="17">
        <v>0.19237380483310701</v>
      </c>
      <c r="F10" s="17"/>
      <c r="G10" s="17">
        <v>0.22835544654953999</v>
      </c>
      <c r="H10" s="17">
        <v>0.269640633933519</v>
      </c>
      <c r="I10" s="17">
        <v>0.201390243380654</v>
      </c>
      <c r="J10" s="17">
        <v>0.14010899672078</v>
      </c>
      <c r="K10" s="17">
        <v>0.128356619483628</v>
      </c>
      <c r="L10" s="17">
        <v>0.190330357741398</v>
      </c>
      <c r="M10" s="17"/>
      <c r="N10" s="17">
        <v>0.22909981741046601</v>
      </c>
      <c r="O10" s="17">
        <v>0.19134809577721101</v>
      </c>
      <c r="P10" s="17">
        <v>0.17677944236994</v>
      </c>
      <c r="Q10" s="17">
        <v>0.165406672169636</v>
      </c>
      <c r="R10" s="17"/>
      <c r="S10" s="17">
        <v>0.22260658411745901</v>
      </c>
      <c r="T10" s="17">
        <v>0.17447761867104</v>
      </c>
      <c r="U10" s="17">
        <v>0.18113001463574799</v>
      </c>
      <c r="V10" s="17">
        <v>0.16085646840829501</v>
      </c>
      <c r="W10" s="17">
        <v>0.19460662059214701</v>
      </c>
      <c r="X10" s="17">
        <v>0.173074874269081</v>
      </c>
      <c r="Y10" s="17">
        <v>0.21796522027922599</v>
      </c>
      <c r="Z10" s="17">
        <v>0.15706591376416501</v>
      </c>
      <c r="AA10" s="17">
        <v>0.21412881060233199</v>
      </c>
      <c r="AB10" s="17"/>
      <c r="AC10" s="17">
        <v>0.18384789852880601</v>
      </c>
      <c r="AD10" s="17">
        <v>0.208367001816118</v>
      </c>
      <c r="AE10" s="17">
        <v>0.157216163526402</v>
      </c>
      <c r="AF10" s="17"/>
      <c r="AG10" s="17">
        <v>0.22012403721378199</v>
      </c>
      <c r="AH10" s="17">
        <v>0.230229039094623</v>
      </c>
      <c r="AI10" s="17">
        <v>0.179468622845016</v>
      </c>
      <c r="AJ10" s="17">
        <v>0.175656140980437</v>
      </c>
      <c r="AK10" s="17"/>
      <c r="AL10" s="17">
        <v>0.16851954697847199</v>
      </c>
      <c r="AM10" s="17">
        <v>0.17183443606794699</v>
      </c>
      <c r="AN10" s="17">
        <v>0.21556348357413499</v>
      </c>
      <c r="AO10" s="17">
        <v>0.260143344057985</v>
      </c>
      <c r="AP10" s="17">
        <v>0.20643715562755499</v>
      </c>
      <c r="AQ10" s="17"/>
      <c r="AR10" s="17">
        <v>0.13875127453392799</v>
      </c>
      <c r="AS10" s="17">
        <v>0.19900822337283799</v>
      </c>
      <c r="AT10" s="17">
        <v>0.18532093877085801</v>
      </c>
      <c r="AU10" s="17">
        <v>0.19583672881014899</v>
      </c>
      <c r="AV10" s="17">
        <v>0.24206881493704199</v>
      </c>
      <c r="AW10" s="17"/>
      <c r="AX10" s="17">
        <v>0.230591720050458</v>
      </c>
      <c r="AY10" s="17">
        <v>0.16711933395032499</v>
      </c>
      <c r="AZ10" s="17">
        <v>0.16338419852185601</v>
      </c>
      <c r="BA10" s="17">
        <v>0.194867413034544</v>
      </c>
      <c r="BB10" s="17">
        <v>0.199916743159926</v>
      </c>
      <c r="BC10" s="17">
        <v>0.191887090570728</v>
      </c>
      <c r="BD10" s="17"/>
      <c r="BE10" s="17">
        <v>0.17807562374702701</v>
      </c>
      <c r="BF10" s="17">
        <v>0.23814408659488501</v>
      </c>
      <c r="BG10" s="17">
        <v>0.166572951579671</v>
      </c>
      <c r="BH10" s="17"/>
      <c r="BI10" s="17">
        <v>0.16727693651907799</v>
      </c>
      <c r="BJ10" s="17">
        <v>0.19750028471529099</v>
      </c>
      <c r="BK10" s="17"/>
      <c r="BL10" s="17">
        <v>0.21029143526300201</v>
      </c>
      <c r="BM10" s="17">
        <v>0.20056298095194999</v>
      </c>
      <c r="BN10" s="17">
        <v>0.17201751539042301</v>
      </c>
      <c r="BO10" s="17">
        <v>0.159852867284521</v>
      </c>
      <c r="BP10" s="17">
        <v>0.16612869205941999</v>
      </c>
      <c r="BQ10" s="17"/>
      <c r="BR10" s="17">
        <v>0.17831913493555801</v>
      </c>
      <c r="BS10" s="17">
        <v>0.22533648632254999</v>
      </c>
      <c r="BT10" s="17">
        <v>0.284718790274475</v>
      </c>
      <c r="BU10" s="17">
        <v>0.26798265851846897</v>
      </c>
      <c r="BV10" s="17"/>
      <c r="BW10" s="17">
        <v>0.187665327840423</v>
      </c>
      <c r="BX10" s="17">
        <v>0.19246616759844901</v>
      </c>
      <c r="BY10" s="17">
        <v>0.19489915778011599</v>
      </c>
      <c r="BZ10" s="17">
        <v>0.17976646130548199</v>
      </c>
      <c r="CA10" s="17">
        <v>0.19965975207629899</v>
      </c>
      <c r="CB10" s="17"/>
      <c r="CC10" s="17">
        <v>0.222642842934443</v>
      </c>
      <c r="CD10" s="17">
        <v>0.169508215803372</v>
      </c>
      <c r="CE10" s="17">
        <v>0.18119879819979301</v>
      </c>
      <c r="CF10" s="17">
        <v>0.195929804246053</v>
      </c>
      <c r="CG10" s="17">
        <v>0.218452187821955</v>
      </c>
      <c r="CH10" s="17">
        <v>0.187676247250981</v>
      </c>
      <c r="CI10" s="17">
        <v>0.184028398721021</v>
      </c>
      <c r="CJ10" s="17">
        <v>0.17368964239424001</v>
      </c>
      <c r="CK10" s="17">
        <v>0.170323918112154</v>
      </c>
      <c r="CL10" s="17">
        <v>0.20711416949032399</v>
      </c>
    </row>
    <row r="11" spans="2:90" x14ac:dyDescent="0.25">
      <c r="B11" s="18" t="s">
        <v>528</v>
      </c>
      <c r="C11" s="17">
        <v>0.484901570289343</v>
      </c>
      <c r="D11" s="17">
        <v>0.49675726947390803</v>
      </c>
      <c r="E11" s="17">
        <v>0.474050470485047</v>
      </c>
      <c r="F11" s="17"/>
      <c r="G11" s="17">
        <v>0.35563253343718498</v>
      </c>
      <c r="H11" s="17">
        <v>0.37608405740731099</v>
      </c>
      <c r="I11" s="17">
        <v>0.440031506754891</v>
      </c>
      <c r="J11" s="17">
        <v>0.53291039623796399</v>
      </c>
      <c r="K11" s="17">
        <v>0.55605108322484398</v>
      </c>
      <c r="L11" s="17">
        <v>0.57062261902837197</v>
      </c>
      <c r="M11" s="17"/>
      <c r="N11" s="17">
        <v>0.50928392036006698</v>
      </c>
      <c r="O11" s="17">
        <v>0.48619233287748598</v>
      </c>
      <c r="P11" s="17">
        <v>0.47901432677705003</v>
      </c>
      <c r="Q11" s="17">
        <v>0.46023583868262202</v>
      </c>
      <c r="R11" s="17"/>
      <c r="S11" s="17">
        <v>0.44953964224362902</v>
      </c>
      <c r="T11" s="17">
        <v>0.50678007707903805</v>
      </c>
      <c r="U11" s="17">
        <v>0.52467773471627599</v>
      </c>
      <c r="V11" s="17">
        <v>0.52021987240337497</v>
      </c>
      <c r="W11" s="17">
        <v>0.45055763854404801</v>
      </c>
      <c r="X11" s="17">
        <v>0.46006337113063001</v>
      </c>
      <c r="Y11" s="17">
        <v>0.480024224571792</v>
      </c>
      <c r="Z11" s="17">
        <v>0.47783163175765597</v>
      </c>
      <c r="AA11" s="17">
        <v>0.48806435061249798</v>
      </c>
      <c r="AB11" s="17"/>
      <c r="AC11" s="17">
        <v>0.50649560045265196</v>
      </c>
      <c r="AD11" s="17">
        <v>0.51047895812155297</v>
      </c>
      <c r="AE11" s="17">
        <v>0.44304166971953102</v>
      </c>
      <c r="AF11" s="17"/>
      <c r="AG11" s="17">
        <v>0.50678106680692603</v>
      </c>
      <c r="AH11" s="17">
        <v>0.462122144521949</v>
      </c>
      <c r="AI11" s="17">
        <v>0.52350826635944603</v>
      </c>
      <c r="AJ11" s="17">
        <v>0.47753644870678302</v>
      </c>
      <c r="AK11" s="17"/>
      <c r="AL11" s="17">
        <v>0.46315489811198901</v>
      </c>
      <c r="AM11" s="17">
        <v>0.48086821654554901</v>
      </c>
      <c r="AN11" s="17">
        <v>0.49663437604259197</v>
      </c>
      <c r="AO11" s="17">
        <v>0.46717918791191998</v>
      </c>
      <c r="AP11" s="17">
        <v>0.464293861092553</v>
      </c>
      <c r="AQ11" s="17"/>
      <c r="AR11" s="17">
        <v>0.44343960396587301</v>
      </c>
      <c r="AS11" s="17">
        <v>0.47530432140936901</v>
      </c>
      <c r="AT11" s="17">
        <v>0.499962632412986</v>
      </c>
      <c r="AU11" s="17">
        <v>0.50960165107511801</v>
      </c>
      <c r="AV11" s="17">
        <v>0.48764275718886102</v>
      </c>
      <c r="AW11" s="17"/>
      <c r="AX11" s="17">
        <v>0.425998593715681</v>
      </c>
      <c r="AY11" s="17">
        <v>0.51980912363659904</v>
      </c>
      <c r="AZ11" s="17">
        <v>0.47523476583055702</v>
      </c>
      <c r="BA11" s="17">
        <v>0.47046893747192198</v>
      </c>
      <c r="BB11" s="17">
        <v>0.58463898133937697</v>
      </c>
      <c r="BC11" s="17">
        <v>0.410891690245549</v>
      </c>
      <c r="BD11" s="17"/>
      <c r="BE11" s="17">
        <v>0.47436169325390898</v>
      </c>
      <c r="BF11" s="17">
        <v>0.439624706792478</v>
      </c>
      <c r="BG11" s="17">
        <v>0.54258745435267497</v>
      </c>
      <c r="BH11" s="17"/>
      <c r="BI11" s="17">
        <v>0.441633932846282</v>
      </c>
      <c r="BJ11" s="17">
        <v>0.49588624110276602</v>
      </c>
      <c r="BK11" s="17"/>
      <c r="BL11" s="17">
        <v>0.53660428770538104</v>
      </c>
      <c r="BM11" s="17">
        <v>0.495220825204361</v>
      </c>
      <c r="BN11" s="17">
        <v>0.42753321243056802</v>
      </c>
      <c r="BO11" s="17">
        <v>0.44320789874601102</v>
      </c>
      <c r="BP11" s="17">
        <v>0.43147925670888498</v>
      </c>
      <c r="BQ11" s="17"/>
      <c r="BR11" s="17">
        <v>0.50648356548792495</v>
      </c>
      <c r="BS11" s="17">
        <v>0.41552164492055399</v>
      </c>
      <c r="BT11" s="17">
        <v>0.35518724222320402</v>
      </c>
      <c r="BU11" s="17">
        <v>0.35503084245618799</v>
      </c>
      <c r="BV11" s="17"/>
      <c r="BW11" s="17">
        <v>0.53803236411850697</v>
      </c>
      <c r="BX11" s="17">
        <v>0.48472060227729602</v>
      </c>
      <c r="BY11" s="17">
        <v>0.50582884120889304</v>
      </c>
      <c r="BZ11" s="17">
        <v>0.49470134585223202</v>
      </c>
      <c r="CA11" s="17">
        <v>0.42078200569651802</v>
      </c>
      <c r="CB11" s="17"/>
      <c r="CC11" s="17">
        <v>0.37971572234752599</v>
      </c>
      <c r="CD11" s="17">
        <v>0.453000804316054</v>
      </c>
      <c r="CE11" s="17">
        <v>0.45055613212312001</v>
      </c>
      <c r="CF11" s="17">
        <v>0.47214094766068199</v>
      </c>
      <c r="CG11" s="17">
        <v>0.47589453438264101</v>
      </c>
      <c r="CH11" s="17">
        <v>0.50300942419960604</v>
      </c>
      <c r="CI11" s="17">
        <v>0.57784913738271104</v>
      </c>
      <c r="CJ11" s="17">
        <v>0.51009047268862295</v>
      </c>
      <c r="CK11" s="17">
        <v>0.57853765515116096</v>
      </c>
      <c r="CL11" s="17">
        <v>0.510332696037477</v>
      </c>
    </row>
    <row r="12" spans="2:90" x14ac:dyDescent="0.25">
      <c r="B12" s="18" t="s">
        <v>529</v>
      </c>
      <c r="C12" s="17">
        <v>0.16550196381153401</v>
      </c>
      <c r="D12" s="17">
        <v>0.16015677266068001</v>
      </c>
      <c r="E12" s="17">
        <v>0.17121813464809099</v>
      </c>
      <c r="F12" s="17"/>
      <c r="G12" s="17">
        <v>0.18059824426253401</v>
      </c>
      <c r="H12" s="17">
        <v>0.15211067204711301</v>
      </c>
      <c r="I12" s="17">
        <v>0.173985462725607</v>
      </c>
      <c r="J12" s="17">
        <v>0.176698915011573</v>
      </c>
      <c r="K12" s="17">
        <v>0.17618894560781601</v>
      </c>
      <c r="L12" s="17">
        <v>0.14731597541453201</v>
      </c>
      <c r="M12" s="17"/>
      <c r="N12" s="17">
        <v>0.14803066924382599</v>
      </c>
      <c r="O12" s="17">
        <v>0.15374947549634899</v>
      </c>
      <c r="P12" s="17">
        <v>0.198426972869055</v>
      </c>
      <c r="Q12" s="17">
        <v>0.16737569784866199</v>
      </c>
      <c r="R12" s="17"/>
      <c r="S12" s="17">
        <v>0.161709762910242</v>
      </c>
      <c r="T12" s="17">
        <v>0.168737779293542</v>
      </c>
      <c r="U12" s="17">
        <v>0.14622762151768801</v>
      </c>
      <c r="V12" s="17">
        <v>0.16411999960890999</v>
      </c>
      <c r="W12" s="17">
        <v>0.18765735078905099</v>
      </c>
      <c r="X12" s="17">
        <v>0.16068858351613599</v>
      </c>
      <c r="Y12" s="17">
        <v>0.163645447000524</v>
      </c>
      <c r="Z12" s="17">
        <v>0.18816656667186701</v>
      </c>
      <c r="AA12" s="17">
        <v>0.164471060532522</v>
      </c>
      <c r="AB12" s="17"/>
      <c r="AC12" s="17">
        <v>0.16430235263071</v>
      </c>
      <c r="AD12" s="17">
        <v>0.14740432998623201</v>
      </c>
      <c r="AE12" s="17">
        <v>0.20915518619710799</v>
      </c>
      <c r="AF12" s="17"/>
      <c r="AG12" s="17">
        <v>0.16661174497352699</v>
      </c>
      <c r="AH12" s="17">
        <v>0.14215991647359599</v>
      </c>
      <c r="AI12" s="17">
        <v>0.15045695316698199</v>
      </c>
      <c r="AJ12" s="17">
        <v>0.18553866041412001</v>
      </c>
      <c r="AK12" s="17"/>
      <c r="AL12" s="17">
        <v>0.17890886059547401</v>
      </c>
      <c r="AM12" s="17">
        <v>0.17203276706631301</v>
      </c>
      <c r="AN12" s="17">
        <v>0.15564509361213</v>
      </c>
      <c r="AO12" s="17">
        <v>0.14680160599806799</v>
      </c>
      <c r="AP12" s="17">
        <v>0.180002840956732</v>
      </c>
      <c r="AQ12" s="17"/>
      <c r="AR12" s="17">
        <v>0.17448552487055199</v>
      </c>
      <c r="AS12" s="17">
        <v>0.170571530632083</v>
      </c>
      <c r="AT12" s="17">
        <v>0.16525859396897</v>
      </c>
      <c r="AU12" s="17">
        <v>0.17318688691758599</v>
      </c>
      <c r="AV12" s="17">
        <v>0.12971949826637</v>
      </c>
      <c r="AW12" s="17"/>
      <c r="AX12" s="17">
        <v>0.16704855908248301</v>
      </c>
      <c r="AY12" s="17">
        <v>0.16736048550473101</v>
      </c>
      <c r="AZ12" s="17">
        <v>0.18774865297912599</v>
      </c>
      <c r="BA12" s="17">
        <v>0.169017916289468</v>
      </c>
      <c r="BB12" s="17">
        <v>0.11838161131272899</v>
      </c>
      <c r="BC12" s="17">
        <v>0.18192909891593001</v>
      </c>
      <c r="BD12" s="17"/>
      <c r="BE12" s="17">
        <v>0.16653398355704099</v>
      </c>
      <c r="BF12" s="17">
        <v>0.15606232531884701</v>
      </c>
      <c r="BG12" s="17">
        <v>0.171568522765842</v>
      </c>
      <c r="BH12" s="17"/>
      <c r="BI12" s="17">
        <v>0.18461209843520501</v>
      </c>
      <c r="BJ12" s="17">
        <v>0.16065033450042501</v>
      </c>
      <c r="BK12" s="17"/>
      <c r="BL12" s="17">
        <v>0.14293364993543001</v>
      </c>
      <c r="BM12" s="17">
        <v>0.164667645486612</v>
      </c>
      <c r="BN12" s="17">
        <v>0.20289743640070601</v>
      </c>
      <c r="BO12" s="17">
        <v>0.183726634105188</v>
      </c>
      <c r="BP12" s="17">
        <v>0.18782236049044199</v>
      </c>
      <c r="BQ12" s="17"/>
      <c r="BR12" s="17">
        <v>0.167354636602283</v>
      </c>
      <c r="BS12" s="17">
        <v>0.171642924443279</v>
      </c>
      <c r="BT12" s="17">
        <v>0.15412445336700401</v>
      </c>
      <c r="BU12" s="17">
        <v>0.14046259935553301</v>
      </c>
      <c r="BV12" s="17"/>
      <c r="BW12" s="17">
        <v>0.133369142983466</v>
      </c>
      <c r="BX12" s="17">
        <v>0.18260248181115901</v>
      </c>
      <c r="BY12" s="17">
        <v>0.158012401227798</v>
      </c>
      <c r="BZ12" s="17">
        <v>0.16953792886194599</v>
      </c>
      <c r="CA12" s="17">
        <v>0.18634883616918199</v>
      </c>
      <c r="CB12" s="17"/>
      <c r="CC12" s="17">
        <v>0.17660472428788801</v>
      </c>
      <c r="CD12" s="17">
        <v>0.190726149587362</v>
      </c>
      <c r="CE12" s="17">
        <v>0.18588688352101801</v>
      </c>
      <c r="CF12" s="17">
        <v>0.17847555063135001</v>
      </c>
      <c r="CG12" s="17">
        <v>0.146991614804107</v>
      </c>
      <c r="CH12" s="17">
        <v>0.14544935376988399</v>
      </c>
      <c r="CI12" s="17">
        <v>0.15652773158373101</v>
      </c>
      <c r="CJ12" s="17">
        <v>0.16576317141701799</v>
      </c>
      <c r="CK12" s="17">
        <v>0.151773577294256</v>
      </c>
      <c r="CL12" s="17">
        <v>0.152918636889359</v>
      </c>
    </row>
    <row r="13" spans="2:90" x14ac:dyDescent="0.25">
      <c r="B13" s="18" t="s">
        <v>530</v>
      </c>
      <c r="C13" s="17">
        <v>8.9933387045663199E-2</v>
      </c>
      <c r="D13" s="17">
        <v>8.1559760653756405E-2</v>
      </c>
      <c r="E13" s="17">
        <v>9.8158079564869299E-2</v>
      </c>
      <c r="F13" s="17"/>
      <c r="G13" s="17">
        <v>8.3034417249492995E-2</v>
      </c>
      <c r="H13" s="17">
        <v>9.5974497569459194E-2</v>
      </c>
      <c r="I13" s="17">
        <v>0.117310169745393</v>
      </c>
      <c r="J13" s="17">
        <v>9.8669790936790902E-2</v>
      </c>
      <c r="K13" s="17">
        <v>9.7220680059656103E-2</v>
      </c>
      <c r="L13" s="17">
        <v>5.8351024659941998E-2</v>
      </c>
      <c r="M13" s="17"/>
      <c r="N13" s="17">
        <v>5.5239528708962503E-2</v>
      </c>
      <c r="O13" s="17">
        <v>9.9225616922267196E-2</v>
      </c>
      <c r="P13" s="17">
        <v>9.1656166285164695E-2</v>
      </c>
      <c r="Q13" s="17">
        <v>0.11573939229145699</v>
      </c>
      <c r="R13" s="17"/>
      <c r="S13" s="17">
        <v>7.8741321559796906E-2</v>
      </c>
      <c r="T13" s="17">
        <v>9.6846983836184702E-2</v>
      </c>
      <c r="U13" s="17">
        <v>8.4675468182968602E-2</v>
      </c>
      <c r="V13" s="17">
        <v>7.8729112852738106E-2</v>
      </c>
      <c r="W13" s="17">
        <v>8.9556182302481399E-2</v>
      </c>
      <c r="X13" s="17">
        <v>0.124491501860387</v>
      </c>
      <c r="Y13" s="17">
        <v>6.70805283832311E-2</v>
      </c>
      <c r="Z13" s="17">
        <v>0.119392545527486</v>
      </c>
      <c r="AA13" s="17">
        <v>8.7073213063968494E-2</v>
      </c>
      <c r="AB13" s="17"/>
      <c r="AC13" s="17">
        <v>9.2932166308261205E-2</v>
      </c>
      <c r="AD13" s="17">
        <v>7.3242562354408194E-2</v>
      </c>
      <c r="AE13" s="17">
        <v>0.10856846636289599</v>
      </c>
      <c r="AF13" s="17"/>
      <c r="AG13" s="17">
        <v>5.4495361872886498E-2</v>
      </c>
      <c r="AH13" s="17">
        <v>7.3353865223174705E-2</v>
      </c>
      <c r="AI13" s="17">
        <v>8.7899952518837199E-2</v>
      </c>
      <c r="AJ13" s="17">
        <v>0.122968709634419</v>
      </c>
      <c r="AK13" s="17"/>
      <c r="AL13" s="17">
        <v>0.12546895217419601</v>
      </c>
      <c r="AM13" s="17">
        <v>0.102429398425968</v>
      </c>
      <c r="AN13" s="17">
        <v>7.2592737637269394E-2</v>
      </c>
      <c r="AO13" s="17">
        <v>4.7449806937239901E-2</v>
      </c>
      <c r="AP13" s="17">
        <v>2.89315885091979E-2</v>
      </c>
      <c r="AQ13" s="17"/>
      <c r="AR13" s="17">
        <v>0.14535065009784801</v>
      </c>
      <c r="AS13" s="17">
        <v>9.3131967782572503E-2</v>
      </c>
      <c r="AT13" s="17">
        <v>8.9961423674058502E-2</v>
      </c>
      <c r="AU13" s="17">
        <v>6.9135712916772396E-2</v>
      </c>
      <c r="AV13" s="17">
        <v>4.6389222441775499E-2</v>
      </c>
      <c r="AW13" s="17"/>
      <c r="AX13" s="17">
        <v>7.51002549364434E-2</v>
      </c>
      <c r="AY13" s="17">
        <v>9.2225814061399597E-2</v>
      </c>
      <c r="AZ13" s="17">
        <v>0.116296886525844</v>
      </c>
      <c r="BA13" s="17">
        <v>0.10241614726715199</v>
      </c>
      <c r="BB13" s="17">
        <v>6.3988394191387701E-2</v>
      </c>
      <c r="BC13" s="17">
        <v>9.5056300529741497E-2</v>
      </c>
      <c r="BD13" s="17"/>
      <c r="BE13" s="17">
        <v>0.103629838990404</v>
      </c>
      <c r="BF13" s="17">
        <v>8.1921961423841394E-2</v>
      </c>
      <c r="BG13" s="17">
        <v>8.0653664322027294E-2</v>
      </c>
      <c r="BH13" s="17"/>
      <c r="BI13" s="17">
        <v>0.14086128109527701</v>
      </c>
      <c r="BJ13" s="17">
        <v>7.7003950995635104E-2</v>
      </c>
      <c r="BK13" s="17"/>
      <c r="BL13" s="17">
        <v>5.8461597681369597E-2</v>
      </c>
      <c r="BM13" s="17">
        <v>8.0985905891579904E-2</v>
      </c>
      <c r="BN13" s="17">
        <v>0.115246835756201</v>
      </c>
      <c r="BO13" s="17">
        <v>0.14748445040063499</v>
      </c>
      <c r="BP13" s="17">
        <v>0.121280592346265</v>
      </c>
      <c r="BQ13" s="17"/>
      <c r="BR13" s="17">
        <v>8.9391538337458207E-2</v>
      </c>
      <c r="BS13" s="17">
        <v>9.1034771696449704E-2</v>
      </c>
      <c r="BT13" s="17">
        <v>7.78078356565364E-2</v>
      </c>
      <c r="BU13" s="17">
        <v>0.116735342297346</v>
      </c>
      <c r="BV13" s="17"/>
      <c r="BW13" s="17">
        <v>7.7024182902345903E-2</v>
      </c>
      <c r="BX13" s="17">
        <v>8.0241192955590707E-2</v>
      </c>
      <c r="BY13" s="17">
        <v>7.7031415531701203E-2</v>
      </c>
      <c r="BZ13" s="17">
        <v>9.2080745028963795E-2</v>
      </c>
      <c r="CA13" s="17">
        <v>0.11283983176078501</v>
      </c>
      <c r="CB13" s="17"/>
      <c r="CC13" s="17">
        <v>0.14210428546022899</v>
      </c>
      <c r="CD13" s="17">
        <v>0.101138151494991</v>
      </c>
      <c r="CE13" s="17">
        <v>9.7350235404448093E-2</v>
      </c>
      <c r="CF13" s="17">
        <v>9.4919639852443102E-2</v>
      </c>
      <c r="CG13" s="17">
        <v>9.6140976043720197E-2</v>
      </c>
      <c r="CH13" s="17">
        <v>9.4281655469279302E-2</v>
      </c>
      <c r="CI13" s="17">
        <v>4.6970129815606103E-2</v>
      </c>
      <c r="CJ13" s="17">
        <v>8.8895563729742902E-2</v>
      </c>
      <c r="CK13" s="17">
        <v>4.5051407497256203E-2</v>
      </c>
      <c r="CL13" s="17">
        <v>6.4960844196903095E-2</v>
      </c>
    </row>
    <row r="14" spans="2:90" x14ac:dyDescent="0.25">
      <c r="B14" s="18" t="s">
        <v>163</v>
      </c>
      <c r="C14" s="19">
        <v>2.4837892865565502E-2</v>
      </c>
      <c r="D14" s="19">
        <v>2.1818919735892901E-2</v>
      </c>
      <c r="E14" s="19">
        <v>2.67618187708718E-2</v>
      </c>
      <c r="F14" s="19"/>
      <c r="G14" s="19">
        <v>7.7379317313290896E-2</v>
      </c>
      <c r="H14" s="19">
        <v>2.9280686041769501E-2</v>
      </c>
      <c r="I14" s="19">
        <v>2.4260482218756301E-2</v>
      </c>
      <c r="J14" s="19">
        <v>1.8955568945087899E-2</v>
      </c>
      <c r="K14" s="19">
        <v>1.39926605619289E-2</v>
      </c>
      <c r="L14" s="19">
        <v>1.0050435181125699E-2</v>
      </c>
      <c r="M14" s="19"/>
      <c r="N14" s="19">
        <v>1.12679767154974E-2</v>
      </c>
      <c r="O14" s="19">
        <v>3.07106779722672E-2</v>
      </c>
      <c r="P14" s="19">
        <v>1.4255530488851699E-2</v>
      </c>
      <c r="Q14" s="19">
        <v>4.3074129942026897E-2</v>
      </c>
      <c r="R14" s="19"/>
      <c r="S14" s="19">
        <v>3.4671701805036703E-2</v>
      </c>
      <c r="T14" s="19">
        <v>1.5904515248280401E-2</v>
      </c>
      <c r="U14" s="19">
        <v>2.2714434913364799E-2</v>
      </c>
      <c r="V14" s="19">
        <v>2.0508591051324201E-2</v>
      </c>
      <c r="W14" s="19">
        <v>3.7277131177072098E-2</v>
      </c>
      <c r="X14" s="19">
        <v>3.2422335264556401E-2</v>
      </c>
      <c r="Y14" s="19">
        <v>2.4711717531930601E-2</v>
      </c>
      <c r="Z14" s="19">
        <v>1.6120570939064899E-2</v>
      </c>
      <c r="AA14" s="19">
        <v>1.8484804610015001E-2</v>
      </c>
      <c r="AB14" s="19"/>
      <c r="AC14" s="19">
        <v>1.22333056662506E-2</v>
      </c>
      <c r="AD14" s="19">
        <v>1.5743756539547401E-2</v>
      </c>
      <c r="AE14" s="19">
        <v>4.2949953064957802E-2</v>
      </c>
      <c r="AF14" s="19"/>
      <c r="AG14" s="19">
        <v>1.43008062966929E-2</v>
      </c>
      <c r="AH14" s="19">
        <v>2.3486418726286502E-2</v>
      </c>
      <c r="AI14" s="19">
        <v>8.5267576080077807E-3</v>
      </c>
      <c r="AJ14" s="19">
        <v>8.8613998469295307E-3</v>
      </c>
      <c r="AK14" s="19"/>
      <c r="AL14" s="19">
        <v>3.5519216935977198E-2</v>
      </c>
      <c r="AM14" s="19">
        <v>2.95752502418372E-2</v>
      </c>
      <c r="AN14" s="19">
        <v>1.41605707083979E-2</v>
      </c>
      <c r="AO14" s="19">
        <v>1.58536979960263E-2</v>
      </c>
      <c r="AP14" s="19">
        <v>4.70664985562377E-2</v>
      </c>
      <c r="AQ14" s="19"/>
      <c r="AR14" s="19">
        <v>4.6961396421715498E-2</v>
      </c>
      <c r="AS14" s="19">
        <v>2.0672774342403999E-2</v>
      </c>
      <c r="AT14" s="19">
        <v>2.1659231317035E-2</v>
      </c>
      <c r="AU14" s="19">
        <v>1.4913471225365901E-2</v>
      </c>
      <c r="AV14" s="19">
        <v>1.64655073682245E-2</v>
      </c>
      <c r="AW14" s="19"/>
      <c r="AX14" s="19">
        <v>2.8381646469705001E-2</v>
      </c>
      <c r="AY14" s="19">
        <v>2.4222566527797199E-2</v>
      </c>
      <c r="AZ14" s="19">
        <v>1.85027182882402E-2</v>
      </c>
      <c r="BA14" s="19">
        <v>2.6803289125058801E-2</v>
      </c>
      <c r="BB14" s="19">
        <v>1.5373290829138599E-2</v>
      </c>
      <c r="BC14" s="19">
        <v>3.6628040427650298E-2</v>
      </c>
      <c r="BD14" s="19"/>
      <c r="BE14" s="19">
        <v>3.6543666399238402E-2</v>
      </c>
      <c r="BF14" s="19">
        <v>1.6594411275510298E-2</v>
      </c>
      <c r="BG14" s="19">
        <v>1.3571873134560399E-2</v>
      </c>
      <c r="BH14" s="19"/>
      <c r="BI14" s="19">
        <v>2.17837103618761E-2</v>
      </c>
      <c r="BJ14" s="19">
        <v>2.5613280462156399E-2</v>
      </c>
      <c r="BK14" s="19"/>
      <c r="BL14" s="19">
        <v>9.4562606625765606E-3</v>
      </c>
      <c r="BM14" s="19">
        <v>1.9010102018563398E-2</v>
      </c>
      <c r="BN14" s="19">
        <v>3.9641270189317297E-2</v>
      </c>
      <c r="BO14" s="19">
        <v>3.2588735460781601E-2</v>
      </c>
      <c r="BP14" s="19">
        <v>3.9816100044277603E-2</v>
      </c>
      <c r="BQ14" s="19"/>
      <c r="BR14" s="19">
        <v>2.0549840649199399E-2</v>
      </c>
      <c r="BS14" s="19">
        <v>3.7479849268521E-2</v>
      </c>
      <c r="BT14" s="19">
        <v>5.8090166655455501E-2</v>
      </c>
      <c r="BU14" s="19">
        <v>2.6917196658493101E-2</v>
      </c>
      <c r="BV14" s="19"/>
      <c r="BW14" s="19">
        <v>2.15372109492772E-2</v>
      </c>
      <c r="BX14" s="19">
        <v>1.2366610131587401E-2</v>
      </c>
      <c r="BY14" s="19">
        <v>2.8486734545691301E-2</v>
      </c>
      <c r="BZ14" s="19">
        <v>2.4295054111901599E-2</v>
      </c>
      <c r="CA14" s="19">
        <v>3.5329084826718898E-2</v>
      </c>
      <c r="CB14" s="19"/>
      <c r="CC14" s="19">
        <v>4.0537666233961399E-2</v>
      </c>
      <c r="CD14" s="19">
        <v>3.9648372453993802E-2</v>
      </c>
      <c r="CE14" s="19">
        <v>2.7386928675641901E-2</v>
      </c>
      <c r="CF14" s="19">
        <v>1.5374777347035601E-2</v>
      </c>
      <c r="CG14" s="19">
        <v>3.5275098981980897E-2</v>
      </c>
      <c r="CH14" s="19">
        <v>2.63853665078412E-2</v>
      </c>
      <c r="CI14" s="19">
        <v>5.1580120920882502E-3</v>
      </c>
      <c r="CJ14" s="19">
        <v>1.4749408663352E-2</v>
      </c>
      <c r="CK14" s="19">
        <v>1.4912395714500501E-2</v>
      </c>
      <c r="CL14" s="19">
        <v>1.7359831561845101E-2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536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526</v>
      </c>
      <c r="C9" s="17">
        <v>2.83729501639601E-2</v>
      </c>
      <c r="D9" s="17">
        <v>2.8219237329173998E-2</v>
      </c>
      <c r="E9" s="17">
        <v>2.8016524867301901E-2</v>
      </c>
      <c r="F9" s="17"/>
      <c r="G9" s="17">
        <v>6.45769768598215E-2</v>
      </c>
      <c r="H9" s="17">
        <v>4.3287835857908401E-2</v>
      </c>
      <c r="I9" s="17">
        <v>3.19144203931266E-2</v>
      </c>
      <c r="J9" s="17">
        <v>1.40793350200344E-2</v>
      </c>
      <c r="K9" s="17">
        <v>1.16754950442575E-2</v>
      </c>
      <c r="L9" s="17">
        <v>2.0390762613650901E-2</v>
      </c>
      <c r="M9" s="17"/>
      <c r="N9" s="17">
        <v>3.4931662713363003E-2</v>
      </c>
      <c r="O9" s="17">
        <v>1.8830534697797299E-2</v>
      </c>
      <c r="P9" s="17">
        <v>2.2683555428922302E-2</v>
      </c>
      <c r="Q9" s="17">
        <v>3.66373445369318E-2</v>
      </c>
      <c r="R9" s="17"/>
      <c r="S9" s="17">
        <v>4.03235661629213E-2</v>
      </c>
      <c r="T9" s="17">
        <v>2.37530084700052E-2</v>
      </c>
      <c r="U9" s="17">
        <v>2.2022051344873499E-2</v>
      </c>
      <c r="V9" s="17">
        <v>1.9319205266604401E-2</v>
      </c>
      <c r="W9" s="17">
        <v>2.68558664052575E-2</v>
      </c>
      <c r="X9" s="17">
        <v>2.5715541638302301E-2</v>
      </c>
      <c r="Y9" s="17">
        <v>2.78724030149653E-2</v>
      </c>
      <c r="Z9" s="17">
        <v>4.1870079749144799E-2</v>
      </c>
      <c r="AA9" s="17">
        <v>3.09530125351236E-2</v>
      </c>
      <c r="AB9" s="17"/>
      <c r="AC9" s="17">
        <v>2.1103677339838599E-2</v>
      </c>
      <c r="AD9" s="17">
        <v>3.5187072478152698E-2</v>
      </c>
      <c r="AE9" s="17">
        <v>1.90896535749304E-2</v>
      </c>
      <c r="AF9" s="17"/>
      <c r="AG9" s="17">
        <v>2.6510203691459198E-2</v>
      </c>
      <c r="AH9" s="17">
        <v>4.5762593691758897E-2</v>
      </c>
      <c r="AI9" s="17">
        <v>3.2304097966263698E-2</v>
      </c>
      <c r="AJ9" s="17">
        <v>2.0809473448963701E-2</v>
      </c>
      <c r="AK9" s="17"/>
      <c r="AL9" s="17">
        <v>2.4320401991245699E-2</v>
      </c>
      <c r="AM9" s="17">
        <v>2.3411938305693599E-2</v>
      </c>
      <c r="AN9" s="17">
        <v>3.0956450303638701E-2</v>
      </c>
      <c r="AO9" s="17">
        <v>3.8928742430919303E-2</v>
      </c>
      <c r="AP9" s="17">
        <v>6.2544478916843005E-2</v>
      </c>
      <c r="AQ9" s="17"/>
      <c r="AR9" s="17">
        <v>4.4120902672939902E-2</v>
      </c>
      <c r="AS9" s="17">
        <v>2.7615841720146E-2</v>
      </c>
      <c r="AT9" s="17">
        <v>2.0173401085940401E-2</v>
      </c>
      <c r="AU9" s="17">
        <v>2.4093126813814002E-2</v>
      </c>
      <c r="AV9" s="17">
        <v>4.6806783452671002E-2</v>
      </c>
      <c r="AW9" s="17"/>
      <c r="AX9" s="17">
        <v>6.0081079294731998E-2</v>
      </c>
      <c r="AY9" s="17">
        <v>1.50657253965633E-2</v>
      </c>
      <c r="AZ9" s="17">
        <v>1.57058668676851E-2</v>
      </c>
      <c r="BA9" s="17">
        <v>2.6770235627471502E-2</v>
      </c>
      <c r="BB9" s="17">
        <v>1.29143318317286E-2</v>
      </c>
      <c r="BC9" s="17">
        <v>3.3268500186723601E-2</v>
      </c>
      <c r="BD9" s="17"/>
      <c r="BE9" s="17">
        <v>2.4000455414315301E-2</v>
      </c>
      <c r="BF9" s="17">
        <v>4.7749628230869201E-2</v>
      </c>
      <c r="BG9" s="17">
        <v>1.64673335800943E-2</v>
      </c>
      <c r="BH9" s="17"/>
      <c r="BI9" s="17">
        <v>2.4870975204481501E-2</v>
      </c>
      <c r="BJ9" s="17">
        <v>2.9262022098551901E-2</v>
      </c>
      <c r="BK9" s="17"/>
      <c r="BL9" s="17">
        <v>2.3164788431860001E-2</v>
      </c>
      <c r="BM9" s="17">
        <v>2.8973951331609401E-2</v>
      </c>
      <c r="BN9" s="17">
        <v>2.79516581108308E-2</v>
      </c>
      <c r="BO9" s="17">
        <v>1.8981001127367999E-2</v>
      </c>
      <c r="BP9" s="17">
        <v>4.4298971106698698E-2</v>
      </c>
      <c r="BQ9" s="17"/>
      <c r="BR9" s="17">
        <v>2.4396532043200699E-2</v>
      </c>
      <c r="BS9" s="17">
        <v>4.9746711365406801E-2</v>
      </c>
      <c r="BT9" s="17">
        <v>5.7533309398048099E-2</v>
      </c>
      <c r="BU9" s="17">
        <v>3.9155113386857697E-2</v>
      </c>
      <c r="BV9" s="17"/>
      <c r="BW9" s="17">
        <v>3.69085124490185E-2</v>
      </c>
      <c r="BX9" s="17">
        <v>2.2378760499553001E-2</v>
      </c>
      <c r="BY9" s="17">
        <v>2.0874669046197301E-2</v>
      </c>
      <c r="BZ9" s="17">
        <v>2.0965019897370402E-2</v>
      </c>
      <c r="CA9" s="17">
        <v>3.6238605218223002E-2</v>
      </c>
      <c r="CB9" s="17"/>
      <c r="CC9" s="17">
        <v>2.8110090933660101E-2</v>
      </c>
      <c r="CD9" s="17">
        <v>1.91591009974665E-2</v>
      </c>
      <c r="CE9" s="17">
        <v>3.4390849935987698E-2</v>
      </c>
      <c r="CF9" s="17">
        <v>3.2134653724433297E-2</v>
      </c>
      <c r="CG9" s="17">
        <v>2.32485825833963E-2</v>
      </c>
      <c r="CH9" s="17">
        <v>2.4175218256357E-2</v>
      </c>
      <c r="CI9" s="17">
        <v>1.43024018047838E-2</v>
      </c>
      <c r="CJ9" s="17">
        <v>3.4914164622995701E-2</v>
      </c>
      <c r="CK9" s="17">
        <v>3.1321696009113699E-2</v>
      </c>
      <c r="CL9" s="17">
        <v>2.5155457593461199E-2</v>
      </c>
    </row>
    <row r="10" spans="2:90" x14ac:dyDescent="0.25">
      <c r="B10" s="18" t="s">
        <v>527</v>
      </c>
      <c r="C10" s="17">
        <v>0.124551269426644</v>
      </c>
      <c r="D10" s="17">
        <v>0.137133846437964</v>
      </c>
      <c r="E10" s="17">
        <v>0.11331214004401299</v>
      </c>
      <c r="F10" s="17"/>
      <c r="G10" s="17">
        <v>0.17530190830956299</v>
      </c>
      <c r="H10" s="17">
        <v>0.21859160625118201</v>
      </c>
      <c r="I10" s="17">
        <v>0.149209861595199</v>
      </c>
      <c r="J10" s="17">
        <v>8.8053172554918596E-2</v>
      </c>
      <c r="K10" s="17">
        <v>7.0823517046186293E-2</v>
      </c>
      <c r="L10" s="17">
        <v>7.8776118287272906E-2</v>
      </c>
      <c r="M10" s="17"/>
      <c r="N10" s="17">
        <v>0.17099301728698801</v>
      </c>
      <c r="O10" s="17">
        <v>0.110146139737857</v>
      </c>
      <c r="P10" s="17">
        <v>0.110523817708493</v>
      </c>
      <c r="Q10" s="17">
        <v>0.102598485426666</v>
      </c>
      <c r="R10" s="17"/>
      <c r="S10" s="17">
        <v>0.155011871601138</v>
      </c>
      <c r="T10" s="17">
        <v>0.10469988254658</v>
      </c>
      <c r="U10" s="17">
        <v>0.122667356420811</v>
      </c>
      <c r="V10" s="17">
        <v>0.125149937703016</v>
      </c>
      <c r="W10" s="17">
        <v>0.10875654668100899</v>
      </c>
      <c r="X10" s="17">
        <v>0.133347502691751</v>
      </c>
      <c r="Y10" s="17">
        <v>0.11752808610076</v>
      </c>
      <c r="Z10" s="17">
        <v>0.108642777334347</v>
      </c>
      <c r="AA10" s="17">
        <v>0.128283105387168</v>
      </c>
      <c r="AB10" s="17"/>
      <c r="AC10" s="17">
        <v>9.8829751844124694E-2</v>
      </c>
      <c r="AD10" s="17">
        <v>0.14577604902248201</v>
      </c>
      <c r="AE10" s="17">
        <v>0.119801498252357</v>
      </c>
      <c r="AF10" s="17"/>
      <c r="AG10" s="17">
        <v>0.121676726623066</v>
      </c>
      <c r="AH10" s="17">
        <v>0.17507577979042799</v>
      </c>
      <c r="AI10" s="17">
        <v>0.110045273706491</v>
      </c>
      <c r="AJ10" s="17">
        <v>0.102400466696924</v>
      </c>
      <c r="AK10" s="17"/>
      <c r="AL10" s="17">
        <v>7.2554494842150902E-2</v>
      </c>
      <c r="AM10" s="17">
        <v>0.110704395648346</v>
      </c>
      <c r="AN10" s="17">
        <v>0.164585780244659</v>
      </c>
      <c r="AO10" s="17">
        <v>0.201671051604634</v>
      </c>
      <c r="AP10" s="17">
        <v>0.181576311058537</v>
      </c>
      <c r="AQ10" s="17"/>
      <c r="AR10" s="17">
        <v>9.62233121011975E-2</v>
      </c>
      <c r="AS10" s="17">
        <v>0.105232704509706</v>
      </c>
      <c r="AT10" s="17">
        <v>0.12759933226893599</v>
      </c>
      <c r="AU10" s="17">
        <v>0.14028694836081401</v>
      </c>
      <c r="AV10" s="17">
        <v>0.18173528021167401</v>
      </c>
      <c r="AW10" s="17"/>
      <c r="AX10" s="17">
        <v>0.17520570279561001</v>
      </c>
      <c r="AY10" s="17">
        <v>0.101886825234749</v>
      </c>
      <c r="AZ10" s="17">
        <v>0.123622990739007</v>
      </c>
      <c r="BA10" s="17">
        <v>0.12117902620879401</v>
      </c>
      <c r="BB10" s="17">
        <v>8.2232145073774895E-2</v>
      </c>
      <c r="BC10" s="17">
        <v>0.13664019369119201</v>
      </c>
      <c r="BD10" s="17"/>
      <c r="BE10" s="17">
        <v>0.11303414485128099</v>
      </c>
      <c r="BF10" s="17">
        <v>0.18573986816406099</v>
      </c>
      <c r="BG10" s="17">
        <v>8.3674096601778797E-2</v>
      </c>
      <c r="BH10" s="17"/>
      <c r="BI10" s="17">
        <v>8.3917621508618007E-2</v>
      </c>
      <c r="BJ10" s="17">
        <v>0.13486723010084101</v>
      </c>
      <c r="BK10" s="17"/>
      <c r="BL10" s="17">
        <v>0.118326853574052</v>
      </c>
      <c r="BM10" s="17">
        <v>0.13361880025551801</v>
      </c>
      <c r="BN10" s="17">
        <v>0.12540875056648401</v>
      </c>
      <c r="BO10" s="17">
        <v>0.113525243244276</v>
      </c>
      <c r="BP10" s="17">
        <v>0.139852786364807</v>
      </c>
      <c r="BQ10" s="17"/>
      <c r="BR10" s="17">
        <v>0.10839329546295801</v>
      </c>
      <c r="BS10" s="17">
        <v>0.17746473884880901</v>
      </c>
      <c r="BT10" s="17">
        <v>0.210943584135586</v>
      </c>
      <c r="BU10" s="17">
        <v>0.24120636997931999</v>
      </c>
      <c r="BV10" s="17"/>
      <c r="BW10" s="17">
        <v>0.106171720341161</v>
      </c>
      <c r="BX10" s="17">
        <v>0.14913812285286401</v>
      </c>
      <c r="BY10" s="17">
        <v>0.114738356016354</v>
      </c>
      <c r="BZ10" s="17">
        <v>0.116547088496392</v>
      </c>
      <c r="CA10" s="17">
        <v>0.13025447266613399</v>
      </c>
      <c r="CB10" s="17"/>
      <c r="CC10" s="17">
        <v>0.14453005796010299</v>
      </c>
      <c r="CD10" s="17">
        <v>0.13494077371440799</v>
      </c>
      <c r="CE10" s="17">
        <v>0.126072532072769</v>
      </c>
      <c r="CF10" s="17">
        <v>0.12426510406636999</v>
      </c>
      <c r="CG10" s="17">
        <v>0.14233888199413</v>
      </c>
      <c r="CH10" s="17">
        <v>0.112590460019888</v>
      </c>
      <c r="CI10" s="17">
        <v>0.102503242739773</v>
      </c>
      <c r="CJ10" s="17">
        <v>0.11286753302123199</v>
      </c>
      <c r="CK10" s="17">
        <v>0.114139633580323</v>
      </c>
      <c r="CL10" s="17">
        <v>0.119137166121939</v>
      </c>
    </row>
    <row r="11" spans="2:90" x14ac:dyDescent="0.25">
      <c r="B11" s="18" t="s">
        <v>528</v>
      </c>
      <c r="C11" s="17">
        <v>0.43103723536239602</v>
      </c>
      <c r="D11" s="17">
        <v>0.44093045223216598</v>
      </c>
      <c r="E11" s="17">
        <v>0.42261194633101701</v>
      </c>
      <c r="F11" s="17"/>
      <c r="G11" s="17">
        <v>0.29069300494289502</v>
      </c>
      <c r="H11" s="17">
        <v>0.35803148165686799</v>
      </c>
      <c r="I11" s="17">
        <v>0.39661503742155602</v>
      </c>
      <c r="J11" s="17">
        <v>0.44133156513712601</v>
      </c>
      <c r="K11" s="17">
        <v>0.46689293695080503</v>
      </c>
      <c r="L11" s="17">
        <v>0.53928013205124203</v>
      </c>
      <c r="M11" s="17"/>
      <c r="N11" s="17">
        <v>0.47488519360114401</v>
      </c>
      <c r="O11" s="17">
        <v>0.45004573701436301</v>
      </c>
      <c r="P11" s="17">
        <v>0.422187601147403</v>
      </c>
      <c r="Q11" s="17">
        <v>0.37093789823041601</v>
      </c>
      <c r="R11" s="17"/>
      <c r="S11" s="17">
        <v>0.38663195734153399</v>
      </c>
      <c r="T11" s="17">
        <v>0.43999756578591398</v>
      </c>
      <c r="U11" s="17">
        <v>0.43739924542929998</v>
      </c>
      <c r="V11" s="17">
        <v>0.46825639954327197</v>
      </c>
      <c r="W11" s="17">
        <v>0.42067492585629401</v>
      </c>
      <c r="X11" s="17">
        <v>0.42379619497877302</v>
      </c>
      <c r="Y11" s="17">
        <v>0.455130111270515</v>
      </c>
      <c r="Z11" s="17">
        <v>0.39791677329729602</v>
      </c>
      <c r="AA11" s="17">
        <v>0.44355156196284601</v>
      </c>
      <c r="AB11" s="17"/>
      <c r="AC11" s="17">
        <v>0.46294206860500797</v>
      </c>
      <c r="AD11" s="17">
        <v>0.44574098720739203</v>
      </c>
      <c r="AE11" s="17">
        <v>0.39307988484727002</v>
      </c>
      <c r="AF11" s="17"/>
      <c r="AG11" s="17">
        <v>0.49793138739637699</v>
      </c>
      <c r="AH11" s="17">
        <v>0.43185954068387999</v>
      </c>
      <c r="AI11" s="17">
        <v>0.45069086539736197</v>
      </c>
      <c r="AJ11" s="17">
        <v>0.39620027822422699</v>
      </c>
      <c r="AK11" s="17"/>
      <c r="AL11" s="17">
        <v>0.43344597762390202</v>
      </c>
      <c r="AM11" s="17">
        <v>0.42455962109415002</v>
      </c>
      <c r="AN11" s="17">
        <v>0.42879502947801101</v>
      </c>
      <c r="AO11" s="17">
        <v>0.42663638100655799</v>
      </c>
      <c r="AP11" s="17">
        <v>0.44196377770788398</v>
      </c>
      <c r="AQ11" s="17"/>
      <c r="AR11" s="17">
        <v>0.36111746084733798</v>
      </c>
      <c r="AS11" s="17">
        <v>0.44786643181121999</v>
      </c>
      <c r="AT11" s="17">
        <v>0.43544281037231097</v>
      </c>
      <c r="AU11" s="17">
        <v>0.44404381731450199</v>
      </c>
      <c r="AV11" s="17">
        <v>0.462064926460656</v>
      </c>
      <c r="AW11" s="17"/>
      <c r="AX11" s="17">
        <v>0.38060545433132298</v>
      </c>
      <c r="AY11" s="17">
        <v>0.449335850024489</v>
      </c>
      <c r="AZ11" s="17">
        <v>0.42448522074393402</v>
      </c>
      <c r="BA11" s="17">
        <v>0.41067982581365903</v>
      </c>
      <c r="BB11" s="17">
        <v>0.55028434445321295</v>
      </c>
      <c r="BC11" s="17">
        <v>0.38072943208070198</v>
      </c>
      <c r="BD11" s="17"/>
      <c r="BE11" s="17">
        <v>0.41740053494844698</v>
      </c>
      <c r="BF11" s="17">
        <v>0.381158203049133</v>
      </c>
      <c r="BG11" s="17">
        <v>0.49921251393555599</v>
      </c>
      <c r="BH11" s="17"/>
      <c r="BI11" s="17">
        <v>0.38060019089854003</v>
      </c>
      <c r="BJ11" s="17">
        <v>0.44384205584667802</v>
      </c>
      <c r="BK11" s="17"/>
      <c r="BL11" s="17">
        <v>0.51445825365652598</v>
      </c>
      <c r="BM11" s="17">
        <v>0.41073578219277501</v>
      </c>
      <c r="BN11" s="17">
        <v>0.367937907252263</v>
      </c>
      <c r="BO11" s="17">
        <v>0.353677148110911</v>
      </c>
      <c r="BP11" s="17">
        <v>0.349091851299626</v>
      </c>
      <c r="BQ11" s="17"/>
      <c r="BR11" s="17">
        <v>0.44987558611054501</v>
      </c>
      <c r="BS11" s="17">
        <v>0.36252370113249899</v>
      </c>
      <c r="BT11" s="17">
        <v>0.34353600936770101</v>
      </c>
      <c r="BU11" s="17">
        <v>0.29122041748054101</v>
      </c>
      <c r="BV11" s="17"/>
      <c r="BW11" s="17">
        <v>0.46728542212913898</v>
      </c>
      <c r="BX11" s="17">
        <v>0.42489894080181301</v>
      </c>
      <c r="BY11" s="17">
        <v>0.467748217202971</v>
      </c>
      <c r="BZ11" s="17">
        <v>0.431575586500345</v>
      </c>
      <c r="CA11" s="17">
        <v>0.37890114068089797</v>
      </c>
      <c r="CB11" s="17"/>
      <c r="CC11" s="17">
        <v>0.36508453639173399</v>
      </c>
      <c r="CD11" s="17">
        <v>0.34722216295640701</v>
      </c>
      <c r="CE11" s="17">
        <v>0.41060720965813802</v>
      </c>
      <c r="CF11" s="17">
        <v>0.44971001815080403</v>
      </c>
      <c r="CG11" s="17">
        <v>0.42265936665758103</v>
      </c>
      <c r="CH11" s="17">
        <v>0.444551631519359</v>
      </c>
      <c r="CI11" s="17">
        <v>0.50917887276782703</v>
      </c>
      <c r="CJ11" s="17">
        <v>0.43918303677676201</v>
      </c>
      <c r="CK11" s="17">
        <v>0.48456588982148902</v>
      </c>
      <c r="CL11" s="17">
        <v>0.49227159452675101</v>
      </c>
    </row>
    <row r="12" spans="2:90" x14ac:dyDescent="0.25">
      <c r="B12" s="18" t="s">
        <v>529</v>
      </c>
      <c r="C12" s="17">
        <v>0.22077439032725399</v>
      </c>
      <c r="D12" s="17">
        <v>0.219854066004597</v>
      </c>
      <c r="E12" s="17">
        <v>0.222167230040623</v>
      </c>
      <c r="F12" s="17"/>
      <c r="G12" s="17">
        <v>0.24315236037450899</v>
      </c>
      <c r="H12" s="17">
        <v>0.19706950487659899</v>
      </c>
      <c r="I12" s="17">
        <v>0.222748036070894</v>
      </c>
      <c r="J12" s="17">
        <v>0.23540760884464099</v>
      </c>
      <c r="K12" s="17">
        <v>0.23456899246868401</v>
      </c>
      <c r="L12" s="17">
        <v>0.206805820766787</v>
      </c>
      <c r="M12" s="17"/>
      <c r="N12" s="17">
        <v>0.21225746979898799</v>
      </c>
      <c r="O12" s="17">
        <v>0.22129423883730001</v>
      </c>
      <c r="P12" s="17">
        <v>0.234305059098112</v>
      </c>
      <c r="Q12" s="17">
        <v>0.21567843680770299</v>
      </c>
      <c r="R12" s="17"/>
      <c r="S12" s="17">
        <v>0.22477331454982799</v>
      </c>
      <c r="T12" s="17">
        <v>0.22903791129039699</v>
      </c>
      <c r="U12" s="17">
        <v>0.21790478324019799</v>
      </c>
      <c r="V12" s="17">
        <v>0.20166057361066</v>
      </c>
      <c r="W12" s="17">
        <v>0.221176315624287</v>
      </c>
      <c r="X12" s="17">
        <v>0.22644973927854301</v>
      </c>
      <c r="Y12" s="17">
        <v>0.20030161332702801</v>
      </c>
      <c r="Z12" s="17">
        <v>0.24922598433048801</v>
      </c>
      <c r="AA12" s="17">
        <v>0.22409731995061399</v>
      </c>
      <c r="AB12" s="17"/>
      <c r="AC12" s="17">
        <v>0.218052043123977</v>
      </c>
      <c r="AD12" s="17">
        <v>0.218191809497882</v>
      </c>
      <c r="AE12" s="17">
        <v>0.23825227698181001</v>
      </c>
      <c r="AF12" s="17"/>
      <c r="AG12" s="17">
        <v>0.20639641206146001</v>
      </c>
      <c r="AH12" s="17">
        <v>0.19484794808313499</v>
      </c>
      <c r="AI12" s="17">
        <v>0.22317626609824401</v>
      </c>
      <c r="AJ12" s="17">
        <v>0.26271087591922998</v>
      </c>
      <c r="AK12" s="17"/>
      <c r="AL12" s="17">
        <v>0.213942560742722</v>
      </c>
      <c r="AM12" s="17">
        <v>0.231090021762758</v>
      </c>
      <c r="AN12" s="17">
        <v>0.218924842623509</v>
      </c>
      <c r="AO12" s="17">
        <v>0.226163913470839</v>
      </c>
      <c r="AP12" s="17">
        <v>0.17952068794408499</v>
      </c>
      <c r="AQ12" s="17"/>
      <c r="AR12" s="17">
        <v>0.237506913720717</v>
      </c>
      <c r="AS12" s="17">
        <v>0.208359994364472</v>
      </c>
      <c r="AT12" s="17">
        <v>0.23083720617714301</v>
      </c>
      <c r="AU12" s="17">
        <v>0.229392420055651</v>
      </c>
      <c r="AV12" s="17">
        <v>0.20695996809059</v>
      </c>
      <c r="AW12" s="17"/>
      <c r="AX12" s="17">
        <v>0.20747076187927299</v>
      </c>
      <c r="AY12" s="17">
        <v>0.22986279759355599</v>
      </c>
      <c r="AZ12" s="17">
        <v>0.19946621192540601</v>
      </c>
      <c r="BA12" s="17">
        <v>0.236701768463289</v>
      </c>
      <c r="BB12" s="17">
        <v>0.209650260728549</v>
      </c>
      <c r="BC12" s="17">
        <v>0.24864373814412699</v>
      </c>
      <c r="BD12" s="17"/>
      <c r="BE12" s="17">
        <v>0.21883097825376999</v>
      </c>
      <c r="BF12" s="17">
        <v>0.23367845213090899</v>
      </c>
      <c r="BG12" s="17">
        <v>0.210354788902651</v>
      </c>
      <c r="BH12" s="17"/>
      <c r="BI12" s="17">
        <v>0.23372170009768301</v>
      </c>
      <c r="BJ12" s="17">
        <v>0.21748736232775401</v>
      </c>
      <c r="BK12" s="17"/>
      <c r="BL12" s="17">
        <v>0.196715932287786</v>
      </c>
      <c r="BM12" s="17">
        <v>0.25167283239367699</v>
      </c>
      <c r="BN12" s="17">
        <v>0.21532774895867701</v>
      </c>
      <c r="BO12" s="17">
        <v>0.282177735527189</v>
      </c>
      <c r="BP12" s="17">
        <v>0.212890777041189</v>
      </c>
      <c r="BQ12" s="17"/>
      <c r="BR12" s="17">
        <v>0.219835864745626</v>
      </c>
      <c r="BS12" s="17">
        <v>0.22581124027650501</v>
      </c>
      <c r="BT12" s="17">
        <v>0.245771199541925</v>
      </c>
      <c r="BU12" s="17">
        <v>0.217619535164738</v>
      </c>
      <c r="BV12" s="17"/>
      <c r="BW12" s="17">
        <v>0.230394614354649</v>
      </c>
      <c r="BX12" s="17">
        <v>0.234401997510228</v>
      </c>
      <c r="BY12" s="17">
        <v>0.21002131694502901</v>
      </c>
      <c r="BZ12" s="17">
        <v>0.22048707490855299</v>
      </c>
      <c r="CA12" s="17">
        <v>0.21487718180217399</v>
      </c>
      <c r="CB12" s="17"/>
      <c r="CC12" s="17">
        <v>0.206140075543193</v>
      </c>
      <c r="CD12" s="17">
        <v>0.24019747806326799</v>
      </c>
      <c r="CE12" s="17">
        <v>0.22444604112994601</v>
      </c>
      <c r="CF12" s="17">
        <v>0.19093032327319601</v>
      </c>
      <c r="CG12" s="17">
        <v>0.209544256441829</v>
      </c>
      <c r="CH12" s="17">
        <v>0.22213984602099501</v>
      </c>
      <c r="CI12" s="17">
        <v>0.22324498301487899</v>
      </c>
      <c r="CJ12" s="17">
        <v>0.243859549834679</v>
      </c>
      <c r="CK12" s="17">
        <v>0.228228944179723</v>
      </c>
      <c r="CL12" s="17">
        <v>0.22959413102395401</v>
      </c>
    </row>
    <row r="13" spans="2:90" x14ac:dyDescent="0.25">
      <c r="B13" s="18" t="s">
        <v>530</v>
      </c>
      <c r="C13" s="17">
        <v>0.15953265643512701</v>
      </c>
      <c r="D13" s="17">
        <v>0.14515089062664299</v>
      </c>
      <c r="E13" s="17">
        <v>0.17285914780817099</v>
      </c>
      <c r="F13" s="17"/>
      <c r="G13" s="17">
        <v>0.15385868712219</v>
      </c>
      <c r="H13" s="17">
        <v>0.145055382595524</v>
      </c>
      <c r="I13" s="17">
        <v>0.166375056038432</v>
      </c>
      <c r="J13" s="17">
        <v>0.186560558448714</v>
      </c>
      <c r="K13" s="17">
        <v>0.18464308814556599</v>
      </c>
      <c r="L13" s="17">
        <v>0.13148062560062199</v>
      </c>
      <c r="M13" s="17"/>
      <c r="N13" s="17">
        <v>8.9950997328406807E-2</v>
      </c>
      <c r="O13" s="17">
        <v>0.15882182795286001</v>
      </c>
      <c r="P13" s="17">
        <v>0.18619490607333999</v>
      </c>
      <c r="Q13" s="17">
        <v>0.21342933103848999</v>
      </c>
      <c r="R13" s="17"/>
      <c r="S13" s="17">
        <v>0.148750247842977</v>
      </c>
      <c r="T13" s="17">
        <v>0.167605777371824</v>
      </c>
      <c r="U13" s="17">
        <v>0.16432749811782299</v>
      </c>
      <c r="V13" s="17">
        <v>0.158142411593405</v>
      </c>
      <c r="W13" s="17">
        <v>0.18719638889189699</v>
      </c>
      <c r="X13" s="17">
        <v>0.150925117330865</v>
      </c>
      <c r="Y13" s="17">
        <v>0.15609001888139301</v>
      </c>
      <c r="Z13" s="17">
        <v>0.173048623847155</v>
      </c>
      <c r="AA13" s="17">
        <v>0.14600683141651399</v>
      </c>
      <c r="AB13" s="17"/>
      <c r="AC13" s="17">
        <v>0.173961952984795</v>
      </c>
      <c r="AD13" s="17">
        <v>0.12956569133343701</v>
      </c>
      <c r="AE13" s="17">
        <v>0.17899366961185001</v>
      </c>
      <c r="AF13" s="17"/>
      <c r="AG13" s="17">
        <v>0.120511367883748</v>
      </c>
      <c r="AH13" s="17">
        <v>0.13123160536739001</v>
      </c>
      <c r="AI13" s="17">
        <v>0.149849380254062</v>
      </c>
      <c r="AJ13" s="17">
        <v>0.197577070230013</v>
      </c>
      <c r="AK13" s="17"/>
      <c r="AL13" s="17">
        <v>0.20789960632308099</v>
      </c>
      <c r="AM13" s="17">
        <v>0.16982213548469599</v>
      </c>
      <c r="AN13" s="17">
        <v>0.12746183383679299</v>
      </c>
      <c r="AO13" s="17">
        <v>8.4379713102930604E-2</v>
      </c>
      <c r="AP13" s="17">
        <v>8.8380045706478005E-2</v>
      </c>
      <c r="AQ13" s="17"/>
      <c r="AR13" s="17">
        <v>0.196257813726507</v>
      </c>
      <c r="AS13" s="17">
        <v>0.178225234084986</v>
      </c>
      <c r="AT13" s="17">
        <v>0.160381216900391</v>
      </c>
      <c r="AU13" s="17">
        <v>0.13388530003069901</v>
      </c>
      <c r="AV13" s="17">
        <v>8.3342983299514006E-2</v>
      </c>
      <c r="AW13" s="17"/>
      <c r="AX13" s="17">
        <v>0.13377397953773301</v>
      </c>
      <c r="AY13" s="17">
        <v>0.17099997767460401</v>
      </c>
      <c r="AZ13" s="17">
        <v>0.198113426747761</v>
      </c>
      <c r="BA13" s="17">
        <v>0.16977514438025201</v>
      </c>
      <c r="BB13" s="17">
        <v>0.122669872256611</v>
      </c>
      <c r="BC13" s="17">
        <v>0.15905873298985901</v>
      </c>
      <c r="BD13" s="17"/>
      <c r="BE13" s="17">
        <v>0.17850019627661001</v>
      </c>
      <c r="BF13" s="17">
        <v>0.12886404090962</v>
      </c>
      <c r="BG13" s="17">
        <v>0.163047219588034</v>
      </c>
      <c r="BH13" s="17"/>
      <c r="BI13" s="17">
        <v>0.23658835051612101</v>
      </c>
      <c r="BJ13" s="17">
        <v>0.13996996515360399</v>
      </c>
      <c r="BK13" s="17"/>
      <c r="BL13" s="17">
        <v>0.12793903773654999</v>
      </c>
      <c r="BM13" s="17">
        <v>0.14261987211957999</v>
      </c>
      <c r="BN13" s="17">
        <v>0.213597717973317</v>
      </c>
      <c r="BO13" s="17">
        <v>0.190085836612854</v>
      </c>
      <c r="BP13" s="17">
        <v>0.20722743146472999</v>
      </c>
      <c r="BQ13" s="17"/>
      <c r="BR13" s="17">
        <v>0.16458610626422099</v>
      </c>
      <c r="BS13" s="17">
        <v>0.12657582002564799</v>
      </c>
      <c r="BT13" s="17">
        <v>0.103513709527094</v>
      </c>
      <c r="BU13" s="17">
        <v>0.18036239792448699</v>
      </c>
      <c r="BV13" s="17"/>
      <c r="BW13" s="17">
        <v>0.128121592437972</v>
      </c>
      <c r="BX13" s="17">
        <v>0.14877522517626801</v>
      </c>
      <c r="BY13" s="17">
        <v>0.14944549482147099</v>
      </c>
      <c r="BZ13" s="17">
        <v>0.17113662662596901</v>
      </c>
      <c r="CA13" s="17">
        <v>0.190762608241941</v>
      </c>
      <c r="CB13" s="17"/>
      <c r="CC13" s="17">
        <v>0.200831639823255</v>
      </c>
      <c r="CD13" s="17">
        <v>0.199444790664626</v>
      </c>
      <c r="CE13" s="17">
        <v>0.169729490114787</v>
      </c>
      <c r="CF13" s="17">
        <v>0.17034745415754199</v>
      </c>
      <c r="CG13" s="17">
        <v>0.15130417333058099</v>
      </c>
      <c r="CH13" s="17">
        <v>0.17171249234504701</v>
      </c>
      <c r="CI13" s="17">
        <v>0.14139142172437599</v>
      </c>
      <c r="CJ13" s="17">
        <v>0.140514263802128</v>
      </c>
      <c r="CK13" s="17">
        <v>0.112593379392501</v>
      </c>
      <c r="CL13" s="17">
        <v>0.113066692699443</v>
      </c>
    </row>
    <row r="14" spans="2:90" x14ac:dyDescent="0.25">
      <c r="B14" s="18" t="s">
        <v>163</v>
      </c>
      <c r="C14" s="19">
        <v>3.5731498284618003E-2</v>
      </c>
      <c r="D14" s="19">
        <v>2.8711507369455502E-2</v>
      </c>
      <c r="E14" s="19">
        <v>4.1033010908874297E-2</v>
      </c>
      <c r="F14" s="19"/>
      <c r="G14" s="19">
        <v>7.2417062391021594E-2</v>
      </c>
      <c r="H14" s="19">
        <v>3.7964188761919301E-2</v>
      </c>
      <c r="I14" s="19">
        <v>3.3137588480792401E-2</v>
      </c>
      <c r="J14" s="19">
        <v>3.4567759994566002E-2</v>
      </c>
      <c r="K14" s="19">
        <v>3.1395970344500999E-2</v>
      </c>
      <c r="L14" s="19">
        <v>2.3266540680425898E-2</v>
      </c>
      <c r="M14" s="19"/>
      <c r="N14" s="19">
        <v>1.6981659271110301E-2</v>
      </c>
      <c r="O14" s="19">
        <v>4.0861521759823299E-2</v>
      </c>
      <c r="P14" s="19">
        <v>2.41050605437301E-2</v>
      </c>
      <c r="Q14" s="19">
        <v>6.0718503959791899E-2</v>
      </c>
      <c r="R14" s="19"/>
      <c r="S14" s="19">
        <v>4.4509042501601599E-2</v>
      </c>
      <c r="T14" s="19">
        <v>3.4905854535280001E-2</v>
      </c>
      <c r="U14" s="19">
        <v>3.5679065446994299E-2</v>
      </c>
      <c r="V14" s="19">
        <v>2.7471472283043401E-2</v>
      </c>
      <c r="W14" s="19">
        <v>3.5339956541255997E-2</v>
      </c>
      <c r="X14" s="19">
        <v>3.9765904081765301E-2</v>
      </c>
      <c r="Y14" s="19">
        <v>4.3077767405338398E-2</v>
      </c>
      <c r="Z14" s="19">
        <v>2.9295761441569299E-2</v>
      </c>
      <c r="AA14" s="19">
        <v>2.7108168747734699E-2</v>
      </c>
      <c r="AB14" s="19"/>
      <c r="AC14" s="19">
        <v>2.51105061022566E-2</v>
      </c>
      <c r="AD14" s="19">
        <v>2.55383904606548E-2</v>
      </c>
      <c r="AE14" s="19">
        <v>5.0783016731783599E-2</v>
      </c>
      <c r="AF14" s="19"/>
      <c r="AG14" s="19">
        <v>2.69739023438898E-2</v>
      </c>
      <c r="AH14" s="19">
        <v>2.1222532383407999E-2</v>
      </c>
      <c r="AI14" s="19">
        <v>3.3934116577577597E-2</v>
      </c>
      <c r="AJ14" s="19">
        <v>2.0301835480641298E-2</v>
      </c>
      <c r="AK14" s="19"/>
      <c r="AL14" s="19">
        <v>4.7836958476899102E-2</v>
      </c>
      <c r="AM14" s="19">
        <v>4.0411887704355699E-2</v>
      </c>
      <c r="AN14" s="19">
        <v>2.9276063513389301E-2</v>
      </c>
      <c r="AO14" s="19">
        <v>2.2220198384119101E-2</v>
      </c>
      <c r="AP14" s="19">
        <v>4.6014698666173602E-2</v>
      </c>
      <c r="AQ14" s="19"/>
      <c r="AR14" s="19">
        <v>6.4773596931300706E-2</v>
      </c>
      <c r="AS14" s="19">
        <v>3.26997935094702E-2</v>
      </c>
      <c r="AT14" s="19">
        <v>2.5566033195278601E-2</v>
      </c>
      <c r="AU14" s="19">
        <v>2.8298387424521801E-2</v>
      </c>
      <c r="AV14" s="19">
        <v>1.90900584848951E-2</v>
      </c>
      <c r="AW14" s="19"/>
      <c r="AX14" s="19">
        <v>4.2863022161328299E-2</v>
      </c>
      <c r="AY14" s="19">
        <v>3.2848824076038001E-2</v>
      </c>
      <c r="AZ14" s="19">
        <v>3.8606282976206802E-2</v>
      </c>
      <c r="BA14" s="19">
        <v>3.4893999506534101E-2</v>
      </c>
      <c r="BB14" s="19">
        <v>2.2249045656123699E-2</v>
      </c>
      <c r="BC14" s="19">
        <v>4.1659402907397503E-2</v>
      </c>
      <c r="BD14" s="19"/>
      <c r="BE14" s="19">
        <v>4.8233690255576701E-2</v>
      </c>
      <c r="BF14" s="19">
        <v>2.28098075154082E-2</v>
      </c>
      <c r="BG14" s="19">
        <v>2.7244047391885001E-2</v>
      </c>
      <c r="BH14" s="19"/>
      <c r="BI14" s="19">
        <v>4.0301161774556102E-2</v>
      </c>
      <c r="BJ14" s="19">
        <v>3.4571364472571003E-2</v>
      </c>
      <c r="BK14" s="19"/>
      <c r="BL14" s="19">
        <v>1.9395134313225301E-2</v>
      </c>
      <c r="BM14" s="19">
        <v>3.2378761706840502E-2</v>
      </c>
      <c r="BN14" s="19">
        <v>4.9776217138427503E-2</v>
      </c>
      <c r="BO14" s="19">
        <v>4.1553035377402098E-2</v>
      </c>
      <c r="BP14" s="19">
        <v>4.6638182722949499E-2</v>
      </c>
      <c r="BQ14" s="19"/>
      <c r="BR14" s="19">
        <v>3.2912615373448903E-2</v>
      </c>
      <c r="BS14" s="19">
        <v>5.7877788351132803E-2</v>
      </c>
      <c r="BT14" s="19">
        <v>3.8702188029646201E-2</v>
      </c>
      <c r="BU14" s="19">
        <v>3.04361660640559E-2</v>
      </c>
      <c r="BV14" s="19"/>
      <c r="BW14" s="19">
        <v>3.1118138288061401E-2</v>
      </c>
      <c r="BX14" s="19">
        <v>2.04069531592742E-2</v>
      </c>
      <c r="BY14" s="19">
        <v>3.7171945967977398E-2</v>
      </c>
      <c r="BZ14" s="19">
        <v>3.9288603571369797E-2</v>
      </c>
      <c r="CA14" s="19">
        <v>4.8965991390630202E-2</v>
      </c>
      <c r="CB14" s="19"/>
      <c r="CC14" s="19">
        <v>5.5303599348056197E-2</v>
      </c>
      <c r="CD14" s="19">
        <v>5.9035693603823998E-2</v>
      </c>
      <c r="CE14" s="19">
        <v>3.4753877088372999E-2</v>
      </c>
      <c r="CF14" s="19">
        <v>3.2612446627654501E-2</v>
      </c>
      <c r="CG14" s="19">
        <v>5.0904738992482802E-2</v>
      </c>
      <c r="CH14" s="19">
        <v>2.48303518383544E-2</v>
      </c>
      <c r="CI14" s="19">
        <v>9.3790779483618903E-3</v>
      </c>
      <c r="CJ14" s="19">
        <v>2.8661451942203299E-2</v>
      </c>
      <c r="CK14" s="19">
        <v>2.91504570168503E-2</v>
      </c>
      <c r="CL14" s="19">
        <v>2.0774958034451601E-2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B2:H16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8" width="20.7109375" customWidth="1"/>
  </cols>
  <sheetData>
    <row r="2" spans="2:8" ht="39.950000000000003" customHeight="1" x14ac:dyDescent="0.25">
      <c r="D2" s="30" t="s">
        <v>544</v>
      </c>
      <c r="E2" s="26"/>
      <c r="F2" s="26"/>
      <c r="G2" s="26"/>
      <c r="H2" s="26"/>
    </row>
    <row r="6" spans="2:8" ht="50.1" customHeight="1" x14ac:dyDescent="0.25">
      <c r="B6" s="20" t="s">
        <v>15</v>
      </c>
      <c r="C6" s="20" t="s">
        <v>537</v>
      </c>
      <c r="D6" s="20" t="s">
        <v>538</v>
      </c>
      <c r="E6" s="20" t="s">
        <v>539</v>
      </c>
      <c r="F6" s="20" t="s">
        <v>540</v>
      </c>
      <c r="G6" s="20" t="s">
        <v>541</v>
      </c>
    </row>
    <row r="7" spans="2:8" x14ac:dyDescent="0.25">
      <c r="B7" s="18" t="s">
        <v>542</v>
      </c>
      <c r="C7" s="17">
        <v>0.216577001756978</v>
      </c>
      <c r="D7" s="17">
        <v>0.35943987454160597</v>
      </c>
      <c r="E7" s="17">
        <v>0.32076927247616199</v>
      </c>
      <c r="F7" s="17">
        <v>0.29881200208251701</v>
      </c>
      <c r="G7" s="17">
        <v>0.19830061397857601</v>
      </c>
    </row>
    <row r="8" spans="2:8" x14ac:dyDescent="0.25">
      <c r="B8" s="18" t="s">
        <v>543</v>
      </c>
      <c r="C8" s="17">
        <v>0.72474624356171902</v>
      </c>
      <c r="D8" s="17">
        <v>0.58321248347042898</v>
      </c>
      <c r="E8" s="17">
        <v>0.438853067970632</v>
      </c>
      <c r="F8" s="17">
        <v>0.53835714106800103</v>
      </c>
      <c r="G8" s="17">
        <v>0.73091605088629197</v>
      </c>
    </row>
    <row r="9" spans="2:8" x14ac:dyDescent="0.25">
      <c r="B9" s="18" t="s">
        <v>163</v>
      </c>
      <c r="C9" s="17">
        <v>5.8676754681302602E-2</v>
      </c>
      <c r="D9" s="17">
        <v>5.7347641987964999E-2</v>
      </c>
      <c r="E9" s="17">
        <v>0.240377659553206</v>
      </c>
      <c r="F9" s="17">
        <v>0.16283085684948201</v>
      </c>
      <c r="G9" s="17">
        <v>7.07833351351317E-2</v>
      </c>
    </row>
    <row r="10" spans="2:8" x14ac:dyDescent="0.25">
      <c r="B10" s="16"/>
      <c r="C10" s="16"/>
      <c r="D10" s="16"/>
      <c r="E10" s="16"/>
      <c r="F10" s="16"/>
      <c r="G10" s="16"/>
    </row>
    <row r="11" spans="2:8" x14ac:dyDescent="0.25">
      <c r="B11" t="s">
        <v>114</v>
      </c>
    </row>
    <row r="12" spans="2:8" x14ac:dyDescent="0.25">
      <c r="B12" t="s">
        <v>115</v>
      </c>
    </row>
    <row r="16" spans="2:8" x14ac:dyDescent="0.25">
      <c r="B16" s="8" t="str">
        <f>HYPERLINK("#'Contents'!A1", "Return to Contents")</f>
        <v>Return to Contents</v>
      </c>
    </row>
  </sheetData>
  <mergeCells count="1">
    <mergeCell ref="D2:H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545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542</v>
      </c>
      <c r="C9" s="17">
        <v>0.216577001756978</v>
      </c>
      <c r="D9" s="17">
        <v>0.22855945495083499</v>
      </c>
      <c r="E9" s="17">
        <v>0.204870757771314</v>
      </c>
      <c r="F9" s="17"/>
      <c r="G9" s="17">
        <v>0.28154578379808898</v>
      </c>
      <c r="H9" s="17">
        <v>0.27601061909378899</v>
      </c>
      <c r="I9" s="17">
        <v>0.20877595885060701</v>
      </c>
      <c r="J9" s="17">
        <v>0.17624623520266</v>
      </c>
      <c r="K9" s="17">
        <v>0.18454292944109099</v>
      </c>
      <c r="L9" s="17">
        <v>0.200247941812112</v>
      </c>
      <c r="M9" s="17"/>
      <c r="N9" s="17">
        <v>0.32126137004119898</v>
      </c>
      <c r="O9" s="17">
        <v>0.20484883549687399</v>
      </c>
      <c r="P9" s="17">
        <v>0.185117163596074</v>
      </c>
      <c r="Q9" s="17">
        <v>0.141602804917176</v>
      </c>
      <c r="R9" s="17"/>
      <c r="S9" s="17">
        <v>0.31325830730763499</v>
      </c>
      <c r="T9" s="17">
        <v>0.22271768128824501</v>
      </c>
      <c r="U9" s="17">
        <v>0.18776758422488801</v>
      </c>
      <c r="V9" s="17">
        <v>0.167128357418101</v>
      </c>
      <c r="W9" s="17">
        <v>0.19038590269653</v>
      </c>
      <c r="X9" s="17">
        <v>0.22710761021083001</v>
      </c>
      <c r="Y9" s="17">
        <v>0.17921860473482801</v>
      </c>
      <c r="Z9" s="17">
        <v>0.146922237518433</v>
      </c>
      <c r="AA9" s="17">
        <v>0.21971581950183899</v>
      </c>
      <c r="AB9" s="17"/>
      <c r="AC9" s="17">
        <v>0.19567287249884199</v>
      </c>
      <c r="AD9" s="17">
        <v>0.26182083908385501</v>
      </c>
      <c r="AE9" s="17">
        <v>0.171884020953956</v>
      </c>
      <c r="AF9" s="17"/>
      <c r="AG9" s="17">
        <v>0.23580395310985999</v>
      </c>
      <c r="AH9" s="17">
        <v>0.29479284349677198</v>
      </c>
      <c r="AI9" s="17">
        <v>0.26251640629156398</v>
      </c>
      <c r="AJ9" s="17">
        <v>0.16907828580761999</v>
      </c>
      <c r="AK9" s="17"/>
      <c r="AL9" s="17">
        <v>0.135094826036329</v>
      </c>
      <c r="AM9" s="17">
        <v>0.185861369419837</v>
      </c>
      <c r="AN9" s="17">
        <v>0.27221364460785002</v>
      </c>
      <c r="AO9" s="17">
        <v>0.36722412994745901</v>
      </c>
      <c r="AP9" s="17">
        <v>0.34733093079382799</v>
      </c>
      <c r="AQ9" s="17"/>
      <c r="AR9" s="17">
        <v>0.141071792479422</v>
      </c>
      <c r="AS9" s="17">
        <v>0.17971868916943401</v>
      </c>
      <c r="AT9" s="17">
        <v>0.212453338460111</v>
      </c>
      <c r="AU9" s="17">
        <v>0.25681511605514301</v>
      </c>
      <c r="AV9" s="17">
        <v>0.38794753946510302</v>
      </c>
      <c r="AW9" s="17"/>
      <c r="AX9" s="17">
        <v>0.30062743546217302</v>
      </c>
      <c r="AY9" s="17">
        <v>0.19492139989409399</v>
      </c>
      <c r="AZ9" s="17">
        <v>0.17313747969129401</v>
      </c>
      <c r="BA9" s="17">
        <v>0.161078348819756</v>
      </c>
      <c r="BB9" s="17">
        <v>0.23975149921087699</v>
      </c>
      <c r="BC9" s="17">
        <v>0.20774168965098</v>
      </c>
      <c r="BD9" s="17"/>
      <c r="BE9" s="17">
        <v>0.17908458790810799</v>
      </c>
      <c r="BF9" s="17">
        <v>0.29972256040829598</v>
      </c>
      <c r="BG9" s="17">
        <v>0.18956210241980001</v>
      </c>
      <c r="BH9" s="17"/>
      <c r="BI9" s="17">
        <v>0.15518066331518399</v>
      </c>
      <c r="BJ9" s="17">
        <v>0.23216413816626599</v>
      </c>
      <c r="BK9" s="17"/>
      <c r="BL9" s="17">
        <v>0.25251994253423998</v>
      </c>
      <c r="BM9" s="17">
        <v>0.241156539766053</v>
      </c>
      <c r="BN9" s="17">
        <v>0.11496534246281399</v>
      </c>
      <c r="BO9" s="17">
        <v>0.15495669900976899</v>
      </c>
      <c r="BP9" s="17">
        <v>0.201097657448227</v>
      </c>
      <c r="BQ9" s="17"/>
      <c r="BR9" s="17">
        <v>0.19750669954866101</v>
      </c>
      <c r="BS9" s="17">
        <v>0.27982159580177501</v>
      </c>
      <c r="BT9" s="17">
        <v>0.363979527854769</v>
      </c>
      <c r="BU9" s="17">
        <v>0.29801947332614798</v>
      </c>
      <c r="BV9" s="17"/>
      <c r="BW9" s="17">
        <v>0.260973211031584</v>
      </c>
      <c r="BX9" s="17">
        <v>0.22363133958724701</v>
      </c>
      <c r="BY9" s="17">
        <v>0.22783930252471099</v>
      </c>
      <c r="BZ9" s="17">
        <v>0.19170928342553001</v>
      </c>
      <c r="CA9" s="17">
        <v>0.17886508669307699</v>
      </c>
      <c r="CB9" s="17"/>
      <c r="CC9" s="17">
        <v>0.18173254916558401</v>
      </c>
      <c r="CD9" s="17">
        <v>0.204719054540212</v>
      </c>
      <c r="CE9" s="17">
        <v>0.223184490226359</v>
      </c>
      <c r="CF9" s="17">
        <v>0.202697976665766</v>
      </c>
      <c r="CG9" s="17">
        <v>0.215502333882996</v>
      </c>
      <c r="CH9" s="17">
        <v>0.190366505408567</v>
      </c>
      <c r="CI9" s="17">
        <v>0.23091506576333301</v>
      </c>
      <c r="CJ9" s="17">
        <v>0.24256120491660799</v>
      </c>
      <c r="CK9" s="17">
        <v>0.21760558545640399</v>
      </c>
      <c r="CL9" s="17">
        <v>0.26333251164510502</v>
      </c>
    </row>
    <row r="10" spans="2:90" x14ac:dyDescent="0.25">
      <c r="B10" s="18" t="s">
        <v>543</v>
      </c>
      <c r="C10" s="17">
        <v>0.72474624356171902</v>
      </c>
      <c r="D10" s="17">
        <v>0.71618616134125401</v>
      </c>
      <c r="E10" s="17">
        <v>0.73400512168504695</v>
      </c>
      <c r="F10" s="17"/>
      <c r="G10" s="17">
        <v>0.63081192065262903</v>
      </c>
      <c r="H10" s="17">
        <v>0.62305419970884901</v>
      </c>
      <c r="I10" s="17">
        <v>0.725063492897013</v>
      </c>
      <c r="J10" s="17">
        <v>0.77185607761004005</v>
      </c>
      <c r="K10" s="17">
        <v>0.78223717550864802</v>
      </c>
      <c r="L10" s="17">
        <v>0.76787349836549401</v>
      </c>
      <c r="M10" s="17"/>
      <c r="N10" s="17">
        <v>0.62858052997825498</v>
      </c>
      <c r="O10" s="17">
        <v>0.737874369082824</v>
      </c>
      <c r="P10" s="17">
        <v>0.76904358934412598</v>
      </c>
      <c r="Q10" s="17">
        <v>0.77689214607374402</v>
      </c>
      <c r="R10" s="17"/>
      <c r="S10" s="17">
        <v>0.60277382939441004</v>
      </c>
      <c r="T10" s="17">
        <v>0.72324432855022802</v>
      </c>
      <c r="U10" s="17">
        <v>0.763683589940504</v>
      </c>
      <c r="V10" s="17">
        <v>0.79482581750604198</v>
      </c>
      <c r="W10" s="17">
        <v>0.743276738832924</v>
      </c>
      <c r="X10" s="17">
        <v>0.69997297803414904</v>
      </c>
      <c r="Y10" s="17">
        <v>0.77051757205318905</v>
      </c>
      <c r="Z10" s="17">
        <v>0.82035458094953195</v>
      </c>
      <c r="AA10" s="17">
        <v>0.72145954875401497</v>
      </c>
      <c r="AB10" s="17"/>
      <c r="AC10" s="17">
        <v>0.75904174423852599</v>
      </c>
      <c r="AD10" s="17">
        <v>0.697157442701137</v>
      </c>
      <c r="AE10" s="17">
        <v>0.72703717323818695</v>
      </c>
      <c r="AF10" s="17"/>
      <c r="AG10" s="17">
        <v>0.71786680834526495</v>
      </c>
      <c r="AH10" s="17">
        <v>0.653775443532983</v>
      </c>
      <c r="AI10" s="17">
        <v>0.68756495196372902</v>
      </c>
      <c r="AJ10" s="17">
        <v>0.78365450693394001</v>
      </c>
      <c r="AK10" s="17"/>
      <c r="AL10" s="17">
        <v>0.80152117643245901</v>
      </c>
      <c r="AM10" s="17">
        <v>0.74827217858371897</v>
      </c>
      <c r="AN10" s="17">
        <v>0.67409052131236302</v>
      </c>
      <c r="AO10" s="17">
        <v>0.57692769857777804</v>
      </c>
      <c r="AP10" s="17">
        <v>0.57224173018471802</v>
      </c>
      <c r="AQ10" s="17"/>
      <c r="AR10" s="17">
        <v>0.75402327363493804</v>
      </c>
      <c r="AS10" s="17">
        <v>0.75560700928788904</v>
      </c>
      <c r="AT10" s="17">
        <v>0.73956056045848295</v>
      </c>
      <c r="AU10" s="17">
        <v>0.70576456224748196</v>
      </c>
      <c r="AV10" s="17">
        <v>0.55923973231944102</v>
      </c>
      <c r="AW10" s="17"/>
      <c r="AX10" s="17">
        <v>0.63107514885764404</v>
      </c>
      <c r="AY10" s="17">
        <v>0.74448550736367403</v>
      </c>
      <c r="AZ10" s="17">
        <v>0.75947754933322098</v>
      </c>
      <c r="BA10" s="17">
        <v>0.78739074286100696</v>
      </c>
      <c r="BB10" s="17">
        <v>0.72749751683656305</v>
      </c>
      <c r="BC10" s="17">
        <v>0.73178498544572101</v>
      </c>
      <c r="BD10" s="17"/>
      <c r="BE10" s="17">
        <v>0.75692399900137497</v>
      </c>
      <c r="BF10" s="17">
        <v>0.63128433039274501</v>
      </c>
      <c r="BG10" s="17">
        <v>0.77150765824016598</v>
      </c>
      <c r="BH10" s="17"/>
      <c r="BI10" s="17">
        <v>0.78496550923305297</v>
      </c>
      <c r="BJ10" s="17">
        <v>0.709457939205001</v>
      </c>
      <c r="BK10" s="17"/>
      <c r="BL10" s="17">
        <v>0.71242364827975102</v>
      </c>
      <c r="BM10" s="17">
        <v>0.7039223249298</v>
      </c>
      <c r="BN10" s="17">
        <v>0.79631578615950604</v>
      </c>
      <c r="BO10" s="17">
        <v>0.76671712105741296</v>
      </c>
      <c r="BP10" s="17">
        <v>0.726947106036409</v>
      </c>
      <c r="BQ10" s="17"/>
      <c r="BR10" s="17">
        <v>0.74969580544032099</v>
      </c>
      <c r="BS10" s="17">
        <v>0.61899520585156997</v>
      </c>
      <c r="BT10" s="17">
        <v>0.56929176447460395</v>
      </c>
      <c r="BU10" s="17">
        <v>0.62129781347446</v>
      </c>
      <c r="BV10" s="17"/>
      <c r="BW10" s="17">
        <v>0.68936320147554497</v>
      </c>
      <c r="BX10" s="17">
        <v>0.72607357269153305</v>
      </c>
      <c r="BY10" s="17">
        <v>0.70874411394770898</v>
      </c>
      <c r="BZ10" s="17">
        <v>0.76407462190985798</v>
      </c>
      <c r="CA10" s="17">
        <v>0.73868249157707799</v>
      </c>
      <c r="CB10" s="17"/>
      <c r="CC10" s="17">
        <v>0.72170259346406795</v>
      </c>
      <c r="CD10" s="17">
        <v>0.72528813353109101</v>
      </c>
      <c r="CE10" s="17">
        <v>0.73889076741967197</v>
      </c>
      <c r="CF10" s="17">
        <v>0.71449745656311503</v>
      </c>
      <c r="CG10" s="17">
        <v>0.71061111305897795</v>
      </c>
      <c r="CH10" s="17">
        <v>0.75910349231653795</v>
      </c>
      <c r="CI10" s="17">
        <v>0.73115772379302002</v>
      </c>
      <c r="CJ10" s="17">
        <v>0.71802716135779998</v>
      </c>
      <c r="CK10" s="17">
        <v>0.74348099940514201</v>
      </c>
      <c r="CL10" s="17">
        <v>0.70349818077484505</v>
      </c>
    </row>
    <row r="11" spans="2:90" x14ac:dyDescent="0.25">
      <c r="B11" s="18" t="s">
        <v>163</v>
      </c>
      <c r="C11" s="19">
        <v>5.8676754681302602E-2</v>
      </c>
      <c r="D11" s="19">
        <v>5.5254383707910699E-2</v>
      </c>
      <c r="E11" s="19">
        <v>6.11241205436392E-2</v>
      </c>
      <c r="F11" s="19"/>
      <c r="G11" s="19">
        <v>8.7642295549281907E-2</v>
      </c>
      <c r="H11" s="19">
        <v>0.100935181197362</v>
      </c>
      <c r="I11" s="19">
        <v>6.6160548252379506E-2</v>
      </c>
      <c r="J11" s="19">
        <v>5.18976871872995E-2</v>
      </c>
      <c r="K11" s="19">
        <v>3.3219895050260503E-2</v>
      </c>
      <c r="L11" s="19">
        <v>3.1878559822394299E-2</v>
      </c>
      <c r="M11" s="19"/>
      <c r="N11" s="19">
        <v>5.0158099980546302E-2</v>
      </c>
      <c r="O11" s="19">
        <v>5.7276795420301903E-2</v>
      </c>
      <c r="P11" s="19">
        <v>4.5839247059800699E-2</v>
      </c>
      <c r="Q11" s="19">
        <v>8.15050490090799E-2</v>
      </c>
      <c r="R11" s="19"/>
      <c r="S11" s="19">
        <v>8.3967863297954998E-2</v>
      </c>
      <c r="T11" s="19">
        <v>5.40379901615268E-2</v>
      </c>
      <c r="U11" s="19">
        <v>4.8548825834608303E-2</v>
      </c>
      <c r="V11" s="19">
        <v>3.8045825075856701E-2</v>
      </c>
      <c r="W11" s="19">
        <v>6.6337358470545393E-2</v>
      </c>
      <c r="X11" s="19">
        <v>7.2919411755021105E-2</v>
      </c>
      <c r="Y11" s="19">
        <v>5.0263823211982299E-2</v>
      </c>
      <c r="Z11" s="19">
        <v>3.2723181532034698E-2</v>
      </c>
      <c r="AA11" s="19">
        <v>5.8824631744146101E-2</v>
      </c>
      <c r="AB11" s="19"/>
      <c r="AC11" s="19">
        <v>4.5285383262631901E-2</v>
      </c>
      <c r="AD11" s="19">
        <v>4.1021718215008003E-2</v>
      </c>
      <c r="AE11" s="19">
        <v>0.101078805807857</v>
      </c>
      <c r="AF11" s="19"/>
      <c r="AG11" s="19">
        <v>4.6329238544874897E-2</v>
      </c>
      <c r="AH11" s="19">
        <v>5.1431712970245597E-2</v>
      </c>
      <c r="AI11" s="19">
        <v>4.9918641744706997E-2</v>
      </c>
      <c r="AJ11" s="19">
        <v>4.7267207258440198E-2</v>
      </c>
      <c r="AK11" s="19"/>
      <c r="AL11" s="19">
        <v>6.3383997531211905E-2</v>
      </c>
      <c r="AM11" s="19">
        <v>6.5866451996443504E-2</v>
      </c>
      <c r="AN11" s="19">
        <v>5.3695834079787397E-2</v>
      </c>
      <c r="AO11" s="19">
        <v>5.5848171474762898E-2</v>
      </c>
      <c r="AP11" s="19">
        <v>8.0427339021453201E-2</v>
      </c>
      <c r="AQ11" s="19"/>
      <c r="AR11" s="19">
        <v>0.10490493388564</v>
      </c>
      <c r="AS11" s="19">
        <v>6.4674301542676296E-2</v>
      </c>
      <c r="AT11" s="19">
        <v>4.7986101081406302E-2</v>
      </c>
      <c r="AU11" s="19">
        <v>3.7420321697375698E-2</v>
      </c>
      <c r="AV11" s="19">
        <v>5.2812728215456101E-2</v>
      </c>
      <c r="AW11" s="19"/>
      <c r="AX11" s="19">
        <v>6.8297415680183202E-2</v>
      </c>
      <c r="AY11" s="19">
        <v>6.05930927422327E-2</v>
      </c>
      <c r="AZ11" s="19">
        <v>6.73849709754855E-2</v>
      </c>
      <c r="BA11" s="19">
        <v>5.1530908319237401E-2</v>
      </c>
      <c r="BB11" s="19">
        <v>3.2750983952560597E-2</v>
      </c>
      <c r="BC11" s="19">
        <v>6.0473324903299E-2</v>
      </c>
      <c r="BD11" s="19"/>
      <c r="BE11" s="19">
        <v>6.3991413090516494E-2</v>
      </c>
      <c r="BF11" s="19">
        <v>6.8993109198959596E-2</v>
      </c>
      <c r="BG11" s="19">
        <v>3.8930239340033902E-2</v>
      </c>
      <c r="BH11" s="19"/>
      <c r="BI11" s="19">
        <v>5.9853827451762799E-2</v>
      </c>
      <c r="BJ11" s="19">
        <v>5.8377922628733002E-2</v>
      </c>
      <c r="BK11" s="19"/>
      <c r="BL11" s="19">
        <v>3.5056409186008899E-2</v>
      </c>
      <c r="BM11" s="19">
        <v>5.4921135304147599E-2</v>
      </c>
      <c r="BN11" s="19">
        <v>8.8718871377680003E-2</v>
      </c>
      <c r="BO11" s="19">
        <v>7.8326179932818596E-2</v>
      </c>
      <c r="BP11" s="19">
        <v>7.1955236515362994E-2</v>
      </c>
      <c r="BQ11" s="19"/>
      <c r="BR11" s="19">
        <v>5.27974950110182E-2</v>
      </c>
      <c r="BS11" s="19">
        <v>0.101183198346654</v>
      </c>
      <c r="BT11" s="19">
        <v>6.6728707670627496E-2</v>
      </c>
      <c r="BU11" s="19">
        <v>8.0682713199392297E-2</v>
      </c>
      <c r="BV11" s="19"/>
      <c r="BW11" s="19">
        <v>4.9663587492871399E-2</v>
      </c>
      <c r="BX11" s="19">
        <v>5.0295087721220502E-2</v>
      </c>
      <c r="BY11" s="19">
        <v>6.3416583527580006E-2</v>
      </c>
      <c r="BZ11" s="19">
        <v>4.4216094664611703E-2</v>
      </c>
      <c r="CA11" s="19">
        <v>8.2452421729845293E-2</v>
      </c>
      <c r="CB11" s="19"/>
      <c r="CC11" s="19">
        <v>9.6564857370348103E-2</v>
      </c>
      <c r="CD11" s="19">
        <v>6.9992811928697093E-2</v>
      </c>
      <c r="CE11" s="19">
        <v>3.7924742353968199E-2</v>
      </c>
      <c r="CF11" s="19">
        <v>8.2804566771118804E-2</v>
      </c>
      <c r="CG11" s="19">
        <v>7.3886553058025495E-2</v>
      </c>
      <c r="CH11" s="19">
        <v>5.0530002274895403E-2</v>
      </c>
      <c r="CI11" s="19">
        <v>3.7927210443646699E-2</v>
      </c>
      <c r="CJ11" s="19">
        <v>3.9411633725591602E-2</v>
      </c>
      <c r="CK11" s="19">
        <v>3.8913415138453998E-2</v>
      </c>
      <c r="CL11" s="19">
        <v>3.3169307580049698E-2</v>
      </c>
    </row>
    <row r="12" spans="2:90" x14ac:dyDescent="0.25">
      <c r="B12" s="16"/>
    </row>
    <row r="13" spans="2:90" x14ac:dyDescent="0.25">
      <c r="B13" t="s">
        <v>114</v>
      </c>
    </row>
    <row r="14" spans="2:90" x14ac:dyDescent="0.25">
      <c r="B14" t="s">
        <v>115</v>
      </c>
    </row>
    <row r="16" spans="2:90" x14ac:dyDescent="0.25">
      <c r="B16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546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542</v>
      </c>
      <c r="C9" s="17">
        <v>0.35943987454160597</v>
      </c>
      <c r="D9" s="17">
        <v>0.32388152659479702</v>
      </c>
      <c r="E9" s="17">
        <v>0.393434608478264</v>
      </c>
      <c r="F9" s="17"/>
      <c r="G9" s="17">
        <v>0.30613464499572501</v>
      </c>
      <c r="H9" s="17">
        <v>0.41001261420493301</v>
      </c>
      <c r="I9" s="17">
        <v>0.432993772091394</v>
      </c>
      <c r="J9" s="17">
        <v>0.370964461492506</v>
      </c>
      <c r="K9" s="17">
        <v>0.34773123783857102</v>
      </c>
      <c r="L9" s="17">
        <v>0.29495164141456298</v>
      </c>
      <c r="M9" s="17"/>
      <c r="N9" s="17">
        <v>0.37574228896179201</v>
      </c>
      <c r="O9" s="17">
        <v>0.38073974641806102</v>
      </c>
      <c r="P9" s="17">
        <v>0.37117524614550801</v>
      </c>
      <c r="Q9" s="17">
        <v>0.307777925520827</v>
      </c>
      <c r="R9" s="17"/>
      <c r="S9" s="17">
        <v>0.328925188681015</v>
      </c>
      <c r="T9" s="17">
        <v>0.37251376163510302</v>
      </c>
      <c r="U9" s="17">
        <v>0.35365956801016102</v>
      </c>
      <c r="V9" s="17">
        <v>0.39274546915141301</v>
      </c>
      <c r="W9" s="17">
        <v>0.33470129878168098</v>
      </c>
      <c r="X9" s="17">
        <v>0.36039622281128503</v>
      </c>
      <c r="Y9" s="17">
        <v>0.36456809912632498</v>
      </c>
      <c r="Z9" s="17">
        <v>0.34507755228486398</v>
      </c>
      <c r="AA9" s="17">
        <v>0.37317374011408999</v>
      </c>
      <c r="AB9" s="17"/>
      <c r="AC9" s="17">
        <v>0.34712353679378</v>
      </c>
      <c r="AD9" s="17">
        <v>0.40403998942674002</v>
      </c>
      <c r="AE9" s="17">
        <v>0.32292456522902102</v>
      </c>
      <c r="AF9" s="17"/>
      <c r="AG9" s="17">
        <v>0.39775563985324502</v>
      </c>
      <c r="AH9" s="17">
        <v>0.39341205362553</v>
      </c>
      <c r="AI9" s="17">
        <v>0.38709327521742398</v>
      </c>
      <c r="AJ9" s="17">
        <v>0.34185886990518</v>
      </c>
      <c r="AK9" s="17"/>
      <c r="AL9" s="17">
        <v>0.30240667608715099</v>
      </c>
      <c r="AM9" s="17">
        <v>0.34917725847654801</v>
      </c>
      <c r="AN9" s="17">
        <v>0.398142543268723</v>
      </c>
      <c r="AO9" s="17">
        <v>0.43480980883112502</v>
      </c>
      <c r="AP9" s="17">
        <v>0.38822432024033698</v>
      </c>
      <c r="AQ9" s="17"/>
      <c r="AR9" s="17">
        <v>0.27843156953479398</v>
      </c>
      <c r="AS9" s="17">
        <v>0.32658332807381502</v>
      </c>
      <c r="AT9" s="17">
        <v>0.37017924371997701</v>
      </c>
      <c r="AU9" s="17">
        <v>0.40976121211348898</v>
      </c>
      <c r="AV9" s="17">
        <v>0.43171874481392197</v>
      </c>
      <c r="AW9" s="17"/>
      <c r="AX9" s="17">
        <v>0.36449434258584301</v>
      </c>
      <c r="AY9" s="17">
        <v>0.33250103435092099</v>
      </c>
      <c r="AZ9" s="17">
        <v>0.30063215130863302</v>
      </c>
      <c r="BA9" s="17">
        <v>0.38531308845578599</v>
      </c>
      <c r="BB9" s="17">
        <v>0.42159897376067201</v>
      </c>
      <c r="BC9" s="17">
        <v>0.40881002102654801</v>
      </c>
      <c r="BD9" s="17"/>
      <c r="BE9" s="17">
        <v>0.30737822943256998</v>
      </c>
      <c r="BF9" s="17">
        <v>0.44972696012012198</v>
      </c>
      <c r="BG9" s="17">
        <v>0.34569662498631798</v>
      </c>
      <c r="BH9" s="17"/>
      <c r="BI9" s="17">
        <v>0.36461595059794</v>
      </c>
      <c r="BJ9" s="17">
        <v>0.35812578634673098</v>
      </c>
      <c r="BK9" s="17"/>
      <c r="BL9" s="17">
        <v>0.35333845443872203</v>
      </c>
      <c r="BM9" s="17">
        <v>0.43346198662726798</v>
      </c>
      <c r="BN9" s="17">
        <v>0.29939250627594</v>
      </c>
      <c r="BO9" s="17">
        <v>0.31522625668040299</v>
      </c>
      <c r="BP9" s="17">
        <v>0.348355331740069</v>
      </c>
      <c r="BQ9" s="17"/>
      <c r="BR9" s="17">
        <v>0.36734443945214401</v>
      </c>
      <c r="BS9" s="17">
        <v>0.29858257062854499</v>
      </c>
      <c r="BT9" s="17">
        <v>0.34785315273494999</v>
      </c>
      <c r="BU9" s="17">
        <v>0.34101484656418801</v>
      </c>
      <c r="BV9" s="17"/>
      <c r="BW9" s="17">
        <v>0.36031197560442901</v>
      </c>
      <c r="BX9" s="17">
        <v>0.37859341731024498</v>
      </c>
      <c r="BY9" s="17">
        <v>0.35451994321764602</v>
      </c>
      <c r="BZ9" s="17">
        <v>0.37551747061235402</v>
      </c>
      <c r="CA9" s="17">
        <v>0.33482404219289602</v>
      </c>
      <c r="CB9" s="17"/>
      <c r="CC9" s="17">
        <v>0.32319252807353499</v>
      </c>
      <c r="CD9" s="17">
        <v>0.33373714831555301</v>
      </c>
      <c r="CE9" s="17">
        <v>0.32471665702196001</v>
      </c>
      <c r="CF9" s="17">
        <v>0.37079273752804698</v>
      </c>
      <c r="CG9" s="17">
        <v>0.322976116651012</v>
      </c>
      <c r="CH9" s="17">
        <v>0.36158702021141198</v>
      </c>
      <c r="CI9" s="17">
        <v>0.41618030909334602</v>
      </c>
      <c r="CJ9" s="17">
        <v>0.38228904005020198</v>
      </c>
      <c r="CK9" s="17">
        <v>0.39660161408092498</v>
      </c>
      <c r="CL9" s="17">
        <v>0.38494658279738297</v>
      </c>
    </row>
    <row r="10" spans="2:90" x14ac:dyDescent="0.25">
      <c r="B10" s="18" t="s">
        <v>543</v>
      </c>
      <c r="C10" s="17">
        <v>0.58321248347042898</v>
      </c>
      <c r="D10" s="17">
        <v>0.61592699370927395</v>
      </c>
      <c r="E10" s="17">
        <v>0.55304168256615704</v>
      </c>
      <c r="F10" s="17"/>
      <c r="G10" s="17">
        <v>0.58350255967643705</v>
      </c>
      <c r="H10" s="17">
        <v>0.50678091217191001</v>
      </c>
      <c r="I10" s="17">
        <v>0.500990025745217</v>
      </c>
      <c r="J10" s="17">
        <v>0.57418417572559399</v>
      </c>
      <c r="K10" s="17">
        <v>0.617936957194267</v>
      </c>
      <c r="L10" s="17">
        <v>0.67887867428748205</v>
      </c>
      <c r="M10" s="17"/>
      <c r="N10" s="17">
        <v>0.58050548903775301</v>
      </c>
      <c r="O10" s="17">
        <v>0.56294298503025197</v>
      </c>
      <c r="P10" s="17">
        <v>0.58243616306313395</v>
      </c>
      <c r="Q10" s="17">
        <v>0.60861900968303495</v>
      </c>
      <c r="R10" s="17"/>
      <c r="S10" s="17">
        <v>0.58926257802340798</v>
      </c>
      <c r="T10" s="17">
        <v>0.58066371298412001</v>
      </c>
      <c r="U10" s="17">
        <v>0.59809990686260395</v>
      </c>
      <c r="V10" s="17">
        <v>0.55545930180835201</v>
      </c>
      <c r="W10" s="17">
        <v>0.60434334765678199</v>
      </c>
      <c r="X10" s="17">
        <v>0.57839333414363003</v>
      </c>
      <c r="Y10" s="17">
        <v>0.57536997553803104</v>
      </c>
      <c r="Z10" s="17">
        <v>0.61035457249966196</v>
      </c>
      <c r="AA10" s="17">
        <v>0.57672175598486497</v>
      </c>
      <c r="AB10" s="17"/>
      <c r="AC10" s="17">
        <v>0.61112701595867303</v>
      </c>
      <c r="AD10" s="17">
        <v>0.55322904427368902</v>
      </c>
      <c r="AE10" s="17">
        <v>0.57981127007685795</v>
      </c>
      <c r="AF10" s="17"/>
      <c r="AG10" s="17">
        <v>0.56546360413947605</v>
      </c>
      <c r="AH10" s="17">
        <v>0.55140371430200796</v>
      </c>
      <c r="AI10" s="17">
        <v>0.57312468906296099</v>
      </c>
      <c r="AJ10" s="17">
        <v>0.60804884691356398</v>
      </c>
      <c r="AK10" s="17"/>
      <c r="AL10" s="17">
        <v>0.63268691204694505</v>
      </c>
      <c r="AM10" s="17">
        <v>0.59592200472454404</v>
      </c>
      <c r="AN10" s="17">
        <v>0.54337308300716403</v>
      </c>
      <c r="AO10" s="17">
        <v>0.52144766282946298</v>
      </c>
      <c r="AP10" s="17">
        <v>0.49657713826748301</v>
      </c>
      <c r="AQ10" s="17"/>
      <c r="AR10" s="17">
        <v>0.63835790287794603</v>
      </c>
      <c r="AS10" s="17">
        <v>0.61257112360857702</v>
      </c>
      <c r="AT10" s="17">
        <v>0.58703520495201</v>
      </c>
      <c r="AU10" s="17">
        <v>0.53582536854807505</v>
      </c>
      <c r="AV10" s="17">
        <v>0.52371986466182796</v>
      </c>
      <c r="AW10" s="17"/>
      <c r="AX10" s="17">
        <v>0.56039598132512103</v>
      </c>
      <c r="AY10" s="17">
        <v>0.60960395433117198</v>
      </c>
      <c r="AZ10" s="17">
        <v>0.64917061097005502</v>
      </c>
      <c r="BA10" s="17">
        <v>0.56388760431180995</v>
      </c>
      <c r="BB10" s="17">
        <v>0.53706147487075295</v>
      </c>
      <c r="BC10" s="17">
        <v>0.54575985552818895</v>
      </c>
      <c r="BD10" s="17"/>
      <c r="BE10" s="17">
        <v>0.63300407973052497</v>
      </c>
      <c r="BF10" s="17">
        <v>0.47657454200001598</v>
      </c>
      <c r="BG10" s="17">
        <v>0.62120851196749005</v>
      </c>
      <c r="BH10" s="17"/>
      <c r="BI10" s="17">
        <v>0.58017401835426397</v>
      </c>
      <c r="BJ10" s="17">
        <v>0.58398388077916896</v>
      </c>
      <c r="BK10" s="17"/>
      <c r="BL10" s="17">
        <v>0.61424157047942296</v>
      </c>
      <c r="BM10" s="17">
        <v>0.51014313724688098</v>
      </c>
      <c r="BN10" s="17">
        <v>0.61571436508155597</v>
      </c>
      <c r="BO10" s="17">
        <v>0.60339119618420201</v>
      </c>
      <c r="BP10" s="17">
        <v>0.57943998758104698</v>
      </c>
      <c r="BQ10" s="17"/>
      <c r="BR10" s="17">
        <v>0.58510373045645903</v>
      </c>
      <c r="BS10" s="17">
        <v>0.58276349444222997</v>
      </c>
      <c r="BT10" s="17">
        <v>0.55345108217551098</v>
      </c>
      <c r="BU10" s="17">
        <v>0.58628420221278699</v>
      </c>
      <c r="BV10" s="17"/>
      <c r="BW10" s="17">
        <v>0.58134970813352904</v>
      </c>
      <c r="BX10" s="17">
        <v>0.58115551545189004</v>
      </c>
      <c r="BY10" s="17">
        <v>0.58776095854287902</v>
      </c>
      <c r="BZ10" s="17">
        <v>0.57232861933757095</v>
      </c>
      <c r="CA10" s="17">
        <v>0.59938758204932097</v>
      </c>
      <c r="CB10" s="17"/>
      <c r="CC10" s="17">
        <v>0.60001502385807204</v>
      </c>
      <c r="CD10" s="17">
        <v>0.60540698577987795</v>
      </c>
      <c r="CE10" s="17">
        <v>0.61465491929469895</v>
      </c>
      <c r="CF10" s="17">
        <v>0.55451613656907095</v>
      </c>
      <c r="CG10" s="17">
        <v>0.60790771860628201</v>
      </c>
      <c r="CH10" s="17">
        <v>0.58746637264171297</v>
      </c>
      <c r="CI10" s="17">
        <v>0.542999164372305</v>
      </c>
      <c r="CJ10" s="17">
        <v>0.58036415482385695</v>
      </c>
      <c r="CK10" s="17">
        <v>0.56671518232710905</v>
      </c>
      <c r="CL10" s="17">
        <v>0.58992159517827003</v>
      </c>
    </row>
    <row r="11" spans="2:90" x14ac:dyDescent="0.25">
      <c r="B11" s="18" t="s">
        <v>163</v>
      </c>
      <c r="C11" s="19">
        <v>5.7347641987964999E-2</v>
      </c>
      <c r="D11" s="19">
        <v>6.0191479695929001E-2</v>
      </c>
      <c r="E11" s="19">
        <v>5.3523708955578703E-2</v>
      </c>
      <c r="F11" s="19"/>
      <c r="G11" s="19">
        <v>0.11036279532783801</v>
      </c>
      <c r="H11" s="19">
        <v>8.3206473623157001E-2</v>
      </c>
      <c r="I11" s="19">
        <v>6.6016202163388896E-2</v>
      </c>
      <c r="J11" s="19">
        <v>5.4851362781900399E-2</v>
      </c>
      <c r="K11" s="19">
        <v>3.4331804967161997E-2</v>
      </c>
      <c r="L11" s="19">
        <v>2.6169684297955301E-2</v>
      </c>
      <c r="M11" s="19"/>
      <c r="N11" s="19">
        <v>4.3752222000455497E-2</v>
      </c>
      <c r="O11" s="19">
        <v>5.6317268551686797E-2</v>
      </c>
      <c r="P11" s="19">
        <v>4.6388590791358597E-2</v>
      </c>
      <c r="Q11" s="19">
        <v>8.3603064796138604E-2</v>
      </c>
      <c r="R11" s="19"/>
      <c r="S11" s="19">
        <v>8.1812233295576506E-2</v>
      </c>
      <c r="T11" s="19">
        <v>4.6822525380776601E-2</v>
      </c>
      <c r="U11" s="19">
        <v>4.8240525127235E-2</v>
      </c>
      <c r="V11" s="19">
        <v>5.1795229040235299E-2</v>
      </c>
      <c r="W11" s="19">
        <v>6.0955353561537202E-2</v>
      </c>
      <c r="X11" s="19">
        <v>6.1210443045085002E-2</v>
      </c>
      <c r="Y11" s="19">
        <v>6.0061925335644202E-2</v>
      </c>
      <c r="Z11" s="19">
        <v>4.4567875215474499E-2</v>
      </c>
      <c r="AA11" s="19">
        <v>5.0104503901045601E-2</v>
      </c>
      <c r="AB11" s="19"/>
      <c r="AC11" s="19">
        <v>4.1749447247546097E-2</v>
      </c>
      <c r="AD11" s="19">
        <v>4.2730966299570301E-2</v>
      </c>
      <c r="AE11" s="19">
        <v>9.7264164694121205E-2</v>
      </c>
      <c r="AF11" s="19"/>
      <c r="AG11" s="19">
        <v>3.6780756007279501E-2</v>
      </c>
      <c r="AH11" s="19">
        <v>5.51842320724623E-2</v>
      </c>
      <c r="AI11" s="19">
        <v>3.9782035719614597E-2</v>
      </c>
      <c r="AJ11" s="19">
        <v>5.0092283181255998E-2</v>
      </c>
      <c r="AK11" s="19"/>
      <c r="AL11" s="19">
        <v>6.4906411865903901E-2</v>
      </c>
      <c r="AM11" s="19">
        <v>5.4900736798908098E-2</v>
      </c>
      <c r="AN11" s="19">
        <v>5.8484373724112998E-2</v>
      </c>
      <c r="AO11" s="19">
        <v>4.37425283394123E-2</v>
      </c>
      <c r="AP11" s="19">
        <v>0.11519854149218101</v>
      </c>
      <c r="AQ11" s="19"/>
      <c r="AR11" s="19">
        <v>8.3210527587259206E-2</v>
      </c>
      <c r="AS11" s="19">
        <v>6.0845548317608703E-2</v>
      </c>
      <c r="AT11" s="19">
        <v>4.2785551328012997E-2</v>
      </c>
      <c r="AU11" s="19">
        <v>5.4413419338435999E-2</v>
      </c>
      <c r="AV11" s="19">
        <v>4.4561390524250101E-2</v>
      </c>
      <c r="AW11" s="19"/>
      <c r="AX11" s="19">
        <v>7.5109676089035696E-2</v>
      </c>
      <c r="AY11" s="19">
        <v>5.7895011317907398E-2</v>
      </c>
      <c r="AZ11" s="19">
        <v>5.0197237721311599E-2</v>
      </c>
      <c r="BA11" s="19">
        <v>5.0799307232404903E-2</v>
      </c>
      <c r="BB11" s="19">
        <v>4.1339551368574597E-2</v>
      </c>
      <c r="BC11" s="19">
        <v>4.54301234452631E-2</v>
      </c>
      <c r="BD11" s="19"/>
      <c r="BE11" s="19">
        <v>5.9617690836905199E-2</v>
      </c>
      <c r="BF11" s="19">
        <v>7.3698497879861394E-2</v>
      </c>
      <c r="BG11" s="19">
        <v>3.3094863046191803E-2</v>
      </c>
      <c r="BH11" s="19"/>
      <c r="BI11" s="19">
        <v>5.5210031047796503E-2</v>
      </c>
      <c r="BJ11" s="19">
        <v>5.7890332874099497E-2</v>
      </c>
      <c r="BK11" s="19"/>
      <c r="BL11" s="19">
        <v>3.2419975081855103E-2</v>
      </c>
      <c r="BM11" s="19">
        <v>5.6394876125850799E-2</v>
      </c>
      <c r="BN11" s="19">
        <v>8.4893128642503798E-2</v>
      </c>
      <c r="BO11" s="19">
        <v>8.1382547135395195E-2</v>
      </c>
      <c r="BP11" s="19">
        <v>7.22046806788849E-2</v>
      </c>
      <c r="BQ11" s="19"/>
      <c r="BR11" s="19">
        <v>4.7551830091397303E-2</v>
      </c>
      <c r="BS11" s="19">
        <v>0.11865393492922501</v>
      </c>
      <c r="BT11" s="19">
        <v>9.8695765089538603E-2</v>
      </c>
      <c r="BU11" s="19">
        <v>7.2700951223025098E-2</v>
      </c>
      <c r="BV11" s="19"/>
      <c r="BW11" s="19">
        <v>5.8338316262041702E-2</v>
      </c>
      <c r="BX11" s="19">
        <v>4.0251067237865E-2</v>
      </c>
      <c r="BY11" s="19">
        <v>5.7719098239474798E-2</v>
      </c>
      <c r="BZ11" s="19">
        <v>5.2153910050075802E-2</v>
      </c>
      <c r="CA11" s="19">
        <v>6.5788375757783402E-2</v>
      </c>
      <c r="CB11" s="19"/>
      <c r="CC11" s="19">
        <v>7.6792448068393596E-2</v>
      </c>
      <c r="CD11" s="19">
        <v>6.0855865904568998E-2</v>
      </c>
      <c r="CE11" s="19">
        <v>6.0628423683340697E-2</v>
      </c>
      <c r="CF11" s="19">
        <v>7.4691125902881794E-2</v>
      </c>
      <c r="CG11" s="19">
        <v>6.9116164742706404E-2</v>
      </c>
      <c r="CH11" s="19">
        <v>5.09466071468751E-2</v>
      </c>
      <c r="CI11" s="19">
        <v>4.0820526534348998E-2</v>
      </c>
      <c r="CJ11" s="19">
        <v>3.7346805125941199E-2</v>
      </c>
      <c r="CK11" s="19">
        <v>3.6683203591965897E-2</v>
      </c>
      <c r="CL11" s="19">
        <v>2.5131822024347099E-2</v>
      </c>
    </row>
    <row r="12" spans="2:90" x14ac:dyDescent="0.25">
      <c r="B12" s="16"/>
    </row>
    <row r="13" spans="2:90" x14ac:dyDescent="0.25">
      <c r="B13" t="s">
        <v>114</v>
      </c>
    </row>
    <row r="14" spans="2:90" x14ac:dyDescent="0.25">
      <c r="B14" t="s">
        <v>115</v>
      </c>
    </row>
    <row r="16" spans="2:90" x14ac:dyDescent="0.25">
      <c r="B16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547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542</v>
      </c>
      <c r="C9" s="17">
        <v>0.32076927247616199</v>
      </c>
      <c r="D9" s="17">
        <v>0.34077072010069898</v>
      </c>
      <c r="E9" s="17">
        <v>0.30301238877536402</v>
      </c>
      <c r="F9" s="17"/>
      <c r="G9" s="17">
        <v>0.338624447890225</v>
      </c>
      <c r="H9" s="17">
        <v>0.39084176578004198</v>
      </c>
      <c r="I9" s="17">
        <v>0.334791071950718</v>
      </c>
      <c r="J9" s="17">
        <v>0.244186856441797</v>
      </c>
      <c r="K9" s="17">
        <v>0.31290706865796802</v>
      </c>
      <c r="L9" s="17">
        <v>0.31204806160820298</v>
      </c>
      <c r="M9" s="17"/>
      <c r="N9" s="17">
        <v>0.40262040652757503</v>
      </c>
      <c r="O9" s="17">
        <v>0.289762679465427</v>
      </c>
      <c r="P9" s="17">
        <v>0.34961223643814199</v>
      </c>
      <c r="Q9" s="17">
        <v>0.23889955022753501</v>
      </c>
      <c r="R9" s="17"/>
      <c r="S9" s="17">
        <v>0.367690849354116</v>
      </c>
      <c r="T9" s="17">
        <v>0.32251545144338001</v>
      </c>
      <c r="U9" s="17">
        <v>0.32484935401729997</v>
      </c>
      <c r="V9" s="17">
        <v>0.31706061549820203</v>
      </c>
      <c r="W9" s="17">
        <v>0.32317883262340902</v>
      </c>
      <c r="X9" s="17">
        <v>0.338409830396665</v>
      </c>
      <c r="Y9" s="17">
        <v>0.27791936429653702</v>
      </c>
      <c r="Z9" s="17">
        <v>0.29591080526721802</v>
      </c>
      <c r="AA9" s="17">
        <v>0.28770628923999197</v>
      </c>
      <c r="AB9" s="17"/>
      <c r="AC9" s="17">
        <v>0.32562176416963101</v>
      </c>
      <c r="AD9" s="17">
        <v>0.34775271478196101</v>
      </c>
      <c r="AE9" s="17">
        <v>0.25210175497851001</v>
      </c>
      <c r="AF9" s="17"/>
      <c r="AG9" s="17">
        <v>0.38074410063567399</v>
      </c>
      <c r="AH9" s="17">
        <v>0.38009322198113699</v>
      </c>
      <c r="AI9" s="17">
        <v>0.32454981517812498</v>
      </c>
      <c r="AJ9" s="17">
        <v>0.30983665887781803</v>
      </c>
      <c r="AK9" s="17"/>
      <c r="AL9" s="17">
        <v>0.26725139327879399</v>
      </c>
      <c r="AM9" s="17">
        <v>0.28910346115361102</v>
      </c>
      <c r="AN9" s="17">
        <v>0.34388838913504799</v>
      </c>
      <c r="AO9" s="17">
        <v>0.43347505485089699</v>
      </c>
      <c r="AP9" s="17">
        <v>0.43446467444132802</v>
      </c>
      <c r="AQ9" s="17"/>
      <c r="AR9" s="17">
        <v>0.22996022926812401</v>
      </c>
      <c r="AS9" s="17">
        <v>0.29781046723636501</v>
      </c>
      <c r="AT9" s="17">
        <v>0.320433668730087</v>
      </c>
      <c r="AU9" s="17">
        <v>0.33297791177871899</v>
      </c>
      <c r="AV9" s="17">
        <v>0.50995830968780698</v>
      </c>
      <c r="AW9" s="17"/>
      <c r="AX9" s="17">
        <v>0.362667557792619</v>
      </c>
      <c r="AY9" s="17">
        <v>0.31193839889365499</v>
      </c>
      <c r="AZ9" s="17">
        <v>0.27347530034707301</v>
      </c>
      <c r="BA9" s="17">
        <v>0.27517392663204399</v>
      </c>
      <c r="BB9" s="17">
        <v>0.38913995957055098</v>
      </c>
      <c r="BC9" s="17">
        <v>0.30907770908031501</v>
      </c>
      <c r="BD9" s="17"/>
      <c r="BE9" s="17">
        <v>0.27567874029894301</v>
      </c>
      <c r="BF9" s="17">
        <v>0.401951172385908</v>
      </c>
      <c r="BG9" s="17">
        <v>0.30521911752179598</v>
      </c>
      <c r="BH9" s="17"/>
      <c r="BI9" s="17">
        <v>0.26783845285729102</v>
      </c>
      <c r="BJ9" s="17">
        <v>0.33420720585449998</v>
      </c>
      <c r="BK9" s="17"/>
      <c r="BL9" s="17">
        <v>0.36337176566394302</v>
      </c>
      <c r="BM9" s="17">
        <v>0.34405374572342201</v>
      </c>
      <c r="BN9" s="17">
        <v>0.22434578981886799</v>
      </c>
      <c r="BO9" s="17">
        <v>0.24491678243221199</v>
      </c>
      <c r="BP9" s="17">
        <v>0.28828494432207502</v>
      </c>
      <c r="BQ9" s="17"/>
      <c r="BR9" s="17">
        <v>0.31063613287226699</v>
      </c>
      <c r="BS9" s="17">
        <v>0.33402302551254598</v>
      </c>
      <c r="BT9" s="17">
        <v>0.428398217816158</v>
      </c>
      <c r="BU9" s="17">
        <v>0.39175711728453499</v>
      </c>
      <c r="BV9" s="17"/>
      <c r="BW9" s="17">
        <v>0.35538146777693302</v>
      </c>
      <c r="BX9" s="17">
        <v>0.36494193091438298</v>
      </c>
      <c r="BY9" s="17">
        <v>0.31311862189332301</v>
      </c>
      <c r="BZ9" s="17">
        <v>0.31724509739564999</v>
      </c>
      <c r="CA9" s="17">
        <v>0.25252549005983399</v>
      </c>
      <c r="CB9" s="17"/>
      <c r="CC9" s="17">
        <v>0.26912244409738501</v>
      </c>
      <c r="CD9" s="17">
        <v>0.26156310457758802</v>
      </c>
      <c r="CE9" s="17">
        <v>0.27685847680181802</v>
      </c>
      <c r="CF9" s="17">
        <v>0.31092555470815397</v>
      </c>
      <c r="CG9" s="17">
        <v>0.34175590473374801</v>
      </c>
      <c r="CH9" s="17">
        <v>0.31869997184674398</v>
      </c>
      <c r="CI9" s="17">
        <v>0.34091545081705399</v>
      </c>
      <c r="CJ9" s="17">
        <v>0.327213199448329</v>
      </c>
      <c r="CK9" s="17">
        <v>0.37560831275736101</v>
      </c>
      <c r="CL9" s="17">
        <v>0.40304563350831302</v>
      </c>
    </row>
    <row r="10" spans="2:90" x14ac:dyDescent="0.25">
      <c r="B10" s="18" t="s">
        <v>543</v>
      </c>
      <c r="C10" s="17">
        <v>0.438853067970632</v>
      </c>
      <c r="D10" s="17">
        <v>0.44618857597362099</v>
      </c>
      <c r="E10" s="17">
        <v>0.43223904568229499</v>
      </c>
      <c r="F10" s="17"/>
      <c r="G10" s="17">
        <v>0.42477346177153102</v>
      </c>
      <c r="H10" s="17">
        <v>0.38408941599209301</v>
      </c>
      <c r="I10" s="17">
        <v>0.38989806582825198</v>
      </c>
      <c r="J10" s="17">
        <v>0.50769715504382296</v>
      </c>
      <c r="K10" s="17">
        <v>0.42076315717841001</v>
      </c>
      <c r="L10" s="17">
        <v>0.48225625733461602</v>
      </c>
      <c r="M10" s="17"/>
      <c r="N10" s="17">
        <v>0.40599162415397799</v>
      </c>
      <c r="O10" s="17">
        <v>0.45269603872703801</v>
      </c>
      <c r="P10" s="17">
        <v>0.43150667043924901</v>
      </c>
      <c r="Q10" s="17">
        <v>0.46571337588953499</v>
      </c>
      <c r="R10" s="17"/>
      <c r="S10" s="17">
        <v>0.366570204915455</v>
      </c>
      <c r="T10" s="17">
        <v>0.42679310771532802</v>
      </c>
      <c r="U10" s="17">
        <v>0.448970190665053</v>
      </c>
      <c r="V10" s="17">
        <v>0.43019774739227401</v>
      </c>
      <c r="W10" s="17">
        <v>0.455392936468416</v>
      </c>
      <c r="X10" s="17">
        <v>0.435003353583782</v>
      </c>
      <c r="Y10" s="17">
        <v>0.46849549395290802</v>
      </c>
      <c r="Z10" s="17">
        <v>0.45612815215917202</v>
      </c>
      <c r="AA10" s="17">
        <v>0.50375922539941498</v>
      </c>
      <c r="AB10" s="17"/>
      <c r="AC10" s="17">
        <v>0.46278093289764199</v>
      </c>
      <c r="AD10" s="17">
        <v>0.434273105481772</v>
      </c>
      <c r="AE10" s="17">
        <v>0.41455508732338597</v>
      </c>
      <c r="AF10" s="17"/>
      <c r="AG10" s="17">
        <v>0.43152378062281699</v>
      </c>
      <c r="AH10" s="17">
        <v>0.41603112388123697</v>
      </c>
      <c r="AI10" s="17">
        <v>0.430443548557849</v>
      </c>
      <c r="AJ10" s="17">
        <v>0.48315904383354302</v>
      </c>
      <c r="AK10" s="17"/>
      <c r="AL10" s="17">
        <v>0.45823308779689798</v>
      </c>
      <c r="AM10" s="17">
        <v>0.47134485675048199</v>
      </c>
      <c r="AN10" s="17">
        <v>0.41379643647859299</v>
      </c>
      <c r="AO10" s="17">
        <v>0.38143936867370198</v>
      </c>
      <c r="AP10" s="17">
        <v>0.37614527632040001</v>
      </c>
      <c r="AQ10" s="17"/>
      <c r="AR10" s="17">
        <v>0.461870066535575</v>
      </c>
      <c r="AS10" s="17">
        <v>0.46090617337162998</v>
      </c>
      <c r="AT10" s="17">
        <v>0.47052614537259801</v>
      </c>
      <c r="AU10" s="17">
        <v>0.41533052700467799</v>
      </c>
      <c r="AV10" s="17">
        <v>0.32240687030007598</v>
      </c>
      <c r="AW10" s="17"/>
      <c r="AX10" s="17">
        <v>0.39896752863134699</v>
      </c>
      <c r="AY10" s="17">
        <v>0.43321228511875898</v>
      </c>
      <c r="AZ10" s="17">
        <v>0.47642611758703002</v>
      </c>
      <c r="BA10" s="17">
        <v>0.47146133302364901</v>
      </c>
      <c r="BB10" s="17">
        <v>0.44089303724793599</v>
      </c>
      <c r="BC10" s="17">
        <v>0.43882267358964699</v>
      </c>
      <c r="BD10" s="17"/>
      <c r="BE10" s="17">
        <v>0.45561296688286601</v>
      </c>
      <c r="BF10" s="17">
        <v>0.39534367227907502</v>
      </c>
      <c r="BG10" s="17">
        <v>0.46246307122990798</v>
      </c>
      <c r="BH10" s="17"/>
      <c r="BI10" s="17">
        <v>0.46015752827762901</v>
      </c>
      <c r="BJ10" s="17">
        <v>0.433444349187732</v>
      </c>
      <c r="BK10" s="17"/>
      <c r="BL10" s="17">
        <v>0.44189290163910799</v>
      </c>
      <c r="BM10" s="17">
        <v>0.42266026024027797</v>
      </c>
      <c r="BN10" s="17">
        <v>0.486641975995311</v>
      </c>
      <c r="BO10" s="17">
        <v>0.47099210648441497</v>
      </c>
      <c r="BP10" s="17">
        <v>0.432078691930047</v>
      </c>
      <c r="BQ10" s="17"/>
      <c r="BR10" s="17">
        <v>0.44793385785273399</v>
      </c>
      <c r="BS10" s="17">
        <v>0.42593019094314999</v>
      </c>
      <c r="BT10" s="17">
        <v>0.36534906531521399</v>
      </c>
      <c r="BU10" s="17">
        <v>0.38167476855305899</v>
      </c>
      <c r="BV10" s="17"/>
      <c r="BW10" s="17">
        <v>0.40813875794015098</v>
      </c>
      <c r="BX10" s="17">
        <v>0.41202142466847902</v>
      </c>
      <c r="BY10" s="17">
        <v>0.45378452994123403</v>
      </c>
      <c r="BZ10" s="17">
        <v>0.42760177375953801</v>
      </c>
      <c r="CA10" s="17">
        <v>0.49449982029033301</v>
      </c>
      <c r="CB10" s="17"/>
      <c r="CC10" s="17">
        <v>0.47333857347897701</v>
      </c>
      <c r="CD10" s="17">
        <v>0.468613122483029</v>
      </c>
      <c r="CE10" s="17">
        <v>0.47296572671523102</v>
      </c>
      <c r="CF10" s="17">
        <v>0.40307859444203997</v>
      </c>
      <c r="CG10" s="17">
        <v>0.41182153319268799</v>
      </c>
      <c r="CH10" s="17">
        <v>0.43387157381652602</v>
      </c>
      <c r="CI10" s="17">
        <v>0.45502498382043799</v>
      </c>
      <c r="CJ10" s="17">
        <v>0.44799445885635403</v>
      </c>
      <c r="CK10" s="17">
        <v>0.44554076657967601</v>
      </c>
      <c r="CL10" s="17">
        <v>0.39400101090381501</v>
      </c>
    </row>
    <row r="11" spans="2:90" x14ac:dyDescent="0.25">
      <c r="B11" s="18" t="s">
        <v>163</v>
      </c>
      <c r="C11" s="19">
        <v>0.240377659553206</v>
      </c>
      <c r="D11" s="19">
        <v>0.21304070392568</v>
      </c>
      <c r="E11" s="19">
        <v>0.26474856554234</v>
      </c>
      <c r="F11" s="19"/>
      <c r="G11" s="19">
        <v>0.236602090338244</v>
      </c>
      <c r="H11" s="19">
        <v>0.22506881822786501</v>
      </c>
      <c r="I11" s="19">
        <v>0.27531086222103002</v>
      </c>
      <c r="J11" s="19">
        <v>0.24811598851437999</v>
      </c>
      <c r="K11" s="19">
        <v>0.26632977416362202</v>
      </c>
      <c r="L11" s="19">
        <v>0.205695681057181</v>
      </c>
      <c r="M11" s="19"/>
      <c r="N11" s="19">
        <v>0.19138796931844701</v>
      </c>
      <c r="O11" s="19">
        <v>0.25754128180753499</v>
      </c>
      <c r="P11" s="19">
        <v>0.21888109312260801</v>
      </c>
      <c r="Q11" s="19">
        <v>0.29538707388293001</v>
      </c>
      <c r="R11" s="19"/>
      <c r="S11" s="19">
        <v>0.265738945730429</v>
      </c>
      <c r="T11" s="19">
        <v>0.25069144084129202</v>
      </c>
      <c r="U11" s="19">
        <v>0.226180455317646</v>
      </c>
      <c r="V11" s="19">
        <v>0.25274163710952502</v>
      </c>
      <c r="W11" s="19">
        <v>0.22142823090817501</v>
      </c>
      <c r="X11" s="19">
        <v>0.22658681601955299</v>
      </c>
      <c r="Y11" s="19">
        <v>0.25358514175055502</v>
      </c>
      <c r="Z11" s="19">
        <v>0.24796104257360899</v>
      </c>
      <c r="AA11" s="19">
        <v>0.20853448536059299</v>
      </c>
      <c r="AB11" s="19"/>
      <c r="AC11" s="19">
        <v>0.21159730293272799</v>
      </c>
      <c r="AD11" s="19">
        <v>0.21797417973626701</v>
      </c>
      <c r="AE11" s="19">
        <v>0.33334315769810402</v>
      </c>
      <c r="AF11" s="19"/>
      <c r="AG11" s="19">
        <v>0.187732118741509</v>
      </c>
      <c r="AH11" s="19">
        <v>0.20387565413762701</v>
      </c>
      <c r="AI11" s="19">
        <v>0.245006636264026</v>
      </c>
      <c r="AJ11" s="19">
        <v>0.20700429728863801</v>
      </c>
      <c r="AK11" s="19"/>
      <c r="AL11" s="19">
        <v>0.27451551892430798</v>
      </c>
      <c r="AM11" s="19">
        <v>0.23955168209590699</v>
      </c>
      <c r="AN11" s="19">
        <v>0.242315174386358</v>
      </c>
      <c r="AO11" s="19">
        <v>0.185085576475401</v>
      </c>
      <c r="AP11" s="19">
        <v>0.18939004923827199</v>
      </c>
      <c r="AQ11" s="19"/>
      <c r="AR11" s="19">
        <v>0.30816970419630102</v>
      </c>
      <c r="AS11" s="19">
        <v>0.24128335939200601</v>
      </c>
      <c r="AT11" s="19">
        <v>0.20904018589731499</v>
      </c>
      <c r="AU11" s="19">
        <v>0.25169156121660202</v>
      </c>
      <c r="AV11" s="19">
        <v>0.16763482001211599</v>
      </c>
      <c r="AW11" s="19"/>
      <c r="AX11" s="19">
        <v>0.23836491357603401</v>
      </c>
      <c r="AY11" s="19">
        <v>0.25484931598758598</v>
      </c>
      <c r="AZ11" s="19">
        <v>0.25009858206589702</v>
      </c>
      <c r="BA11" s="19">
        <v>0.253364740344307</v>
      </c>
      <c r="BB11" s="19">
        <v>0.16996700318151201</v>
      </c>
      <c r="BC11" s="19">
        <v>0.252099617330037</v>
      </c>
      <c r="BD11" s="19"/>
      <c r="BE11" s="19">
        <v>0.26870829281819097</v>
      </c>
      <c r="BF11" s="19">
        <v>0.20270515533501701</v>
      </c>
      <c r="BG11" s="19">
        <v>0.23231781124829501</v>
      </c>
      <c r="BH11" s="19"/>
      <c r="BI11" s="19">
        <v>0.27200401886508002</v>
      </c>
      <c r="BJ11" s="19">
        <v>0.23234844495776799</v>
      </c>
      <c r="BK11" s="19"/>
      <c r="BL11" s="19">
        <v>0.19473533269694901</v>
      </c>
      <c r="BM11" s="19">
        <v>0.23328599403629999</v>
      </c>
      <c r="BN11" s="19">
        <v>0.28901223418582001</v>
      </c>
      <c r="BO11" s="19">
        <v>0.28409111108337298</v>
      </c>
      <c r="BP11" s="19">
        <v>0.27963636374787698</v>
      </c>
      <c r="BQ11" s="19"/>
      <c r="BR11" s="19">
        <v>0.241430009274998</v>
      </c>
      <c r="BS11" s="19">
        <v>0.240046783544305</v>
      </c>
      <c r="BT11" s="19">
        <v>0.20625271686862801</v>
      </c>
      <c r="BU11" s="19">
        <v>0.22656811416240599</v>
      </c>
      <c r="BV11" s="19"/>
      <c r="BW11" s="19">
        <v>0.236479774282916</v>
      </c>
      <c r="BX11" s="19">
        <v>0.223036644417138</v>
      </c>
      <c r="BY11" s="19">
        <v>0.23309684816544299</v>
      </c>
      <c r="BZ11" s="19">
        <v>0.255153128844812</v>
      </c>
      <c r="CA11" s="19">
        <v>0.252974689649833</v>
      </c>
      <c r="CB11" s="19"/>
      <c r="CC11" s="19">
        <v>0.25753898242363799</v>
      </c>
      <c r="CD11" s="19">
        <v>0.26982377293938398</v>
      </c>
      <c r="CE11" s="19">
        <v>0.25017579648295102</v>
      </c>
      <c r="CF11" s="19">
        <v>0.285995850849806</v>
      </c>
      <c r="CG11" s="19">
        <v>0.246422562073564</v>
      </c>
      <c r="CH11" s="19">
        <v>0.247428454336729</v>
      </c>
      <c r="CI11" s="19">
        <v>0.20405956536250699</v>
      </c>
      <c r="CJ11" s="19">
        <v>0.22479234169531701</v>
      </c>
      <c r="CK11" s="19">
        <v>0.17885092066296299</v>
      </c>
      <c r="CL11" s="19">
        <v>0.202953355587872</v>
      </c>
    </row>
    <row r="12" spans="2:90" x14ac:dyDescent="0.25">
      <c r="B12" s="16"/>
    </row>
    <row r="13" spans="2:90" x14ac:dyDescent="0.25">
      <c r="B13" t="s">
        <v>114</v>
      </c>
    </row>
    <row r="14" spans="2:90" x14ac:dyDescent="0.25">
      <c r="B14" t="s">
        <v>115</v>
      </c>
    </row>
    <row r="16" spans="2:90" x14ac:dyDescent="0.25">
      <c r="B16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144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0.41629870393159502</v>
      </c>
      <c r="D9" s="17">
        <v>0.39700440547129001</v>
      </c>
      <c r="E9" s="17">
        <v>0.435730897823219</v>
      </c>
      <c r="F9" s="17"/>
      <c r="G9" s="17">
        <v>0.42356773169831402</v>
      </c>
      <c r="H9" s="17">
        <v>0.45117907004431901</v>
      </c>
      <c r="I9" s="17">
        <v>0.44054209272563299</v>
      </c>
      <c r="J9" s="17">
        <v>0.41420033314596399</v>
      </c>
      <c r="K9" s="17">
        <v>0.39996974105872002</v>
      </c>
      <c r="L9" s="17">
        <v>0.38335413213554398</v>
      </c>
      <c r="M9" s="17"/>
      <c r="N9" s="17">
        <v>0.42902590797782503</v>
      </c>
      <c r="O9" s="17">
        <v>0.42017957432361103</v>
      </c>
      <c r="P9" s="17">
        <v>0.409631799489384</v>
      </c>
      <c r="Q9" s="17">
        <v>0.40584527681409099</v>
      </c>
      <c r="R9" s="17"/>
      <c r="S9" s="17">
        <v>0.55872549283694795</v>
      </c>
      <c r="T9" s="17">
        <v>0.39544149752367802</v>
      </c>
      <c r="U9" s="17">
        <v>0.29182111728490601</v>
      </c>
      <c r="V9" s="17">
        <v>0.36075397409030502</v>
      </c>
      <c r="W9" s="17">
        <v>0.351699418998069</v>
      </c>
      <c r="X9" s="17">
        <v>0.43183053164420898</v>
      </c>
      <c r="Y9" s="17">
        <v>0.37475619041717401</v>
      </c>
      <c r="Z9" s="17">
        <v>0.38285857503726001</v>
      </c>
      <c r="AA9" s="17">
        <v>0.48941881627228001</v>
      </c>
      <c r="AB9" s="17"/>
      <c r="AC9" s="17">
        <v>0.39122995761094498</v>
      </c>
      <c r="AD9" s="17">
        <v>0.441412614188537</v>
      </c>
      <c r="AE9" s="17">
        <v>0.42072364027261</v>
      </c>
      <c r="AF9" s="17"/>
      <c r="AG9" s="17">
        <v>0.394689649422305</v>
      </c>
      <c r="AH9" s="17">
        <v>0.47084699698736299</v>
      </c>
      <c r="AI9" s="17">
        <v>0.41879348334772898</v>
      </c>
      <c r="AJ9" s="17">
        <v>0.35603073044974098</v>
      </c>
      <c r="AK9" s="17"/>
      <c r="AL9" s="17">
        <v>0.382370599732336</v>
      </c>
      <c r="AM9" s="17">
        <v>0.41020644270824302</v>
      </c>
      <c r="AN9" s="17">
        <v>0.42557022164340202</v>
      </c>
      <c r="AO9" s="17">
        <v>0.4892377446565</v>
      </c>
      <c r="AP9" s="17">
        <v>0.45323741976036203</v>
      </c>
      <c r="AQ9" s="17"/>
      <c r="AR9" s="17">
        <v>0.39095588011736498</v>
      </c>
      <c r="AS9" s="17">
        <v>0.40110748813635</v>
      </c>
      <c r="AT9" s="17">
        <v>0.42529390500704201</v>
      </c>
      <c r="AU9" s="17">
        <v>0.43768683584608697</v>
      </c>
      <c r="AV9" s="17">
        <v>0.41510345292531697</v>
      </c>
      <c r="AW9" s="17"/>
      <c r="AX9" s="17">
        <v>0.51638326614553198</v>
      </c>
      <c r="AY9" s="17">
        <v>0.45158812086861799</v>
      </c>
      <c r="AZ9" s="17">
        <v>0.47049241396692798</v>
      </c>
      <c r="BA9" s="17">
        <v>0.42395446855358498</v>
      </c>
      <c r="BB9" s="17">
        <v>0.17789973083263</v>
      </c>
      <c r="BC9" s="17">
        <v>0.138432051777752</v>
      </c>
      <c r="BD9" s="17"/>
      <c r="BE9" s="17">
        <v>0.42498310755122298</v>
      </c>
      <c r="BF9" s="17">
        <v>0.44488554886750598</v>
      </c>
      <c r="BG9" s="17">
        <v>0.38210717866349397</v>
      </c>
      <c r="BH9" s="17"/>
      <c r="BI9" s="17">
        <v>0.41309711928870602</v>
      </c>
      <c r="BJ9" s="17">
        <v>0.41711151358476201</v>
      </c>
      <c r="BK9" s="17"/>
      <c r="BL9" s="17">
        <v>0.395576127366491</v>
      </c>
      <c r="BM9" s="17">
        <v>0.41514194476644001</v>
      </c>
      <c r="BN9" s="17">
        <v>0.42467190620717898</v>
      </c>
      <c r="BO9" s="17">
        <v>0.410281636715566</v>
      </c>
      <c r="BP9" s="17">
        <v>0.45637319531973902</v>
      </c>
      <c r="BQ9" s="17"/>
      <c r="BR9" s="17">
        <v>0.402146267730978</v>
      </c>
      <c r="BS9" s="17">
        <v>0.44964982466777298</v>
      </c>
      <c r="BT9" s="17">
        <v>0.51794077118357695</v>
      </c>
      <c r="BU9" s="17">
        <v>0.51627723022439398</v>
      </c>
      <c r="BV9" s="17"/>
      <c r="BW9" s="17">
        <v>0.43171568753142597</v>
      </c>
      <c r="BX9" s="17">
        <v>0.45882040386557099</v>
      </c>
      <c r="BY9" s="17">
        <v>0.387562191358921</v>
      </c>
      <c r="BZ9" s="17">
        <v>0.36193822400568598</v>
      </c>
      <c r="CA9" s="17">
        <v>0.44194849499941802</v>
      </c>
      <c r="CB9" s="17"/>
      <c r="CC9" s="17">
        <v>0.46813522547560099</v>
      </c>
      <c r="CD9" s="17">
        <v>0.43531487462989699</v>
      </c>
      <c r="CE9" s="17">
        <v>0.49237310753916103</v>
      </c>
      <c r="CF9" s="17">
        <v>0.41776943434569003</v>
      </c>
      <c r="CG9" s="17">
        <v>0.38627766149134002</v>
      </c>
      <c r="CH9" s="17">
        <v>0.42950027912240701</v>
      </c>
      <c r="CI9" s="17">
        <v>0.37338942928059499</v>
      </c>
      <c r="CJ9" s="17">
        <v>0.37909068863776602</v>
      </c>
      <c r="CK9" s="17">
        <v>0.38227419330037099</v>
      </c>
      <c r="CL9" s="17">
        <v>0.37291426388289001</v>
      </c>
    </row>
    <row r="10" spans="2:90" ht="30" x14ac:dyDescent="0.25">
      <c r="B10" s="18" t="s">
        <v>133</v>
      </c>
      <c r="C10" s="17">
        <v>0.45571426865266601</v>
      </c>
      <c r="D10" s="17">
        <v>0.45814731652023699</v>
      </c>
      <c r="E10" s="17">
        <v>0.45335381585690798</v>
      </c>
      <c r="F10" s="17"/>
      <c r="G10" s="17">
        <v>0.38495082847358297</v>
      </c>
      <c r="H10" s="17">
        <v>0.410239929784535</v>
      </c>
      <c r="I10" s="17">
        <v>0.44105736013747698</v>
      </c>
      <c r="J10" s="17">
        <v>0.470644563258722</v>
      </c>
      <c r="K10" s="17">
        <v>0.49573649433561001</v>
      </c>
      <c r="L10" s="17">
        <v>0.49285506745132701</v>
      </c>
      <c r="M10" s="17"/>
      <c r="N10" s="17">
        <v>0.43578810681722902</v>
      </c>
      <c r="O10" s="17">
        <v>0.448060218811486</v>
      </c>
      <c r="P10" s="17">
        <v>0.49024551165365898</v>
      </c>
      <c r="Q10" s="17">
        <v>0.45264176988717397</v>
      </c>
      <c r="R10" s="17"/>
      <c r="S10" s="17">
        <v>0.35047338958562302</v>
      </c>
      <c r="T10" s="17">
        <v>0.474677376874377</v>
      </c>
      <c r="U10" s="17">
        <v>0.57638723823812299</v>
      </c>
      <c r="V10" s="17">
        <v>0.48797675106029598</v>
      </c>
      <c r="W10" s="17">
        <v>0.48921415035908</v>
      </c>
      <c r="X10" s="17">
        <v>0.43382697572249301</v>
      </c>
      <c r="Y10" s="17">
        <v>0.48371157783059898</v>
      </c>
      <c r="Z10" s="17">
        <v>0.50896523516136905</v>
      </c>
      <c r="AA10" s="17">
        <v>0.39153010740778099</v>
      </c>
      <c r="AB10" s="17"/>
      <c r="AC10" s="17">
        <v>0.487119435097915</v>
      </c>
      <c r="AD10" s="17">
        <v>0.44419858359120601</v>
      </c>
      <c r="AE10" s="17">
        <v>0.42584827265888697</v>
      </c>
      <c r="AF10" s="17"/>
      <c r="AG10" s="17">
        <v>0.503688661291954</v>
      </c>
      <c r="AH10" s="17">
        <v>0.41192061636970501</v>
      </c>
      <c r="AI10" s="17">
        <v>0.44884027341009802</v>
      </c>
      <c r="AJ10" s="17">
        <v>0.49974848610422701</v>
      </c>
      <c r="AK10" s="17"/>
      <c r="AL10" s="17">
        <v>0.48625859680627898</v>
      </c>
      <c r="AM10" s="17">
        <v>0.44825665496955702</v>
      </c>
      <c r="AN10" s="17">
        <v>0.46397792147859401</v>
      </c>
      <c r="AO10" s="17">
        <v>0.38031934700603498</v>
      </c>
      <c r="AP10" s="17">
        <v>0.363114514022287</v>
      </c>
      <c r="AQ10" s="17"/>
      <c r="AR10" s="17">
        <v>0.44208138423656501</v>
      </c>
      <c r="AS10" s="17">
        <v>0.48976098593366402</v>
      </c>
      <c r="AT10" s="17">
        <v>0.46083323255904901</v>
      </c>
      <c r="AU10" s="17">
        <v>0.43407381710235599</v>
      </c>
      <c r="AV10" s="17">
        <v>0.42832274752736699</v>
      </c>
      <c r="AW10" s="17"/>
      <c r="AX10" s="17">
        <v>0.373322906602162</v>
      </c>
      <c r="AY10" s="17">
        <v>0.444370034558213</v>
      </c>
      <c r="AZ10" s="17">
        <v>0.42607445603613697</v>
      </c>
      <c r="BA10" s="17">
        <v>0.474290478211779</v>
      </c>
      <c r="BB10" s="17">
        <v>0.61024129149761497</v>
      </c>
      <c r="BC10" s="17">
        <v>0.555738903109399</v>
      </c>
      <c r="BD10" s="17"/>
      <c r="BE10" s="17">
        <v>0.443726633411341</v>
      </c>
      <c r="BF10" s="17">
        <v>0.42877639820178698</v>
      </c>
      <c r="BG10" s="17">
        <v>0.49951181514394599</v>
      </c>
      <c r="BH10" s="17"/>
      <c r="BI10" s="17">
        <v>0.45372115684354303</v>
      </c>
      <c r="BJ10" s="17">
        <v>0.45622027449008601</v>
      </c>
      <c r="BK10" s="17"/>
      <c r="BL10" s="17">
        <v>0.48542999432704897</v>
      </c>
      <c r="BM10" s="17">
        <v>0.44535970721079499</v>
      </c>
      <c r="BN10" s="17">
        <v>0.43638179936510801</v>
      </c>
      <c r="BO10" s="17">
        <v>0.42963197974336298</v>
      </c>
      <c r="BP10" s="17">
        <v>0.43967568222388498</v>
      </c>
      <c r="BQ10" s="17"/>
      <c r="BR10" s="17">
        <v>0.46797172107734702</v>
      </c>
      <c r="BS10" s="17">
        <v>0.462976718592711</v>
      </c>
      <c r="BT10" s="17">
        <v>0.33600516867332397</v>
      </c>
      <c r="BU10" s="17">
        <v>0.371644541142857</v>
      </c>
      <c r="BV10" s="17"/>
      <c r="BW10" s="17">
        <v>0.46245443977873202</v>
      </c>
      <c r="BX10" s="17">
        <v>0.42474397564059202</v>
      </c>
      <c r="BY10" s="17">
        <v>0.45890775227634301</v>
      </c>
      <c r="BZ10" s="17">
        <v>0.48794272795541099</v>
      </c>
      <c r="CA10" s="17">
        <v>0.44801270697289602</v>
      </c>
      <c r="CB10" s="17"/>
      <c r="CC10" s="17">
        <v>0.41361060978789199</v>
      </c>
      <c r="CD10" s="17">
        <v>0.45625884133355399</v>
      </c>
      <c r="CE10" s="17">
        <v>0.42560998966227198</v>
      </c>
      <c r="CF10" s="17">
        <v>0.45302863246139502</v>
      </c>
      <c r="CG10" s="17">
        <v>0.42549171435802902</v>
      </c>
      <c r="CH10" s="17">
        <v>0.428871540126193</v>
      </c>
      <c r="CI10" s="17">
        <v>0.488741285222491</v>
      </c>
      <c r="CJ10" s="17">
        <v>0.50182197188560096</v>
      </c>
      <c r="CK10" s="17">
        <v>0.508042996729967</v>
      </c>
      <c r="CL10" s="17">
        <v>0.49838966716782501</v>
      </c>
    </row>
    <row r="11" spans="2:90" ht="30" x14ac:dyDescent="0.25">
      <c r="B11" s="18" t="s">
        <v>134</v>
      </c>
      <c r="C11" s="17">
        <v>9.9798884905690596E-2</v>
      </c>
      <c r="D11" s="17">
        <v>0.112281669634371</v>
      </c>
      <c r="E11" s="17">
        <v>8.7712095222194197E-2</v>
      </c>
      <c r="F11" s="17"/>
      <c r="G11" s="17">
        <v>0.113532343442309</v>
      </c>
      <c r="H11" s="17">
        <v>7.5629193105305706E-2</v>
      </c>
      <c r="I11" s="17">
        <v>9.6827992032536406E-2</v>
      </c>
      <c r="J11" s="17">
        <v>9.7589846623698795E-2</v>
      </c>
      <c r="K11" s="17">
        <v>9.8302018505416602E-2</v>
      </c>
      <c r="L11" s="17">
        <v>0.115897694478276</v>
      </c>
      <c r="M11" s="17"/>
      <c r="N11" s="17">
        <v>0.114002609975823</v>
      </c>
      <c r="O11" s="17">
        <v>0.100962431491667</v>
      </c>
      <c r="P11" s="17">
        <v>8.25613633242155E-2</v>
      </c>
      <c r="Q11" s="17">
        <v>9.8699313190841395E-2</v>
      </c>
      <c r="R11" s="17"/>
      <c r="S11" s="17">
        <v>5.4495274959500899E-2</v>
      </c>
      <c r="T11" s="17">
        <v>0.105204632273879</v>
      </c>
      <c r="U11" s="17">
        <v>0.116095836478028</v>
      </c>
      <c r="V11" s="17">
        <v>0.12253824813953899</v>
      </c>
      <c r="W11" s="17">
        <v>0.12775790463799799</v>
      </c>
      <c r="X11" s="17">
        <v>0.101548158324881</v>
      </c>
      <c r="Y11" s="17">
        <v>0.110284903391535</v>
      </c>
      <c r="Z11" s="17">
        <v>0.103546162851855</v>
      </c>
      <c r="AA11" s="17">
        <v>8.6306477085356798E-2</v>
      </c>
      <c r="AB11" s="17"/>
      <c r="AC11" s="17">
        <v>0.108922294724263</v>
      </c>
      <c r="AD11" s="17">
        <v>9.5962162697881104E-2</v>
      </c>
      <c r="AE11" s="17">
        <v>9.39302168976308E-2</v>
      </c>
      <c r="AF11" s="17"/>
      <c r="AG11" s="17">
        <v>8.8052304448160201E-2</v>
      </c>
      <c r="AH11" s="17">
        <v>8.5414641198211697E-2</v>
      </c>
      <c r="AI11" s="17">
        <v>0.119125393138918</v>
      </c>
      <c r="AJ11" s="17">
        <v>0.12625086291055301</v>
      </c>
      <c r="AK11" s="17"/>
      <c r="AL11" s="17">
        <v>9.9197090146165096E-2</v>
      </c>
      <c r="AM11" s="17">
        <v>0.118162299980502</v>
      </c>
      <c r="AN11" s="17">
        <v>8.2957781336630093E-2</v>
      </c>
      <c r="AO11" s="17">
        <v>0.102991085156069</v>
      </c>
      <c r="AP11" s="17">
        <v>0.120998350812728</v>
      </c>
      <c r="AQ11" s="17"/>
      <c r="AR11" s="17">
        <v>9.7835442009489806E-2</v>
      </c>
      <c r="AS11" s="17">
        <v>8.7429354963115102E-2</v>
      </c>
      <c r="AT11" s="17">
        <v>9.9147672086472793E-2</v>
      </c>
      <c r="AU11" s="17">
        <v>0.10553017726574</v>
      </c>
      <c r="AV11" s="17">
        <v>0.12394068338139699</v>
      </c>
      <c r="AW11" s="17"/>
      <c r="AX11" s="17">
        <v>6.5969825633772197E-2</v>
      </c>
      <c r="AY11" s="17">
        <v>7.9605792818381094E-2</v>
      </c>
      <c r="AZ11" s="17">
        <v>7.3009969138361497E-2</v>
      </c>
      <c r="BA11" s="17">
        <v>8.3510243641238394E-2</v>
      </c>
      <c r="BB11" s="17">
        <v>0.19337929259984499</v>
      </c>
      <c r="BC11" s="17">
        <v>0.27794319107368398</v>
      </c>
      <c r="BD11" s="17"/>
      <c r="BE11" s="17">
        <v>9.7530725875507304E-2</v>
      </c>
      <c r="BF11" s="17">
        <v>9.1025189736723994E-2</v>
      </c>
      <c r="BG11" s="17">
        <v>0.11015634892803799</v>
      </c>
      <c r="BH11" s="17"/>
      <c r="BI11" s="17">
        <v>0.11180565281683801</v>
      </c>
      <c r="BJ11" s="17">
        <v>9.6750639130527005E-2</v>
      </c>
      <c r="BK11" s="17"/>
      <c r="BL11" s="17">
        <v>0.105253992149809</v>
      </c>
      <c r="BM11" s="17">
        <v>0.11569638516793999</v>
      </c>
      <c r="BN11" s="17">
        <v>0.115854128673962</v>
      </c>
      <c r="BO11" s="17">
        <v>0.108440522054757</v>
      </c>
      <c r="BP11" s="17">
        <v>6.63044795179875E-2</v>
      </c>
      <c r="BQ11" s="17"/>
      <c r="BR11" s="17">
        <v>0.108485814058301</v>
      </c>
      <c r="BS11" s="17">
        <v>4.6090778729797097E-2</v>
      </c>
      <c r="BT11" s="17">
        <v>6.6928494078170406E-2</v>
      </c>
      <c r="BU11" s="17">
        <v>6.3406383437538905E-2</v>
      </c>
      <c r="BV11" s="17"/>
      <c r="BW11" s="17">
        <v>8.5410346897660805E-2</v>
      </c>
      <c r="BX11" s="17">
        <v>9.9266250605810902E-2</v>
      </c>
      <c r="BY11" s="17">
        <v>0.12176286155949</v>
      </c>
      <c r="BZ11" s="17">
        <v>0.116782394908922</v>
      </c>
      <c r="CA11" s="17">
        <v>7.7627173197936494E-2</v>
      </c>
      <c r="CB11" s="17"/>
      <c r="CC11" s="17">
        <v>8.1300834007727807E-2</v>
      </c>
      <c r="CD11" s="17">
        <v>6.7548194079249502E-2</v>
      </c>
      <c r="CE11" s="17">
        <v>5.3106998846572301E-2</v>
      </c>
      <c r="CF11" s="17">
        <v>8.5015084981556202E-2</v>
      </c>
      <c r="CG11" s="17">
        <v>0.161168412601714</v>
      </c>
      <c r="CH11" s="17">
        <v>0.110545668377361</v>
      </c>
      <c r="CI11" s="17">
        <v>0.120477002043514</v>
      </c>
      <c r="CJ11" s="17">
        <v>0.109093105465042</v>
      </c>
      <c r="CK11" s="17">
        <v>0.101101126333709</v>
      </c>
      <c r="CL11" s="17">
        <v>0.116988238244061</v>
      </c>
    </row>
    <row r="12" spans="2:90" x14ac:dyDescent="0.25">
      <c r="B12" s="18" t="s">
        <v>111</v>
      </c>
      <c r="C12" s="19">
        <v>2.8188142510048801E-2</v>
      </c>
      <c r="D12" s="19">
        <v>3.2566608374102801E-2</v>
      </c>
      <c r="E12" s="19">
        <v>2.3203191097678301E-2</v>
      </c>
      <c r="F12" s="19"/>
      <c r="G12" s="19">
        <v>7.7949096385793698E-2</v>
      </c>
      <c r="H12" s="19">
        <v>6.2951807065840304E-2</v>
      </c>
      <c r="I12" s="19">
        <v>2.1572555104352999E-2</v>
      </c>
      <c r="J12" s="19">
        <v>1.75652569716153E-2</v>
      </c>
      <c r="K12" s="19">
        <v>5.9917461002529102E-3</v>
      </c>
      <c r="L12" s="19">
        <v>7.89310593485292E-3</v>
      </c>
      <c r="M12" s="19"/>
      <c r="N12" s="19">
        <v>2.11833752291232E-2</v>
      </c>
      <c r="O12" s="19">
        <v>3.0797775373236299E-2</v>
      </c>
      <c r="P12" s="19">
        <v>1.7561325532741302E-2</v>
      </c>
      <c r="Q12" s="19">
        <v>4.2813640107893E-2</v>
      </c>
      <c r="R12" s="19"/>
      <c r="S12" s="19">
        <v>3.6305842617928401E-2</v>
      </c>
      <c r="T12" s="19">
        <v>2.4676493328064899E-2</v>
      </c>
      <c r="U12" s="19">
        <v>1.5695807998942699E-2</v>
      </c>
      <c r="V12" s="19">
        <v>2.87310267098599E-2</v>
      </c>
      <c r="W12" s="19">
        <v>3.1328526004853099E-2</v>
      </c>
      <c r="X12" s="19">
        <v>3.2794334308416301E-2</v>
      </c>
      <c r="Y12" s="19">
        <v>3.1247328360691599E-2</v>
      </c>
      <c r="Z12" s="19">
        <v>4.6300269495168599E-3</v>
      </c>
      <c r="AA12" s="19">
        <v>3.2744599234581603E-2</v>
      </c>
      <c r="AB12" s="19"/>
      <c r="AC12" s="19">
        <v>1.2728312566877099E-2</v>
      </c>
      <c r="AD12" s="19">
        <v>1.8426639522376099E-2</v>
      </c>
      <c r="AE12" s="19">
        <v>5.9497870170871402E-2</v>
      </c>
      <c r="AF12" s="19"/>
      <c r="AG12" s="19">
        <v>1.3569384837580901E-2</v>
      </c>
      <c r="AH12" s="19">
        <v>3.1817745444719901E-2</v>
      </c>
      <c r="AI12" s="19">
        <v>1.32408501032547E-2</v>
      </c>
      <c r="AJ12" s="19">
        <v>1.79699205354787E-2</v>
      </c>
      <c r="AK12" s="19"/>
      <c r="AL12" s="19">
        <v>3.2173713315219697E-2</v>
      </c>
      <c r="AM12" s="19">
        <v>2.3374602341697699E-2</v>
      </c>
      <c r="AN12" s="19">
        <v>2.7494075541374799E-2</v>
      </c>
      <c r="AO12" s="19">
        <v>2.74518231813967E-2</v>
      </c>
      <c r="AP12" s="19">
        <v>6.2649715404623801E-2</v>
      </c>
      <c r="AQ12" s="19"/>
      <c r="AR12" s="19">
        <v>6.9127293636579698E-2</v>
      </c>
      <c r="AS12" s="19">
        <v>2.1702170966870701E-2</v>
      </c>
      <c r="AT12" s="19">
        <v>1.4725190347436299E-2</v>
      </c>
      <c r="AU12" s="19">
        <v>2.2709169785816701E-2</v>
      </c>
      <c r="AV12" s="19">
        <v>3.2633116165919497E-2</v>
      </c>
      <c r="AW12" s="19"/>
      <c r="AX12" s="19">
        <v>4.4324001618533997E-2</v>
      </c>
      <c r="AY12" s="19">
        <v>2.4436051754787299E-2</v>
      </c>
      <c r="AZ12" s="19">
        <v>3.0423160858572999E-2</v>
      </c>
      <c r="BA12" s="19">
        <v>1.8244809593396801E-2</v>
      </c>
      <c r="BB12" s="19">
        <v>1.8479685069910001E-2</v>
      </c>
      <c r="BC12" s="19">
        <v>2.7885854039164298E-2</v>
      </c>
      <c r="BD12" s="19"/>
      <c r="BE12" s="19">
        <v>3.3759533161928999E-2</v>
      </c>
      <c r="BF12" s="19">
        <v>3.5312863193982802E-2</v>
      </c>
      <c r="BG12" s="19">
        <v>8.2246572645219406E-3</v>
      </c>
      <c r="BH12" s="19"/>
      <c r="BI12" s="19">
        <v>2.1376071050912899E-2</v>
      </c>
      <c r="BJ12" s="19">
        <v>2.9917572794625501E-2</v>
      </c>
      <c r="BK12" s="19"/>
      <c r="BL12" s="19">
        <v>1.37398861566509E-2</v>
      </c>
      <c r="BM12" s="19">
        <v>2.38019628548259E-2</v>
      </c>
      <c r="BN12" s="19">
        <v>2.3092165753751E-2</v>
      </c>
      <c r="BO12" s="19">
        <v>5.1645861486314698E-2</v>
      </c>
      <c r="BP12" s="19">
        <v>3.7646642938389097E-2</v>
      </c>
      <c r="BQ12" s="19"/>
      <c r="BR12" s="19">
        <v>2.13961971333749E-2</v>
      </c>
      <c r="BS12" s="19">
        <v>4.1282678009719402E-2</v>
      </c>
      <c r="BT12" s="19">
        <v>7.9125566064928293E-2</v>
      </c>
      <c r="BU12" s="19">
        <v>4.86718451952102E-2</v>
      </c>
      <c r="BV12" s="19"/>
      <c r="BW12" s="19">
        <v>2.0419525792180902E-2</v>
      </c>
      <c r="BX12" s="19">
        <v>1.7169369888026802E-2</v>
      </c>
      <c r="BY12" s="19">
        <v>3.1767194805245501E-2</v>
      </c>
      <c r="BZ12" s="19">
        <v>3.3336653129980798E-2</v>
      </c>
      <c r="CA12" s="19">
        <v>3.24116248297492E-2</v>
      </c>
      <c r="CB12" s="19"/>
      <c r="CC12" s="19">
        <v>3.6953330728778398E-2</v>
      </c>
      <c r="CD12" s="19">
        <v>4.0878089957299898E-2</v>
      </c>
      <c r="CE12" s="19">
        <v>2.8909903951994401E-2</v>
      </c>
      <c r="CF12" s="19">
        <v>4.4186848211358799E-2</v>
      </c>
      <c r="CG12" s="19">
        <v>2.7062211548918198E-2</v>
      </c>
      <c r="CH12" s="19">
        <v>3.10825123740394E-2</v>
      </c>
      <c r="CI12" s="19">
        <v>1.7392283453399601E-2</v>
      </c>
      <c r="CJ12" s="19">
        <v>9.9942340115913506E-3</v>
      </c>
      <c r="CK12" s="19">
        <v>8.5816836359526392E-3</v>
      </c>
      <c r="CL12" s="19">
        <v>1.1707830705223399E-2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548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542</v>
      </c>
      <c r="C9" s="17">
        <v>0.29881200208251701</v>
      </c>
      <c r="D9" s="17">
        <v>0.31134939862611999</v>
      </c>
      <c r="E9" s="17">
        <v>0.28732349734385199</v>
      </c>
      <c r="F9" s="17"/>
      <c r="G9" s="17">
        <v>0.30912556036080602</v>
      </c>
      <c r="H9" s="17">
        <v>0.331192080484081</v>
      </c>
      <c r="I9" s="17">
        <v>0.31264008021844197</v>
      </c>
      <c r="J9" s="17">
        <v>0.27295615593963302</v>
      </c>
      <c r="K9" s="17">
        <v>0.29112022169020302</v>
      </c>
      <c r="L9" s="17">
        <v>0.28468400590649701</v>
      </c>
      <c r="M9" s="17"/>
      <c r="N9" s="17">
        <v>0.34200810548689797</v>
      </c>
      <c r="O9" s="17">
        <v>0.31150722511177797</v>
      </c>
      <c r="P9" s="17">
        <v>0.30245889227106498</v>
      </c>
      <c r="Q9" s="17">
        <v>0.23494609447002199</v>
      </c>
      <c r="R9" s="17"/>
      <c r="S9" s="17">
        <v>0.33919228101943499</v>
      </c>
      <c r="T9" s="17">
        <v>0.30694821232644798</v>
      </c>
      <c r="U9" s="17">
        <v>0.361096019874244</v>
      </c>
      <c r="V9" s="17">
        <v>0.319705709391088</v>
      </c>
      <c r="W9" s="17">
        <v>0.29100021338920601</v>
      </c>
      <c r="X9" s="17">
        <v>0.26233032890861202</v>
      </c>
      <c r="Y9" s="17">
        <v>0.28182998022746802</v>
      </c>
      <c r="Z9" s="17">
        <v>0.228650859935319</v>
      </c>
      <c r="AA9" s="17">
        <v>0.246882173734991</v>
      </c>
      <c r="AB9" s="17"/>
      <c r="AC9" s="17">
        <v>0.27929873816804501</v>
      </c>
      <c r="AD9" s="17">
        <v>0.33984480432102498</v>
      </c>
      <c r="AE9" s="17">
        <v>0.25408407928098398</v>
      </c>
      <c r="AF9" s="17"/>
      <c r="AG9" s="17">
        <v>0.30894359197736998</v>
      </c>
      <c r="AH9" s="17">
        <v>0.34189234037670002</v>
      </c>
      <c r="AI9" s="17">
        <v>0.34467127662429797</v>
      </c>
      <c r="AJ9" s="17">
        <v>0.26689177926983199</v>
      </c>
      <c r="AK9" s="17"/>
      <c r="AL9" s="17">
        <v>0.241238611206811</v>
      </c>
      <c r="AM9" s="17">
        <v>0.29023434836055201</v>
      </c>
      <c r="AN9" s="17">
        <v>0.32849527550847102</v>
      </c>
      <c r="AO9" s="17">
        <v>0.358063383317827</v>
      </c>
      <c r="AP9" s="17">
        <v>0.37608529622592002</v>
      </c>
      <c r="AQ9" s="17"/>
      <c r="AR9" s="17">
        <v>0.26675789300140501</v>
      </c>
      <c r="AS9" s="17">
        <v>0.29286768489945803</v>
      </c>
      <c r="AT9" s="17">
        <v>0.29558418923288898</v>
      </c>
      <c r="AU9" s="17">
        <v>0.30388870393844097</v>
      </c>
      <c r="AV9" s="17">
        <v>0.39014342921127498</v>
      </c>
      <c r="AW9" s="17"/>
      <c r="AX9" s="17">
        <v>0.335338602998762</v>
      </c>
      <c r="AY9" s="17">
        <v>0.25384382437041197</v>
      </c>
      <c r="AZ9" s="17">
        <v>0.285817478215944</v>
      </c>
      <c r="BA9" s="17">
        <v>0.322764465534713</v>
      </c>
      <c r="BB9" s="17">
        <v>0.32074355664458098</v>
      </c>
      <c r="BC9" s="17">
        <v>0.30397839123366399</v>
      </c>
      <c r="BD9" s="17"/>
      <c r="BE9" s="17">
        <v>0.30420348186427498</v>
      </c>
      <c r="BF9" s="17">
        <v>0.32946411590963598</v>
      </c>
      <c r="BG9" s="17">
        <v>0.26550006896713901</v>
      </c>
      <c r="BH9" s="17"/>
      <c r="BI9" s="17">
        <v>0.25814208161104502</v>
      </c>
      <c r="BJ9" s="17">
        <v>0.30913717153451498</v>
      </c>
      <c r="BK9" s="17"/>
      <c r="BL9" s="17">
        <v>0.311884759564933</v>
      </c>
      <c r="BM9" s="17">
        <v>0.30045747806322998</v>
      </c>
      <c r="BN9" s="17">
        <v>0.25397793902368798</v>
      </c>
      <c r="BO9" s="17">
        <v>0.294736643851716</v>
      </c>
      <c r="BP9" s="17">
        <v>0.28614400203796497</v>
      </c>
      <c r="BQ9" s="17"/>
      <c r="BR9" s="17">
        <v>0.29204921821886998</v>
      </c>
      <c r="BS9" s="17">
        <v>0.33270208880803698</v>
      </c>
      <c r="BT9" s="17">
        <v>0.34776114892998899</v>
      </c>
      <c r="BU9" s="17">
        <v>0.31322496303394298</v>
      </c>
      <c r="BV9" s="17"/>
      <c r="BW9" s="17">
        <v>0.28943511711699199</v>
      </c>
      <c r="BX9" s="17">
        <v>0.328459823290773</v>
      </c>
      <c r="BY9" s="17">
        <v>0.29460774713282101</v>
      </c>
      <c r="BZ9" s="17">
        <v>0.28861540158079202</v>
      </c>
      <c r="CA9" s="17">
        <v>0.29215782204616902</v>
      </c>
      <c r="CB9" s="17"/>
      <c r="CC9" s="17">
        <v>0.30248925147060801</v>
      </c>
      <c r="CD9" s="17">
        <v>0.25442731043884198</v>
      </c>
      <c r="CE9" s="17">
        <v>0.27601001003756398</v>
      </c>
      <c r="CF9" s="17">
        <v>0.28726144147201899</v>
      </c>
      <c r="CG9" s="17">
        <v>0.34700431835810203</v>
      </c>
      <c r="CH9" s="17">
        <v>0.30183304039090703</v>
      </c>
      <c r="CI9" s="17">
        <v>0.291290517388472</v>
      </c>
      <c r="CJ9" s="17">
        <v>0.297332681061237</v>
      </c>
      <c r="CK9" s="17">
        <v>0.30355517666598902</v>
      </c>
      <c r="CL9" s="17">
        <v>0.34343848113575698</v>
      </c>
    </row>
    <row r="10" spans="2:90" x14ac:dyDescent="0.25">
      <c r="B10" s="18" t="s">
        <v>543</v>
      </c>
      <c r="C10" s="17">
        <v>0.53835714106800103</v>
      </c>
      <c r="D10" s="17">
        <v>0.54003444730197103</v>
      </c>
      <c r="E10" s="17">
        <v>0.53684858899638199</v>
      </c>
      <c r="F10" s="17"/>
      <c r="G10" s="17">
        <v>0.48609867863706602</v>
      </c>
      <c r="H10" s="17">
        <v>0.45454604446610197</v>
      </c>
      <c r="I10" s="17">
        <v>0.47983938476407201</v>
      </c>
      <c r="J10" s="17">
        <v>0.57823482998700204</v>
      </c>
      <c r="K10" s="17">
        <v>0.55438719503351297</v>
      </c>
      <c r="L10" s="17">
        <v>0.62416387426477205</v>
      </c>
      <c r="M10" s="17"/>
      <c r="N10" s="17">
        <v>0.53079713994019795</v>
      </c>
      <c r="O10" s="17">
        <v>0.53150526916664698</v>
      </c>
      <c r="P10" s="17">
        <v>0.55043666232393196</v>
      </c>
      <c r="Q10" s="17">
        <v>0.54691641635877997</v>
      </c>
      <c r="R10" s="17"/>
      <c r="S10" s="17">
        <v>0.462898886651115</v>
      </c>
      <c r="T10" s="17">
        <v>0.53579208011439805</v>
      </c>
      <c r="U10" s="17">
        <v>0.50775636540616198</v>
      </c>
      <c r="V10" s="17">
        <v>0.54539442472363198</v>
      </c>
      <c r="W10" s="17">
        <v>0.53228914765711</v>
      </c>
      <c r="X10" s="17">
        <v>0.577642782929915</v>
      </c>
      <c r="Y10" s="17">
        <v>0.54253886385901295</v>
      </c>
      <c r="Z10" s="17">
        <v>0.57692294261442001</v>
      </c>
      <c r="AA10" s="17">
        <v>0.60530721331889703</v>
      </c>
      <c r="AB10" s="17"/>
      <c r="AC10" s="17">
        <v>0.58940453136917403</v>
      </c>
      <c r="AD10" s="17">
        <v>0.52622796924410797</v>
      </c>
      <c r="AE10" s="17">
        <v>0.47989092703605002</v>
      </c>
      <c r="AF10" s="17"/>
      <c r="AG10" s="17">
        <v>0.562844755425154</v>
      </c>
      <c r="AH10" s="17">
        <v>0.519528328140485</v>
      </c>
      <c r="AI10" s="17">
        <v>0.507145240473732</v>
      </c>
      <c r="AJ10" s="17">
        <v>0.59487405318031294</v>
      </c>
      <c r="AK10" s="17"/>
      <c r="AL10" s="17">
        <v>0.56258791018961496</v>
      </c>
      <c r="AM10" s="17">
        <v>0.53939099301753701</v>
      </c>
      <c r="AN10" s="17">
        <v>0.52889013420854103</v>
      </c>
      <c r="AO10" s="17">
        <v>0.49340700274958199</v>
      </c>
      <c r="AP10" s="17">
        <v>0.46620541349306799</v>
      </c>
      <c r="AQ10" s="17"/>
      <c r="AR10" s="17">
        <v>0.49409253400450398</v>
      </c>
      <c r="AS10" s="17">
        <v>0.54463072381057798</v>
      </c>
      <c r="AT10" s="17">
        <v>0.56940899469754302</v>
      </c>
      <c r="AU10" s="17">
        <v>0.53385514762531705</v>
      </c>
      <c r="AV10" s="17">
        <v>0.47939093624790402</v>
      </c>
      <c r="AW10" s="17"/>
      <c r="AX10" s="17">
        <v>0.47517375232578901</v>
      </c>
      <c r="AY10" s="17">
        <v>0.57642010793295695</v>
      </c>
      <c r="AZ10" s="17">
        <v>0.54052298921588304</v>
      </c>
      <c r="BA10" s="17">
        <v>0.52496148512200003</v>
      </c>
      <c r="BB10" s="17">
        <v>0.58274622482585203</v>
      </c>
      <c r="BC10" s="17">
        <v>0.545216503270464</v>
      </c>
      <c r="BD10" s="17"/>
      <c r="BE10" s="17">
        <v>0.50384204282899403</v>
      </c>
      <c r="BF10" s="17">
        <v>0.50888706409835105</v>
      </c>
      <c r="BG10" s="17">
        <v>0.612913273523229</v>
      </c>
      <c r="BH10" s="17"/>
      <c r="BI10" s="17">
        <v>0.55953434483823195</v>
      </c>
      <c r="BJ10" s="17">
        <v>0.53298072983059797</v>
      </c>
      <c r="BK10" s="17"/>
      <c r="BL10" s="17">
        <v>0.58538860225402101</v>
      </c>
      <c r="BM10" s="17">
        <v>0.54210500058667299</v>
      </c>
      <c r="BN10" s="17">
        <v>0.55451636522891301</v>
      </c>
      <c r="BO10" s="17">
        <v>0.49326024053551598</v>
      </c>
      <c r="BP10" s="17">
        <v>0.46997103539206803</v>
      </c>
      <c r="BQ10" s="17"/>
      <c r="BR10" s="17">
        <v>0.55338476073643506</v>
      </c>
      <c r="BS10" s="17">
        <v>0.44662307410375202</v>
      </c>
      <c r="BT10" s="17">
        <v>0.449325526791584</v>
      </c>
      <c r="BU10" s="17">
        <v>0.52154859130821396</v>
      </c>
      <c r="BV10" s="17"/>
      <c r="BW10" s="17">
        <v>0.53883918578730505</v>
      </c>
      <c r="BX10" s="17">
        <v>0.52145973445357297</v>
      </c>
      <c r="BY10" s="17">
        <v>0.55514246623869301</v>
      </c>
      <c r="BZ10" s="17">
        <v>0.55923779445727695</v>
      </c>
      <c r="CA10" s="17">
        <v>0.52224417032884696</v>
      </c>
      <c r="CB10" s="17"/>
      <c r="CC10" s="17">
        <v>0.51862560134199198</v>
      </c>
      <c r="CD10" s="17">
        <v>0.53843584649795895</v>
      </c>
      <c r="CE10" s="17">
        <v>0.56653674243163299</v>
      </c>
      <c r="CF10" s="17">
        <v>0.534824391889267</v>
      </c>
      <c r="CG10" s="17">
        <v>0.47629693950868801</v>
      </c>
      <c r="CH10" s="17">
        <v>0.53264160155927198</v>
      </c>
      <c r="CI10" s="17">
        <v>0.57426863818276996</v>
      </c>
      <c r="CJ10" s="17">
        <v>0.58138054381853899</v>
      </c>
      <c r="CK10" s="17">
        <v>0.56602722536961203</v>
      </c>
      <c r="CL10" s="17">
        <v>0.51102122984477105</v>
      </c>
    </row>
    <row r="11" spans="2:90" x14ac:dyDescent="0.25">
      <c r="B11" s="18" t="s">
        <v>163</v>
      </c>
      <c r="C11" s="19">
        <v>0.16283085684948201</v>
      </c>
      <c r="D11" s="19">
        <v>0.14861615407190901</v>
      </c>
      <c r="E11" s="19">
        <v>0.17582791365976599</v>
      </c>
      <c r="F11" s="19"/>
      <c r="G11" s="19">
        <v>0.20477576100212799</v>
      </c>
      <c r="H11" s="19">
        <v>0.214261875049818</v>
      </c>
      <c r="I11" s="19">
        <v>0.20752053501748499</v>
      </c>
      <c r="J11" s="19">
        <v>0.148809014073365</v>
      </c>
      <c r="K11" s="19">
        <v>0.15449258327628501</v>
      </c>
      <c r="L11" s="19">
        <v>9.1152119828730394E-2</v>
      </c>
      <c r="M11" s="19"/>
      <c r="N11" s="19">
        <v>0.127194754572904</v>
      </c>
      <c r="O11" s="19">
        <v>0.15698750572157499</v>
      </c>
      <c r="P11" s="19">
        <v>0.147104445405003</v>
      </c>
      <c r="Q11" s="19">
        <v>0.21813748917119899</v>
      </c>
      <c r="R11" s="19"/>
      <c r="S11" s="19">
        <v>0.19790883232945</v>
      </c>
      <c r="T11" s="19">
        <v>0.157259707559154</v>
      </c>
      <c r="U11" s="19">
        <v>0.13114761471959499</v>
      </c>
      <c r="V11" s="19">
        <v>0.13489986588528</v>
      </c>
      <c r="W11" s="19">
        <v>0.176710638953685</v>
      </c>
      <c r="X11" s="19">
        <v>0.16002688816147301</v>
      </c>
      <c r="Y11" s="19">
        <v>0.17563115591351899</v>
      </c>
      <c r="Z11" s="19">
        <v>0.19442619745026099</v>
      </c>
      <c r="AA11" s="19">
        <v>0.147810612946112</v>
      </c>
      <c r="AB11" s="19"/>
      <c r="AC11" s="19">
        <v>0.13129673046278101</v>
      </c>
      <c r="AD11" s="19">
        <v>0.13392722643486701</v>
      </c>
      <c r="AE11" s="19">
        <v>0.266024993682966</v>
      </c>
      <c r="AF11" s="19"/>
      <c r="AG11" s="19">
        <v>0.12821165259747599</v>
      </c>
      <c r="AH11" s="19">
        <v>0.13857933148281501</v>
      </c>
      <c r="AI11" s="19">
        <v>0.14818348290197</v>
      </c>
      <c r="AJ11" s="19">
        <v>0.13823416754985601</v>
      </c>
      <c r="AK11" s="19"/>
      <c r="AL11" s="19">
        <v>0.19617347860357401</v>
      </c>
      <c r="AM11" s="19">
        <v>0.17037465862191101</v>
      </c>
      <c r="AN11" s="19">
        <v>0.14261459028298701</v>
      </c>
      <c r="AO11" s="19">
        <v>0.14852961393259001</v>
      </c>
      <c r="AP11" s="19">
        <v>0.15770929028101199</v>
      </c>
      <c r="AQ11" s="19"/>
      <c r="AR11" s="19">
        <v>0.23914957299409101</v>
      </c>
      <c r="AS11" s="19">
        <v>0.162501591289963</v>
      </c>
      <c r="AT11" s="19">
        <v>0.13500681606956799</v>
      </c>
      <c r="AU11" s="19">
        <v>0.162256148436242</v>
      </c>
      <c r="AV11" s="19">
        <v>0.130465634540821</v>
      </c>
      <c r="AW11" s="19"/>
      <c r="AX11" s="19">
        <v>0.18948764467544901</v>
      </c>
      <c r="AY11" s="19">
        <v>0.16973606769663099</v>
      </c>
      <c r="AZ11" s="19">
        <v>0.17365953256817199</v>
      </c>
      <c r="BA11" s="19">
        <v>0.152274049343287</v>
      </c>
      <c r="BB11" s="19">
        <v>9.6510218529567704E-2</v>
      </c>
      <c r="BC11" s="19">
        <v>0.150805105495872</v>
      </c>
      <c r="BD11" s="19"/>
      <c r="BE11" s="19">
        <v>0.19195447530673199</v>
      </c>
      <c r="BF11" s="19">
        <v>0.161648819992013</v>
      </c>
      <c r="BG11" s="19">
        <v>0.121586657509632</v>
      </c>
      <c r="BH11" s="19"/>
      <c r="BI11" s="19">
        <v>0.18232357355072301</v>
      </c>
      <c r="BJ11" s="19">
        <v>0.157882098634888</v>
      </c>
      <c r="BK11" s="19"/>
      <c r="BL11" s="19">
        <v>0.10272663818104601</v>
      </c>
      <c r="BM11" s="19">
        <v>0.157437521350097</v>
      </c>
      <c r="BN11" s="19">
        <v>0.19150569574739901</v>
      </c>
      <c r="BO11" s="19">
        <v>0.21200311561276799</v>
      </c>
      <c r="BP11" s="19">
        <v>0.243884962569967</v>
      </c>
      <c r="BQ11" s="19"/>
      <c r="BR11" s="19">
        <v>0.154566021044695</v>
      </c>
      <c r="BS11" s="19">
        <v>0.22067483708821101</v>
      </c>
      <c r="BT11" s="19">
        <v>0.20291332427842701</v>
      </c>
      <c r="BU11" s="19">
        <v>0.165226445657843</v>
      </c>
      <c r="BV11" s="19"/>
      <c r="BW11" s="19">
        <v>0.17172569709570301</v>
      </c>
      <c r="BX11" s="19">
        <v>0.15008044225565401</v>
      </c>
      <c r="BY11" s="19">
        <v>0.15024978662848501</v>
      </c>
      <c r="BZ11" s="19">
        <v>0.15214680396193001</v>
      </c>
      <c r="CA11" s="19">
        <v>0.18559800762498399</v>
      </c>
      <c r="CB11" s="19"/>
      <c r="CC11" s="19">
        <v>0.17888514718740001</v>
      </c>
      <c r="CD11" s="19">
        <v>0.20713684306319999</v>
      </c>
      <c r="CE11" s="19">
        <v>0.157453247530803</v>
      </c>
      <c r="CF11" s="19">
        <v>0.17791416663871401</v>
      </c>
      <c r="CG11" s="19">
        <v>0.17669874213320899</v>
      </c>
      <c r="CH11" s="19">
        <v>0.16552535804982099</v>
      </c>
      <c r="CI11" s="19">
        <v>0.13444084442875801</v>
      </c>
      <c r="CJ11" s="19">
        <v>0.121286775120224</v>
      </c>
      <c r="CK11" s="19">
        <v>0.130417597964399</v>
      </c>
      <c r="CL11" s="19">
        <v>0.145540289019472</v>
      </c>
    </row>
    <row r="12" spans="2:90" x14ac:dyDescent="0.25">
      <c r="B12" s="16"/>
    </row>
    <row r="13" spans="2:90" x14ac:dyDescent="0.25">
      <c r="B13" t="s">
        <v>114</v>
      </c>
    </row>
    <row r="14" spans="2:90" x14ac:dyDescent="0.25">
      <c r="B14" t="s">
        <v>115</v>
      </c>
    </row>
    <row r="16" spans="2:90" x14ac:dyDescent="0.25">
      <c r="B16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549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542</v>
      </c>
      <c r="C9" s="17">
        <v>0.19830061397857601</v>
      </c>
      <c r="D9" s="17">
        <v>0.22464558386633199</v>
      </c>
      <c r="E9" s="17">
        <v>0.17409814909684501</v>
      </c>
      <c r="F9" s="17"/>
      <c r="G9" s="17">
        <v>0.214901837022514</v>
      </c>
      <c r="H9" s="17">
        <v>0.26766451842377198</v>
      </c>
      <c r="I9" s="17">
        <v>0.185279108260888</v>
      </c>
      <c r="J9" s="17">
        <v>0.153061741686352</v>
      </c>
      <c r="K9" s="17">
        <v>0.184012441565233</v>
      </c>
      <c r="L9" s="17">
        <v>0.191496005319821</v>
      </c>
      <c r="M9" s="17"/>
      <c r="N9" s="17">
        <v>0.31301062602128998</v>
      </c>
      <c r="O9" s="17">
        <v>0.17435711502141099</v>
      </c>
      <c r="P9" s="17">
        <v>0.16430819894283699</v>
      </c>
      <c r="Q9" s="17">
        <v>0.13093871252945599</v>
      </c>
      <c r="R9" s="17"/>
      <c r="S9" s="17">
        <v>0.25194583532450399</v>
      </c>
      <c r="T9" s="17">
        <v>0.20605420683356701</v>
      </c>
      <c r="U9" s="17">
        <v>0.18451298949141101</v>
      </c>
      <c r="V9" s="17">
        <v>0.239688295662731</v>
      </c>
      <c r="W9" s="17">
        <v>0.146495599332328</v>
      </c>
      <c r="X9" s="17">
        <v>0.17833266248475599</v>
      </c>
      <c r="Y9" s="17">
        <v>0.16415099367574901</v>
      </c>
      <c r="Z9" s="17">
        <v>0.160094849605077</v>
      </c>
      <c r="AA9" s="17">
        <v>0.19002723337253399</v>
      </c>
      <c r="AB9" s="17"/>
      <c r="AC9" s="17">
        <v>0.19429368882777001</v>
      </c>
      <c r="AD9" s="17">
        <v>0.246522789990063</v>
      </c>
      <c r="AE9" s="17">
        <v>0.121781683145654</v>
      </c>
      <c r="AF9" s="17"/>
      <c r="AG9" s="17">
        <v>0.212584647065233</v>
      </c>
      <c r="AH9" s="17">
        <v>0.28832806929112498</v>
      </c>
      <c r="AI9" s="17">
        <v>0.22328630580161599</v>
      </c>
      <c r="AJ9" s="17">
        <v>0.162338276349446</v>
      </c>
      <c r="AK9" s="17"/>
      <c r="AL9" s="17">
        <v>0.10604175836489101</v>
      </c>
      <c r="AM9" s="17">
        <v>0.144797234487552</v>
      </c>
      <c r="AN9" s="17">
        <v>0.26773511162410402</v>
      </c>
      <c r="AO9" s="17">
        <v>0.351704080151929</v>
      </c>
      <c r="AP9" s="17">
        <v>0.38676244025057799</v>
      </c>
      <c r="AQ9" s="17"/>
      <c r="AR9" s="17">
        <v>0.12733890772276299</v>
      </c>
      <c r="AS9" s="17">
        <v>0.170765395218759</v>
      </c>
      <c r="AT9" s="17">
        <v>0.18467958626415501</v>
      </c>
      <c r="AU9" s="17">
        <v>0.241945895907304</v>
      </c>
      <c r="AV9" s="17">
        <v>0.36476045737621299</v>
      </c>
      <c r="AW9" s="17"/>
      <c r="AX9" s="17">
        <v>0.27919530294265599</v>
      </c>
      <c r="AY9" s="17">
        <v>0.15739109530971401</v>
      </c>
      <c r="AZ9" s="17">
        <v>0.15998950369104301</v>
      </c>
      <c r="BA9" s="17">
        <v>0.161129511139811</v>
      </c>
      <c r="BB9" s="17">
        <v>0.23688842014723799</v>
      </c>
      <c r="BC9" s="17">
        <v>0.21141783723704699</v>
      </c>
      <c r="BD9" s="17"/>
      <c r="BE9" s="17">
        <v>0.16045308999515701</v>
      </c>
      <c r="BF9" s="17">
        <v>0.27456833732691199</v>
      </c>
      <c r="BG9" s="17">
        <v>0.175922943216646</v>
      </c>
      <c r="BH9" s="17"/>
      <c r="BI9" s="17">
        <v>0.174239613771066</v>
      </c>
      <c r="BJ9" s="17">
        <v>0.204409155658694</v>
      </c>
      <c r="BK9" s="17"/>
      <c r="BL9" s="17">
        <v>0.24557040976981601</v>
      </c>
      <c r="BM9" s="17">
        <v>0.20605823688409999</v>
      </c>
      <c r="BN9" s="17">
        <v>0.13514210042732</v>
      </c>
      <c r="BO9" s="17">
        <v>0.186439636638009</v>
      </c>
      <c r="BP9" s="17">
        <v>0.13683104552033101</v>
      </c>
      <c r="BQ9" s="17"/>
      <c r="BR9" s="17">
        <v>0.18780139621427</v>
      </c>
      <c r="BS9" s="17">
        <v>0.17808216369264901</v>
      </c>
      <c r="BT9" s="17">
        <v>0.31734643423974401</v>
      </c>
      <c r="BU9" s="17">
        <v>0.291699225384559</v>
      </c>
      <c r="BV9" s="17"/>
      <c r="BW9" s="17">
        <v>0.217591572703074</v>
      </c>
      <c r="BX9" s="17">
        <v>0.22499961660321599</v>
      </c>
      <c r="BY9" s="17">
        <v>0.187816321648828</v>
      </c>
      <c r="BZ9" s="17">
        <v>0.19087054264283401</v>
      </c>
      <c r="CA9" s="17">
        <v>0.16848822673668601</v>
      </c>
      <c r="CB9" s="17"/>
      <c r="CC9" s="17">
        <v>0.17300347951237299</v>
      </c>
      <c r="CD9" s="17">
        <v>0.17691821441068301</v>
      </c>
      <c r="CE9" s="17">
        <v>0.19469641043864699</v>
      </c>
      <c r="CF9" s="17">
        <v>0.19308751451144399</v>
      </c>
      <c r="CG9" s="17">
        <v>0.20192996215474901</v>
      </c>
      <c r="CH9" s="17">
        <v>0.173291498563514</v>
      </c>
      <c r="CI9" s="17">
        <v>0.206517524152702</v>
      </c>
      <c r="CJ9" s="17">
        <v>0.207425648790591</v>
      </c>
      <c r="CK9" s="17">
        <v>0.22327999709585</v>
      </c>
      <c r="CL9" s="17">
        <v>0.23245892292888401</v>
      </c>
    </row>
    <row r="10" spans="2:90" x14ac:dyDescent="0.25">
      <c r="B10" s="18" t="s">
        <v>543</v>
      </c>
      <c r="C10" s="17">
        <v>0.73091605088629197</v>
      </c>
      <c r="D10" s="17">
        <v>0.70997684606336797</v>
      </c>
      <c r="E10" s="17">
        <v>0.75076267792292395</v>
      </c>
      <c r="F10" s="17"/>
      <c r="G10" s="17">
        <v>0.64334637011026097</v>
      </c>
      <c r="H10" s="17">
        <v>0.62424185129461296</v>
      </c>
      <c r="I10" s="17">
        <v>0.72539863070671196</v>
      </c>
      <c r="J10" s="17">
        <v>0.78168963455664797</v>
      </c>
      <c r="K10" s="17">
        <v>0.77554647141379496</v>
      </c>
      <c r="L10" s="17">
        <v>0.78500416872676604</v>
      </c>
      <c r="M10" s="17"/>
      <c r="N10" s="17">
        <v>0.63916044842263398</v>
      </c>
      <c r="O10" s="17">
        <v>0.76428685253552697</v>
      </c>
      <c r="P10" s="17">
        <v>0.76305477414265999</v>
      </c>
      <c r="Q10" s="17">
        <v>0.76521568154156006</v>
      </c>
      <c r="R10" s="17"/>
      <c r="S10" s="17">
        <v>0.65360154269819204</v>
      </c>
      <c r="T10" s="17">
        <v>0.74626327179957097</v>
      </c>
      <c r="U10" s="17">
        <v>0.77101316079999704</v>
      </c>
      <c r="V10" s="17">
        <v>0.69811863326398405</v>
      </c>
      <c r="W10" s="17">
        <v>0.77491422399176302</v>
      </c>
      <c r="X10" s="17">
        <v>0.72572862202751198</v>
      </c>
      <c r="Y10" s="17">
        <v>0.76934503351480399</v>
      </c>
      <c r="Z10" s="17">
        <v>0.78212604082100701</v>
      </c>
      <c r="AA10" s="17">
        <v>0.72828638356217801</v>
      </c>
      <c r="AB10" s="17"/>
      <c r="AC10" s="17">
        <v>0.75693649177851996</v>
      </c>
      <c r="AD10" s="17">
        <v>0.70557669856569705</v>
      </c>
      <c r="AE10" s="17">
        <v>0.75835253847969297</v>
      </c>
      <c r="AF10" s="17"/>
      <c r="AG10" s="17">
        <v>0.73356524260089095</v>
      </c>
      <c r="AH10" s="17">
        <v>0.64782978917029999</v>
      </c>
      <c r="AI10" s="17">
        <v>0.72639954726667</v>
      </c>
      <c r="AJ10" s="17">
        <v>0.78316161399181705</v>
      </c>
      <c r="AK10" s="17"/>
      <c r="AL10" s="17">
        <v>0.81128500214565702</v>
      </c>
      <c r="AM10" s="17">
        <v>0.78935564169011896</v>
      </c>
      <c r="AN10" s="17">
        <v>0.66995083548419798</v>
      </c>
      <c r="AO10" s="17">
        <v>0.57105611971572001</v>
      </c>
      <c r="AP10" s="17">
        <v>0.53665284937126401</v>
      </c>
      <c r="AQ10" s="17"/>
      <c r="AR10" s="17">
        <v>0.76026919426349104</v>
      </c>
      <c r="AS10" s="17">
        <v>0.74961934896289995</v>
      </c>
      <c r="AT10" s="17">
        <v>0.75491261069342397</v>
      </c>
      <c r="AU10" s="17">
        <v>0.70586245443969697</v>
      </c>
      <c r="AV10" s="17">
        <v>0.58843811806382895</v>
      </c>
      <c r="AW10" s="17"/>
      <c r="AX10" s="17">
        <v>0.63418880957783597</v>
      </c>
      <c r="AY10" s="17">
        <v>0.77527170821241198</v>
      </c>
      <c r="AZ10" s="17">
        <v>0.76944372734111199</v>
      </c>
      <c r="BA10" s="17">
        <v>0.77095075553625803</v>
      </c>
      <c r="BB10" s="17">
        <v>0.71474949040319802</v>
      </c>
      <c r="BC10" s="17">
        <v>0.70929872198508404</v>
      </c>
      <c r="BD10" s="17"/>
      <c r="BE10" s="17">
        <v>0.76439934458818304</v>
      </c>
      <c r="BF10" s="17">
        <v>0.62479508741425804</v>
      </c>
      <c r="BG10" s="17">
        <v>0.79185907632302099</v>
      </c>
      <c r="BH10" s="17"/>
      <c r="BI10" s="17">
        <v>0.75427500630929101</v>
      </c>
      <c r="BJ10" s="17">
        <v>0.72498574243798097</v>
      </c>
      <c r="BK10" s="17"/>
      <c r="BL10" s="17">
        <v>0.72091771631627299</v>
      </c>
      <c r="BM10" s="17">
        <v>0.72377970012613202</v>
      </c>
      <c r="BN10" s="17">
        <v>0.74559355529941396</v>
      </c>
      <c r="BO10" s="17">
        <v>0.71832186477068405</v>
      </c>
      <c r="BP10" s="17">
        <v>0.75977805339751103</v>
      </c>
      <c r="BQ10" s="17"/>
      <c r="BR10" s="17">
        <v>0.750967011224282</v>
      </c>
      <c r="BS10" s="17">
        <v>0.68571213338866199</v>
      </c>
      <c r="BT10" s="17">
        <v>0.57565035436215595</v>
      </c>
      <c r="BU10" s="17">
        <v>0.63047561999729496</v>
      </c>
      <c r="BV10" s="17"/>
      <c r="BW10" s="17">
        <v>0.71785937428721303</v>
      </c>
      <c r="BX10" s="17">
        <v>0.72874434988955705</v>
      </c>
      <c r="BY10" s="17">
        <v>0.73289846529474101</v>
      </c>
      <c r="BZ10" s="17">
        <v>0.74346594256986198</v>
      </c>
      <c r="CA10" s="17">
        <v>0.73948563859551697</v>
      </c>
      <c r="CB10" s="17"/>
      <c r="CC10" s="17">
        <v>0.71933796214936097</v>
      </c>
      <c r="CD10" s="17">
        <v>0.73481254650641303</v>
      </c>
      <c r="CE10" s="17">
        <v>0.75143182397752595</v>
      </c>
      <c r="CF10" s="17">
        <v>0.70650224756865299</v>
      </c>
      <c r="CG10" s="17">
        <v>0.72271026648029701</v>
      </c>
      <c r="CH10" s="17">
        <v>0.75496029863320302</v>
      </c>
      <c r="CI10" s="17">
        <v>0.752835701359158</v>
      </c>
      <c r="CJ10" s="17">
        <v>0.73816537074520805</v>
      </c>
      <c r="CK10" s="17">
        <v>0.72729263445788395</v>
      </c>
      <c r="CL10" s="17">
        <v>0.73134343784624301</v>
      </c>
    </row>
    <row r="11" spans="2:90" x14ac:dyDescent="0.25">
      <c r="B11" s="18" t="s">
        <v>163</v>
      </c>
      <c r="C11" s="19">
        <v>7.07833351351317E-2</v>
      </c>
      <c r="D11" s="19">
        <v>6.5377570070299706E-2</v>
      </c>
      <c r="E11" s="19">
        <v>7.5139172980230304E-2</v>
      </c>
      <c r="F11" s="19"/>
      <c r="G11" s="19">
        <v>0.141751792867224</v>
      </c>
      <c r="H11" s="19">
        <v>0.10809363028161401</v>
      </c>
      <c r="I11" s="19">
        <v>8.9322261032400901E-2</v>
      </c>
      <c r="J11" s="19">
        <v>6.5248623756999594E-2</v>
      </c>
      <c r="K11" s="19">
        <v>4.0441087020972703E-2</v>
      </c>
      <c r="L11" s="19">
        <v>2.3499825953413E-2</v>
      </c>
      <c r="M11" s="19"/>
      <c r="N11" s="19">
        <v>4.7828925556075597E-2</v>
      </c>
      <c r="O11" s="19">
        <v>6.1356032443062002E-2</v>
      </c>
      <c r="P11" s="19">
        <v>7.26370269145033E-2</v>
      </c>
      <c r="Q11" s="19">
        <v>0.10384560592898399</v>
      </c>
      <c r="R11" s="19"/>
      <c r="S11" s="19">
        <v>9.4452621977304099E-2</v>
      </c>
      <c r="T11" s="19">
        <v>4.7682521366862199E-2</v>
      </c>
      <c r="U11" s="19">
        <v>4.4473849708592902E-2</v>
      </c>
      <c r="V11" s="19">
        <v>6.21930710732852E-2</v>
      </c>
      <c r="W11" s="19">
        <v>7.8590176675908896E-2</v>
      </c>
      <c r="X11" s="19">
        <v>9.5938715487732695E-2</v>
      </c>
      <c r="Y11" s="19">
        <v>6.6503972809447406E-2</v>
      </c>
      <c r="Z11" s="19">
        <v>5.7779109573915501E-2</v>
      </c>
      <c r="AA11" s="19">
        <v>8.1686383065288901E-2</v>
      </c>
      <c r="AB11" s="19"/>
      <c r="AC11" s="19">
        <v>4.8769819393709599E-2</v>
      </c>
      <c r="AD11" s="19">
        <v>4.7900511444239603E-2</v>
      </c>
      <c r="AE11" s="19">
        <v>0.119865778374653</v>
      </c>
      <c r="AF11" s="19"/>
      <c r="AG11" s="19">
        <v>5.3850110333875899E-2</v>
      </c>
      <c r="AH11" s="19">
        <v>6.3842141538575495E-2</v>
      </c>
      <c r="AI11" s="19">
        <v>5.0314146931714897E-2</v>
      </c>
      <c r="AJ11" s="19">
        <v>5.4500109658736799E-2</v>
      </c>
      <c r="AK11" s="19"/>
      <c r="AL11" s="19">
        <v>8.26732394894516E-2</v>
      </c>
      <c r="AM11" s="19">
        <v>6.5847123822328796E-2</v>
      </c>
      <c r="AN11" s="19">
        <v>6.2314052891698703E-2</v>
      </c>
      <c r="AO11" s="19">
        <v>7.7239800132351599E-2</v>
      </c>
      <c r="AP11" s="19">
        <v>7.6584710378157395E-2</v>
      </c>
      <c r="AQ11" s="19"/>
      <c r="AR11" s="19">
        <v>0.11239189801374599</v>
      </c>
      <c r="AS11" s="19">
        <v>7.9615255818341807E-2</v>
      </c>
      <c r="AT11" s="19">
        <v>6.0407803042421201E-2</v>
      </c>
      <c r="AU11" s="19">
        <v>5.21916496529993E-2</v>
      </c>
      <c r="AV11" s="19">
        <v>4.6801424559958699E-2</v>
      </c>
      <c r="AW11" s="19"/>
      <c r="AX11" s="19">
        <v>8.66158874795082E-2</v>
      </c>
      <c r="AY11" s="19">
        <v>6.7337196477874298E-2</v>
      </c>
      <c r="AZ11" s="19">
        <v>7.0566768967844903E-2</v>
      </c>
      <c r="BA11" s="19">
        <v>6.7919733323930503E-2</v>
      </c>
      <c r="BB11" s="19">
        <v>4.83620894495633E-2</v>
      </c>
      <c r="BC11" s="19">
        <v>7.9283440777868405E-2</v>
      </c>
      <c r="BD11" s="19"/>
      <c r="BE11" s="19">
        <v>7.5147565416660303E-2</v>
      </c>
      <c r="BF11" s="19">
        <v>0.100636575258831</v>
      </c>
      <c r="BG11" s="19">
        <v>3.2217980460333397E-2</v>
      </c>
      <c r="BH11" s="19"/>
      <c r="BI11" s="19">
        <v>7.1485379919643405E-2</v>
      </c>
      <c r="BJ11" s="19">
        <v>7.0605101903324502E-2</v>
      </c>
      <c r="BK11" s="19"/>
      <c r="BL11" s="19">
        <v>3.3511873913910903E-2</v>
      </c>
      <c r="BM11" s="19">
        <v>7.0162062989767904E-2</v>
      </c>
      <c r="BN11" s="19">
        <v>0.119264344273266</v>
      </c>
      <c r="BO11" s="19">
        <v>9.52384985913068E-2</v>
      </c>
      <c r="BP11" s="19">
        <v>0.103390901082157</v>
      </c>
      <c r="BQ11" s="19"/>
      <c r="BR11" s="19">
        <v>6.1231592561448597E-2</v>
      </c>
      <c r="BS11" s="19">
        <v>0.136205702918689</v>
      </c>
      <c r="BT11" s="19">
        <v>0.1070032113981</v>
      </c>
      <c r="BU11" s="19">
        <v>7.7825154618146902E-2</v>
      </c>
      <c r="BV11" s="19"/>
      <c r="BW11" s="19">
        <v>6.4549053009713503E-2</v>
      </c>
      <c r="BX11" s="19">
        <v>4.6256033507226499E-2</v>
      </c>
      <c r="BY11" s="19">
        <v>7.9285213056430506E-2</v>
      </c>
      <c r="BZ11" s="19">
        <v>6.5663514787303798E-2</v>
      </c>
      <c r="CA11" s="19">
        <v>9.2026134667796994E-2</v>
      </c>
      <c r="CB11" s="19"/>
      <c r="CC11" s="19">
        <v>0.107658558338266</v>
      </c>
      <c r="CD11" s="19">
        <v>8.8269239082904197E-2</v>
      </c>
      <c r="CE11" s="19">
        <v>5.3871765583826697E-2</v>
      </c>
      <c r="CF11" s="19">
        <v>0.100410237919903</v>
      </c>
      <c r="CG11" s="19">
        <v>7.5359771364953795E-2</v>
      </c>
      <c r="CH11" s="19">
        <v>7.1748202803282701E-2</v>
      </c>
      <c r="CI11" s="19">
        <v>4.0646774488140497E-2</v>
      </c>
      <c r="CJ11" s="19">
        <v>5.4408980464201402E-2</v>
      </c>
      <c r="CK11" s="19">
        <v>4.94273684462656E-2</v>
      </c>
      <c r="CL11" s="19">
        <v>3.6197639224873401E-2</v>
      </c>
    </row>
    <row r="12" spans="2:90" x14ac:dyDescent="0.25">
      <c r="B12" s="16"/>
    </row>
    <row r="13" spans="2:90" x14ac:dyDescent="0.25">
      <c r="B13" t="s">
        <v>114</v>
      </c>
    </row>
    <row r="14" spans="2:90" x14ac:dyDescent="0.25">
      <c r="B14" t="s">
        <v>115</v>
      </c>
    </row>
    <row r="16" spans="2:90" x14ac:dyDescent="0.25">
      <c r="B16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B2:H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8" width="20.7109375" customWidth="1"/>
  </cols>
  <sheetData>
    <row r="2" spans="2:8" ht="39.950000000000003" customHeight="1" x14ac:dyDescent="0.25">
      <c r="D2" s="30" t="s">
        <v>558</v>
      </c>
      <c r="E2" s="26"/>
      <c r="F2" s="26"/>
      <c r="G2" s="26"/>
      <c r="H2" s="26"/>
    </row>
    <row r="6" spans="2:8" ht="50.1" customHeight="1" x14ac:dyDescent="0.25">
      <c r="B6" s="20" t="s">
        <v>15</v>
      </c>
      <c r="C6" s="20" t="s">
        <v>550</v>
      </c>
      <c r="D6" s="20" t="s">
        <v>551</v>
      </c>
      <c r="E6" s="20" t="s">
        <v>552</v>
      </c>
      <c r="F6" s="20" t="s">
        <v>553</v>
      </c>
      <c r="G6" s="20" t="s">
        <v>554</v>
      </c>
    </row>
    <row r="7" spans="2:8" ht="45" x14ac:dyDescent="0.25">
      <c r="B7" s="18" t="s">
        <v>555</v>
      </c>
      <c r="C7" s="17">
        <v>0.33075266988918101</v>
      </c>
      <c r="D7" s="17">
        <v>0.385447126319302</v>
      </c>
      <c r="E7" s="17">
        <v>0.29402579264168899</v>
      </c>
      <c r="F7" s="17">
        <v>0.26011808225843203</v>
      </c>
      <c r="G7" s="17">
        <v>0.32275590424233902</v>
      </c>
    </row>
    <row r="8" spans="2:8" ht="45" x14ac:dyDescent="0.25">
      <c r="B8" s="18" t="s">
        <v>556</v>
      </c>
      <c r="C8" s="17">
        <v>0.25600846705603802</v>
      </c>
      <c r="D8" s="17">
        <v>0.29107822403849098</v>
      </c>
      <c r="E8" s="17">
        <v>0.29251974763740102</v>
      </c>
      <c r="F8" s="17">
        <v>0.277345140289109</v>
      </c>
      <c r="G8" s="17">
        <v>0.32334528841807297</v>
      </c>
    </row>
    <row r="9" spans="2:8" ht="30" x14ac:dyDescent="0.25">
      <c r="B9" s="18" t="s">
        <v>557</v>
      </c>
      <c r="C9" s="17">
        <v>0.37089264145197398</v>
      </c>
      <c r="D9" s="17">
        <v>0.28726170462956302</v>
      </c>
      <c r="E9" s="17">
        <v>0.35895027859190398</v>
      </c>
      <c r="F9" s="17">
        <v>0.41838190676902498</v>
      </c>
      <c r="G9" s="17">
        <v>0.30225914801465897</v>
      </c>
    </row>
    <row r="10" spans="2:8" x14ac:dyDescent="0.25">
      <c r="B10" s="18" t="s">
        <v>111</v>
      </c>
      <c r="C10" s="17">
        <v>4.23462216028061E-2</v>
      </c>
      <c r="D10" s="17">
        <v>3.6212945012644403E-2</v>
      </c>
      <c r="E10" s="17">
        <v>5.4504181129005798E-2</v>
      </c>
      <c r="F10" s="17">
        <v>4.4154870683432997E-2</v>
      </c>
      <c r="G10" s="17">
        <v>5.1639659324928797E-2</v>
      </c>
    </row>
    <row r="11" spans="2:8" x14ac:dyDescent="0.25">
      <c r="B11" s="16"/>
      <c r="C11" s="16"/>
      <c r="D11" s="16"/>
      <c r="E11" s="16"/>
      <c r="F11" s="16"/>
      <c r="G11" s="16"/>
    </row>
    <row r="12" spans="2:8" x14ac:dyDescent="0.25">
      <c r="B12" t="s">
        <v>114</v>
      </c>
    </row>
    <row r="13" spans="2:8" x14ac:dyDescent="0.25">
      <c r="B13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">
    <mergeCell ref="D2:H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559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555</v>
      </c>
      <c r="C9" s="17">
        <v>0.33075266988918101</v>
      </c>
      <c r="D9" s="17">
        <v>0.31777630147978397</v>
      </c>
      <c r="E9" s="17">
        <v>0.34328041322431702</v>
      </c>
      <c r="F9" s="17"/>
      <c r="G9" s="17">
        <v>0.22525950935830399</v>
      </c>
      <c r="H9" s="17">
        <v>0.21329532534985499</v>
      </c>
      <c r="I9" s="17">
        <v>0.21049344823718399</v>
      </c>
      <c r="J9" s="17">
        <v>0.33357262732555398</v>
      </c>
      <c r="K9" s="17">
        <v>0.37397439458135301</v>
      </c>
      <c r="L9" s="17">
        <v>0.51591519467261804</v>
      </c>
      <c r="M9" s="17"/>
      <c r="N9" s="17">
        <v>0.40370876538138301</v>
      </c>
      <c r="O9" s="17">
        <v>0.30437698874956398</v>
      </c>
      <c r="P9" s="17">
        <v>0.34181039384968698</v>
      </c>
      <c r="Q9" s="17">
        <v>0.26691389623421302</v>
      </c>
      <c r="R9" s="17"/>
      <c r="S9" s="17">
        <v>0.26080242160788097</v>
      </c>
      <c r="T9" s="17">
        <v>0.39905687814934798</v>
      </c>
      <c r="U9" s="17">
        <v>0.36475154131426601</v>
      </c>
      <c r="V9" s="17">
        <v>0.34042471444343902</v>
      </c>
      <c r="W9" s="17">
        <v>0.322227676262683</v>
      </c>
      <c r="X9" s="17">
        <v>0.29571683497634099</v>
      </c>
      <c r="Y9" s="17">
        <v>0.38135974711795601</v>
      </c>
      <c r="Z9" s="17">
        <v>0.27045352874731698</v>
      </c>
      <c r="AA9" s="17">
        <v>0.31265591851590202</v>
      </c>
      <c r="AB9" s="17"/>
      <c r="AC9" s="17">
        <v>0.37959928342955901</v>
      </c>
      <c r="AD9" s="17">
        <v>0.36066682840706699</v>
      </c>
      <c r="AE9" s="17">
        <v>0.194113159332056</v>
      </c>
      <c r="AF9" s="17"/>
      <c r="AG9" s="17">
        <v>0.40601122256022099</v>
      </c>
      <c r="AH9" s="17">
        <v>0.29351514413537999</v>
      </c>
      <c r="AI9" s="17">
        <v>0.384217973966199</v>
      </c>
      <c r="AJ9" s="17">
        <v>0.33679522893116998</v>
      </c>
      <c r="AK9" s="17"/>
      <c r="AL9" s="17">
        <v>0.29212268430440003</v>
      </c>
      <c r="AM9" s="17">
        <v>0.31946715530768199</v>
      </c>
      <c r="AN9" s="17">
        <v>0.33954954644943802</v>
      </c>
      <c r="AO9" s="17">
        <v>0.31848815512724699</v>
      </c>
      <c r="AP9" s="17">
        <v>0.32160102506376398</v>
      </c>
      <c r="AQ9" s="17"/>
      <c r="AR9" s="17">
        <v>0.25094668468009401</v>
      </c>
      <c r="AS9" s="17">
        <v>0.30954599947093298</v>
      </c>
      <c r="AT9" s="17">
        <v>0.34739553998047501</v>
      </c>
      <c r="AU9" s="17">
        <v>0.37164461191579201</v>
      </c>
      <c r="AV9" s="17">
        <v>0.37504546199444899</v>
      </c>
      <c r="AW9" s="17"/>
      <c r="AX9" s="17">
        <v>0.24576816240931501</v>
      </c>
      <c r="AY9" s="17">
        <v>0.33783542156014301</v>
      </c>
      <c r="AZ9" s="17">
        <v>0.24740146415310901</v>
      </c>
      <c r="BA9" s="17">
        <v>0.36769307658533101</v>
      </c>
      <c r="BB9" s="17">
        <v>0.47692861776746498</v>
      </c>
      <c r="BC9" s="17">
        <v>0.42018228485324699</v>
      </c>
      <c r="BD9" s="17"/>
      <c r="BE9" s="17">
        <v>0.28589292195945099</v>
      </c>
      <c r="BF9" s="17">
        <v>0.27621100007843602</v>
      </c>
      <c r="BG9" s="17">
        <v>0.44179488457753302</v>
      </c>
      <c r="BH9" s="17"/>
      <c r="BI9" s="17">
        <v>0.33329322299817199</v>
      </c>
      <c r="BJ9" s="17">
        <v>0.33010768113464201</v>
      </c>
      <c r="BK9" s="17"/>
      <c r="BL9" s="17">
        <v>0.46588300153967499</v>
      </c>
      <c r="BM9" s="17">
        <v>0.30126622203811498</v>
      </c>
      <c r="BN9" s="17">
        <v>0.24301235233933899</v>
      </c>
      <c r="BO9" s="17">
        <v>0.17978814779086999</v>
      </c>
      <c r="BP9" s="17">
        <v>0.19129911273945999</v>
      </c>
      <c r="BQ9" s="17"/>
      <c r="BR9" s="17">
        <v>0.35423160995891501</v>
      </c>
      <c r="BS9" s="17">
        <v>0.21505994540010201</v>
      </c>
      <c r="BT9" s="17">
        <v>0.20587664704581801</v>
      </c>
      <c r="BU9" s="17">
        <v>0.23010181735398499</v>
      </c>
      <c r="BV9" s="17"/>
      <c r="BW9" s="17">
        <v>0.371852326961501</v>
      </c>
      <c r="BX9" s="17">
        <v>0.38177469063164798</v>
      </c>
      <c r="BY9" s="17">
        <v>0.32781731728920999</v>
      </c>
      <c r="BZ9" s="17">
        <v>0.314432694958035</v>
      </c>
      <c r="CA9" s="17">
        <v>0.272529467035796</v>
      </c>
      <c r="CB9" s="17"/>
      <c r="CC9" s="17">
        <v>0.26653962838050999</v>
      </c>
      <c r="CD9" s="17">
        <v>0.215066258921882</v>
      </c>
      <c r="CE9" s="17">
        <v>0.261122318291025</v>
      </c>
      <c r="CF9" s="17">
        <v>0.30085007693663102</v>
      </c>
      <c r="CG9" s="17">
        <v>0.34452382491820499</v>
      </c>
      <c r="CH9" s="17">
        <v>0.366601419127495</v>
      </c>
      <c r="CI9" s="17">
        <v>0.34849914099169899</v>
      </c>
      <c r="CJ9" s="17">
        <v>0.38673651135836501</v>
      </c>
      <c r="CK9" s="17">
        <v>0.43950419953040898</v>
      </c>
      <c r="CL9" s="17">
        <v>0.46678420752204602</v>
      </c>
    </row>
    <row r="10" spans="2:90" ht="45" x14ac:dyDescent="0.25">
      <c r="B10" s="18" t="s">
        <v>556</v>
      </c>
      <c r="C10" s="17">
        <v>0.25600846705603802</v>
      </c>
      <c r="D10" s="17">
        <v>0.27590783085732501</v>
      </c>
      <c r="E10" s="17">
        <v>0.23748310367797401</v>
      </c>
      <c r="F10" s="17"/>
      <c r="G10" s="17">
        <v>0.28295967031235503</v>
      </c>
      <c r="H10" s="17">
        <v>0.29314447123905601</v>
      </c>
      <c r="I10" s="17">
        <v>0.27182477674189698</v>
      </c>
      <c r="J10" s="17">
        <v>0.233897702163574</v>
      </c>
      <c r="K10" s="17">
        <v>0.26304780504464598</v>
      </c>
      <c r="L10" s="17">
        <v>0.21690693573045</v>
      </c>
      <c r="M10" s="17"/>
      <c r="N10" s="17">
        <v>0.27868813126851399</v>
      </c>
      <c r="O10" s="17">
        <v>0.25662097799818001</v>
      </c>
      <c r="P10" s="17">
        <v>0.24429547055418899</v>
      </c>
      <c r="Q10" s="17">
        <v>0.24214634473525501</v>
      </c>
      <c r="R10" s="17"/>
      <c r="S10" s="17">
        <v>0.30815748430684398</v>
      </c>
      <c r="T10" s="17">
        <v>0.210875534908982</v>
      </c>
      <c r="U10" s="17">
        <v>0.27016084625331599</v>
      </c>
      <c r="V10" s="17">
        <v>0.26044505072567198</v>
      </c>
      <c r="W10" s="17">
        <v>0.23742079295235299</v>
      </c>
      <c r="X10" s="17">
        <v>0.25359946425655</v>
      </c>
      <c r="Y10" s="17">
        <v>0.244692442640562</v>
      </c>
      <c r="Z10" s="17">
        <v>0.249375984867891</v>
      </c>
      <c r="AA10" s="17">
        <v>0.260186878171969</v>
      </c>
      <c r="AB10" s="17"/>
      <c r="AC10" s="17">
        <v>0.25575885609410098</v>
      </c>
      <c r="AD10" s="17">
        <v>0.26790584969317399</v>
      </c>
      <c r="AE10" s="17">
        <v>0.23919813026081299</v>
      </c>
      <c r="AF10" s="17"/>
      <c r="AG10" s="17">
        <v>0.27204218919906797</v>
      </c>
      <c r="AH10" s="17">
        <v>0.30144611020758799</v>
      </c>
      <c r="AI10" s="17">
        <v>0.21506580145544801</v>
      </c>
      <c r="AJ10" s="17">
        <v>0.239766004173357</v>
      </c>
      <c r="AK10" s="17"/>
      <c r="AL10" s="17">
        <v>0.24107918067736001</v>
      </c>
      <c r="AM10" s="17">
        <v>0.25842632997569898</v>
      </c>
      <c r="AN10" s="17">
        <v>0.27530674745109102</v>
      </c>
      <c r="AO10" s="17">
        <v>0.29749861813717399</v>
      </c>
      <c r="AP10" s="17">
        <v>0.224532281105288</v>
      </c>
      <c r="AQ10" s="17"/>
      <c r="AR10" s="17">
        <v>0.206567820173853</v>
      </c>
      <c r="AS10" s="17">
        <v>0.25795376106485701</v>
      </c>
      <c r="AT10" s="17">
        <v>0.25046836742797801</v>
      </c>
      <c r="AU10" s="17">
        <v>0.26311886491877201</v>
      </c>
      <c r="AV10" s="17">
        <v>0.32734775888152001</v>
      </c>
      <c r="AW10" s="17"/>
      <c r="AX10" s="17">
        <v>0.29089026657525002</v>
      </c>
      <c r="AY10" s="17">
        <v>0.26013956806459598</v>
      </c>
      <c r="AZ10" s="17">
        <v>0.24829171252054899</v>
      </c>
      <c r="BA10" s="17">
        <v>0.24581420621042799</v>
      </c>
      <c r="BB10" s="17">
        <v>0.20936943743731601</v>
      </c>
      <c r="BC10" s="17">
        <v>0.23392831706977199</v>
      </c>
      <c r="BD10" s="17"/>
      <c r="BE10" s="17">
        <v>0.22791907206110401</v>
      </c>
      <c r="BF10" s="17">
        <v>0.30748535045112502</v>
      </c>
      <c r="BG10" s="17">
        <v>0.24740695113946301</v>
      </c>
      <c r="BH10" s="17"/>
      <c r="BI10" s="17">
        <v>0.22660263949954601</v>
      </c>
      <c r="BJ10" s="17">
        <v>0.26347393905296501</v>
      </c>
      <c r="BK10" s="17"/>
      <c r="BL10" s="17">
        <v>0.24665957461080301</v>
      </c>
      <c r="BM10" s="17">
        <v>0.28741345633418097</v>
      </c>
      <c r="BN10" s="17">
        <v>0.26132370752140599</v>
      </c>
      <c r="BO10" s="17">
        <v>0.29107435393467901</v>
      </c>
      <c r="BP10" s="17">
        <v>0.24409669039196</v>
      </c>
      <c r="BQ10" s="17"/>
      <c r="BR10" s="17">
        <v>0.24906492354933901</v>
      </c>
      <c r="BS10" s="17">
        <v>0.25739538492270497</v>
      </c>
      <c r="BT10" s="17">
        <v>0.37275246256295003</v>
      </c>
      <c r="BU10" s="17">
        <v>0.25515301018766001</v>
      </c>
      <c r="BV10" s="17"/>
      <c r="BW10" s="17">
        <v>0.23828186723601999</v>
      </c>
      <c r="BX10" s="17">
        <v>0.29818973305250301</v>
      </c>
      <c r="BY10" s="17">
        <v>0.25412205871273402</v>
      </c>
      <c r="BZ10" s="17">
        <v>0.256300092040809</v>
      </c>
      <c r="CA10" s="17">
        <v>0.24441080013215899</v>
      </c>
      <c r="CB10" s="17"/>
      <c r="CC10" s="17">
        <v>0.22958043055549399</v>
      </c>
      <c r="CD10" s="17">
        <v>0.27752369008758399</v>
      </c>
      <c r="CE10" s="17">
        <v>0.29171154462798099</v>
      </c>
      <c r="CF10" s="17">
        <v>0.249078159545565</v>
      </c>
      <c r="CG10" s="17">
        <v>0.21634486967807301</v>
      </c>
      <c r="CH10" s="17">
        <v>0.268784144635554</v>
      </c>
      <c r="CI10" s="17">
        <v>0.30374923521902297</v>
      </c>
      <c r="CJ10" s="17">
        <v>0.27367707573081301</v>
      </c>
      <c r="CK10" s="17">
        <v>0.25251197183357299</v>
      </c>
      <c r="CL10" s="17">
        <v>0.21357215249219499</v>
      </c>
    </row>
    <row r="11" spans="2:90" ht="30" x14ac:dyDescent="0.25">
      <c r="B11" s="18" t="s">
        <v>557</v>
      </c>
      <c r="C11" s="17">
        <v>0.37089264145197398</v>
      </c>
      <c r="D11" s="17">
        <v>0.36843378473178301</v>
      </c>
      <c r="E11" s="17">
        <v>0.37353830627475298</v>
      </c>
      <c r="F11" s="17"/>
      <c r="G11" s="17">
        <v>0.42258324813279602</v>
      </c>
      <c r="H11" s="17">
        <v>0.43540675110349297</v>
      </c>
      <c r="I11" s="17">
        <v>0.46231261837017501</v>
      </c>
      <c r="J11" s="17">
        <v>0.40120706462933797</v>
      </c>
      <c r="K11" s="17">
        <v>0.32811819592139402</v>
      </c>
      <c r="L11" s="17">
        <v>0.24447713940573401</v>
      </c>
      <c r="M11" s="17"/>
      <c r="N11" s="17">
        <v>0.290083459022554</v>
      </c>
      <c r="O11" s="17">
        <v>0.39711156174183598</v>
      </c>
      <c r="P11" s="17">
        <v>0.380607054534089</v>
      </c>
      <c r="Q11" s="17">
        <v>0.42350061255043198</v>
      </c>
      <c r="R11" s="17"/>
      <c r="S11" s="17">
        <v>0.37542898875082997</v>
      </c>
      <c r="T11" s="17">
        <v>0.36159091052818998</v>
      </c>
      <c r="U11" s="17">
        <v>0.32366590169974602</v>
      </c>
      <c r="V11" s="17">
        <v>0.36142210355626903</v>
      </c>
      <c r="W11" s="17">
        <v>0.39608604690691701</v>
      </c>
      <c r="X11" s="17">
        <v>0.38651705926430602</v>
      </c>
      <c r="Y11" s="17">
        <v>0.325443023060351</v>
      </c>
      <c r="Z11" s="17">
        <v>0.46906239297644903</v>
      </c>
      <c r="AA11" s="17">
        <v>0.39068051922178498</v>
      </c>
      <c r="AB11" s="17"/>
      <c r="AC11" s="17">
        <v>0.33303644902370899</v>
      </c>
      <c r="AD11" s="17">
        <v>0.34570536729676099</v>
      </c>
      <c r="AE11" s="17">
        <v>0.48664672032581102</v>
      </c>
      <c r="AF11" s="17"/>
      <c r="AG11" s="17">
        <v>0.29976239602103999</v>
      </c>
      <c r="AH11" s="17">
        <v>0.37095060934933499</v>
      </c>
      <c r="AI11" s="17">
        <v>0.37896620038104001</v>
      </c>
      <c r="AJ11" s="17">
        <v>0.394704889125292</v>
      </c>
      <c r="AK11" s="17"/>
      <c r="AL11" s="17">
        <v>0.413516917644624</v>
      </c>
      <c r="AM11" s="17">
        <v>0.37314294652708102</v>
      </c>
      <c r="AN11" s="17">
        <v>0.35302438213561099</v>
      </c>
      <c r="AO11" s="17">
        <v>0.35953290804136601</v>
      </c>
      <c r="AP11" s="17">
        <v>0.408227971118789</v>
      </c>
      <c r="AQ11" s="17"/>
      <c r="AR11" s="17">
        <v>0.44957384458670702</v>
      </c>
      <c r="AS11" s="17">
        <v>0.38977678783008801</v>
      </c>
      <c r="AT11" s="17">
        <v>0.37398967579782399</v>
      </c>
      <c r="AU11" s="17">
        <v>0.336689673172958</v>
      </c>
      <c r="AV11" s="17">
        <v>0.27387714484234299</v>
      </c>
      <c r="AW11" s="17"/>
      <c r="AX11" s="17">
        <v>0.41734224015166999</v>
      </c>
      <c r="AY11" s="17">
        <v>0.35755189522585101</v>
      </c>
      <c r="AZ11" s="17">
        <v>0.45828728639893801</v>
      </c>
      <c r="BA11" s="17">
        <v>0.34654286134775902</v>
      </c>
      <c r="BB11" s="17">
        <v>0.28029273551497902</v>
      </c>
      <c r="BC11" s="17">
        <v>0.31668443552946601</v>
      </c>
      <c r="BD11" s="17"/>
      <c r="BE11" s="17">
        <v>0.43481967133182903</v>
      </c>
      <c r="BF11" s="17">
        <v>0.37637198661790799</v>
      </c>
      <c r="BG11" s="17">
        <v>0.28378940662094199</v>
      </c>
      <c r="BH11" s="17"/>
      <c r="BI11" s="17">
        <v>0.390207807659112</v>
      </c>
      <c r="BJ11" s="17">
        <v>0.36598895927678798</v>
      </c>
      <c r="BK11" s="17"/>
      <c r="BL11" s="17">
        <v>0.262715425500753</v>
      </c>
      <c r="BM11" s="17">
        <v>0.37451854347093599</v>
      </c>
      <c r="BN11" s="17">
        <v>0.44101754538111598</v>
      </c>
      <c r="BO11" s="17">
        <v>0.46110916604472801</v>
      </c>
      <c r="BP11" s="17">
        <v>0.52478305913392298</v>
      </c>
      <c r="BQ11" s="17"/>
      <c r="BR11" s="17">
        <v>0.357844455630211</v>
      </c>
      <c r="BS11" s="17">
        <v>0.44883545938353098</v>
      </c>
      <c r="BT11" s="17">
        <v>0.38342961523170599</v>
      </c>
      <c r="BU11" s="17">
        <v>0.48420767312438301</v>
      </c>
      <c r="BV11" s="17"/>
      <c r="BW11" s="17">
        <v>0.36084416649462397</v>
      </c>
      <c r="BX11" s="17">
        <v>0.29282745394905202</v>
      </c>
      <c r="BY11" s="17">
        <v>0.37075682427223</v>
      </c>
      <c r="BZ11" s="17">
        <v>0.387442597995178</v>
      </c>
      <c r="CA11" s="17">
        <v>0.42236746849868301</v>
      </c>
      <c r="CB11" s="17"/>
      <c r="CC11" s="17">
        <v>0.44698041326733201</v>
      </c>
      <c r="CD11" s="17">
        <v>0.43663366022382699</v>
      </c>
      <c r="CE11" s="17">
        <v>0.40318232353908801</v>
      </c>
      <c r="CF11" s="17">
        <v>0.39051185012690798</v>
      </c>
      <c r="CG11" s="17">
        <v>0.39252233164558098</v>
      </c>
      <c r="CH11" s="17">
        <v>0.31668251294601701</v>
      </c>
      <c r="CI11" s="17">
        <v>0.33374158029482098</v>
      </c>
      <c r="CJ11" s="17">
        <v>0.32714874479070499</v>
      </c>
      <c r="CK11" s="17">
        <v>0.274954055680112</v>
      </c>
      <c r="CL11" s="17">
        <v>0.30218611929434502</v>
      </c>
    </row>
    <row r="12" spans="2:90" x14ac:dyDescent="0.25">
      <c r="B12" s="18" t="s">
        <v>111</v>
      </c>
      <c r="C12" s="19">
        <v>4.23462216028061E-2</v>
      </c>
      <c r="D12" s="19">
        <v>3.7882082931107897E-2</v>
      </c>
      <c r="E12" s="19">
        <v>4.5698176822955197E-2</v>
      </c>
      <c r="F12" s="19"/>
      <c r="G12" s="19">
        <v>6.9197572196545307E-2</v>
      </c>
      <c r="H12" s="19">
        <v>5.8153452307596297E-2</v>
      </c>
      <c r="I12" s="19">
        <v>5.5369156650742997E-2</v>
      </c>
      <c r="J12" s="19">
        <v>3.1322605881534502E-2</v>
      </c>
      <c r="K12" s="19">
        <v>3.4859604452607398E-2</v>
      </c>
      <c r="L12" s="19">
        <v>2.2700730191198299E-2</v>
      </c>
      <c r="M12" s="19"/>
      <c r="N12" s="19">
        <v>2.7519644327548699E-2</v>
      </c>
      <c r="O12" s="19">
        <v>4.18904715104206E-2</v>
      </c>
      <c r="P12" s="19">
        <v>3.3287081062035297E-2</v>
      </c>
      <c r="Q12" s="19">
        <v>6.7439146480099896E-2</v>
      </c>
      <c r="R12" s="19"/>
      <c r="S12" s="19">
        <v>5.5611105334445098E-2</v>
      </c>
      <c r="T12" s="19">
        <v>2.84766764134801E-2</v>
      </c>
      <c r="U12" s="19">
        <v>4.1421710732671799E-2</v>
      </c>
      <c r="V12" s="19">
        <v>3.7708131274619097E-2</v>
      </c>
      <c r="W12" s="19">
        <v>4.42654838780469E-2</v>
      </c>
      <c r="X12" s="19">
        <v>6.4166641502802699E-2</v>
      </c>
      <c r="Y12" s="19">
        <v>4.8504787181131E-2</v>
      </c>
      <c r="Z12" s="19">
        <v>1.1108093408344E-2</v>
      </c>
      <c r="AA12" s="19">
        <v>3.6476684090343402E-2</v>
      </c>
      <c r="AB12" s="19"/>
      <c r="AC12" s="19">
        <v>3.16054114526306E-2</v>
      </c>
      <c r="AD12" s="19">
        <v>2.5721954602998399E-2</v>
      </c>
      <c r="AE12" s="19">
        <v>8.0041990081319903E-2</v>
      </c>
      <c r="AF12" s="19"/>
      <c r="AG12" s="19">
        <v>2.21841922196706E-2</v>
      </c>
      <c r="AH12" s="19">
        <v>3.4088136307697199E-2</v>
      </c>
      <c r="AI12" s="19">
        <v>2.1750024197312E-2</v>
      </c>
      <c r="AJ12" s="19">
        <v>2.8733877770180199E-2</v>
      </c>
      <c r="AK12" s="19"/>
      <c r="AL12" s="19">
        <v>5.3281217373616102E-2</v>
      </c>
      <c r="AM12" s="19">
        <v>4.8963568189538197E-2</v>
      </c>
      <c r="AN12" s="19">
        <v>3.2119323963861003E-2</v>
      </c>
      <c r="AO12" s="19">
        <v>2.44803186942135E-2</v>
      </c>
      <c r="AP12" s="19">
        <v>4.5638722712158901E-2</v>
      </c>
      <c r="AQ12" s="19"/>
      <c r="AR12" s="19">
        <v>9.2911650559346207E-2</v>
      </c>
      <c r="AS12" s="19">
        <v>4.2723451634122403E-2</v>
      </c>
      <c r="AT12" s="19">
        <v>2.8146416793722699E-2</v>
      </c>
      <c r="AU12" s="19">
        <v>2.8546849992478598E-2</v>
      </c>
      <c r="AV12" s="19">
        <v>2.3729634281688301E-2</v>
      </c>
      <c r="AW12" s="19"/>
      <c r="AX12" s="19">
        <v>4.5999330863764502E-2</v>
      </c>
      <c r="AY12" s="19">
        <v>4.4473115149409402E-2</v>
      </c>
      <c r="AZ12" s="19">
        <v>4.6019536927403598E-2</v>
      </c>
      <c r="BA12" s="19">
        <v>3.9949855856482003E-2</v>
      </c>
      <c r="BB12" s="19">
        <v>3.340920928024E-2</v>
      </c>
      <c r="BC12" s="19">
        <v>2.9204962547515E-2</v>
      </c>
      <c r="BD12" s="19"/>
      <c r="BE12" s="19">
        <v>5.1368334647616198E-2</v>
      </c>
      <c r="BF12" s="19">
        <v>3.9931662852531198E-2</v>
      </c>
      <c r="BG12" s="19">
        <v>2.70087576620614E-2</v>
      </c>
      <c r="BH12" s="19"/>
      <c r="BI12" s="19">
        <v>4.9896329843169301E-2</v>
      </c>
      <c r="BJ12" s="19">
        <v>4.0429420535605699E-2</v>
      </c>
      <c r="BK12" s="19"/>
      <c r="BL12" s="19">
        <v>2.47419983487688E-2</v>
      </c>
      <c r="BM12" s="19">
        <v>3.6801778156767002E-2</v>
      </c>
      <c r="BN12" s="19">
        <v>5.4646394758138303E-2</v>
      </c>
      <c r="BO12" s="19">
        <v>6.8028332229723196E-2</v>
      </c>
      <c r="BP12" s="19">
        <v>3.9821137734656398E-2</v>
      </c>
      <c r="BQ12" s="19"/>
      <c r="BR12" s="19">
        <v>3.8859010861535197E-2</v>
      </c>
      <c r="BS12" s="19">
        <v>7.87092102936615E-2</v>
      </c>
      <c r="BT12" s="19">
        <v>3.7941275159526701E-2</v>
      </c>
      <c r="BU12" s="19">
        <v>3.0537499333972099E-2</v>
      </c>
      <c r="BV12" s="19"/>
      <c r="BW12" s="19">
        <v>2.9021639307855202E-2</v>
      </c>
      <c r="BX12" s="19">
        <v>2.72081223667964E-2</v>
      </c>
      <c r="BY12" s="19">
        <v>4.73037997258259E-2</v>
      </c>
      <c r="BZ12" s="19">
        <v>4.1824615005977998E-2</v>
      </c>
      <c r="CA12" s="19">
        <v>6.0692264333361397E-2</v>
      </c>
      <c r="CB12" s="19"/>
      <c r="CC12" s="19">
        <v>5.6899527796663601E-2</v>
      </c>
      <c r="CD12" s="19">
        <v>7.0776390766706401E-2</v>
      </c>
      <c r="CE12" s="19">
        <v>4.3983813541906003E-2</v>
      </c>
      <c r="CF12" s="19">
        <v>5.95599133908968E-2</v>
      </c>
      <c r="CG12" s="19">
        <v>4.6608973758140597E-2</v>
      </c>
      <c r="CH12" s="19">
        <v>4.7931923290934202E-2</v>
      </c>
      <c r="CI12" s="19">
        <v>1.40100434944568E-2</v>
      </c>
      <c r="CJ12" s="19">
        <v>1.2437668120117E-2</v>
      </c>
      <c r="CK12" s="19">
        <v>3.3029772955905402E-2</v>
      </c>
      <c r="CL12" s="19">
        <v>1.7457520691413601E-2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560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555</v>
      </c>
      <c r="C9" s="17">
        <v>0.385447126319302</v>
      </c>
      <c r="D9" s="17">
        <v>0.386242754727605</v>
      </c>
      <c r="E9" s="17">
        <v>0.38492039034380998</v>
      </c>
      <c r="F9" s="17"/>
      <c r="G9" s="17">
        <v>0.29635416050077601</v>
      </c>
      <c r="H9" s="17">
        <v>0.27095469695327401</v>
      </c>
      <c r="I9" s="17">
        <v>0.26756624745603402</v>
      </c>
      <c r="J9" s="17">
        <v>0.367680325925618</v>
      </c>
      <c r="K9" s="17">
        <v>0.437955350779407</v>
      </c>
      <c r="L9" s="17">
        <v>0.56784520210412404</v>
      </c>
      <c r="M9" s="17"/>
      <c r="N9" s="17">
        <v>0.46851891426468301</v>
      </c>
      <c r="O9" s="17">
        <v>0.34012891808805001</v>
      </c>
      <c r="P9" s="17">
        <v>0.39595657748422602</v>
      </c>
      <c r="Q9" s="17">
        <v>0.33075310413793302</v>
      </c>
      <c r="R9" s="17"/>
      <c r="S9" s="17">
        <v>0.32123399059804703</v>
      </c>
      <c r="T9" s="17">
        <v>0.44080374387119298</v>
      </c>
      <c r="U9" s="17">
        <v>0.43056322893281002</v>
      </c>
      <c r="V9" s="17">
        <v>0.37786163403367501</v>
      </c>
      <c r="W9" s="17">
        <v>0.36428591824613499</v>
      </c>
      <c r="X9" s="17">
        <v>0.36185437653357599</v>
      </c>
      <c r="Y9" s="17">
        <v>0.44065738635306101</v>
      </c>
      <c r="Z9" s="17">
        <v>0.34353636928437298</v>
      </c>
      <c r="AA9" s="17">
        <v>0.371486874226306</v>
      </c>
      <c r="AB9" s="17"/>
      <c r="AC9" s="17">
        <v>0.43516558872468902</v>
      </c>
      <c r="AD9" s="17">
        <v>0.41504747245056001</v>
      </c>
      <c r="AE9" s="17">
        <v>0.24054310533555401</v>
      </c>
      <c r="AF9" s="17"/>
      <c r="AG9" s="17">
        <v>0.48899243036026002</v>
      </c>
      <c r="AH9" s="17">
        <v>0.33634760822194398</v>
      </c>
      <c r="AI9" s="17">
        <v>0.43149046449920903</v>
      </c>
      <c r="AJ9" s="17">
        <v>0.38992757663488098</v>
      </c>
      <c r="AK9" s="17"/>
      <c r="AL9" s="17">
        <v>0.35155942198816198</v>
      </c>
      <c r="AM9" s="17">
        <v>0.38178649688931499</v>
      </c>
      <c r="AN9" s="17">
        <v>0.38851856630491899</v>
      </c>
      <c r="AO9" s="17">
        <v>0.37465849186281303</v>
      </c>
      <c r="AP9" s="17">
        <v>0.39275569878989602</v>
      </c>
      <c r="AQ9" s="17"/>
      <c r="AR9" s="17">
        <v>0.30737872926326598</v>
      </c>
      <c r="AS9" s="17">
        <v>0.35889001060097903</v>
      </c>
      <c r="AT9" s="17">
        <v>0.39201354309556402</v>
      </c>
      <c r="AU9" s="17">
        <v>0.42744398313033199</v>
      </c>
      <c r="AV9" s="17">
        <v>0.47841156943806701</v>
      </c>
      <c r="AW9" s="17"/>
      <c r="AX9" s="17">
        <v>0.29313373585963998</v>
      </c>
      <c r="AY9" s="17">
        <v>0.40300464178078699</v>
      </c>
      <c r="AZ9" s="17">
        <v>0.30415349382565399</v>
      </c>
      <c r="BA9" s="17">
        <v>0.41865645741514901</v>
      </c>
      <c r="BB9" s="17">
        <v>0.53397828719835805</v>
      </c>
      <c r="BC9" s="17">
        <v>0.45107606139623402</v>
      </c>
      <c r="BD9" s="17"/>
      <c r="BE9" s="17">
        <v>0.33148768320465799</v>
      </c>
      <c r="BF9" s="17">
        <v>0.33792575744769499</v>
      </c>
      <c r="BG9" s="17">
        <v>0.50252374395724997</v>
      </c>
      <c r="BH9" s="17"/>
      <c r="BI9" s="17">
        <v>0.37699214063243203</v>
      </c>
      <c r="BJ9" s="17">
        <v>0.38759365522614703</v>
      </c>
      <c r="BK9" s="17"/>
      <c r="BL9" s="17">
        <v>0.53004960521544398</v>
      </c>
      <c r="BM9" s="17">
        <v>0.36557625701616903</v>
      </c>
      <c r="BN9" s="17">
        <v>0.28907160287525502</v>
      </c>
      <c r="BO9" s="17">
        <v>0.22962615839509301</v>
      </c>
      <c r="BP9" s="17">
        <v>0.22615981493047799</v>
      </c>
      <c r="BQ9" s="17"/>
      <c r="BR9" s="17">
        <v>0.405798203532858</v>
      </c>
      <c r="BS9" s="17">
        <v>0.27606950145440201</v>
      </c>
      <c r="BT9" s="17">
        <v>0.28886155521566498</v>
      </c>
      <c r="BU9" s="17">
        <v>0.30394011804860599</v>
      </c>
      <c r="BV9" s="17"/>
      <c r="BW9" s="17">
        <v>0.41585926361779102</v>
      </c>
      <c r="BX9" s="17">
        <v>0.44682029084455699</v>
      </c>
      <c r="BY9" s="17">
        <v>0.387545757803202</v>
      </c>
      <c r="BZ9" s="17">
        <v>0.36658452998952001</v>
      </c>
      <c r="CA9" s="17">
        <v>0.32402532403838402</v>
      </c>
      <c r="CB9" s="17"/>
      <c r="CC9" s="17">
        <v>0.30309919812251901</v>
      </c>
      <c r="CD9" s="17">
        <v>0.27797393980887097</v>
      </c>
      <c r="CE9" s="17">
        <v>0.31834342570444302</v>
      </c>
      <c r="CF9" s="17">
        <v>0.36570058296494901</v>
      </c>
      <c r="CG9" s="17">
        <v>0.36560810745941102</v>
      </c>
      <c r="CH9" s="17">
        <v>0.40848251913857297</v>
      </c>
      <c r="CI9" s="17">
        <v>0.43208959011033299</v>
      </c>
      <c r="CJ9" s="17">
        <v>0.455696563406362</v>
      </c>
      <c r="CK9" s="17">
        <v>0.49639845016407402</v>
      </c>
      <c r="CL9" s="17">
        <v>0.51229624457383705</v>
      </c>
    </row>
    <row r="10" spans="2:90" ht="45" x14ac:dyDescent="0.25">
      <c r="B10" s="18" t="s">
        <v>556</v>
      </c>
      <c r="C10" s="17">
        <v>0.29107822403849098</v>
      </c>
      <c r="D10" s="17">
        <v>0.312984782456595</v>
      </c>
      <c r="E10" s="17">
        <v>0.27122648887645501</v>
      </c>
      <c r="F10" s="17"/>
      <c r="G10" s="17">
        <v>0.29676482624842698</v>
      </c>
      <c r="H10" s="17">
        <v>0.34585648089063298</v>
      </c>
      <c r="I10" s="17">
        <v>0.32564785635479199</v>
      </c>
      <c r="J10" s="17">
        <v>0.27413562622582599</v>
      </c>
      <c r="K10" s="17">
        <v>0.28206225256606299</v>
      </c>
      <c r="L10" s="17">
        <v>0.24280045812161399</v>
      </c>
      <c r="M10" s="17"/>
      <c r="N10" s="17">
        <v>0.29872950783094998</v>
      </c>
      <c r="O10" s="17">
        <v>0.30799174075492303</v>
      </c>
      <c r="P10" s="17">
        <v>0.29223509726900998</v>
      </c>
      <c r="Q10" s="17">
        <v>0.26479123913785502</v>
      </c>
      <c r="R10" s="17"/>
      <c r="S10" s="17">
        <v>0.327153343111794</v>
      </c>
      <c r="T10" s="17">
        <v>0.24108681976804999</v>
      </c>
      <c r="U10" s="17">
        <v>0.29091219054929901</v>
      </c>
      <c r="V10" s="17">
        <v>0.27388380452375399</v>
      </c>
      <c r="W10" s="17">
        <v>0.32070478271074898</v>
      </c>
      <c r="X10" s="17">
        <v>0.29915258353527402</v>
      </c>
      <c r="Y10" s="17">
        <v>0.28030764723478102</v>
      </c>
      <c r="Z10" s="17">
        <v>0.317141381507418</v>
      </c>
      <c r="AA10" s="17">
        <v>0.29729734189324403</v>
      </c>
      <c r="AB10" s="17"/>
      <c r="AC10" s="17">
        <v>0.29185428992190399</v>
      </c>
      <c r="AD10" s="17">
        <v>0.30091967409241099</v>
      </c>
      <c r="AE10" s="17">
        <v>0.282794554610383</v>
      </c>
      <c r="AF10" s="17"/>
      <c r="AG10" s="17">
        <v>0.25504349641707802</v>
      </c>
      <c r="AH10" s="17">
        <v>0.35269211655872101</v>
      </c>
      <c r="AI10" s="17">
        <v>0.23166803440304101</v>
      </c>
      <c r="AJ10" s="17">
        <v>0.28989281244806098</v>
      </c>
      <c r="AK10" s="17"/>
      <c r="AL10" s="17">
        <v>0.28121194335725602</v>
      </c>
      <c r="AM10" s="17">
        <v>0.28561174421549701</v>
      </c>
      <c r="AN10" s="17">
        <v>0.30270164730958299</v>
      </c>
      <c r="AO10" s="17">
        <v>0.35322766995700899</v>
      </c>
      <c r="AP10" s="17">
        <v>0.231361995728217</v>
      </c>
      <c r="AQ10" s="17"/>
      <c r="AR10" s="17">
        <v>0.24733817905116401</v>
      </c>
      <c r="AS10" s="17">
        <v>0.28618358271876199</v>
      </c>
      <c r="AT10" s="17">
        <v>0.30810321133219398</v>
      </c>
      <c r="AU10" s="17">
        <v>0.288378830386328</v>
      </c>
      <c r="AV10" s="17">
        <v>0.32823099027583502</v>
      </c>
      <c r="AW10" s="17"/>
      <c r="AX10" s="17">
        <v>0.32810921890323402</v>
      </c>
      <c r="AY10" s="17">
        <v>0.29010586574451303</v>
      </c>
      <c r="AZ10" s="17">
        <v>0.30575577083230399</v>
      </c>
      <c r="BA10" s="17">
        <v>0.28077676242181898</v>
      </c>
      <c r="BB10" s="17">
        <v>0.22656387913228501</v>
      </c>
      <c r="BC10" s="17">
        <v>0.27545575660742</v>
      </c>
      <c r="BD10" s="17"/>
      <c r="BE10" s="17">
        <v>0.27364603634697199</v>
      </c>
      <c r="BF10" s="17">
        <v>0.34757846406965398</v>
      </c>
      <c r="BG10" s="17">
        <v>0.26182364638828398</v>
      </c>
      <c r="BH10" s="17"/>
      <c r="BI10" s="17">
        <v>0.26523138645225303</v>
      </c>
      <c r="BJ10" s="17">
        <v>0.29764014928403898</v>
      </c>
      <c r="BK10" s="17"/>
      <c r="BL10" s="17">
        <v>0.26850863122677199</v>
      </c>
      <c r="BM10" s="17">
        <v>0.32444937031020099</v>
      </c>
      <c r="BN10" s="17">
        <v>0.26256571109106502</v>
      </c>
      <c r="BO10" s="17">
        <v>0.29636428674798498</v>
      </c>
      <c r="BP10" s="17">
        <v>0.31557699120255001</v>
      </c>
      <c r="BQ10" s="17"/>
      <c r="BR10" s="17">
        <v>0.28658263558778702</v>
      </c>
      <c r="BS10" s="17">
        <v>0.307518191858486</v>
      </c>
      <c r="BT10" s="17">
        <v>0.34935551098170498</v>
      </c>
      <c r="BU10" s="17">
        <v>0.29038596778838199</v>
      </c>
      <c r="BV10" s="17"/>
      <c r="BW10" s="17">
        <v>0.27566388095659899</v>
      </c>
      <c r="BX10" s="17">
        <v>0.28772478962099901</v>
      </c>
      <c r="BY10" s="17">
        <v>0.32114634921790203</v>
      </c>
      <c r="BZ10" s="17">
        <v>0.29637026752932699</v>
      </c>
      <c r="CA10" s="17">
        <v>0.28015298661267402</v>
      </c>
      <c r="CB10" s="17"/>
      <c r="CC10" s="17">
        <v>0.26962410179857799</v>
      </c>
      <c r="CD10" s="17">
        <v>0.32611485397653001</v>
      </c>
      <c r="CE10" s="17">
        <v>0.324220873636479</v>
      </c>
      <c r="CF10" s="17">
        <v>0.27755913236408603</v>
      </c>
      <c r="CG10" s="17">
        <v>0.31415195118005101</v>
      </c>
      <c r="CH10" s="17">
        <v>0.31113991817126802</v>
      </c>
      <c r="CI10" s="17">
        <v>0.31435847502324299</v>
      </c>
      <c r="CJ10" s="17">
        <v>0.27902234292567502</v>
      </c>
      <c r="CK10" s="17">
        <v>0.24687414945868</v>
      </c>
      <c r="CL10" s="17">
        <v>0.251210501823387</v>
      </c>
    </row>
    <row r="11" spans="2:90" ht="30" x14ac:dyDescent="0.25">
      <c r="B11" s="18" t="s">
        <v>557</v>
      </c>
      <c r="C11" s="17">
        <v>0.28726170462956302</v>
      </c>
      <c r="D11" s="17">
        <v>0.26833779446055001</v>
      </c>
      <c r="E11" s="17">
        <v>0.30437450725173298</v>
      </c>
      <c r="F11" s="17"/>
      <c r="G11" s="17">
        <v>0.33587274864016198</v>
      </c>
      <c r="H11" s="17">
        <v>0.33417984540407503</v>
      </c>
      <c r="I11" s="17">
        <v>0.36326819466795501</v>
      </c>
      <c r="J11" s="17">
        <v>0.32299380581200998</v>
      </c>
      <c r="K11" s="17">
        <v>0.26008560914843998</v>
      </c>
      <c r="L11" s="17">
        <v>0.17131074958707199</v>
      </c>
      <c r="M11" s="17"/>
      <c r="N11" s="17">
        <v>0.209278360624194</v>
      </c>
      <c r="O11" s="17">
        <v>0.31944203114852099</v>
      </c>
      <c r="P11" s="17">
        <v>0.29111308592132501</v>
      </c>
      <c r="Q11" s="17">
        <v>0.33635979677285299</v>
      </c>
      <c r="R11" s="17"/>
      <c r="S11" s="17">
        <v>0.30422604535916398</v>
      </c>
      <c r="T11" s="17">
        <v>0.28981367791469098</v>
      </c>
      <c r="U11" s="17">
        <v>0.25036484406354997</v>
      </c>
      <c r="V11" s="17">
        <v>0.301821140829024</v>
      </c>
      <c r="W11" s="17">
        <v>0.27798456357298001</v>
      </c>
      <c r="X11" s="17">
        <v>0.29889628058157303</v>
      </c>
      <c r="Y11" s="17">
        <v>0.248829952060415</v>
      </c>
      <c r="Z11" s="17">
        <v>0.31549933470608299</v>
      </c>
      <c r="AA11" s="17">
        <v>0.29545333352472603</v>
      </c>
      <c r="AB11" s="17"/>
      <c r="AC11" s="17">
        <v>0.251589394589259</v>
      </c>
      <c r="AD11" s="17">
        <v>0.265293887952257</v>
      </c>
      <c r="AE11" s="17">
        <v>0.40323094278573302</v>
      </c>
      <c r="AF11" s="17"/>
      <c r="AG11" s="17">
        <v>0.23419735496140001</v>
      </c>
      <c r="AH11" s="17">
        <v>0.28940493856822203</v>
      </c>
      <c r="AI11" s="17">
        <v>0.307404477120228</v>
      </c>
      <c r="AJ11" s="17">
        <v>0.30050986230692101</v>
      </c>
      <c r="AK11" s="17"/>
      <c r="AL11" s="17">
        <v>0.31912129010776402</v>
      </c>
      <c r="AM11" s="17">
        <v>0.299222387038797</v>
      </c>
      <c r="AN11" s="17">
        <v>0.27646491705139298</v>
      </c>
      <c r="AO11" s="17">
        <v>0.24727560604651599</v>
      </c>
      <c r="AP11" s="17">
        <v>0.28785661931272699</v>
      </c>
      <c r="AQ11" s="17"/>
      <c r="AR11" s="17">
        <v>0.37461233614346501</v>
      </c>
      <c r="AS11" s="17">
        <v>0.31395470813693799</v>
      </c>
      <c r="AT11" s="17">
        <v>0.28112662812752498</v>
      </c>
      <c r="AU11" s="17">
        <v>0.25847342509360499</v>
      </c>
      <c r="AV11" s="17">
        <v>0.17674284517528199</v>
      </c>
      <c r="AW11" s="17"/>
      <c r="AX11" s="17">
        <v>0.334871021783817</v>
      </c>
      <c r="AY11" s="17">
        <v>0.26706411728141899</v>
      </c>
      <c r="AZ11" s="17">
        <v>0.36371510802349399</v>
      </c>
      <c r="BA11" s="17">
        <v>0.26888596141971999</v>
      </c>
      <c r="BB11" s="17">
        <v>0.209721264153235</v>
      </c>
      <c r="BC11" s="17">
        <v>0.243644348421301</v>
      </c>
      <c r="BD11" s="17"/>
      <c r="BE11" s="17">
        <v>0.35078880753381497</v>
      </c>
      <c r="BF11" s="17">
        <v>0.28152419804437301</v>
      </c>
      <c r="BG11" s="17">
        <v>0.21167511166952999</v>
      </c>
      <c r="BH11" s="17"/>
      <c r="BI11" s="17">
        <v>0.31850064745829998</v>
      </c>
      <c r="BJ11" s="17">
        <v>0.27933084628342397</v>
      </c>
      <c r="BK11" s="17"/>
      <c r="BL11" s="17">
        <v>0.18390294754641401</v>
      </c>
      <c r="BM11" s="17">
        <v>0.28014722995364599</v>
      </c>
      <c r="BN11" s="17">
        <v>0.38488712623801802</v>
      </c>
      <c r="BO11" s="17">
        <v>0.39916932651378101</v>
      </c>
      <c r="BP11" s="17">
        <v>0.42738479582552802</v>
      </c>
      <c r="BQ11" s="17"/>
      <c r="BR11" s="17">
        <v>0.276814187258627</v>
      </c>
      <c r="BS11" s="17">
        <v>0.34199032131158102</v>
      </c>
      <c r="BT11" s="17">
        <v>0.31734683123088597</v>
      </c>
      <c r="BU11" s="17">
        <v>0.36904418748779999</v>
      </c>
      <c r="BV11" s="17"/>
      <c r="BW11" s="17">
        <v>0.27873624600994101</v>
      </c>
      <c r="BX11" s="17">
        <v>0.23672060600450101</v>
      </c>
      <c r="BY11" s="17">
        <v>0.24806901579894999</v>
      </c>
      <c r="BZ11" s="17">
        <v>0.31037650242848902</v>
      </c>
      <c r="CA11" s="17">
        <v>0.34872940858227802</v>
      </c>
      <c r="CB11" s="17"/>
      <c r="CC11" s="17">
        <v>0.385420146252407</v>
      </c>
      <c r="CD11" s="17">
        <v>0.33788976850996399</v>
      </c>
      <c r="CE11" s="17">
        <v>0.32766657697978302</v>
      </c>
      <c r="CF11" s="17">
        <v>0.31152929730407902</v>
      </c>
      <c r="CG11" s="17">
        <v>0.28649509497864001</v>
      </c>
      <c r="CH11" s="17">
        <v>0.24707693513687901</v>
      </c>
      <c r="CI11" s="17">
        <v>0.21799957716563401</v>
      </c>
      <c r="CJ11" s="17">
        <v>0.24850091966180299</v>
      </c>
      <c r="CK11" s="17">
        <v>0.21721389888356801</v>
      </c>
      <c r="CL11" s="17">
        <v>0.22467316687890199</v>
      </c>
    </row>
    <row r="12" spans="2:90" x14ac:dyDescent="0.25">
      <c r="B12" s="18" t="s">
        <v>111</v>
      </c>
      <c r="C12" s="19">
        <v>3.6212945012644403E-2</v>
      </c>
      <c r="D12" s="19">
        <v>3.2434668355250197E-2</v>
      </c>
      <c r="E12" s="19">
        <v>3.9478613528002603E-2</v>
      </c>
      <c r="F12" s="19"/>
      <c r="G12" s="19">
        <v>7.1008264610635793E-2</v>
      </c>
      <c r="H12" s="19">
        <v>4.9008976752018603E-2</v>
      </c>
      <c r="I12" s="19">
        <v>4.3517701521218803E-2</v>
      </c>
      <c r="J12" s="19">
        <v>3.5190242036545902E-2</v>
      </c>
      <c r="K12" s="19">
        <v>1.9896787506089499E-2</v>
      </c>
      <c r="L12" s="19">
        <v>1.8043590187189099E-2</v>
      </c>
      <c r="M12" s="19"/>
      <c r="N12" s="19">
        <v>2.34732172801735E-2</v>
      </c>
      <c r="O12" s="19">
        <v>3.2437310008505298E-2</v>
      </c>
      <c r="P12" s="19">
        <v>2.0695239325439499E-2</v>
      </c>
      <c r="Q12" s="19">
        <v>6.8095859951358903E-2</v>
      </c>
      <c r="R12" s="19"/>
      <c r="S12" s="19">
        <v>4.73866209309955E-2</v>
      </c>
      <c r="T12" s="19">
        <v>2.8295758446065598E-2</v>
      </c>
      <c r="U12" s="19">
        <v>2.8159736454341E-2</v>
      </c>
      <c r="V12" s="19">
        <v>4.6433420613547001E-2</v>
      </c>
      <c r="W12" s="19">
        <v>3.7024735470135899E-2</v>
      </c>
      <c r="X12" s="19">
        <v>4.0096759349576599E-2</v>
      </c>
      <c r="Y12" s="19">
        <v>3.0205014351743002E-2</v>
      </c>
      <c r="Z12" s="19">
        <v>2.38229145021264E-2</v>
      </c>
      <c r="AA12" s="19">
        <v>3.5762450355724E-2</v>
      </c>
      <c r="AB12" s="19"/>
      <c r="AC12" s="19">
        <v>2.1390726764148299E-2</v>
      </c>
      <c r="AD12" s="19">
        <v>1.8738965504772599E-2</v>
      </c>
      <c r="AE12" s="19">
        <v>7.3431397268329701E-2</v>
      </c>
      <c r="AF12" s="19"/>
      <c r="AG12" s="19">
        <v>2.1766718261262301E-2</v>
      </c>
      <c r="AH12" s="19">
        <v>2.1555336651113002E-2</v>
      </c>
      <c r="AI12" s="19">
        <v>2.9437023977522601E-2</v>
      </c>
      <c r="AJ12" s="19">
        <v>1.9669748610137101E-2</v>
      </c>
      <c r="AK12" s="19"/>
      <c r="AL12" s="19">
        <v>4.8107344546817601E-2</v>
      </c>
      <c r="AM12" s="19">
        <v>3.3379371856390602E-2</v>
      </c>
      <c r="AN12" s="19">
        <v>3.23148693341049E-2</v>
      </c>
      <c r="AO12" s="19">
        <v>2.4838232133662302E-2</v>
      </c>
      <c r="AP12" s="19">
        <v>8.8025686169160594E-2</v>
      </c>
      <c r="AQ12" s="19"/>
      <c r="AR12" s="19">
        <v>7.0670755542104696E-2</v>
      </c>
      <c r="AS12" s="19">
        <v>4.0971698543320501E-2</v>
      </c>
      <c r="AT12" s="19">
        <v>1.8756617444717499E-2</v>
      </c>
      <c r="AU12" s="19">
        <v>2.5703761389735201E-2</v>
      </c>
      <c r="AV12" s="19">
        <v>1.6614595110816501E-2</v>
      </c>
      <c r="AW12" s="19"/>
      <c r="AX12" s="19">
        <v>4.3886023453308699E-2</v>
      </c>
      <c r="AY12" s="19">
        <v>3.9825375193281297E-2</v>
      </c>
      <c r="AZ12" s="19">
        <v>2.6375627318547999E-2</v>
      </c>
      <c r="BA12" s="19">
        <v>3.1680818743311301E-2</v>
      </c>
      <c r="BB12" s="19">
        <v>2.9736569516122299E-2</v>
      </c>
      <c r="BC12" s="19">
        <v>2.9823833575044999E-2</v>
      </c>
      <c r="BD12" s="19"/>
      <c r="BE12" s="19">
        <v>4.4077472914555202E-2</v>
      </c>
      <c r="BF12" s="19">
        <v>3.29715804382772E-2</v>
      </c>
      <c r="BG12" s="19">
        <v>2.3977497984935699E-2</v>
      </c>
      <c r="BH12" s="19"/>
      <c r="BI12" s="19">
        <v>3.9275825457014302E-2</v>
      </c>
      <c r="BJ12" s="19">
        <v>3.5435349206389799E-2</v>
      </c>
      <c r="BK12" s="19"/>
      <c r="BL12" s="19">
        <v>1.7538816011369699E-2</v>
      </c>
      <c r="BM12" s="19">
        <v>2.9827142719984701E-2</v>
      </c>
      <c r="BN12" s="19">
        <v>6.3475559795661898E-2</v>
      </c>
      <c r="BO12" s="19">
        <v>7.4840228343141593E-2</v>
      </c>
      <c r="BP12" s="19">
        <v>3.08783980414436E-2</v>
      </c>
      <c r="BQ12" s="19"/>
      <c r="BR12" s="19">
        <v>3.0804973620728399E-2</v>
      </c>
      <c r="BS12" s="19">
        <v>7.4421985375530006E-2</v>
      </c>
      <c r="BT12" s="19">
        <v>4.4436102571745101E-2</v>
      </c>
      <c r="BU12" s="19">
        <v>3.6629726675212602E-2</v>
      </c>
      <c r="BV12" s="19"/>
      <c r="BW12" s="19">
        <v>2.9740609415668601E-2</v>
      </c>
      <c r="BX12" s="19">
        <v>2.87343135299435E-2</v>
      </c>
      <c r="BY12" s="19">
        <v>4.3238877179945602E-2</v>
      </c>
      <c r="BZ12" s="19">
        <v>2.66687000526643E-2</v>
      </c>
      <c r="CA12" s="19">
        <v>4.7092280766664399E-2</v>
      </c>
      <c r="CB12" s="19"/>
      <c r="CC12" s="19">
        <v>4.1856553826495703E-2</v>
      </c>
      <c r="CD12" s="19">
        <v>5.8021437704634499E-2</v>
      </c>
      <c r="CE12" s="19">
        <v>2.9769123679295E-2</v>
      </c>
      <c r="CF12" s="19">
        <v>4.5210987366885599E-2</v>
      </c>
      <c r="CG12" s="19">
        <v>3.3744846381897897E-2</v>
      </c>
      <c r="CH12" s="19">
        <v>3.3300627553279803E-2</v>
      </c>
      <c r="CI12" s="19">
        <v>3.55523577007903E-2</v>
      </c>
      <c r="CJ12" s="19">
        <v>1.6780174006159599E-2</v>
      </c>
      <c r="CK12" s="19">
        <v>3.9513501493678001E-2</v>
      </c>
      <c r="CL12" s="19">
        <v>1.18200867238736E-2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561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555</v>
      </c>
      <c r="C9" s="17">
        <v>0.29402579264168899</v>
      </c>
      <c r="D9" s="17">
        <v>0.28319929672372601</v>
      </c>
      <c r="E9" s="17">
        <v>0.30438310479507402</v>
      </c>
      <c r="F9" s="17"/>
      <c r="G9" s="17">
        <v>0.24577029408464901</v>
      </c>
      <c r="H9" s="17">
        <v>0.22877796019067501</v>
      </c>
      <c r="I9" s="17">
        <v>0.25911772894179402</v>
      </c>
      <c r="J9" s="17">
        <v>0.28736762520334203</v>
      </c>
      <c r="K9" s="17">
        <v>0.32307304001056297</v>
      </c>
      <c r="L9" s="17">
        <v>0.37246298983873</v>
      </c>
      <c r="M9" s="17"/>
      <c r="N9" s="17">
        <v>0.34648125247179701</v>
      </c>
      <c r="O9" s="17">
        <v>0.26995225802369599</v>
      </c>
      <c r="P9" s="17">
        <v>0.31021405248676598</v>
      </c>
      <c r="Q9" s="17">
        <v>0.247176607371942</v>
      </c>
      <c r="R9" s="17"/>
      <c r="S9" s="17">
        <v>0.27221225783209901</v>
      </c>
      <c r="T9" s="17">
        <v>0.32034885448808298</v>
      </c>
      <c r="U9" s="17">
        <v>0.315288925238767</v>
      </c>
      <c r="V9" s="17">
        <v>0.289885574803877</v>
      </c>
      <c r="W9" s="17">
        <v>0.264058313542548</v>
      </c>
      <c r="X9" s="17">
        <v>0.280356666185551</v>
      </c>
      <c r="Y9" s="17">
        <v>0.31585215990285198</v>
      </c>
      <c r="Z9" s="17">
        <v>0.276893652873961</v>
      </c>
      <c r="AA9" s="17">
        <v>0.29496253175883802</v>
      </c>
      <c r="AB9" s="17"/>
      <c r="AC9" s="17">
        <v>0.314845530659214</v>
      </c>
      <c r="AD9" s="17">
        <v>0.32559993242971602</v>
      </c>
      <c r="AE9" s="17">
        <v>0.20845510103394699</v>
      </c>
      <c r="AF9" s="17"/>
      <c r="AG9" s="17">
        <v>0.34995516690140199</v>
      </c>
      <c r="AH9" s="17">
        <v>0.286693617549032</v>
      </c>
      <c r="AI9" s="17">
        <v>0.29730327419020502</v>
      </c>
      <c r="AJ9" s="17">
        <v>0.29413817594668501</v>
      </c>
      <c r="AK9" s="17"/>
      <c r="AL9" s="17">
        <v>0.26231235112038498</v>
      </c>
      <c r="AM9" s="17">
        <v>0.293595288837179</v>
      </c>
      <c r="AN9" s="17">
        <v>0.297820811726493</v>
      </c>
      <c r="AO9" s="17">
        <v>0.30120947488594402</v>
      </c>
      <c r="AP9" s="17">
        <v>0.34207320951943798</v>
      </c>
      <c r="AQ9" s="17"/>
      <c r="AR9" s="17">
        <v>0.24928376755579401</v>
      </c>
      <c r="AS9" s="17">
        <v>0.28249599955876598</v>
      </c>
      <c r="AT9" s="17">
        <v>0.29503600866698798</v>
      </c>
      <c r="AU9" s="17">
        <v>0.31990043916573102</v>
      </c>
      <c r="AV9" s="17">
        <v>0.34397996325429298</v>
      </c>
      <c r="AW9" s="17"/>
      <c r="AX9" s="17">
        <v>0.24676326442667201</v>
      </c>
      <c r="AY9" s="17">
        <v>0.292950605712962</v>
      </c>
      <c r="AZ9" s="17">
        <v>0.24155020134813601</v>
      </c>
      <c r="BA9" s="17">
        <v>0.320506157468116</v>
      </c>
      <c r="BB9" s="17">
        <v>0.37691441353380301</v>
      </c>
      <c r="BC9" s="17">
        <v>0.36244574830715598</v>
      </c>
      <c r="BD9" s="17"/>
      <c r="BE9" s="17">
        <v>0.248430932101671</v>
      </c>
      <c r="BF9" s="17">
        <v>0.28708295239901099</v>
      </c>
      <c r="BG9" s="17">
        <v>0.36227293862264698</v>
      </c>
      <c r="BH9" s="17"/>
      <c r="BI9" s="17">
        <v>0.29235746146552</v>
      </c>
      <c r="BJ9" s="17">
        <v>0.29444934405010897</v>
      </c>
      <c r="BK9" s="17"/>
      <c r="BL9" s="17">
        <v>0.372377428101065</v>
      </c>
      <c r="BM9" s="17">
        <v>0.28076023104136599</v>
      </c>
      <c r="BN9" s="17">
        <v>0.25870161877436498</v>
      </c>
      <c r="BO9" s="17">
        <v>0.236470113747248</v>
      </c>
      <c r="BP9" s="17">
        <v>0.20011351366907901</v>
      </c>
      <c r="BQ9" s="17"/>
      <c r="BR9" s="17">
        <v>0.30447582856521799</v>
      </c>
      <c r="BS9" s="17">
        <v>0.24234072266012599</v>
      </c>
      <c r="BT9" s="17">
        <v>0.24439661179324901</v>
      </c>
      <c r="BU9" s="17">
        <v>0.25616878638864898</v>
      </c>
      <c r="BV9" s="17"/>
      <c r="BW9" s="17">
        <v>0.31005464226881602</v>
      </c>
      <c r="BX9" s="17">
        <v>0.351309204508582</v>
      </c>
      <c r="BY9" s="17">
        <v>0.28210751373458098</v>
      </c>
      <c r="BZ9" s="17">
        <v>0.30262902292456501</v>
      </c>
      <c r="CA9" s="17">
        <v>0.24084339719977599</v>
      </c>
      <c r="CB9" s="17"/>
      <c r="CC9" s="17">
        <v>0.26519704173926001</v>
      </c>
      <c r="CD9" s="17">
        <v>0.20546333463109501</v>
      </c>
      <c r="CE9" s="17">
        <v>0.25740196216634698</v>
      </c>
      <c r="CF9" s="17">
        <v>0.275120361782972</v>
      </c>
      <c r="CG9" s="17">
        <v>0.28990508335874299</v>
      </c>
      <c r="CH9" s="17">
        <v>0.33340240289761702</v>
      </c>
      <c r="CI9" s="17">
        <v>0.31690256029174901</v>
      </c>
      <c r="CJ9" s="17">
        <v>0.32555970948505403</v>
      </c>
      <c r="CK9" s="17">
        <v>0.38749735347259001</v>
      </c>
      <c r="CL9" s="17">
        <v>0.35734772734702602</v>
      </c>
    </row>
    <row r="10" spans="2:90" ht="45" x14ac:dyDescent="0.25">
      <c r="B10" s="18" t="s">
        <v>556</v>
      </c>
      <c r="C10" s="17">
        <v>0.29251974763740102</v>
      </c>
      <c r="D10" s="17">
        <v>0.32222741284030199</v>
      </c>
      <c r="E10" s="17">
        <v>0.26497213587879898</v>
      </c>
      <c r="F10" s="17"/>
      <c r="G10" s="17">
        <v>0.300723076411891</v>
      </c>
      <c r="H10" s="17">
        <v>0.32673103352963201</v>
      </c>
      <c r="I10" s="17">
        <v>0.27557650387413801</v>
      </c>
      <c r="J10" s="17">
        <v>0.290248188316306</v>
      </c>
      <c r="K10" s="17">
        <v>0.28570605522508802</v>
      </c>
      <c r="L10" s="17">
        <v>0.28202381413328098</v>
      </c>
      <c r="M10" s="17"/>
      <c r="N10" s="17">
        <v>0.311682649553852</v>
      </c>
      <c r="O10" s="17">
        <v>0.30349765435722398</v>
      </c>
      <c r="P10" s="17">
        <v>0.28780493135878599</v>
      </c>
      <c r="Q10" s="17">
        <v>0.26485401094758299</v>
      </c>
      <c r="R10" s="17"/>
      <c r="S10" s="17">
        <v>0.30178153889964099</v>
      </c>
      <c r="T10" s="17">
        <v>0.29324001221781398</v>
      </c>
      <c r="U10" s="17">
        <v>0.29813019202972002</v>
      </c>
      <c r="V10" s="17">
        <v>0.29384837644752898</v>
      </c>
      <c r="W10" s="17">
        <v>0.321131099127553</v>
      </c>
      <c r="X10" s="17">
        <v>0.25521418357107201</v>
      </c>
      <c r="Y10" s="17">
        <v>0.286948378787654</v>
      </c>
      <c r="Z10" s="17">
        <v>0.28583053985492402</v>
      </c>
      <c r="AA10" s="17">
        <v>0.29268759364851099</v>
      </c>
      <c r="AB10" s="17"/>
      <c r="AC10" s="17">
        <v>0.30657624533605299</v>
      </c>
      <c r="AD10" s="17">
        <v>0.289159610595429</v>
      </c>
      <c r="AE10" s="17">
        <v>0.27254761669200001</v>
      </c>
      <c r="AF10" s="17"/>
      <c r="AG10" s="17">
        <v>0.30984451106778799</v>
      </c>
      <c r="AH10" s="17">
        <v>0.310944223045581</v>
      </c>
      <c r="AI10" s="17">
        <v>0.29844022431594402</v>
      </c>
      <c r="AJ10" s="17">
        <v>0.29891215054766501</v>
      </c>
      <c r="AK10" s="17"/>
      <c r="AL10" s="17">
        <v>0.28091569709050501</v>
      </c>
      <c r="AM10" s="17">
        <v>0.28628933282993402</v>
      </c>
      <c r="AN10" s="17">
        <v>0.30812566832869398</v>
      </c>
      <c r="AO10" s="17">
        <v>0.31984031828813098</v>
      </c>
      <c r="AP10" s="17">
        <v>0.19529917325974</v>
      </c>
      <c r="AQ10" s="17"/>
      <c r="AR10" s="17">
        <v>0.22555143425573401</v>
      </c>
      <c r="AS10" s="17">
        <v>0.29405880077718899</v>
      </c>
      <c r="AT10" s="17">
        <v>0.30961118257836401</v>
      </c>
      <c r="AU10" s="17">
        <v>0.29808734082120297</v>
      </c>
      <c r="AV10" s="17">
        <v>0.33891358621818302</v>
      </c>
      <c r="AW10" s="17"/>
      <c r="AX10" s="17">
        <v>0.324603105626799</v>
      </c>
      <c r="AY10" s="17">
        <v>0.285831677386712</v>
      </c>
      <c r="AZ10" s="17">
        <v>0.27782623020696601</v>
      </c>
      <c r="BA10" s="17">
        <v>0.282501378034618</v>
      </c>
      <c r="BB10" s="17">
        <v>0.28287214936224803</v>
      </c>
      <c r="BC10" s="17">
        <v>0.27800388191211201</v>
      </c>
      <c r="BD10" s="17"/>
      <c r="BE10" s="17">
        <v>0.28303167398978102</v>
      </c>
      <c r="BF10" s="17">
        <v>0.324009860546775</v>
      </c>
      <c r="BG10" s="17">
        <v>0.27763059882625502</v>
      </c>
      <c r="BH10" s="17"/>
      <c r="BI10" s="17">
        <v>0.27206508485824799</v>
      </c>
      <c r="BJ10" s="17">
        <v>0.29771272212148803</v>
      </c>
      <c r="BK10" s="17"/>
      <c r="BL10" s="17">
        <v>0.292680662857987</v>
      </c>
      <c r="BM10" s="17">
        <v>0.33179572753325598</v>
      </c>
      <c r="BN10" s="17">
        <v>0.25093497971207901</v>
      </c>
      <c r="BO10" s="17">
        <v>0.30842166701615498</v>
      </c>
      <c r="BP10" s="17">
        <v>0.26432209539673501</v>
      </c>
      <c r="BQ10" s="17"/>
      <c r="BR10" s="17">
        <v>0.29056275152259697</v>
      </c>
      <c r="BS10" s="17">
        <v>0.30625887578007299</v>
      </c>
      <c r="BT10" s="17">
        <v>0.30794388779098097</v>
      </c>
      <c r="BU10" s="17">
        <v>0.30561327995189802</v>
      </c>
      <c r="BV10" s="17"/>
      <c r="BW10" s="17">
        <v>0.28714447292860201</v>
      </c>
      <c r="BX10" s="17">
        <v>0.27270081241344502</v>
      </c>
      <c r="BY10" s="17">
        <v>0.31874567842972501</v>
      </c>
      <c r="BZ10" s="17">
        <v>0.29185847211407001</v>
      </c>
      <c r="CA10" s="17">
        <v>0.28989025767200899</v>
      </c>
      <c r="CB10" s="17"/>
      <c r="CC10" s="17">
        <v>0.25532812629783802</v>
      </c>
      <c r="CD10" s="17">
        <v>0.31108932786111099</v>
      </c>
      <c r="CE10" s="17">
        <v>0.30819716825308102</v>
      </c>
      <c r="CF10" s="17">
        <v>0.31037993231996602</v>
      </c>
      <c r="CG10" s="17">
        <v>0.30057030456205702</v>
      </c>
      <c r="CH10" s="17">
        <v>0.26625345163080699</v>
      </c>
      <c r="CI10" s="17">
        <v>0.31667270916524998</v>
      </c>
      <c r="CJ10" s="17">
        <v>0.29305892617134299</v>
      </c>
      <c r="CK10" s="17">
        <v>0.27161612517953798</v>
      </c>
      <c r="CL10" s="17">
        <v>0.28197061588601102</v>
      </c>
    </row>
    <row r="11" spans="2:90" ht="30" x14ac:dyDescent="0.25">
      <c r="B11" s="18" t="s">
        <v>557</v>
      </c>
      <c r="C11" s="17">
        <v>0.35895027859190398</v>
      </c>
      <c r="D11" s="17">
        <v>0.33823464987252899</v>
      </c>
      <c r="E11" s="17">
        <v>0.37863111181245701</v>
      </c>
      <c r="F11" s="17"/>
      <c r="G11" s="17">
        <v>0.37409653654152503</v>
      </c>
      <c r="H11" s="17">
        <v>0.38682318318519099</v>
      </c>
      <c r="I11" s="17">
        <v>0.407168122713645</v>
      </c>
      <c r="J11" s="17">
        <v>0.37206875762896602</v>
      </c>
      <c r="K11" s="17">
        <v>0.344459529973828</v>
      </c>
      <c r="L11" s="17">
        <v>0.29874541990479497</v>
      </c>
      <c r="M11" s="17"/>
      <c r="N11" s="17">
        <v>0.29810437393789802</v>
      </c>
      <c r="O11" s="17">
        <v>0.38439348378402899</v>
      </c>
      <c r="P11" s="17">
        <v>0.354201889481493</v>
      </c>
      <c r="Q11" s="17">
        <v>0.40226203118957699</v>
      </c>
      <c r="R11" s="17"/>
      <c r="S11" s="17">
        <v>0.35564167375144801</v>
      </c>
      <c r="T11" s="17">
        <v>0.347688579447336</v>
      </c>
      <c r="U11" s="17">
        <v>0.34178932919072302</v>
      </c>
      <c r="V11" s="17">
        <v>0.36566469531177098</v>
      </c>
      <c r="W11" s="17">
        <v>0.364438641061262</v>
      </c>
      <c r="X11" s="17">
        <v>0.37313672918954099</v>
      </c>
      <c r="Y11" s="17">
        <v>0.33628393521719602</v>
      </c>
      <c r="Z11" s="17">
        <v>0.40580615923771801</v>
      </c>
      <c r="AA11" s="17">
        <v>0.36944747057189198</v>
      </c>
      <c r="AB11" s="17"/>
      <c r="AC11" s="17">
        <v>0.334289884332374</v>
      </c>
      <c r="AD11" s="17">
        <v>0.35042724721639101</v>
      </c>
      <c r="AE11" s="17">
        <v>0.43460246625805898</v>
      </c>
      <c r="AF11" s="17"/>
      <c r="AG11" s="17">
        <v>0.30079142215223997</v>
      </c>
      <c r="AH11" s="17">
        <v>0.36614611681496301</v>
      </c>
      <c r="AI11" s="17">
        <v>0.36853086730273699</v>
      </c>
      <c r="AJ11" s="17">
        <v>0.36298357173358498</v>
      </c>
      <c r="AK11" s="17"/>
      <c r="AL11" s="17">
        <v>0.392734335806247</v>
      </c>
      <c r="AM11" s="17">
        <v>0.36592501691567098</v>
      </c>
      <c r="AN11" s="17">
        <v>0.35086894594951001</v>
      </c>
      <c r="AO11" s="17">
        <v>0.338236330683447</v>
      </c>
      <c r="AP11" s="17">
        <v>0.38114820398409499</v>
      </c>
      <c r="AQ11" s="17"/>
      <c r="AR11" s="17">
        <v>0.42160475013739102</v>
      </c>
      <c r="AS11" s="17">
        <v>0.36815689902353699</v>
      </c>
      <c r="AT11" s="17">
        <v>0.357121687336036</v>
      </c>
      <c r="AU11" s="17">
        <v>0.343642548786876</v>
      </c>
      <c r="AV11" s="17">
        <v>0.28700000375576801</v>
      </c>
      <c r="AW11" s="17"/>
      <c r="AX11" s="17">
        <v>0.37124868290414398</v>
      </c>
      <c r="AY11" s="17">
        <v>0.35899673549988398</v>
      </c>
      <c r="AZ11" s="17">
        <v>0.43475105414330001</v>
      </c>
      <c r="BA11" s="17">
        <v>0.34224390577153402</v>
      </c>
      <c r="BB11" s="17">
        <v>0.30695063450836901</v>
      </c>
      <c r="BC11" s="17">
        <v>0.30151857677640398</v>
      </c>
      <c r="BD11" s="17"/>
      <c r="BE11" s="17">
        <v>0.408065062661568</v>
      </c>
      <c r="BF11" s="17">
        <v>0.34306640916640502</v>
      </c>
      <c r="BG11" s="17">
        <v>0.31118266392542299</v>
      </c>
      <c r="BH11" s="17"/>
      <c r="BI11" s="17">
        <v>0.38177938641243397</v>
      </c>
      <c r="BJ11" s="17">
        <v>0.353154486420384</v>
      </c>
      <c r="BK11" s="17"/>
      <c r="BL11" s="17">
        <v>0.29377864046649799</v>
      </c>
      <c r="BM11" s="17">
        <v>0.34008158947953299</v>
      </c>
      <c r="BN11" s="17">
        <v>0.41596175850811301</v>
      </c>
      <c r="BO11" s="17">
        <v>0.38570506884938299</v>
      </c>
      <c r="BP11" s="17">
        <v>0.48557407635956901</v>
      </c>
      <c r="BQ11" s="17"/>
      <c r="BR11" s="17">
        <v>0.35419243071960899</v>
      </c>
      <c r="BS11" s="17">
        <v>0.37482047746902197</v>
      </c>
      <c r="BT11" s="17">
        <v>0.39828768445833201</v>
      </c>
      <c r="BU11" s="17">
        <v>0.39316801209431601</v>
      </c>
      <c r="BV11" s="17"/>
      <c r="BW11" s="17">
        <v>0.35873252184985999</v>
      </c>
      <c r="BX11" s="17">
        <v>0.33501605685486102</v>
      </c>
      <c r="BY11" s="17">
        <v>0.346436815494019</v>
      </c>
      <c r="BZ11" s="17">
        <v>0.35606586082970199</v>
      </c>
      <c r="CA11" s="17">
        <v>0.38846920520370098</v>
      </c>
      <c r="CB11" s="17"/>
      <c r="CC11" s="17">
        <v>0.40128411509400602</v>
      </c>
      <c r="CD11" s="17">
        <v>0.398541981004635</v>
      </c>
      <c r="CE11" s="17">
        <v>0.38988427334270898</v>
      </c>
      <c r="CF11" s="17">
        <v>0.35297508248533899</v>
      </c>
      <c r="CG11" s="17">
        <v>0.36080136803013801</v>
      </c>
      <c r="CH11" s="17">
        <v>0.34442054897333702</v>
      </c>
      <c r="CI11" s="17">
        <v>0.318621696009463</v>
      </c>
      <c r="CJ11" s="17">
        <v>0.35098491219512201</v>
      </c>
      <c r="CK11" s="17">
        <v>0.29809252031428701</v>
      </c>
      <c r="CL11" s="17">
        <v>0.32452869409586399</v>
      </c>
    </row>
    <row r="12" spans="2:90" x14ac:dyDescent="0.25">
      <c r="B12" s="18" t="s">
        <v>111</v>
      </c>
      <c r="C12" s="19">
        <v>5.4504181129005798E-2</v>
      </c>
      <c r="D12" s="19">
        <v>5.6338640563443398E-2</v>
      </c>
      <c r="E12" s="19">
        <v>5.2013647513669298E-2</v>
      </c>
      <c r="F12" s="19"/>
      <c r="G12" s="19">
        <v>7.94100929619347E-2</v>
      </c>
      <c r="H12" s="19">
        <v>5.7667823094501601E-2</v>
      </c>
      <c r="I12" s="19">
        <v>5.8137644470423598E-2</v>
      </c>
      <c r="J12" s="19">
        <v>5.0315428851385999E-2</v>
      </c>
      <c r="K12" s="19">
        <v>4.6761374790521101E-2</v>
      </c>
      <c r="L12" s="19">
        <v>4.6767776123194001E-2</v>
      </c>
      <c r="M12" s="19"/>
      <c r="N12" s="19">
        <v>4.37317240364525E-2</v>
      </c>
      <c r="O12" s="19">
        <v>4.2156603835051203E-2</v>
      </c>
      <c r="P12" s="19">
        <v>4.7779126672955197E-2</v>
      </c>
      <c r="Q12" s="19">
        <v>8.5707350490898102E-2</v>
      </c>
      <c r="R12" s="19"/>
      <c r="S12" s="19">
        <v>7.0364529516813296E-2</v>
      </c>
      <c r="T12" s="19">
        <v>3.8722553846766997E-2</v>
      </c>
      <c r="U12" s="19">
        <v>4.4791553540790098E-2</v>
      </c>
      <c r="V12" s="19">
        <v>5.0601353436821803E-2</v>
      </c>
      <c r="W12" s="19">
        <v>5.0371946268637099E-2</v>
      </c>
      <c r="X12" s="19">
        <v>9.1292421053835199E-2</v>
      </c>
      <c r="Y12" s="19">
        <v>6.09155260922985E-2</v>
      </c>
      <c r="Z12" s="19">
        <v>3.1469648033397898E-2</v>
      </c>
      <c r="AA12" s="19">
        <v>4.2902404020758601E-2</v>
      </c>
      <c r="AB12" s="19"/>
      <c r="AC12" s="19">
        <v>4.4288339672359102E-2</v>
      </c>
      <c r="AD12" s="19">
        <v>3.4813209758464497E-2</v>
      </c>
      <c r="AE12" s="19">
        <v>8.4394816015993995E-2</v>
      </c>
      <c r="AF12" s="19"/>
      <c r="AG12" s="19">
        <v>3.9408899878570901E-2</v>
      </c>
      <c r="AH12" s="19">
        <v>3.6216042590424602E-2</v>
      </c>
      <c r="AI12" s="19">
        <v>3.5725634191114498E-2</v>
      </c>
      <c r="AJ12" s="19">
        <v>4.3966101772064101E-2</v>
      </c>
      <c r="AK12" s="19"/>
      <c r="AL12" s="19">
        <v>6.4037615982863505E-2</v>
      </c>
      <c r="AM12" s="19">
        <v>5.4190361417216303E-2</v>
      </c>
      <c r="AN12" s="19">
        <v>4.3184573995302997E-2</v>
      </c>
      <c r="AO12" s="19">
        <v>4.07138761424784E-2</v>
      </c>
      <c r="AP12" s="19">
        <v>8.1479413236727805E-2</v>
      </c>
      <c r="AQ12" s="19"/>
      <c r="AR12" s="19">
        <v>0.103560048051081</v>
      </c>
      <c r="AS12" s="19">
        <v>5.5288300640506903E-2</v>
      </c>
      <c r="AT12" s="19">
        <v>3.8231121418611201E-2</v>
      </c>
      <c r="AU12" s="19">
        <v>3.8369671226190602E-2</v>
      </c>
      <c r="AV12" s="19">
        <v>3.0106446771755301E-2</v>
      </c>
      <c r="AW12" s="19"/>
      <c r="AX12" s="19">
        <v>5.7384947042384601E-2</v>
      </c>
      <c r="AY12" s="19">
        <v>6.2220981400442403E-2</v>
      </c>
      <c r="AZ12" s="19">
        <v>4.5872514301598499E-2</v>
      </c>
      <c r="BA12" s="19">
        <v>5.4748558725731901E-2</v>
      </c>
      <c r="BB12" s="19">
        <v>3.3262802595579601E-2</v>
      </c>
      <c r="BC12" s="19">
        <v>5.8031793004327203E-2</v>
      </c>
      <c r="BD12" s="19"/>
      <c r="BE12" s="19">
        <v>6.0472331246979899E-2</v>
      </c>
      <c r="BF12" s="19">
        <v>4.5840777887809603E-2</v>
      </c>
      <c r="BG12" s="19">
        <v>4.8913798625674403E-2</v>
      </c>
      <c r="BH12" s="19"/>
      <c r="BI12" s="19">
        <v>5.3798067263798398E-2</v>
      </c>
      <c r="BJ12" s="19">
        <v>5.4683447408018698E-2</v>
      </c>
      <c r="BK12" s="19"/>
      <c r="BL12" s="19">
        <v>4.1163268574449997E-2</v>
      </c>
      <c r="BM12" s="19">
        <v>4.7362451945845402E-2</v>
      </c>
      <c r="BN12" s="19">
        <v>7.4401643005443094E-2</v>
      </c>
      <c r="BO12" s="19">
        <v>6.9403150387214604E-2</v>
      </c>
      <c r="BP12" s="19">
        <v>4.99903145746175E-2</v>
      </c>
      <c r="BQ12" s="19"/>
      <c r="BR12" s="19">
        <v>5.07689891925759E-2</v>
      </c>
      <c r="BS12" s="19">
        <v>7.6579924090778101E-2</v>
      </c>
      <c r="BT12" s="19">
        <v>4.9371815957437601E-2</v>
      </c>
      <c r="BU12" s="19">
        <v>4.5049921565136299E-2</v>
      </c>
      <c r="BV12" s="19"/>
      <c r="BW12" s="19">
        <v>4.40683629527217E-2</v>
      </c>
      <c r="BX12" s="19">
        <v>4.0973926223112099E-2</v>
      </c>
      <c r="BY12" s="19">
        <v>5.27099923416754E-2</v>
      </c>
      <c r="BZ12" s="19">
        <v>4.9446644131662998E-2</v>
      </c>
      <c r="CA12" s="19">
        <v>8.0797139924514594E-2</v>
      </c>
      <c r="CB12" s="19"/>
      <c r="CC12" s="19">
        <v>7.8190716868896296E-2</v>
      </c>
      <c r="CD12" s="19">
        <v>8.4905356503159196E-2</v>
      </c>
      <c r="CE12" s="19">
        <v>4.45165962378632E-2</v>
      </c>
      <c r="CF12" s="19">
        <v>6.15246234117224E-2</v>
      </c>
      <c r="CG12" s="19">
        <v>4.8723244049061899E-2</v>
      </c>
      <c r="CH12" s="19">
        <v>5.5923596498238998E-2</v>
      </c>
      <c r="CI12" s="19">
        <v>4.7803034533537202E-2</v>
      </c>
      <c r="CJ12" s="19">
        <v>3.0396452148480101E-2</v>
      </c>
      <c r="CK12" s="19">
        <v>4.27940010335843E-2</v>
      </c>
      <c r="CL12" s="19">
        <v>3.6152962671099298E-2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562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555</v>
      </c>
      <c r="C9" s="17">
        <v>0.26011808225843203</v>
      </c>
      <c r="D9" s="17">
        <v>0.254014947210492</v>
      </c>
      <c r="E9" s="17">
        <v>0.26590856987310202</v>
      </c>
      <c r="F9" s="17"/>
      <c r="G9" s="17">
        <v>0.24889026412172299</v>
      </c>
      <c r="H9" s="17">
        <v>0.22860046055866801</v>
      </c>
      <c r="I9" s="17">
        <v>0.20914478975169601</v>
      </c>
      <c r="J9" s="17">
        <v>0.22730005846843199</v>
      </c>
      <c r="K9" s="17">
        <v>0.26486457097654997</v>
      </c>
      <c r="L9" s="17">
        <v>0.34382543706046198</v>
      </c>
      <c r="M9" s="17"/>
      <c r="N9" s="17">
        <v>0.34272318385948702</v>
      </c>
      <c r="O9" s="17">
        <v>0.23184723626237599</v>
      </c>
      <c r="P9" s="17">
        <v>0.25689619816617898</v>
      </c>
      <c r="Q9" s="17">
        <v>0.200819363865056</v>
      </c>
      <c r="R9" s="17"/>
      <c r="S9" s="17">
        <v>0.28683152935974598</v>
      </c>
      <c r="T9" s="17">
        <v>0.26332831883594598</v>
      </c>
      <c r="U9" s="17">
        <v>0.28968511949296399</v>
      </c>
      <c r="V9" s="17">
        <v>0.26820450472739799</v>
      </c>
      <c r="W9" s="17">
        <v>0.25884213436588699</v>
      </c>
      <c r="X9" s="17">
        <v>0.227922972073757</v>
      </c>
      <c r="Y9" s="17">
        <v>0.287554370196897</v>
      </c>
      <c r="Z9" s="17">
        <v>0.17889470988685099</v>
      </c>
      <c r="AA9" s="17">
        <v>0.23012848259795901</v>
      </c>
      <c r="AB9" s="17"/>
      <c r="AC9" s="17">
        <v>0.28356317517785301</v>
      </c>
      <c r="AD9" s="17">
        <v>0.28088499205156597</v>
      </c>
      <c r="AE9" s="17">
        <v>0.18014085232566099</v>
      </c>
      <c r="AF9" s="17"/>
      <c r="AG9" s="17">
        <v>0.322985110826912</v>
      </c>
      <c r="AH9" s="17">
        <v>0.25888463586731397</v>
      </c>
      <c r="AI9" s="17">
        <v>0.26246314817769101</v>
      </c>
      <c r="AJ9" s="17">
        <v>0.24737330130769999</v>
      </c>
      <c r="AK9" s="17"/>
      <c r="AL9" s="17">
        <v>0.20932017837799399</v>
      </c>
      <c r="AM9" s="17">
        <v>0.23566742729462001</v>
      </c>
      <c r="AN9" s="17">
        <v>0.26945695990540403</v>
      </c>
      <c r="AO9" s="17">
        <v>0.348027767671165</v>
      </c>
      <c r="AP9" s="17">
        <v>0.36493790665289699</v>
      </c>
      <c r="AQ9" s="17"/>
      <c r="AR9" s="17">
        <v>0.194916754284579</v>
      </c>
      <c r="AS9" s="17">
        <v>0.23610332972100101</v>
      </c>
      <c r="AT9" s="17">
        <v>0.269788525328301</v>
      </c>
      <c r="AU9" s="17">
        <v>0.27845145413242101</v>
      </c>
      <c r="AV9" s="17">
        <v>0.36371676461024</v>
      </c>
      <c r="AW9" s="17"/>
      <c r="AX9" s="17">
        <v>0.26210225766912199</v>
      </c>
      <c r="AY9" s="17">
        <v>0.23323581971492299</v>
      </c>
      <c r="AZ9" s="17">
        <v>0.211900206270553</v>
      </c>
      <c r="BA9" s="17">
        <v>0.257052135127951</v>
      </c>
      <c r="BB9" s="17">
        <v>0.37822387077018199</v>
      </c>
      <c r="BC9" s="17">
        <v>0.27604127105203002</v>
      </c>
      <c r="BD9" s="17"/>
      <c r="BE9" s="17">
        <v>0.209861964317172</v>
      </c>
      <c r="BF9" s="17">
        <v>0.28639921695706599</v>
      </c>
      <c r="BG9" s="17">
        <v>0.303652395643081</v>
      </c>
      <c r="BH9" s="17"/>
      <c r="BI9" s="17">
        <v>0.237293442373574</v>
      </c>
      <c r="BJ9" s="17">
        <v>0.26591274012252297</v>
      </c>
      <c r="BK9" s="17"/>
      <c r="BL9" s="17">
        <v>0.34076275260827799</v>
      </c>
      <c r="BM9" s="17">
        <v>0.246953215638746</v>
      </c>
      <c r="BN9" s="17">
        <v>0.160274790570618</v>
      </c>
      <c r="BO9" s="17">
        <v>0.20365855424742799</v>
      </c>
      <c r="BP9" s="17">
        <v>0.18581573392925599</v>
      </c>
      <c r="BQ9" s="17"/>
      <c r="BR9" s="17">
        <v>0.26238522617501397</v>
      </c>
      <c r="BS9" s="17">
        <v>0.21388509126719699</v>
      </c>
      <c r="BT9" s="17">
        <v>0.28200512214923501</v>
      </c>
      <c r="BU9" s="17">
        <v>0.27602262657822901</v>
      </c>
      <c r="BV9" s="17"/>
      <c r="BW9" s="17">
        <v>0.28147515493282499</v>
      </c>
      <c r="BX9" s="17">
        <v>0.29263311784620899</v>
      </c>
      <c r="BY9" s="17">
        <v>0.26490935493058998</v>
      </c>
      <c r="BZ9" s="17">
        <v>0.252645370283614</v>
      </c>
      <c r="CA9" s="17">
        <v>0.217043933182411</v>
      </c>
      <c r="CB9" s="17"/>
      <c r="CC9" s="17">
        <v>0.25713067241477799</v>
      </c>
      <c r="CD9" s="17">
        <v>0.17902500079910399</v>
      </c>
      <c r="CE9" s="17">
        <v>0.22942327431152501</v>
      </c>
      <c r="CF9" s="17">
        <v>0.24912308047979001</v>
      </c>
      <c r="CG9" s="17">
        <v>0.27610599540581598</v>
      </c>
      <c r="CH9" s="17">
        <v>0.27302983465802599</v>
      </c>
      <c r="CI9" s="17">
        <v>0.244174983093809</v>
      </c>
      <c r="CJ9" s="17">
        <v>0.283591566767595</v>
      </c>
      <c r="CK9" s="17">
        <v>0.32005998974387101</v>
      </c>
      <c r="CL9" s="17">
        <v>0.33631952345638999</v>
      </c>
    </row>
    <row r="10" spans="2:90" ht="45" x14ac:dyDescent="0.25">
      <c r="B10" s="18" t="s">
        <v>556</v>
      </c>
      <c r="C10" s="17">
        <v>0.277345140289109</v>
      </c>
      <c r="D10" s="17">
        <v>0.30530793816045598</v>
      </c>
      <c r="E10" s="17">
        <v>0.25136513821408202</v>
      </c>
      <c r="F10" s="17"/>
      <c r="G10" s="17">
        <v>0.325946455309506</v>
      </c>
      <c r="H10" s="17">
        <v>0.31511369491689301</v>
      </c>
      <c r="I10" s="17">
        <v>0.27573533440474401</v>
      </c>
      <c r="J10" s="17">
        <v>0.25598399555485901</v>
      </c>
      <c r="K10" s="17">
        <v>0.26039808253684099</v>
      </c>
      <c r="L10" s="17">
        <v>0.25599574360306099</v>
      </c>
      <c r="M10" s="17"/>
      <c r="N10" s="17">
        <v>0.30866622809791699</v>
      </c>
      <c r="O10" s="17">
        <v>0.27550711094478397</v>
      </c>
      <c r="P10" s="17">
        <v>0.26423738821800702</v>
      </c>
      <c r="Q10" s="17">
        <v>0.25698324861118799</v>
      </c>
      <c r="R10" s="17"/>
      <c r="S10" s="17">
        <v>0.284740030208675</v>
      </c>
      <c r="T10" s="17">
        <v>0.31238658970898098</v>
      </c>
      <c r="U10" s="17">
        <v>0.251396789446797</v>
      </c>
      <c r="V10" s="17">
        <v>0.25942532543324498</v>
      </c>
      <c r="W10" s="17">
        <v>0.26465255961468998</v>
      </c>
      <c r="X10" s="17">
        <v>0.27550863592581898</v>
      </c>
      <c r="Y10" s="17">
        <v>0.26412514617468402</v>
      </c>
      <c r="Z10" s="17">
        <v>0.26981190726356102</v>
      </c>
      <c r="AA10" s="17">
        <v>0.282665730031741</v>
      </c>
      <c r="AB10" s="17"/>
      <c r="AC10" s="17">
        <v>0.275185613504905</v>
      </c>
      <c r="AD10" s="17">
        <v>0.28356675351876098</v>
      </c>
      <c r="AE10" s="17">
        <v>0.25877827255098101</v>
      </c>
      <c r="AF10" s="17"/>
      <c r="AG10" s="17">
        <v>0.27847591380147602</v>
      </c>
      <c r="AH10" s="17">
        <v>0.31522005155106397</v>
      </c>
      <c r="AI10" s="17">
        <v>0.26841346461263699</v>
      </c>
      <c r="AJ10" s="17">
        <v>0.28839034429799099</v>
      </c>
      <c r="AK10" s="17"/>
      <c r="AL10" s="17">
        <v>0.25986335648954501</v>
      </c>
      <c r="AM10" s="17">
        <v>0.29870135622279298</v>
      </c>
      <c r="AN10" s="17">
        <v>0.28489860083949797</v>
      </c>
      <c r="AO10" s="17">
        <v>0.30716478900555799</v>
      </c>
      <c r="AP10" s="17">
        <v>0.203571378447718</v>
      </c>
      <c r="AQ10" s="17"/>
      <c r="AR10" s="17">
        <v>0.22068523494602199</v>
      </c>
      <c r="AS10" s="17">
        <v>0.27634971927762503</v>
      </c>
      <c r="AT10" s="17">
        <v>0.28487759349943198</v>
      </c>
      <c r="AU10" s="17">
        <v>0.29803308763775799</v>
      </c>
      <c r="AV10" s="17">
        <v>0.32169920375766198</v>
      </c>
      <c r="AW10" s="17"/>
      <c r="AX10" s="17">
        <v>0.29237080338414301</v>
      </c>
      <c r="AY10" s="17">
        <v>0.28477750823449899</v>
      </c>
      <c r="AZ10" s="17">
        <v>0.24135963383143699</v>
      </c>
      <c r="BA10" s="17">
        <v>0.28245541818814002</v>
      </c>
      <c r="BB10" s="17">
        <v>0.23109271873185</v>
      </c>
      <c r="BC10" s="17">
        <v>0.33058984664361601</v>
      </c>
      <c r="BD10" s="17"/>
      <c r="BE10" s="17">
        <v>0.26103764960061399</v>
      </c>
      <c r="BF10" s="17">
        <v>0.31002058363915203</v>
      </c>
      <c r="BG10" s="17">
        <v>0.26838632761359899</v>
      </c>
      <c r="BH10" s="17"/>
      <c r="BI10" s="17">
        <v>0.254240717204058</v>
      </c>
      <c r="BJ10" s="17">
        <v>0.28321082875562897</v>
      </c>
      <c r="BK10" s="17"/>
      <c r="BL10" s="17">
        <v>0.27492666034282498</v>
      </c>
      <c r="BM10" s="17">
        <v>0.29832153660133998</v>
      </c>
      <c r="BN10" s="17">
        <v>0.27116312819523503</v>
      </c>
      <c r="BO10" s="17">
        <v>0.28148291659020103</v>
      </c>
      <c r="BP10" s="17">
        <v>0.26711342070460098</v>
      </c>
      <c r="BQ10" s="17"/>
      <c r="BR10" s="17">
        <v>0.27059754999220298</v>
      </c>
      <c r="BS10" s="17">
        <v>0.28958327104764198</v>
      </c>
      <c r="BT10" s="17">
        <v>0.32927341300635998</v>
      </c>
      <c r="BU10" s="17">
        <v>0.333371190979659</v>
      </c>
      <c r="BV10" s="17"/>
      <c r="BW10" s="17">
        <v>0.277232883414464</v>
      </c>
      <c r="BX10" s="17">
        <v>0.28079056249102402</v>
      </c>
      <c r="BY10" s="17">
        <v>0.27739615360335501</v>
      </c>
      <c r="BZ10" s="17">
        <v>0.28972859542080198</v>
      </c>
      <c r="CA10" s="17">
        <v>0.26614963809786002</v>
      </c>
      <c r="CB10" s="17"/>
      <c r="CC10" s="17">
        <v>0.243205024656519</v>
      </c>
      <c r="CD10" s="17">
        <v>0.30682403626778199</v>
      </c>
      <c r="CE10" s="17">
        <v>0.26250378940180702</v>
      </c>
      <c r="CF10" s="17">
        <v>0.28826501997888099</v>
      </c>
      <c r="CG10" s="17">
        <v>0.26899883591674401</v>
      </c>
      <c r="CH10" s="17">
        <v>0.27302478712148598</v>
      </c>
      <c r="CI10" s="17">
        <v>0.31375737197757098</v>
      </c>
      <c r="CJ10" s="17">
        <v>0.27129427725795802</v>
      </c>
      <c r="CK10" s="17">
        <v>0.284614589186796</v>
      </c>
      <c r="CL10" s="17">
        <v>0.26701173929669803</v>
      </c>
    </row>
    <row r="11" spans="2:90" ht="30" x14ac:dyDescent="0.25">
      <c r="B11" s="18" t="s">
        <v>557</v>
      </c>
      <c r="C11" s="17">
        <v>0.41838190676902498</v>
      </c>
      <c r="D11" s="17">
        <v>0.40161670237061398</v>
      </c>
      <c r="E11" s="17">
        <v>0.43462174672621401</v>
      </c>
      <c r="F11" s="17"/>
      <c r="G11" s="17">
        <v>0.35812952044844099</v>
      </c>
      <c r="H11" s="17">
        <v>0.405155198407807</v>
      </c>
      <c r="I11" s="17">
        <v>0.47375708941953798</v>
      </c>
      <c r="J11" s="17">
        <v>0.47454185956980299</v>
      </c>
      <c r="K11" s="17">
        <v>0.43705278705690098</v>
      </c>
      <c r="L11" s="17">
        <v>0.36358631663998398</v>
      </c>
      <c r="M11" s="17"/>
      <c r="N11" s="17">
        <v>0.31730333273837802</v>
      </c>
      <c r="O11" s="17">
        <v>0.45770404334421999</v>
      </c>
      <c r="P11" s="17">
        <v>0.44171767639260101</v>
      </c>
      <c r="Q11" s="17">
        <v>0.46776265423220598</v>
      </c>
      <c r="R11" s="17"/>
      <c r="S11" s="17">
        <v>0.364555769164638</v>
      </c>
      <c r="T11" s="17">
        <v>0.39873414187818201</v>
      </c>
      <c r="U11" s="17">
        <v>0.423300053185372</v>
      </c>
      <c r="V11" s="17">
        <v>0.429377748722238</v>
      </c>
      <c r="W11" s="17">
        <v>0.43362669220154698</v>
      </c>
      <c r="X11" s="17">
        <v>0.43791534481605099</v>
      </c>
      <c r="Y11" s="17">
        <v>0.39688375383869501</v>
      </c>
      <c r="Z11" s="17">
        <v>0.52577044622882096</v>
      </c>
      <c r="AA11" s="17">
        <v>0.44523038566056999</v>
      </c>
      <c r="AB11" s="17"/>
      <c r="AC11" s="17">
        <v>0.40751052365957002</v>
      </c>
      <c r="AD11" s="17">
        <v>0.40361302860048798</v>
      </c>
      <c r="AE11" s="17">
        <v>0.49355409382407001</v>
      </c>
      <c r="AF11" s="17"/>
      <c r="AG11" s="17">
        <v>0.37462548750985197</v>
      </c>
      <c r="AH11" s="17">
        <v>0.395129862683118</v>
      </c>
      <c r="AI11" s="17">
        <v>0.43921805877397502</v>
      </c>
      <c r="AJ11" s="17">
        <v>0.43386682832655599</v>
      </c>
      <c r="AK11" s="17"/>
      <c r="AL11" s="17">
        <v>0.47410150288680702</v>
      </c>
      <c r="AM11" s="17">
        <v>0.42344516743782001</v>
      </c>
      <c r="AN11" s="17">
        <v>0.41241667594306602</v>
      </c>
      <c r="AO11" s="17">
        <v>0.33021374814037102</v>
      </c>
      <c r="AP11" s="17">
        <v>0.35626458717370102</v>
      </c>
      <c r="AQ11" s="17"/>
      <c r="AR11" s="17">
        <v>0.48927702189108202</v>
      </c>
      <c r="AS11" s="17">
        <v>0.44097790524464198</v>
      </c>
      <c r="AT11" s="17">
        <v>0.41514694591911699</v>
      </c>
      <c r="AU11" s="17">
        <v>0.39676604437436003</v>
      </c>
      <c r="AV11" s="17">
        <v>0.29001068548104297</v>
      </c>
      <c r="AW11" s="17"/>
      <c r="AX11" s="17">
        <v>0.40425180410641698</v>
      </c>
      <c r="AY11" s="17">
        <v>0.43674635038586301</v>
      </c>
      <c r="AZ11" s="17">
        <v>0.49797230205932103</v>
      </c>
      <c r="BA11" s="17">
        <v>0.41609408175921903</v>
      </c>
      <c r="BB11" s="17">
        <v>0.35466638434362902</v>
      </c>
      <c r="BC11" s="17">
        <v>0.341055644788269</v>
      </c>
      <c r="BD11" s="17"/>
      <c r="BE11" s="17">
        <v>0.47669189755673003</v>
      </c>
      <c r="BF11" s="17">
        <v>0.36765127937242198</v>
      </c>
      <c r="BG11" s="17">
        <v>0.39289466694869701</v>
      </c>
      <c r="BH11" s="17"/>
      <c r="BI11" s="17">
        <v>0.46143781324748701</v>
      </c>
      <c r="BJ11" s="17">
        <v>0.40745098964044901</v>
      </c>
      <c r="BK11" s="17"/>
      <c r="BL11" s="17">
        <v>0.35249323731930199</v>
      </c>
      <c r="BM11" s="17">
        <v>0.41838083208778198</v>
      </c>
      <c r="BN11" s="17">
        <v>0.50607846017483504</v>
      </c>
      <c r="BO11" s="17">
        <v>0.43911428940337199</v>
      </c>
      <c r="BP11" s="17">
        <v>0.51443230250112104</v>
      </c>
      <c r="BQ11" s="17"/>
      <c r="BR11" s="17">
        <v>0.42598576673578797</v>
      </c>
      <c r="BS11" s="17">
        <v>0.425057282597324</v>
      </c>
      <c r="BT11" s="17">
        <v>0.349541302604507</v>
      </c>
      <c r="BU11" s="17">
        <v>0.36151625733263298</v>
      </c>
      <c r="BV11" s="17"/>
      <c r="BW11" s="17">
        <v>0.405329345198434</v>
      </c>
      <c r="BX11" s="17">
        <v>0.39586522235261601</v>
      </c>
      <c r="BY11" s="17">
        <v>0.41266108918903999</v>
      </c>
      <c r="BZ11" s="17">
        <v>0.41382451719791402</v>
      </c>
      <c r="CA11" s="17">
        <v>0.45663096517425</v>
      </c>
      <c r="CB11" s="17"/>
      <c r="CC11" s="17">
        <v>0.43277487633234601</v>
      </c>
      <c r="CD11" s="17">
        <v>0.453008443405024</v>
      </c>
      <c r="CE11" s="17">
        <v>0.46138126828662002</v>
      </c>
      <c r="CF11" s="17">
        <v>0.41369985052654201</v>
      </c>
      <c r="CG11" s="17">
        <v>0.412723164754214</v>
      </c>
      <c r="CH11" s="17">
        <v>0.41073677230194999</v>
      </c>
      <c r="CI11" s="17">
        <v>0.409742313285826</v>
      </c>
      <c r="CJ11" s="17">
        <v>0.42192193972291597</v>
      </c>
      <c r="CK11" s="17">
        <v>0.36892030094232597</v>
      </c>
      <c r="CL11" s="17">
        <v>0.361954386764546</v>
      </c>
    </row>
    <row r="12" spans="2:90" x14ac:dyDescent="0.25">
      <c r="B12" s="18" t="s">
        <v>111</v>
      </c>
      <c r="C12" s="19">
        <v>4.4154870683432997E-2</v>
      </c>
      <c r="D12" s="19">
        <v>3.9060412258438502E-2</v>
      </c>
      <c r="E12" s="19">
        <v>4.8104545186603197E-2</v>
      </c>
      <c r="F12" s="19"/>
      <c r="G12" s="19">
        <v>6.7033760120330299E-2</v>
      </c>
      <c r="H12" s="19">
        <v>5.1130646116632303E-2</v>
      </c>
      <c r="I12" s="19">
        <v>4.13627864240214E-2</v>
      </c>
      <c r="J12" s="19">
        <v>4.2174086406906099E-2</v>
      </c>
      <c r="K12" s="19">
        <v>3.7684559429707602E-2</v>
      </c>
      <c r="L12" s="19">
        <v>3.65925026964928E-2</v>
      </c>
      <c r="M12" s="19"/>
      <c r="N12" s="19">
        <v>3.13072553042174E-2</v>
      </c>
      <c r="O12" s="19">
        <v>3.49416094486205E-2</v>
      </c>
      <c r="P12" s="19">
        <v>3.7148737223212998E-2</v>
      </c>
      <c r="Q12" s="19">
        <v>7.4434733291550106E-2</v>
      </c>
      <c r="R12" s="19"/>
      <c r="S12" s="19">
        <v>6.3872671266941405E-2</v>
      </c>
      <c r="T12" s="19">
        <v>2.5550949576890799E-2</v>
      </c>
      <c r="U12" s="19">
        <v>3.5618037874867503E-2</v>
      </c>
      <c r="V12" s="19">
        <v>4.2992421117118998E-2</v>
      </c>
      <c r="W12" s="19">
        <v>4.2878613817876297E-2</v>
      </c>
      <c r="X12" s="19">
        <v>5.8653047184372101E-2</v>
      </c>
      <c r="Y12" s="19">
        <v>5.1436729789722899E-2</v>
      </c>
      <c r="Z12" s="19">
        <v>2.5522936620767701E-2</v>
      </c>
      <c r="AA12" s="19">
        <v>4.1975401709730499E-2</v>
      </c>
      <c r="AB12" s="19"/>
      <c r="AC12" s="19">
        <v>3.3740687657672401E-2</v>
      </c>
      <c r="AD12" s="19">
        <v>3.1935225829185697E-2</v>
      </c>
      <c r="AE12" s="19">
        <v>6.7526781299288796E-2</v>
      </c>
      <c r="AF12" s="19"/>
      <c r="AG12" s="19">
        <v>2.39134878617599E-2</v>
      </c>
      <c r="AH12" s="19">
        <v>3.0765449898504001E-2</v>
      </c>
      <c r="AI12" s="19">
        <v>2.9905328435697001E-2</v>
      </c>
      <c r="AJ12" s="19">
        <v>3.0369526067751899E-2</v>
      </c>
      <c r="AK12" s="19"/>
      <c r="AL12" s="19">
        <v>5.6714962245654803E-2</v>
      </c>
      <c r="AM12" s="19">
        <v>4.2186049044766603E-2</v>
      </c>
      <c r="AN12" s="19">
        <v>3.3227763312031901E-2</v>
      </c>
      <c r="AO12" s="19">
        <v>1.45936951829057E-2</v>
      </c>
      <c r="AP12" s="19">
        <v>7.5226127725683697E-2</v>
      </c>
      <c r="AQ12" s="19"/>
      <c r="AR12" s="19">
        <v>9.5120988878317103E-2</v>
      </c>
      <c r="AS12" s="19">
        <v>4.6569045756731701E-2</v>
      </c>
      <c r="AT12" s="19">
        <v>3.0186935253149801E-2</v>
      </c>
      <c r="AU12" s="19">
        <v>2.6749413855461101E-2</v>
      </c>
      <c r="AV12" s="19">
        <v>2.4573346151054699E-2</v>
      </c>
      <c r="AW12" s="19"/>
      <c r="AX12" s="19">
        <v>4.1275134840317397E-2</v>
      </c>
      <c r="AY12" s="19">
        <v>4.5240321664714603E-2</v>
      </c>
      <c r="AZ12" s="19">
        <v>4.8767857838688498E-2</v>
      </c>
      <c r="BA12" s="19">
        <v>4.4398364924689397E-2</v>
      </c>
      <c r="BB12" s="19">
        <v>3.6017026154338799E-2</v>
      </c>
      <c r="BC12" s="19">
        <v>5.2313237516085298E-2</v>
      </c>
      <c r="BD12" s="19"/>
      <c r="BE12" s="19">
        <v>5.2408488525483403E-2</v>
      </c>
      <c r="BF12" s="19">
        <v>3.5928920031359099E-2</v>
      </c>
      <c r="BG12" s="19">
        <v>3.5066609794623199E-2</v>
      </c>
      <c r="BH12" s="19"/>
      <c r="BI12" s="19">
        <v>4.7028027174880797E-2</v>
      </c>
      <c r="BJ12" s="19">
        <v>4.3425441481398701E-2</v>
      </c>
      <c r="BK12" s="19"/>
      <c r="BL12" s="19">
        <v>3.1817349729596003E-2</v>
      </c>
      <c r="BM12" s="19">
        <v>3.6344415672131702E-2</v>
      </c>
      <c r="BN12" s="19">
        <v>6.2483621059312398E-2</v>
      </c>
      <c r="BO12" s="19">
        <v>7.5744239758999701E-2</v>
      </c>
      <c r="BP12" s="19">
        <v>3.2638542865022102E-2</v>
      </c>
      <c r="BQ12" s="19"/>
      <c r="BR12" s="19">
        <v>4.1031457096994399E-2</v>
      </c>
      <c r="BS12" s="19">
        <v>7.1474355087836894E-2</v>
      </c>
      <c r="BT12" s="19">
        <v>3.9180162239898397E-2</v>
      </c>
      <c r="BU12" s="19">
        <v>2.9089925109479001E-2</v>
      </c>
      <c r="BV12" s="19"/>
      <c r="BW12" s="19">
        <v>3.5962616454276897E-2</v>
      </c>
      <c r="BX12" s="19">
        <v>3.0711097310151099E-2</v>
      </c>
      <c r="BY12" s="19">
        <v>4.5033402277014398E-2</v>
      </c>
      <c r="BZ12" s="19">
        <v>4.3801517097670398E-2</v>
      </c>
      <c r="CA12" s="19">
        <v>6.0175463545478702E-2</v>
      </c>
      <c r="CB12" s="19"/>
      <c r="CC12" s="19">
        <v>6.6889426596356397E-2</v>
      </c>
      <c r="CD12" s="19">
        <v>6.1142519528090397E-2</v>
      </c>
      <c r="CE12" s="19">
        <v>4.6691668000048502E-2</v>
      </c>
      <c r="CF12" s="19">
        <v>4.8912049014787899E-2</v>
      </c>
      <c r="CG12" s="19">
        <v>4.2172003923225801E-2</v>
      </c>
      <c r="CH12" s="19">
        <v>4.3208605918538798E-2</v>
      </c>
      <c r="CI12" s="19">
        <v>3.2325331642793602E-2</v>
      </c>
      <c r="CJ12" s="19">
        <v>2.3192216251530499E-2</v>
      </c>
      <c r="CK12" s="19">
        <v>2.6405120127006802E-2</v>
      </c>
      <c r="CL12" s="19">
        <v>3.4714350482366298E-2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563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555</v>
      </c>
      <c r="C9" s="17">
        <v>0.32275590424233902</v>
      </c>
      <c r="D9" s="17">
        <v>0.30744877670246201</v>
      </c>
      <c r="E9" s="17">
        <v>0.33743054541460399</v>
      </c>
      <c r="F9" s="17"/>
      <c r="G9" s="17">
        <v>0.25604698231338402</v>
      </c>
      <c r="H9" s="17">
        <v>0.27972487742030899</v>
      </c>
      <c r="I9" s="17">
        <v>0.24909088549835001</v>
      </c>
      <c r="J9" s="17">
        <v>0.30808771676651803</v>
      </c>
      <c r="K9" s="17">
        <v>0.36278875475254402</v>
      </c>
      <c r="L9" s="17">
        <v>0.41857708163502599</v>
      </c>
      <c r="M9" s="17"/>
      <c r="N9" s="17">
        <v>0.39634373280048701</v>
      </c>
      <c r="O9" s="17">
        <v>0.29400013151270699</v>
      </c>
      <c r="P9" s="17">
        <v>0.33369952246253798</v>
      </c>
      <c r="Q9" s="17">
        <v>0.26185274307988998</v>
      </c>
      <c r="R9" s="17"/>
      <c r="S9" s="17">
        <v>0.33412868143705998</v>
      </c>
      <c r="T9" s="17">
        <v>0.35318046050011798</v>
      </c>
      <c r="U9" s="17">
        <v>0.32154545816199598</v>
      </c>
      <c r="V9" s="17">
        <v>0.30281813738055102</v>
      </c>
      <c r="W9" s="17">
        <v>0.293518564193191</v>
      </c>
      <c r="X9" s="17">
        <v>0.28519438412079601</v>
      </c>
      <c r="Y9" s="17">
        <v>0.35874184039692802</v>
      </c>
      <c r="Z9" s="17">
        <v>0.34108941963463701</v>
      </c>
      <c r="AA9" s="17">
        <v>0.30460250491572</v>
      </c>
      <c r="AB9" s="17"/>
      <c r="AC9" s="17">
        <v>0.35268166290155001</v>
      </c>
      <c r="AD9" s="17">
        <v>0.34356329517067002</v>
      </c>
      <c r="AE9" s="17">
        <v>0.23199600364042</v>
      </c>
      <c r="AF9" s="17"/>
      <c r="AG9" s="17">
        <v>0.37823660152763799</v>
      </c>
      <c r="AH9" s="17">
        <v>0.31695453900086001</v>
      </c>
      <c r="AI9" s="17">
        <v>0.33604573479123401</v>
      </c>
      <c r="AJ9" s="17">
        <v>0.31553290143544399</v>
      </c>
      <c r="AK9" s="17"/>
      <c r="AL9" s="17">
        <v>0.29056714096161301</v>
      </c>
      <c r="AM9" s="17">
        <v>0.30876232867742298</v>
      </c>
      <c r="AN9" s="17">
        <v>0.33814199057303501</v>
      </c>
      <c r="AO9" s="17">
        <v>0.32924912228208603</v>
      </c>
      <c r="AP9" s="17">
        <v>0.381269900480117</v>
      </c>
      <c r="AQ9" s="17"/>
      <c r="AR9" s="17">
        <v>0.26438019059720602</v>
      </c>
      <c r="AS9" s="17">
        <v>0.29901533906799499</v>
      </c>
      <c r="AT9" s="17">
        <v>0.32504440880940699</v>
      </c>
      <c r="AU9" s="17">
        <v>0.35153221918529998</v>
      </c>
      <c r="AV9" s="17">
        <v>0.41317210038892899</v>
      </c>
      <c r="AW9" s="17"/>
      <c r="AX9" s="17">
        <v>0.29530267297538998</v>
      </c>
      <c r="AY9" s="17">
        <v>0.325757281290941</v>
      </c>
      <c r="AZ9" s="17">
        <v>0.242812219952939</v>
      </c>
      <c r="BA9" s="17">
        <v>0.31540636398793698</v>
      </c>
      <c r="BB9" s="17">
        <v>0.431216637400678</v>
      </c>
      <c r="BC9" s="17">
        <v>0.40325157860222999</v>
      </c>
      <c r="BD9" s="17"/>
      <c r="BE9" s="17">
        <v>0.27509878341988397</v>
      </c>
      <c r="BF9" s="17">
        <v>0.31515115090962798</v>
      </c>
      <c r="BG9" s="17">
        <v>0.39299813449405702</v>
      </c>
      <c r="BH9" s="17"/>
      <c r="BI9" s="17">
        <v>0.31900722617329302</v>
      </c>
      <c r="BJ9" s="17">
        <v>0.32370760849538799</v>
      </c>
      <c r="BK9" s="17"/>
      <c r="BL9" s="17">
        <v>0.418416121379867</v>
      </c>
      <c r="BM9" s="17">
        <v>0.33165397824082898</v>
      </c>
      <c r="BN9" s="17">
        <v>0.22619903004061301</v>
      </c>
      <c r="BO9" s="17">
        <v>0.24479019018555101</v>
      </c>
      <c r="BP9" s="17">
        <v>0.195745629138809</v>
      </c>
      <c r="BQ9" s="17"/>
      <c r="BR9" s="17">
        <v>0.334353509054724</v>
      </c>
      <c r="BS9" s="17">
        <v>0.25006447355906503</v>
      </c>
      <c r="BT9" s="17">
        <v>0.28971740154470199</v>
      </c>
      <c r="BU9" s="17">
        <v>0.28295774604406898</v>
      </c>
      <c r="BV9" s="17"/>
      <c r="BW9" s="17">
        <v>0.33621776942685599</v>
      </c>
      <c r="BX9" s="17">
        <v>0.37663781112750799</v>
      </c>
      <c r="BY9" s="17">
        <v>0.32841937603618698</v>
      </c>
      <c r="BZ9" s="17">
        <v>0.29807578932948298</v>
      </c>
      <c r="CA9" s="17">
        <v>0.29186688964077501</v>
      </c>
      <c r="CB9" s="17"/>
      <c r="CC9" s="17">
        <v>0.31173631112317102</v>
      </c>
      <c r="CD9" s="17">
        <v>0.24832538491470799</v>
      </c>
      <c r="CE9" s="17">
        <v>0.26531668188291802</v>
      </c>
      <c r="CF9" s="17">
        <v>0.31320944486045599</v>
      </c>
      <c r="CG9" s="17">
        <v>0.31661293984028499</v>
      </c>
      <c r="CH9" s="17">
        <v>0.35643482722056402</v>
      </c>
      <c r="CI9" s="17">
        <v>0.335169224170425</v>
      </c>
      <c r="CJ9" s="17">
        <v>0.36010390448572699</v>
      </c>
      <c r="CK9" s="17">
        <v>0.398462916130504</v>
      </c>
      <c r="CL9" s="17">
        <v>0.40215057419351102</v>
      </c>
    </row>
    <row r="10" spans="2:90" ht="45" x14ac:dyDescent="0.25">
      <c r="B10" s="18" t="s">
        <v>556</v>
      </c>
      <c r="C10" s="17">
        <v>0.32334528841807297</v>
      </c>
      <c r="D10" s="17">
        <v>0.339238486698903</v>
      </c>
      <c r="E10" s="17">
        <v>0.30885965081116101</v>
      </c>
      <c r="F10" s="17"/>
      <c r="G10" s="17">
        <v>0.37640000523529799</v>
      </c>
      <c r="H10" s="17">
        <v>0.334575728603626</v>
      </c>
      <c r="I10" s="17">
        <v>0.33571939566335601</v>
      </c>
      <c r="J10" s="17">
        <v>0.30567627784505103</v>
      </c>
      <c r="K10" s="17">
        <v>0.32691739154973798</v>
      </c>
      <c r="L10" s="17">
        <v>0.292984714959659</v>
      </c>
      <c r="M10" s="17"/>
      <c r="N10" s="17">
        <v>0.32799363330182801</v>
      </c>
      <c r="O10" s="17">
        <v>0.33706521923904598</v>
      </c>
      <c r="P10" s="17">
        <v>0.31924405146403101</v>
      </c>
      <c r="Q10" s="17">
        <v>0.30881601022303801</v>
      </c>
      <c r="R10" s="17"/>
      <c r="S10" s="17">
        <v>0.29627779011160799</v>
      </c>
      <c r="T10" s="17">
        <v>0.31976118604723502</v>
      </c>
      <c r="U10" s="17">
        <v>0.34930644835202801</v>
      </c>
      <c r="V10" s="17">
        <v>0.34747992289560298</v>
      </c>
      <c r="W10" s="17">
        <v>0.296729151639821</v>
      </c>
      <c r="X10" s="17">
        <v>0.34927649416218798</v>
      </c>
      <c r="Y10" s="17">
        <v>0.332172022237674</v>
      </c>
      <c r="Z10" s="17">
        <v>0.30731427253749599</v>
      </c>
      <c r="AA10" s="17">
        <v>0.31570062413900501</v>
      </c>
      <c r="AB10" s="17"/>
      <c r="AC10" s="17">
        <v>0.317314018412096</v>
      </c>
      <c r="AD10" s="17">
        <v>0.33631321756960297</v>
      </c>
      <c r="AE10" s="17">
        <v>0.30648981868524</v>
      </c>
      <c r="AF10" s="17"/>
      <c r="AG10" s="17">
        <v>0.32767803144129298</v>
      </c>
      <c r="AH10" s="17">
        <v>0.34011918871051899</v>
      </c>
      <c r="AI10" s="17">
        <v>0.29161466351350701</v>
      </c>
      <c r="AJ10" s="17">
        <v>0.33035346304912</v>
      </c>
      <c r="AK10" s="17"/>
      <c r="AL10" s="17">
        <v>0.30674476576029502</v>
      </c>
      <c r="AM10" s="17">
        <v>0.33397536484567197</v>
      </c>
      <c r="AN10" s="17">
        <v>0.32910277929437298</v>
      </c>
      <c r="AO10" s="17">
        <v>0.35480006754089</v>
      </c>
      <c r="AP10" s="17">
        <v>0.30180274774146498</v>
      </c>
      <c r="AQ10" s="17"/>
      <c r="AR10" s="17">
        <v>0.25529740385023802</v>
      </c>
      <c r="AS10" s="17">
        <v>0.323911693489082</v>
      </c>
      <c r="AT10" s="17">
        <v>0.33736855518230502</v>
      </c>
      <c r="AU10" s="17">
        <v>0.31437971521490699</v>
      </c>
      <c r="AV10" s="17">
        <v>0.36089603867454501</v>
      </c>
      <c r="AW10" s="17"/>
      <c r="AX10" s="17">
        <v>0.33536571902647899</v>
      </c>
      <c r="AY10" s="17">
        <v>0.31301609170338701</v>
      </c>
      <c r="AZ10" s="17">
        <v>0.35647318649496601</v>
      </c>
      <c r="BA10" s="17">
        <v>0.34289325084171701</v>
      </c>
      <c r="BB10" s="17">
        <v>0.26605795796748599</v>
      </c>
      <c r="BC10" s="17">
        <v>0.309557892878495</v>
      </c>
      <c r="BD10" s="17"/>
      <c r="BE10" s="17">
        <v>0.30973960027342801</v>
      </c>
      <c r="BF10" s="17">
        <v>0.35974204679871902</v>
      </c>
      <c r="BG10" s="17">
        <v>0.30914833046942403</v>
      </c>
      <c r="BH10" s="17"/>
      <c r="BI10" s="17">
        <v>0.30694622577251901</v>
      </c>
      <c r="BJ10" s="17">
        <v>0.327508638105173</v>
      </c>
      <c r="BK10" s="17"/>
      <c r="BL10" s="17">
        <v>0.30988306637742702</v>
      </c>
      <c r="BM10" s="17">
        <v>0.35162045706165701</v>
      </c>
      <c r="BN10" s="17">
        <v>0.31701381112313998</v>
      </c>
      <c r="BO10" s="17">
        <v>0.30920386291343299</v>
      </c>
      <c r="BP10" s="17">
        <v>0.33123675853879703</v>
      </c>
      <c r="BQ10" s="17"/>
      <c r="BR10" s="17">
        <v>0.32383401249045501</v>
      </c>
      <c r="BS10" s="17">
        <v>0.31253014616203101</v>
      </c>
      <c r="BT10" s="17">
        <v>0.329466394599435</v>
      </c>
      <c r="BU10" s="17">
        <v>0.339583309767163</v>
      </c>
      <c r="BV10" s="17"/>
      <c r="BW10" s="17">
        <v>0.30407064780861798</v>
      </c>
      <c r="BX10" s="17">
        <v>0.319445220376601</v>
      </c>
      <c r="BY10" s="17">
        <v>0.33800242754556398</v>
      </c>
      <c r="BZ10" s="17">
        <v>0.34677058613789302</v>
      </c>
      <c r="CA10" s="17">
        <v>0.304888792921434</v>
      </c>
      <c r="CB10" s="17"/>
      <c r="CC10" s="17">
        <v>0.27404512248461499</v>
      </c>
      <c r="CD10" s="17">
        <v>0.33762024356583598</v>
      </c>
      <c r="CE10" s="17">
        <v>0.33651945489417301</v>
      </c>
      <c r="CF10" s="17">
        <v>0.32140338303065003</v>
      </c>
      <c r="CG10" s="17">
        <v>0.30775853175631601</v>
      </c>
      <c r="CH10" s="17">
        <v>0.33934638549646801</v>
      </c>
      <c r="CI10" s="17">
        <v>0.370633051852852</v>
      </c>
      <c r="CJ10" s="17">
        <v>0.31448641867549498</v>
      </c>
      <c r="CK10" s="17">
        <v>0.30519008781479801</v>
      </c>
      <c r="CL10" s="17">
        <v>0.31474856532497097</v>
      </c>
    </row>
    <row r="11" spans="2:90" ht="30" x14ac:dyDescent="0.25">
      <c r="B11" s="18" t="s">
        <v>557</v>
      </c>
      <c r="C11" s="17">
        <v>0.30225914801465897</v>
      </c>
      <c r="D11" s="17">
        <v>0.30065202472589703</v>
      </c>
      <c r="E11" s="17">
        <v>0.30381175451714099</v>
      </c>
      <c r="F11" s="17"/>
      <c r="G11" s="17">
        <v>0.28708200052204202</v>
      </c>
      <c r="H11" s="17">
        <v>0.33207573030660897</v>
      </c>
      <c r="I11" s="17">
        <v>0.34956090385101501</v>
      </c>
      <c r="J11" s="17">
        <v>0.33187234137080002</v>
      </c>
      <c r="K11" s="17">
        <v>0.28289167652516201</v>
      </c>
      <c r="L11" s="17">
        <v>0.24638926456929899</v>
      </c>
      <c r="M11" s="17"/>
      <c r="N11" s="17">
        <v>0.24198063985905199</v>
      </c>
      <c r="O11" s="17">
        <v>0.32992134983188298</v>
      </c>
      <c r="P11" s="17">
        <v>0.30053978763892703</v>
      </c>
      <c r="Q11" s="17">
        <v>0.34079636817425901</v>
      </c>
      <c r="R11" s="17"/>
      <c r="S11" s="17">
        <v>0.29877976199310402</v>
      </c>
      <c r="T11" s="17">
        <v>0.29366401224688299</v>
      </c>
      <c r="U11" s="17">
        <v>0.29893180831061</v>
      </c>
      <c r="V11" s="17">
        <v>0.306675979624141</v>
      </c>
      <c r="W11" s="17">
        <v>0.34699427891455198</v>
      </c>
      <c r="X11" s="17">
        <v>0.29667915454535099</v>
      </c>
      <c r="Y11" s="17">
        <v>0.25278350398205601</v>
      </c>
      <c r="Z11" s="17">
        <v>0.304622169403302</v>
      </c>
      <c r="AA11" s="17">
        <v>0.32723220025241001</v>
      </c>
      <c r="AB11" s="17"/>
      <c r="AC11" s="17">
        <v>0.28726810949251302</v>
      </c>
      <c r="AD11" s="17">
        <v>0.28299245743707202</v>
      </c>
      <c r="AE11" s="17">
        <v>0.38319774294789999</v>
      </c>
      <c r="AF11" s="17"/>
      <c r="AG11" s="17">
        <v>0.26211603963490099</v>
      </c>
      <c r="AH11" s="17">
        <v>0.30198945145734202</v>
      </c>
      <c r="AI11" s="17">
        <v>0.33097989550259999</v>
      </c>
      <c r="AJ11" s="17">
        <v>0.31547339758127702</v>
      </c>
      <c r="AK11" s="17"/>
      <c r="AL11" s="17">
        <v>0.338034409937983</v>
      </c>
      <c r="AM11" s="17">
        <v>0.29842430853357499</v>
      </c>
      <c r="AN11" s="17">
        <v>0.29275972332219802</v>
      </c>
      <c r="AO11" s="17">
        <v>0.28877189096586398</v>
      </c>
      <c r="AP11" s="17">
        <v>0.23190306776953701</v>
      </c>
      <c r="AQ11" s="17"/>
      <c r="AR11" s="17">
        <v>0.38884430076226201</v>
      </c>
      <c r="AS11" s="17">
        <v>0.31940039800721698</v>
      </c>
      <c r="AT11" s="17">
        <v>0.29969963331785698</v>
      </c>
      <c r="AU11" s="17">
        <v>0.29003773324504201</v>
      </c>
      <c r="AV11" s="17">
        <v>0.203087297706711</v>
      </c>
      <c r="AW11" s="17"/>
      <c r="AX11" s="17">
        <v>0.31851637371501401</v>
      </c>
      <c r="AY11" s="17">
        <v>0.31218857793046001</v>
      </c>
      <c r="AZ11" s="17">
        <v>0.350305045342722</v>
      </c>
      <c r="BA11" s="17">
        <v>0.28973184842723898</v>
      </c>
      <c r="BB11" s="17">
        <v>0.245004261781335</v>
      </c>
      <c r="BC11" s="17">
        <v>0.23187753151449</v>
      </c>
      <c r="BD11" s="17"/>
      <c r="BE11" s="17">
        <v>0.35643837158193997</v>
      </c>
      <c r="BF11" s="17">
        <v>0.280711677808263</v>
      </c>
      <c r="BG11" s="17">
        <v>0.254591448561096</v>
      </c>
      <c r="BH11" s="17"/>
      <c r="BI11" s="17">
        <v>0.32284991473160801</v>
      </c>
      <c r="BJ11" s="17">
        <v>0.29703161983082199</v>
      </c>
      <c r="BK11" s="17"/>
      <c r="BL11" s="17">
        <v>0.234288410766929</v>
      </c>
      <c r="BM11" s="17">
        <v>0.27319555278464502</v>
      </c>
      <c r="BN11" s="17">
        <v>0.38230119021936898</v>
      </c>
      <c r="BO11" s="17">
        <v>0.35561140911517802</v>
      </c>
      <c r="BP11" s="17">
        <v>0.43298021595535802</v>
      </c>
      <c r="BQ11" s="17"/>
      <c r="BR11" s="17">
        <v>0.29448316246593598</v>
      </c>
      <c r="BS11" s="17">
        <v>0.346678982719969</v>
      </c>
      <c r="BT11" s="17">
        <v>0.34268280602912599</v>
      </c>
      <c r="BU11" s="17">
        <v>0.33007297229212101</v>
      </c>
      <c r="BV11" s="17"/>
      <c r="BW11" s="17">
        <v>0.31505078522516999</v>
      </c>
      <c r="BX11" s="17">
        <v>0.26020566998003303</v>
      </c>
      <c r="BY11" s="17">
        <v>0.27961244126449403</v>
      </c>
      <c r="BZ11" s="17">
        <v>0.31184334911129802</v>
      </c>
      <c r="CA11" s="17">
        <v>0.33922297739717899</v>
      </c>
      <c r="CB11" s="17"/>
      <c r="CC11" s="17">
        <v>0.34751799753567603</v>
      </c>
      <c r="CD11" s="17">
        <v>0.358044379504463</v>
      </c>
      <c r="CE11" s="17">
        <v>0.35194787858239701</v>
      </c>
      <c r="CF11" s="17">
        <v>0.296616360250057</v>
      </c>
      <c r="CG11" s="17">
        <v>0.31288144924633299</v>
      </c>
      <c r="CH11" s="17">
        <v>0.26004136487868201</v>
      </c>
      <c r="CI11" s="17">
        <v>0.26201756141168397</v>
      </c>
      <c r="CJ11" s="17">
        <v>0.29555708220738403</v>
      </c>
      <c r="CK11" s="17">
        <v>0.245653872233634</v>
      </c>
      <c r="CL11" s="17">
        <v>0.24513364839351701</v>
      </c>
    </row>
    <row r="12" spans="2:90" x14ac:dyDescent="0.25">
      <c r="B12" s="18" t="s">
        <v>111</v>
      </c>
      <c r="C12" s="19">
        <v>5.1639659324928797E-2</v>
      </c>
      <c r="D12" s="19">
        <v>5.2660711872738103E-2</v>
      </c>
      <c r="E12" s="19">
        <v>4.9898049257093499E-2</v>
      </c>
      <c r="F12" s="19"/>
      <c r="G12" s="19">
        <v>8.0471011929276401E-2</v>
      </c>
      <c r="H12" s="19">
        <v>5.3623663669455403E-2</v>
      </c>
      <c r="I12" s="19">
        <v>6.5628814987280196E-2</v>
      </c>
      <c r="J12" s="19">
        <v>5.4363664017630597E-2</v>
      </c>
      <c r="K12" s="19">
        <v>2.7402177172556299E-2</v>
      </c>
      <c r="L12" s="19">
        <v>4.2048938836016202E-2</v>
      </c>
      <c r="M12" s="19"/>
      <c r="N12" s="19">
        <v>3.3681994038632999E-2</v>
      </c>
      <c r="O12" s="19">
        <v>3.90132994163645E-2</v>
      </c>
      <c r="P12" s="19">
        <v>4.65166384345038E-2</v>
      </c>
      <c r="Q12" s="19">
        <v>8.8534878522813401E-2</v>
      </c>
      <c r="R12" s="19"/>
      <c r="S12" s="19">
        <v>7.08137664582284E-2</v>
      </c>
      <c r="T12" s="19">
        <v>3.33943412057644E-2</v>
      </c>
      <c r="U12" s="19">
        <v>3.02162851753663E-2</v>
      </c>
      <c r="V12" s="19">
        <v>4.3025960099705003E-2</v>
      </c>
      <c r="W12" s="19">
        <v>6.2758005252435994E-2</v>
      </c>
      <c r="X12" s="19">
        <v>6.8849967171665402E-2</v>
      </c>
      <c r="Y12" s="19">
        <v>5.6302633383342203E-2</v>
      </c>
      <c r="Z12" s="19">
        <v>4.6974138424565E-2</v>
      </c>
      <c r="AA12" s="19">
        <v>5.2464670692865298E-2</v>
      </c>
      <c r="AB12" s="19"/>
      <c r="AC12" s="19">
        <v>4.2736209193840503E-2</v>
      </c>
      <c r="AD12" s="19">
        <v>3.7131029822654503E-2</v>
      </c>
      <c r="AE12" s="19">
        <v>7.8316434726440301E-2</v>
      </c>
      <c r="AF12" s="19"/>
      <c r="AG12" s="19">
        <v>3.1969327396168201E-2</v>
      </c>
      <c r="AH12" s="19">
        <v>4.0936820831279697E-2</v>
      </c>
      <c r="AI12" s="19">
        <v>4.1359706192658302E-2</v>
      </c>
      <c r="AJ12" s="19">
        <v>3.8640237934159799E-2</v>
      </c>
      <c r="AK12" s="19"/>
      <c r="AL12" s="19">
        <v>6.4653683340108806E-2</v>
      </c>
      <c r="AM12" s="19">
        <v>5.8837997943329202E-2</v>
      </c>
      <c r="AN12" s="19">
        <v>3.9995506810393197E-2</v>
      </c>
      <c r="AO12" s="19">
        <v>2.7178919211159398E-2</v>
      </c>
      <c r="AP12" s="19">
        <v>8.5024284008880902E-2</v>
      </c>
      <c r="AQ12" s="19"/>
      <c r="AR12" s="19">
        <v>9.1478104790293294E-2</v>
      </c>
      <c r="AS12" s="19">
        <v>5.7672569435704799E-2</v>
      </c>
      <c r="AT12" s="19">
        <v>3.7887402690429901E-2</v>
      </c>
      <c r="AU12" s="19">
        <v>4.4050332354751198E-2</v>
      </c>
      <c r="AV12" s="19">
        <v>2.28445632298158E-2</v>
      </c>
      <c r="AW12" s="19"/>
      <c r="AX12" s="19">
        <v>5.0815234283116899E-2</v>
      </c>
      <c r="AY12" s="19">
        <v>4.9038049075212503E-2</v>
      </c>
      <c r="AZ12" s="19">
        <v>5.0409548209373399E-2</v>
      </c>
      <c r="BA12" s="19">
        <v>5.1968536743106503E-2</v>
      </c>
      <c r="BB12" s="19">
        <v>5.7721142850501797E-2</v>
      </c>
      <c r="BC12" s="19">
        <v>5.5312997004784099E-2</v>
      </c>
      <c r="BD12" s="19"/>
      <c r="BE12" s="19">
        <v>5.8723244724747901E-2</v>
      </c>
      <c r="BF12" s="19">
        <v>4.4395124483390398E-2</v>
      </c>
      <c r="BG12" s="19">
        <v>4.3262086475422797E-2</v>
      </c>
      <c r="BH12" s="19"/>
      <c r="BI12" s="19">
        <v>5.1196633322579503E-2</v>
      </c>
      <c r="BJ12" s="19">
        <v>5.1752133568617201E-2</v>
      </c>
      <c r="BK12" s="19"/>
      <c r="BL12" s="19">
        <v>3.7412401475776597E-2</v>
      </c>
      <c r="BM12" s="19">
        <v>4.3530011912869697E-2</v>
      </c>
      <c r="BN12" s="19">
        <v>7.4485968616877798E-2</v>
      </c>
      <c r="BO12" s="19">
        <v>9.03945377858381E-2</v>
      </c>
      <c r="BP12" s="19">
        <v>4.00373963670363E-2</v>
      </c>
      <c r="BQ12" s="19"/>
      <c r="BR12" s="19">
        <v>4.7329315988885103E-2</v>
      </c>
      <c r="BS12" s="19">
        <v>9.0726397558934704E-2</v>
      </c>
      <c r="BT12" s="19">
        <v>3.8133397826737303E-2</v>
      </c>
      <c r="BU12" s="19">
        <v>4.7385971896646902E-2</v>
      </c>
      <c r="BV12" s="19"/>
      <c r="BW12" s="19">
        <v>4.4660797539356402E-2</v>
      </c>
      <c r="BX12" s="19">
        <v>4.3711298515858303E-2</v>
      </c>
      <c r="BY12" s="19">
        <v>5.3965755153755998E-2</v>
      </c>
      <c r="BZ12" s="19">
        <v>4.3310275421325699E-2</v>
      </c>
      <c r="CA12" s="19">
        <v>6.4021340040612204E-2</v>
      </c>
      <c r="CB12" s="19"/>
      <c r="CC12" s="19">
        <v>6.6700568856537995E-2</v>
      </c>
      <c r="CD12" s="19">
        <v>5.6009992014992099E-2</v>
      </c>
      <c r="CE12" s="19">
        <v>4.62159846405115E-2</v>
      </c>
      <c r="CF12" s="19">
        <v>6.8770811858837502E-2</v>
      </c>
      <c r="CG12" s="19">
        <v>6.2747079157065497E-2</v>
      </c>
      <c r="CH12" s="19">
        <v>4.4177422404285599E-2</v>
      </c>
      <c r="CI12" s="19">
        <v>3.2180162565039999E-2</v>
      </c>
      <c r="CJ12" s="19">
        <v>2.9852594631393E-2</v>
      </c>
      <c r="CK12" s="19">
        <v>5.0693123821063203E-2</v>
      </c>
      <c r="CL12" s="19">
        <v>3.7967212088001197E-2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393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60" x14ac:dyDescent="0.25">
      <c r="B9" s="18" t="s">
        <v>564</v>
      </c>
      <c r="C9" s="17">
        <v>0.120027294465511</v>
      </c>
      <c r="D9" s="17">
        <v>0.134817456883738</v>
      </c>
      <c r="E9" s="17">
        <v>0.10628219227972099</v>
      </c>
      <c r="F9" s="17"/>
      <c r="G9" s="17">
        <v>0.21750234414900299</v>
      </c>
      <c r="H9" s="17">
        <v>0.18021942251182099</v>
      </c>
      <c r="I9" s="17">
        <v>0.136362239947529</v>
      </c>
      <c r="J9" s="17">
        <v>0.116885733494051</v>
      </c>
      <c r="K9" s="17">
        <v>6.5841895198624698E-2</v>
      </c>
      <c r="L9" s="17">
        <v>6.02515517375177E-2</v>
      </c>
      <c r="M9" s="17"/>
      <c r="N9" s="17">
        <v>0.12791491313535</v>
      </c>
      <c r="O9" s="17">
        <v>0.120038234077703</v>
      </c>
      <c r="P9" s="17">
        <v>0.118020210592724</v>
      </c>
      <c r="Q9" s="17">
        <v>0.112081521099351</v>
      </c>
      <c r="R9" s="17"/>
      <c r="S9" s="17">
        <v>0.14969918654790301</v>
      </c>
      <c r="T9" s="17">
        <v>9.6552546241180703E-2</v>
      </c>
      <c r="U9" s="17">
        <v>8.4698605035186003E-2</v>
      </c>
      <c r="V9" s="17">
        <v>7.6597122805977094E-2</v>
      </c>
      <c r="W9" s="17">
        <v>0.105845577742452</v>
      </c>
      <c r="X9" s="17">
        <v>0.155000162773692</v>
      </c>
      <c r="Y9" s="17">
        <v>0.13718658764673</v>
      </c>
      <c r="Z9" s="17">
        <v>0.14804059880458501</v>
      </c>
      <c r="AA9" s="17">
        <v>0.13613413725173901</v>
      </c>
      <c r="AB9" s="17"/>
      <c r="AC9" s="17">
        <v>9.3504816983841402E-2</v>
      </c>
      <c r="AD9" s="17">
        <v>0.13066096517244</v>
      </c>
      <c r="AE9" s="17">
        <v>0.12545519631166799</v>
      </c>
      <c r="AF9" s="17"/>
      <c r="AG9" s="17">
        <v>0.105058673646826</v>
      </c>
      <c r="AH9" s="17">
        <v>0.162036443011223</v>
      </c>
      <c r="AI9" s="17">
        <v>0.11180803085065801</v>
      </c>
      <c r="AJ9" s="17">
        <v>0.10942941128616</v>
      </c>
      <c r="AK9" s="17"/>
      <c r="AL9" s="17">
        <v>0.107987634914549</v>
      </c>
      <c r="AM9" s="17">
        <v>0.109453067969009</v>
      </c>
      <c r="AN9" s="17">
        <v>0.14247726519384701</v>
      </c>
      <c r="AO9" s="17">
        <v>0.152030608625673</v>
      </c>
      <c r="AP9" s="17">
        <v>0.122517512888284</v>
      </c>
      <c r="AQ9" s="17"/>
      <c r="AR9" s="17">
        <v>0.12569648719394899</v>
      </c>
      <c r="AS9" s="17">
        <v>0.11090056830592</v>
      </c>
      <c r="AT9" s="17">
        <v>0.121604855030767</v>
      </c>
      <c r="AU9" s="17">
        <v>0.13230792539553299</v>
      </c>
      <c r="AV9" s="17">
        <v>0.14710316895401701</v>
      </c>
      <c r="AW9" s="17"/>
      <c r="AX9" s="17">
        <v>0.15960333016473399</v>
      </c>
      <c r="AY9" s="17">
        <v>0.112169038761306</v>
      </c>
      <c r="AZ9" s="17">
        <v>0.12749534971312401</v>
      </c>
      <c r="BA9" s="17">
        <v>0.112868459017763</v>
      </c>
      <c r="BB9" s="17">
        <v>6.24253818413208E-2</v>
      </c>
      <c r="BC9" s="17">
        <v>0.121585569789152</v>
      </c>
      <c r="BD9" s="17"/>
      <c r="BE9" s="17">
        <v>0.12682663037195899</v>
      </c>
      <c r="BF9" s="17">
        <v>0.16721264944370101</v>
      </c>
      <c r="BG9" s="17">
        <v>6.96770614662372E-2</v>
      </c>
      <c r="BH9" s="17"/>
      <c r="BI9" s="17">
        <v>0.10869708586846499</v>
      </c>
      <c r="BJ9" s="17">
        <v>0.122903777191191</v>
      </c>
      <c r="BK9" s="17"/>
      <c r="BL9" s="17">
        <v>9.4381392155449398E-2</v>
      </c>
      <c r="BM9" s="17">
        <v>0.129029903259409</v>
      </c>
      <c r="BN9" s="17">
        <v>0.14423350611074201</v>
      </c>
      <c r="BO9" s="17">
        <v>0.147288642106115</v>
      </c>
      <c r="BP9" s="17">
        <v>0.14645691178624101</v>
      </c>
      <c r="BQ9" s="17"/>
      <c r="BR9" s="17">
        <v>0.109509305827339</v>
      </c>
      <c r="BS9" s="17">
        <v>0.22241582828547601</v>
      </c>
      <c r="BT9" s="17">
        <v>0.16967583640681999</v>
      </c>
      <c r="BU9" s="17">
        <v>0.11251247705732401</v>
      </c>
      <c r="BV9" s="17"/>
      <c r="BW9" s="17">
        <v>0.101860314358384</v>
      </c>
      <c r="BX9" s="17">
        <v>0.10225860654845401</v>
      </c>
      <c r="BY9" s="17">
        <v>0.11728856854427799</v>
      </c>
      <c r="BZ9" s="17">
        <v>0.13213195165134201</v>
      </c>
      <c r="CA9" s="17">
        <v>0.14329049622159401</v>
      </c>
      <c r="CB9" s="17"/>
      <c r="CC9" s="17">
        <v>0.14646150552048701</v>
      </c>
      <c r="CD9" s="17">
        <v>0.18537626319377501</v>
      </c>
      <c r="CE9" s="17">
        <v>0.12642362089519499</v>
      </c>
      <c r="CF9" s="17">
        <v>0.113660833092066</v>
      </c>
      <c r="CG9" s="17">
        <v>0.115046266821183</v>
      </c>
      <c r="CH9" s="17">
        <v>7.6276007366146106E-2</v>
      </c>
      <c r="CI9" s="17">
        <v>0.119473252271286</v>
      </c>
      <c r="CJ9" s="17">
        <v>0.11962584380266</v>
      </c>
      <c r="CK9" s="17">
        <v>7.9493583421986896E-2</v>
      </c>
      <c r="CL9" s="17">
        <v>0.104278631380498</v>
      </c>
    </row>
    <row r="10" spans="2:90" ht="60" x14ac:dyDescent="0.25">
      <c r="B10" s="18" t="s">
        <v>565</v>
      </c>
      <c r="C10" s="17">
        <v>0.42843565832663</v>
      </c>
      <c r="D10" s="17">
        <v>0.42810730149049098</v>
      </c>
      <c r="E10" s="17">
        <v>0.42913322303631402</v>
      </c>
      <c r="F10" s="17"/>
      <c r="G10" s="17">
        <v>0.347402017147391</v>
      </c>
      <c r="H10" s="17">
        <v>0.34879865912889801</v>
      </c>
      <c r="I10" s="17">
        <v>0.35575144902649702</v>
      </c>
      <c r="J10" s="17">
        <v>0.39875955913543198</v>
      </c>
      <c r="K10" s="17">
        <v>0.46835350775024298</v>
      </c>
      <c r="L10" s="17">
        <v>0.567409742282728</v>
      </c>
      <c r="M10" s="17"/>
      <c r="N10" s="17">
        <v>0.50251748468812296</v>
      </c>
      <c r="O10" s="17">
        <v>0.40330946216177499</v>
      </c>
      <c r="P10" s="17">
        <v>0.42830862170373402</v>
      </c>
      <c r="Q10" s="17">
        <v>0.37387431475435401</v>
      </c>
      <c r="R10" s="17"/>
      <c r="S10" s="17">
        <v>0.40899419045068802</v>
      </c>
      <c r="T10" s="17">
        <v>0.452978691269594</v>
      </c>
      <c r="U10" s="17">
        <v>0.49773642584495098</v>
      </c>
      <c r="V10" s="17">
        <v>0.43818196523449798</v>
      </c>
      <c r="W10" s="17">
        <v>0.44187253987140601</v>
      </c>
      <c r="X10" s="17">
        <v>0.33944036252064402</v>
      </c>
      <c r="Y10" s="17">
        <v>0.42785368429745102</v>
      </c>
      <c r="Z10" s="17">
        <v>0.39719082697403901</v>
      </c>
      <c r="AA10" s="17">
        <v>0.43333718033387297</v>
      </c>
      <c r="AB10" s="17"/>
      <c r="AC10" s="17">
        <v>0.45904104654752398</v>
      </c>
      <c r="AD10" s="17">
        <v>0.45771006785249402</v>
      </c>
      <c r="AE10" s="17">
        <v>0.338519149809833</v>
      </c>
      <c r="AF10" s="17"/>
      <c r="AG10" s="17">
        <v>0.48848631275536197</v>
      </c>
      <c r="AH10" s="17">
        <v>0.42683410119027598</v>
      </c>
      <c r="AI10" s="17">
        <v>0.45461698837266201</v>
      </c>
      <c r="AJ10" s="17">
        <v>0.42212895576102399</v>
      </c>
      <c r="AK10" s="17"/>
      <c r="AL10" s="17">
        <v>0.397453582399241</v>
      </c>
      <c r="AM10" s="17">
        <v>0.42586456308565901</v>
      </c>
      <c r="AN10" s="17">
        <v>0.43382177644205</v>
      </c>
      <c r="AO10" s="17">
        <v>0.46437063971450498</v>
      </c>
      <c r="AP10" s="17">
        <v>0.52201292923044795</v>
      </c>
      <c r="AQ10" s="17"/>
      <c r="AR10" s="17">
        <v>0.33693380499981102</v>
      </c>
      <c r="AS10" s="17">
        <v>0.40754783093330699</v>
      </c>
      <c r="AT10" s="17">
        <v>0.44508395514698601</v>
      </c>
      <c r="AU10" s="17">
        <v>0.46113822191728499</v>
      </c>
      <c r="AV10" s="17">
        <v>0.50899114309716598</v>
      </c>
      <c r="AW10" s="17"/>
      <c r="AX10" s="17">
        <v>0.40003929223864798</v>
      </c>
      <c r="AY10" s="17">
        <v>0.42938317645142299</v>
      </c>
      <c r="AZ10" s="17">
        <v>0.39689496897592702</v>
      </c>
      <c r="BA10" s="17">
        <v>0.42306034208183102</v>
      </c>
      <c r="BB10" s="17">
        <v>0.51365968893172798</v>
      </c>
      <c r="BC10" s="17">
        <v>0.45007139069535601</v>
      </c>
      <c r="BD10" s="17"/>
      <c r="BE10" s="17">
        <v>0.35743384829165198</v>
      </c>
      <c r="BF10" s="17">
        <v>0.42514736243624002</v>
      </c>
      <c r="BG10" s="17">
        <v>0.525252726960175</v>
      </c>
      <c r="BH10" s="17"/>
      <c r="BI10" s="17">
        <v>0.39531085734457699</v>
      </c>
      <c r="BJ10" s="17">
        <v>0.43684529324202898</v>
      </c>
      <c r="BK10" s="17"/>
      <c r="BL10" s="17">
        <v>0.521335514816746</v>
      </c>
      <c r="BM10" s="17">
        <v>0.41498952896736202</v>
      </c>
      <c r="BN10" s="17">
        <v>0.33642514425702202</v>
      </c>
      <c r="BO10" s="17">
        <v>0.34357763147897802</v>
      </c>
      <c r="BP10" s="17">
        <v>0.35327920206056801</v>
      </c>
      <c r="BQ10" s="17"/>
      <c r="BR10" s="17">
        <v>0.43566669365616301</v>
      </c>
      <c r="BS10" s="17">
        <v>0.37694685125366401</v>
      </c>
      <c r="BT10" s="17">
        <v>0.404860301597815</v>
      </c>
      <c r="BU10" s="17">
        <v>0.42401651180852301</v>
      </c>
      <c r="BV10" s="17"/>
      <c r="BW10" s="17">
        <v>0.461200237919556</v>
      </c>
      <c r="BX10" s="17">
        <v>0.46153729959357997</v>
      </c>
      <c r="BY10" s="17">
        <v>0.43187068430939601</v>
      </c>
      <c r="BZ10" s="17">
        <v>0.42893926953486</v>
      </c>
      <c r="CA10" s="17">
        <v>0.37556878188694898</v>
      </c>
      <c r="CB10" s="17"/>
      <c r="CC10" s="17">
        <v>0.362913000023462</v>
      </c>
      <c r="CD10" s="17">
        <v>0.35444947961466999</v>
      </c>
      <c r="CE10" s="17">
        <v>0.40414735324033502</v>
      </c>
      <c r="CF10" s="17">
        <v>0.40188112523328401</v>
      </c>
      <c r="CG10" s="17">
        <v>0.43661000621928803</v>
      </c>
      <c r="CH10" s="17">
        <v>0.45374503413969403</v>
      </c>
      <c r="CI10" s="17">
        <v>0.43000818574956401</v>
      </c>
      <c r="CJ10" s="17">
        <v>0.46101183817355601</v>
      </c>
      <c r="CK10" s="17">
        <v>0.53319707607568601</v>
      </c>
      <c r="CL10" s="17">
        <v>0.51722911402481198</v>
      </c>
    </row>
    <row r="11" spans="2:90" x14ac:dyDescent="0.25">
      <c r="B11" s="18" t="s">
        <v>566</v>
      </c>
      <c r="C11" s="17">
        <v>0.16437834473577001</v>
      </c>
      <c r="D11" s="17">
        <v>0.17128591452963801</v>
      </c>
      <c r="E11" s="17">
        <v>0.15801801403504701</v>
      </c>
      <c r="F11" s="17"/>
      <c r="G11" s="17">
        <v>0.171732498430579</v>
      </c>
      <c r="H11" s="17">
        <v>0.185975591802132</v>
      </c>
      <c r="I11" s="17">
        <v>0.15910334915927399</v>
      </c>
      <c r="J11" s="17">
        <v>0.17773095214238499</v>
      </c>
      <c r="K11" s="17">
        <v>0.158438327278527</v>
      </c>
      <c r="L11" s="17">
        <v>0.14355264654070499</v>
      </c>
      <c r="M11" s="17"/>
      <c r="N11" s="17">
        <v>0.152148959025104</v>
      </c>
      <c r="O11" s="17">
        <v>0.169314987522238</v>
      </c>
      <c r="P11" s="17">
        <v>0.171203676513798</v>
      </c>
      <c r="Q11" s="17">
        <v>0.16669917608936299</v>
      </c>
      <c r="R11" s="17"/>
      <c r="S11" s="17">
        <v>0.14995678129592099</v>
      </c>
      <c r="T11" s="17">
        <v>0.14327721770562399</v>
      </c>
      <c r="U11" s="17">
        <v>0.148426393514593</v>
      </c>
      <c r="V11" s="17">
        <v>0.19776560926159001</v>
      </c>
      <c r="W11" s="17">
        <v>0.14486895001149999</v>
      </c>
      <c r="X11" s="17">
        <v>0.187882958174482</v>
      </c>
      <c r="Y11" s="17">
        <v>0.18418951931439201</v>
      </c>
      <c r="Z11" s="17">
        <v>0.188658413089073</v>
      </c>
      <c r="AA11" s="17">
        <v>0.16250091430885699</v>
      </c>
      <c r="AB11" s="17"/>
      <c r="AC11" s="17">
        <v>0.18182395968294701</v>
      </c>
      <c r="AD11" s="17">
        <v>0.16439914541784001</v>
      </c>
      <c r="AE11" s="17">
        <v>0.13690800348319401</v>
      </c>
      <c r="AF11" s="17"/>
      <c r="AG11" s="17">
        <v>0.18066343944593699</v>
      </c>
      <c r="AH11" s="17">
        <v>0.16466075195273799</v>
      </c>
      <c r="AI11" s="17">
        <v>0.14801224171566499</v>
      </c>
      <c r="AJ11" s="17">
        <v>0.174340834986528</v>
      </c>
      <c r="AK11" s="17"/>
      <c r="AL11" s="17">
        <v>0.161003912843003</v>
      </c>
      <c r="AM11" s="17">
        <v>0.176527308273735</v>
      </c>
      <c r="AN11" s="17">
        <v>0.15389954349986501</v>
      </c>
      <c r="AO11" s="17">
        <v>0.16381972616943699</v>
      </c>
      <c r="AP11" s="17">
        <v>9.8547672229102601E-2</v>
      </c>
      <c r="AQ11" s="17"/>
      <c r="AR11" s="17">
        <v>0.16133937173863799</v>
      </c>
      <c r="AS11" s="17">
        <v>0.177079032122612</v>
      </c>
      <c r="AT11" s="17">
        <v>0.16276630606404199</v>
      </c>
      <c r="AU11" s="17">
        <v>0.158077738901196</v>
      </c>
      <c r="AV11" s="17">
        <v>0.16190482240717899</v>
      </c>
      <c r="AW11" s="17"/>
      <c r="AX11" s="17">
        <v>0.16535379795229399</v>
      </c>
      <c r="AY11" s="17">
        <v>0.16132561252632599</v>
      </c>
      <c r="AZ11" s="17">
        <v>0.173506325116349</v>
      </c>
      <c r="BA11" s="17">
        <v>0.17606688333045201</v>
      </c>
      <c r="BB11" s="17">
        <v>0.14837141105413601</v>
      </c>
      <c r="BC11" s="17">
        <v>0.153795699794298</v>
      </c>
      <c r="BD11" s="17"/>
      <c r="BE11" s="17">
        <v>0.15636752867466</v>
      </c>
      <c r="BF11" s="17">
        <v>0.18653021476748499</v>
      </c>
      <c r="BG11" s="17">
        <v>0.15488283126971</v>
      </c>
      <c r="BH11" s="17"/>
      <c r="BI11" s="17">
        <v>0.146095355757838</v>
      </c>
      <c r="BJ11" s="17">
        <v>0.16901998054665299</v>
      </c>
      <c r="BK11" s="17"/>
      <c r="BL11" s="17">
        <v>0.162855895815328</v>
      </c>
      <c r="BM11" s="17">
        <v>0.17163955416929999</v>
      </c>
      <c r="BN11" s="17">
        <v>0.18417355639932301</v>
      </c>
      <c r="BO11" s="17">
        <v>0.160636223776041</v>
      </c>
      <c r="BP11" s="17">
        <v>0.142136877975586</v>
      </c>
      <c r="BQ11" s="17"/>
      <c r="BR11" s="17">
        <v>0.16503603989252799</v>
      </c>
      <c r="BS11" s="17">
        <v>0.13810113101225999</v>
      </c>
      <c r="BT11" s="17">
        <v>0.146547598741427</v>
      </c>
      <c r="BU11" s="17">
        <v>0.20285770539994</v>
      </c>
      <c r="BV11" s="17"/>
      <c r="BW11" s="17">
        <v>0.17744662697542399</v>
      </c>
      <c r="BX11" s="17">
        <v>0.14010329984307199</v>
      </c>
      <c r="BY11" s="17">
        <v>0.169601771346512</v>
      </c>
      <c r="BZ11" s="17">
        <v>0.17201040013760399</v>
      </c>
      <c r="CA11" s="17">
        <v>0.16087114821938001</v>
      </c>
      <c r="CB11" s="17"/>
      <c r="CC11" s="17">
        <v>0.15736435292502499</v>
      </c>
      <c r="CD11" s="17">
        <v>0.15846033386710801</v>
      </c>
      <c r="CE11" s="17">
        <v>0.17661469070264199</v>
      </c>
      <c r="CF11" s="17">
        <v>0.186672397500353</v>
      </c>
      <c r="CG11" s="17">
        <v>0.16008862990895201</v>
      </c>
      <c r="CH11" s="17">
        <v>0.15755610732091799</v>
      </c>
      <c r="CI11" s="17">
        <v>0.181216901112076</v>
      </c>
      <c r="CJ11" s="17">
        <v>0.146700735243212</v>
      </c>
      <c r="CK11" s="17">
        <v>0.15228928815389001</v>
      </c>
      <c r="CL11" s="17">
        <v>0.16788249322804799</v>
      </c>
    </row>
    <row r="12" spans="2:90" ht="45" x14ac:dyDescent="0.25">
      <c r="B12" s="18" t="s">
        <v>567</v>
      </c>
      <c r="C12" s="17">
        <v>0.25340402503325798</v>
      </c>
      <c r="D12" s="17">
        <v>0.232163721016486</v>
      </c>
      <c r="E12" s="17">
        <v>0.27355420450991602</v>
      </c>
      <c r="F12" s="17"/>
      <c r="G12" s="17">
        <v>0.20992511684602499</v>
      </c>
      <c r="H12" s="17">
        <v>0.22626156307909401</v>
      </c>
      <c r="I12" s="17">
        <v>0.30909564020152003</v>
      </c>
      <c r="J12" s="17">
        <v>0.27900711292958003</v>
      </c>
      <c r="K12" s="17">
        <v>0.28117091915762399</v>
      </c>
      <c r="L12" s="17">
        <v>0.21664290002275599</v>
      </c>
      <c r="M12" s="17"/>
      <c r="N12" s="17">
        <v>0.19646795682826301</v>
      </c>
      <c r="O12" s="17">
        <v>0.27382230507253402</v>
      </c>
      <c r="P12" s="17">
        <v>0.24989812074790799</v>
      </c>
      <c r="Q12" s="17">
        <v>0.29961909635725298</v>
      </c>
      <c r="R12" s="17"/>
      <c r="S12" s="17">
        <v>0.25133518667794302</v>
      </c>
      <c r="T12" s="17">
        <v>0.27693260271891401</v>
      </c>
      <c r="U12" s="17">
        <v>0.24356457011638699</v>
      </c>
      <c r="V12" s="17">
        <v>0.259190733673963</v>
      </c>
      <c r="W12" s="17">
        <v>0.278652678854028</v>
      </c>
      <c r="X12" s="17">
        <v>0.26644429972038802</v>
      </c>
      <c r="Y12" s="17">
        <v>0.21755249656866399</v>
      </c>
      <c r="Z12" s="17">
        <v>0.24191693853134499</v>
      </c>
      <c r="AA12" s="17">
        <v>0.23320073592951299</v>
      </c>
      <c r="AB12" s="17"/>
      <c r="AC12" s="17">
        <v>0.23875489146514001</v>
      </c>
      <c r="AD12" s="17">
        <v>0.229220816871676</v>
      </c>
      <c r="AE12" s="17">
        <v>0.34722189153219502</v>
      </c>
      <c r="AF12" s="17"/>
      <c r="AG12" s="17">
        <v>0.20333886637207099</v>
      </c>
      <c r="AH12" s="17">
        <v>0.22555045964162301</v>
      </c>
      <c r="AI12" s="17">
        <v>0.26586729444343199</v>
      </c>
      <c r="AJ12" s="17">
        <v>0.265148056081907</v>
      </c>
      <c r="AK12" s="17"/>
      <c r="AL12" s="17">
        <v>0.28210489677105599</v>
      </c>
      <c r="AM12" s="17">
        <v>0.25332667797362002</v>
      </c>
      <c r="AN12" s="17">
        <v>0.24250339677852301</v>
      </c>
      <c r="AO12" s="17">
        <v>0.20476122447303599</v>
      </c>
      <c r="AP12" s="17">
        <v>0.22240801545646799</v>
      </c>
      <c r="AQ12" s="17"/>
      <c r="AR12" s="17">
        <v>0.307083161307386</v>
      </c>
      <c r="AS12" s="17">
        <v>0.27192105753957102</v>
      </c>
      <c r="AT12" s="17">
        <v>0.251095074615372</v>
      </c>
      <c r="AU12" s="17">
        <v>0.225994290039708</v>
      </c>
      <c r="AV12" s="17">
        <v>0.150165519434315</v>
      </c>
      <c r="AW12" s="17"/>
      <c r="AX12" s="17">
        <v>0.244693788656798</v>
      </c>
      <c r="AY12" s="17">
        <v>0.25446261152853999</v>
      </c>
      <c r="AZ12" s="17">
        <v>0.27421844463989498</v>
      </c>
      <c r="BA12" s="17">
        <v>0.26747425160905203</v>
      </c>
      <c r="BB12" s="17">
        <v>0.235519844448527</v>
      </c>
      <c r="BC12" s="17">
        <v>0.23215788541474799</v>
      </c>
      <c r="BD12" s="17"/>
      <c r="BE12" s="17">
        <v>0.31766036407456699</v>
      </c>
      <c r="BF12" s="17">
        <v>0.18650664138193801</v>
      </c>
      <c r="BG12" s="17">
        <v>0.23205149503024999</v>
      </c>
      <c r="BH12" s="17"/>
      <c r="BI12" s="17">
        <v>0.30481902396808302</v>
      </c>
      <c r="BJ12" s="17">
        <v>0.24035092411193501</v>
      </c>
      <c r="BK12" s="17"/>
      <c r="BL12" s="17">
        <v>0.20241916671642801</v>
      </c>
      <c r="BM12" s="17">
        <v>0.24964060078785</v>
      </c>
      <c r="BN12" s="17">
        <v>0.30349560886246002</v>
      </c>
      <c r="BO12" s="17">
        <v>0.30837372635347998</v>
      </c>
      <c r="BP12" s="17">
        <v>0.32231640470372402</v>
      </c>
      <c r="BQ12" s="17"/>
      <c r="BR12" s="17">
        <v>0.25866903544999897</v>
      </c>
      <c r="BS12" s="17">
        <v>0.19347660395143099</v>
      </c>
      <c r="BT12" s="17">
        <v>0.25730873866853798</v>
      </c>
      <c r="BU12" s="17">
        <v>0.232714241713007</v>
      </c>
      <c r="BV12" s="17"/>
      <c r="BW12" s="17">
        <v>0.232520180687463</v>
      </c>
      <c r="BX12" s="17">
        <v>0.27013853498682999</v>
      </c>
      <c r="BY12" s="17">
        <v>0.246518441682338</v>
      </c>
      <c r="BZ12" s="17">
        <v>0.23204027031481</v>
      </c>
      <c r="CA12" s="17">
        <v>0.275939941348397</v>
      </c>
      <c r="CB12" s="17"/>
      <c r="CC12" s="17">
        <v>0.280780556635846</v>
      </c>
      <c r="CD12" s="17">
        <v>0.259085053548192</v>
      </c>
      <c r="CE12" s="17">
        <v>0.27360169517694699</v>
      </c>
      <c r="CF12" s="17">
        <v>0.257780417159023</v>
      </c>
      <c r="CG12" s="17">
        <v>0.245900144280253</v>
      </c>
      <c r="CH12" s="17">
        <v>0.26880599907571101</v>
      </c>
      <c r="CI12" s="17">
        <v>0.24743962974009001</v>
      </c>
      <c r="CJ12" s="17">
        <v>0.25925131734196599</v>
      </c>
      <c r="CK12" s="17">
        <v>0.20514953424365601</v>
      </c>
      <c r="CL12" s="17">
        <v>0.18943598187732899</v>
      </c>
    </row>
    <row r="13" spans="2:90" x14ac:dyDescent="0.25">
      <c r="B13" s="18" t="s">
        <v>111</v>
      </c>
      <c r="C13" s="19">
        <v>3.3754677438830601E-2</v>
      </c>
      <c r="D13" s="19">
        <v>3.3625606079647097E-2</v>
      </c>
      <c r="E13" s="19">
        <v>3.30123661390017E-2</v>
      </c>
      <c r="F13" s="19"/>
      <c r="G13" s="19">
        <v>5.3438023427000797E-2</v>
      </c>
      <c r="H13" s="19">
        <v>5.87447634780544E-2</v>
      </c>
      <c r="I13" s="19">
        <v>3.9687321665179402E-2</v>
      </c>
      <c r="J13" s="19">
        <v>2.7616642298552301E-2</v>
      </c>
      <c r="K13" s="19">
        <v>2.6195350614981499E-2</v>
      </c>
      <c r="L13" s="19">
        <v>1.21431594162934E-2</v>
      </c>
      <c r="M13" s="19"/>
      <c r="N13" s="19">
        <v>2.09506863231602E-2</v>
      </c>
      <c r="O13" s="19">
        <v>3.3515011165749599E-2</v>
      </c>
      <c r="P13" s="19">
        <v>3.2569370441836401E-2</v>
      </c>
      <c r="Q13" s="19">
        <v>4.7725891699678703E-2</v>
      </c>
      <c r="R13" s="19"/>
      <c r="S13" s="19">
        <v>4.0014655027544997E-2</v>
      </c>
      <c r="T13" s="19">
        <v>3.0258942064687998E-2</v>
      </c>
      <c r="U13" s="19">
        <v>2.5574005488882699E-2</v>
      </c>
      <c r="V13" s="19">
        <v>2.82645690239724E-2</v>
      </c>
      <c r="W13" s="19">
        <v>2.8760253520614999E-2</v>
      </c>
      <c r="X13" s="19">
        <v>5.1232216810793901E-2</v>
      </c>
      <c r="Y13" s="19">
        <v>3.32177121727638E-2</v>
      </c>
      <c r="Z13" s="19">
        <v>2.4193222600957399E-2</v>
      </c>
      <c r="AA13" s="19">
        <v>3.4827032176018902E-2</v>
      </c>
      <c r="AB13" s="19"/>
      <c r="AC13" s="19">
        <v>2.6875285320547601E-2</v>
      </c>
      <c r="AD13" s="19">
        <v>1.80090046855498E-2</v>
      </c>
      <c r="AE13" s="19">
        <v>5.1895758863109202E-2</v>
      </c>
      <c r="AF13" s="19"/>
      <c r="AG13" s="19">
        <v>2.2452707779804602E-2</v>
      </c>
      <c r="AH13" s="19">
        <v>2.0918244204138702E-2</v>
      </c>
      <c r="AI13" s="19">
        <v>1.9695444617583501E-2</v>
      </c>
      <c r="AJ13" s="19">
        <v>2.89527418843805E-2</v>
      </c>
      <c r="AK13" s="19"/>
      <c r="AL13" s="19">
        <v>5.1449973072150698E-2</v>
      </c>
      <c r="AM13" s="19">
        <v>3.4828382697977799E-2</v>
      </c>
      <c r="AN13" s="19">
        <v>2.7298018085714599E-2</v>
      </c>
      <c r="AO13" s="19">
        <v>1.5017801017348301E-2</v>
      </c>
      <c r="AP13" s="19">
        <v>3.45138701956966E-2</v>
      </c>
      <c r="AQ13" s="19"/>
      <c r="AR13" s="19">
        <v>6.8947174760216001E-2</v>
      </c>
      <c r="AS13" s="19">
        <v>3.2551511098589503E-2</v>
      </c>
      <c r="AT13" s="19">
        <v>1.9449809142834101E-2</v>
      </c>
      <c r="AU13" s="19">
        <v>2.2481823746277101E-2</v>
      </c>
      <c r="AV13" s="19">
        <v>3.1835346107323602E-2</v>
      </c>
      <c r="AW13" s="19"/>
      <c r="AX13" s="19">
        <v>3.0309790987524898E-2</v>
      </c>
      <c r="AY13" s="19">
        <v>4.2659560732406197E-2</v>
      </c>
      <c r="AZ13" s="19">
        <v>2.7884911554704701E-2</v>
      </c>
      <c r="BA13" s="19">
        <v>2.0530063960901401E-2</v>
      </c>
      <c r="BB13" s="19">
        <v>4.0023673724288097E-2</v>
      </c>
      <c r="BC13" s="19">
        <v>4.23894543064453E-2</v>
      </c>
      <c r="BD13" s="19"/>
      <c r="BE13" s="19">
        <v>4.17116285871625E-2</v>
      </c>
      <c r="BF13" s="19">
        <v>3.4603131970636497E-2</v>
      </c>
      <c r="BG13" s="19">
        <v>1.8135885273627798E-2</v>
      </c>
      <c r="BH13" s="19"/>
      <c r="BI13" s="19">
        <v>4.5077677061037498E-2</v>
      </c>
      <c r="BJ13" s="19">
        <v>3.08800249081921E-2</v>
      </c>
      <c r="BK13" s="19"/>
      <c r="BL13" s="19">
        <v>1.9008030496048101E-2</v>
      </c>
      <c r="BM13" s="19">
        <v>3.4700412816078503E-2</v>
      </c>
      <c r="BN13" s="19">
        <v>3.1672184370452897E-2</v>
      </c>
      <c r="BO13" s="19">
        <v>4.0123776285386298E-2</v>
      </c>
      <c r="BP13" s="19">
        <v>3.5810603473881202E-2</v>
      </c>
      <c r="BQ13" s="19"/>
      <c r="BR13" s="19">
        <v>3.1118925173971301E-2</v>
      </c>
      <c r="BS13" s="19">
        <v>6.9059585497169299E-2</v>
      </c>
      <c r="BT13" s="19">
        <v>2.16075245854002E-2</v>
      </c>
      <c r="BU13" s="19">
        <v>2.7899064021205702E-2</v>
      </c>
      <c r="BV13" s="19"/>
      <c r="BW13" s="19">
        <v>2.6972640059173301E-2</v>
      </c>
      <c r="BX13" s="19">
        <v>2.59622590280645E-2</v>
      </c>
      <c r="BY13" s="19">
        <v>3.4720534117476401E-2</v>
      </c>
      <c r="BZ13" s="19">
        <v>3.4878108361383699E-2</v>
      </c>
      <c r="CA13" s="19">
        <v>4.4329632323680097E-2</v>
      </c>
      <c r="CB13" s="19"/>
      <c r="CC13" s="19">
        <v>5.2480584895179497E-2</v>
      </c>
      <c r="CD13" s="19">
        <v>4.26288697762554E-2</v>
      </c>
      <c r="CE13" s="19">
        <v>1.9212639984880101E-2</v>
      </c>
      <c r="CF13" s="19">
        <v>4.0005227015274203E-2</v>
      </c>
      <c r="CG13" s="19">
        <v>4.2354952770324299E-2</v>
      </c>
      <c r="CH13" s="19">
        <v>4.3616852097530703E-2</v>
      </c>
      <c r="CI13" s="19">
        <v>2.1862031126984399E-2</v>
      </c>
      <c r="CJ13" s="19">
        <v>1.34102654386058E-2</v>
      </c>
      <c r="CK13" s="19">
        <v>2.98705181047813E-2</v>
      </c>
      <c r="CL13" s="19">
        <v>2.11737794893125E-2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B2:CL16"/>
  <sheetViews>
    <sheetView showGridLines="0" workbookViewId="0">
      <pane xSplit="2" topLeftCell="C1" activePane="topRight" state="frozen"/>
      <selection pane="topRight" activeCell="B16" sqref="B16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393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568</v>
      </c>
      <c r="C9" s="17">
        <v>0.40078320445589199</v>
      </c>
      <c r="D9" s="17">
        <v>0.40116486915864003</v>
      </c>
      <c r="E9" s="17">
        <v>0.40028965121916898</v>
      </c>
      <c r="F9" s="17"/>
      <c r="G9" s="17">
        <v>0.475664590398303</v>
      </c>
      <c r="H9" s="17">
        <v>0.45449845065005701</v>
      </c>
      <c r="I9" s="17">
        <v>0.38837365494600001</v>
      </c>
      <c r="J9" s="17">
        <v>0.38430369117330299</v>
      </c>
      <c r="K9" s="17">
        <v>0.37491648457655302</v>
      </c>
      <c r="L9" s="17">
        <v>0.36616968819901202</v>
      </c>
      <c r="M9" s="17"/>
      <c r="N9" s="17">
        <v>0.37055346028324898</v>
      </c>
      <c r="O9" s="17">
        <v>0.40060249517013202</v>
      </c>
      <c r="P9" s="17">
        <v>0.42608573336525202</v>
      </c>
      <c r="Q9" s="17">
        <v>0.41002615835616602</v>
      </c>
      <c r="R9" s="17"/>
      <c r="S9" s="17">
        <v>0.37561675869165101</v>
      </c>
      <c r="T9" s="17">
        <v>0.40250027599436</v>
      </c>
      <c r="U9" s="17">
        <v>0.39665168321532601</v>
      </c>
      <c r="V9" s="17">
        <v>0.39835891597665901</v>
      </c>
      <c r="W9" s="17">
        <v>0.33731612803605598</v>
      </c>
      <c r="X9" s="17">
        <v>0.42470748578378598</v>
      </c>
      <c r="Y9" s="17">
        <v>0.43254925552921297</v>
      </c>
      <c r="Z9" s="17">
        <v>0.47183040477317201</v>
      </c>
      <c r="AA9" s="17">
        <v>0.40687364408009702</v>
      </c>
      <c r="AB9" s="17"/>
      <c r="AC9" s="17">
        <v>0.41055482140777699</v>
      </c>
      <c r="AD9" s="17">
        <v>0.38643752581649199</v>
      </c>
      <c r="AE9" s="17">
        <v>0.37475593361121401</v>
      </c>
      <c r="AF9" s="17"/>
      <c r="AG9" s="17">
        <v>0.38516302553184101</v>
      </c>
      <c r="AH9" s="17">
        <v>0.44213037312084902</v>
      </c>
      <c r="AI9" s="17">
        <v>0.39591680361234</v>
      </c>
      <c r="AJ9" s="17">
        <v>0.41255069986160497</v>
      </c>
      <c r="AK9" s="17"/>
      <c r="AL9" s="17">
        <v>0.44733303367410499</v>
      </c>
      <c r="AM9" s="17">
        <v>0.40202696674726501</v>
      </c>
      <c r="AN9" s="17">
        <v>0.37161054755383299</v>
      </c>
      <c r="AO9" s="17">
        <v>0.36219444096713999</v>
      </c>
      <c r="AP9" s="17">
        <v>0.36984079107748902</v>
      </c>
      <c r="AQ9" s="17"/>
      <c r="AR9" s="17">
        <v>0.38357377597839798</v>
      </c>
      <c r="AS9" s="17">
        <v>0.41938423549266401</v>
      </c>
      <c r="AT9" s="17">
        <v>0.37916447557361499</v>
      </c>
      <c r="AU9" s="17">
        <v>0.41740185120928303</v>
      </c>
      <c r="AV9" s="17">
        <v>0.40438935050426</v>
      </c>
      <c r="AW9" s="17"/>
      <c r="AX9" s="17">
        <v>0.39602229288369301</v>
      </c>
      <c r="AY9" s="17">
        <v>0.40536652965980002</v>
      </c>
      <c r="AZ9" s="17">
        <v>0.41119609399876</v>
      </c>
      <c r="BA9" s="17">
        <v>0.44350932242123597</v>
      </c>
      <c r="BB9" s="17">
        <v>0.34174874053719101</v>
      </c>
      <c r="BC9" s="17">
        <v>0.35177213360125598</v>
      </c>
      <c r="BD9" s="17"/>
      <c r="BE9" s="17">
        <v>0.36889194361979699</v>
      </c>
      <c r="BF9" s="17">
        <v>0.43097672864668302</v>
      </c>
      <c r="BG9" s="17">
        <v>0.41517638086881697</v>
      </c>
      <c r="BH9" s="17"/>
      <c r="BI9" s="17">
        <v>0.407801535141459</v>
      </c>
      <c r="BJ9" s="17">
        <v>0.399001409636562</v>
      </c>
      <c r="BK9" s="17"/>
      <c r="BL9" s="17">
        <v>0.40661757781538599</v>
      </c>
      <c r="BM9" s="17">
        <v>0.40534471535761302</v>
      </c>
      <c r="BN9" s="17">
        <v>0.45845749323670698</v>
      </c>
      <c r="BO9" s="17">
        <v>0.43170862068611499</v>
      </c>
      <c r="BP9" s="17">
        <v>0.328199426116287</v>
      </c>
      <c r="BQ9" s="17"/>
      <c r="BR9" s="17">
        <v>0.39634104064734599</v>
      </c>
      <c r="BS9" s="17">
        <v>0.451006971134218</v>
      </c>
      <c r="BT9" s="17">
        <v>0.43592205899312197</v>
      </c>
      <c r="BU9" s="17">
        <v>0.37203392611161901</v>
      </c>
      <c r="BV9" s="17"/>
      <c r="BW9" s="17">
        <v>0.35748450001357801</v>
      </c>
      <c r="BX9" s="17">
        <v>0.405677725218137</v>
      </c>
      <c r="BY9" s="17">
        <v>0.409016424735199</v>
      </c>
      <c r="BZ9" s="17">
        <v>0.410691161098513</v>
      </c>
      <c r="CA9" s="17">
        <v>0.415450178342118</v>
      </c>
      <c r="CB9" s="17"/>
      <c r="CC9" s="17">
        <v>0.42740074850065402</v>
      </c>
      <c r="CD9" s="17">
        <v>0.42781019956753402</v>
      </c>
      <c r="CE9" s="17">
        <v>0.31843990555343399</v>
      </c>
      <c r="CF9" s="17">
        <v>0.42134431103949599</v>
      </c>
      <c r="CG9" s="17">
        <v>0.426441729051458</v>
      </c>
      <c r="CH9" s="17">
        <v>0.411517120494509</v>
      </c>
      <c r="CI9" s="17">
        <v>0.412424212186076</v>
      </c>
      <c r="CJ9" s="17">
        <v>0.39926594380469499</v>
      </c>
      <c r="CK9" s="17">
        <v>0.40401517166342099</v>
      </c>
      <c r="CL9" s="17">
        <v>0.36511275313892699</v>
      </c>
    </row>
    <row r="10" spans="2:90" ht="30" x14ac:dyDescent="0.25">
      <c r="B10" s="18" t="s">
        <v>569</v>
      </c>
      <c r="C10" s="17">
        <v>0.561177427099949</v>
      </c>
      <c r="D10" s="17">
        <v>0.55963266067487805</v>
      </c>
      <c r="E10" s="17">
        <v>0.56360417319337497</v>
      </c>
      <c r="F10" s="17"/>
      <c r="G10" s="17">
        <v>0.43480946583192598</v>
      </c>
      <c r="H10" s="17">
        <v>0.484584697127385</v>
      </c>
      <c r="I10" s="17">
        <v>0.56527471741776503</v>
      </c>
      <c r="J10" s="17">
        <v>0.58253251782198201</v>
      </c>
      <c r="K10" s="17">
        <v>0.60987787632716794</v>
      </c>
      <c r="L10" s="17">
        <v>0.62229204430172902</v>
      </c>
      <c r="M10" s="17"/>
      <c r="N10" s="17">
        <v>0.59996601798257798</v>
      </c>
      <c r="O10" s="17">
        <v>0.56932495915673198</v>
      </c>
      <c r="P10" s="17">
        <v>0.53512550267061998</v>
      </c>
      <c r="Q10" s="17">
        <v>0.53524656002460602</v>
      </c>
      <c r="R10" s="17"/>
      <c r="S10" s="17">
        <v>0.57559247648975298</v>
      </c>
      <c r="T10" s="17">
        <v>0.56989216894919004</v>
      </c>
      <c r="U10" s="17">
        <v>0.56430036654452997</v>
      </c>
      <c r="V10" s="17">
        <v>0.57262981899905097</v>
      </c>
      <c r="W10" s="17">
        <v>0.62831702626154595</v>
      </c>
      <c r="X10" s="17">
        <v>0.53320739994627098</v>
      </c>
      <c r="Y10" s="17">
        <v>0.52884595129221101</v>
      </c>
      <c r="Z10" s="17">
        <v>0.49078321012512399</v>
      </c>
      <c r="AA10" s="17">
        <v>0.549109431823392</v>
      </c>
      <c r="AB10" s="17"/>
      <c r="AC10" s="17">
        <v>0.56751941720308896</v>
      </c>
      <c r="AD10" s="17">
        <v>0.58857189594214998</v>
      </c>
      <c r="AE10" s="17">
        <v>0.55590368856081296</v>
      </c>
      <c r="AF10" s="17"/>
      <c r="AG10" s="17">
        <v>0.58188512807653303</v>
      </c>
      <c r="AH10" s="17">
        <v>0.52488824039081095</v>
      </c>
      <c r="AI10" s="17">
        <v>0.58979397750456197</v>
      </c>
      <c r="AJ10" s="17">
        <v>0.56247453480406495</v>
      </c>
      <c r="AK10" s="17"/>
      <c r="AL10" s="17">
        <v>0.515437125920571</v>
      </c>
      <c r="AM10" s="17">
        <v>0.55609905719961095</v>
      </c>
      <c r="AN10" s="17">
        <v>0.59392368512446303</v>
      </c>
      <c r="AO10" s="17">
        <v>0.59907133684137104</v>
      </c>
      <c r="AP10" s="17">
        <v>0.56475585441208898</v>
      </c>
      <c r="AQ10" s="17"/>
      <c r="AR10" s="17">
        <v>0.53181479049317404</v>
      </c>
      <c r="AS10" s="17">
        <v>0.53939447716421396</v>
      </c>
      <c r="AT10" s="17">
        <v>0.59036232965703905</v>
      </c>
      <c r="AU10" s="17">
        <v>0.56257450538607001</v>
      </c>
      <c r="AV10" s="17">
        <v>0.57503881103111598</v>
      </c>
      <c r="AW10" s="17"/>
      <c r="AX10" s="17">
        <v>0.54802329287949103</v>
      </c>
      <c r="AY10" s="17">
        <v>0.55845811405763102</v>
      </c>
      <c r="AZ10" s="17">
        <v>0.54835250249063106</v>
      </c>
      <c r="BA10" s="17">
        <v>0.52577283112387496</v>
      </c>
      <c r="BB10" s="17">
        <v>0.64350221698167298</v>
      </c>
      <c r="BC10" s="17">
        <v>0.60943957092831902</v>
      </c>
      <c r="BD10" s="17"/>
      <c r="BE10" s="17">
        <v>0.58541840922175004</v>
      </c>
      <c r="BF10" s="17">
        <v>0.52698633512799298</v>
      </c>
      <c r="BG10" s="17">
        <v>0.56477687424678902</v>
      </c>
      <c r="BH10" s="17"/>
      <c r="BI10" s="17">
        <v>0.56205394484261995</v>
      </c>
      <c r="BJ10" s="17">
        <v>0.56095489914523899</v>
      </c>
      <c r="BK10" s="17"/>
      <c r="BL10" s="17">
        <v>0.57309509182412499</v>
      </c>
      <c r="BM10" s="17">
        <v>0.55595017934204805</v>
      </c>
      <c r="BN10" s="17">
        <v>0.48894440042189602</v>
      </c>
      <c r="BO10" s="17">
        <v>0.51698496921511905</v>
      </c>
      <c r="BP10" s="17">
        <v>0.63430833490203797</v>
      </c>
      <c r="BQ10" s="17"/>
      <c r="BR10" s="17">
        <v>0.57325110784299105</v>
      </c>
      <c r="BS10" s="17">
        <v>0.46429718734332198</v>
      </c>
      <c r="BT10" s="17">
        <v>0.51907425008038799</v>
      </c>
      <c r="BU10" s="17">
        <v>0.54498303066088005</v>
      </c>
      <c r="BV10" s="17"/>
      <c r="BW10" s="17">
        <v>0.60878572448619295</v>
      </c>
      <c r="BX10" s="17">
        <v>0.57368609443619201</v>
      </c>
      <c r="BY10" s="17">
        <v>0.54880713405839199</v>
      </c>
      <c r="BZ10" s="17">
        <v>0.55396494476945701</v>
      </c>
      <c r="CA10" s="17">
        <v>0.533516192019722</v>
      </c>
      <c r="CB10" s="17"/>
      <c r="CC10" s="17">
        <v>0.50485968459543495</v>
      </c>
      <c r="CD10" s="17">
        <v>0.51849838329626496</v>
      </c>
      <c r="CE10" s="17">
        <v>0.642654426548247</v>
      </c>
      <c r="CF10" s="17">
        <v>0.54040880800964097</v>
      </c>
      <c r="CG10" s="17">
        <v>0.53848661113864604</v>
      </c>
      <c r="CH10" s="17">
        <v>0.55269516668285201</v>
      </c>
      <c r="CI10" s="17">
        <v>0.56152021740376901</v>
      </c>
      <c r="CJ10" s="17">
        <v>0.58359745994364398</v>
      </c>
      <c r="CK10" s="17">
        <v>0.56678870582884</v>
      </c>
      <c r="CL10" s="17">
        <v>0.61727944269461599</v>
      </c>
    </row>
    <row r="11" spans="2:90" x14ac:dyDescent="0.25">
      <c r="B11" s="18" t="s">
        <v>111</v>
      </c>
      <c r="C11" s="19">
        <v>3.80393684441582E-2</v>
      </c>
      <c r="D11" s="19">
        <v>3.9202470166481797E-2</v>
      </c>
      <c r="E11" s="19">
        <v>3.6106175587456303E-2</v>
      </c>
      <c r="F11" s="19"/>
      <c r="G11" s="19">
        <v>8.9525943769771202E-2</v>
      </c>
      <c r="H11" s="19">
        <v>6.0916852222558299E-2</v>
      </c>
      <c r="I11" s="19">
        <v>4.6351627636235702E-2</v>
      </c>
      <c r="J11" s="19">
        <v>3.3163791004714997E-2</v>
      </c>
      <c r="K11" s="19">
        <v>1.5205639096278801E-2</v>
      </c>
      <c r="L11" s="19">
        <v>1.1538267499259101E-2</v>
      </c>
      <c r="M11" s="19"/>
      <c r="N11" s="19">
        <v>2.94805217341736E-2</v>
      </c>
      <c r="O11" s="19">
        <v>3.0072545673136199E-2</v>
      </c>
      <c r="P11" s="19">
        <v>3.8788763964128101E-2</v>
      </c>
      <c r="Q11" s="19">
        <v>5.4727281619228602E-2</v>
      </c>
      <c r="R11" s="19"/>
      <c r="S11" s="19">
        <v>4.8790764818595497E-2</v>
      </c>
      <c r="T11" s="19">
        <v>2.7607555056449299E-2</v>
      </c>
      <c r="U11" s="19">
        <v>3.9047950240143701E-2</v>
      </c>
      <c r="V11" s="19">
        <v>2.9011265024289901E-2</v>
      </c>
      <c r="W11" s="19">
        <v>3.4366845702398598E-2</v>
      </c>
      <c r="X11" s="19">
        <v>4.2085114269942603E-2</v>
      </c>
      <c r="Y11" s="19">
        <v>3.8604793178575701E-2</v>
      </c>
      <c r="Z11" s="19">
        <v>3.7386385101704597E-2</v>
      </c>
      <c r="AA11" s="19">
        <v>4.4016924096511097E-2</v>
      </c>
      <c r="AB11" s="19"/>
      <c r="AC11" s="19">
        <v>2.19257613891338E-2</v>
      </c>
      <c r="AD11" s="19">
        <v>2.49905782413582E-2</v>
      </c>
      <c r="AE11" s="19">
        <v>6.9340377827972893E-2</v>
      </c>
      <c r="AF11" s="19"/>
      <c r="AG11" s="19">
        <v>3.2951846391626002E-2</v>
      </c>
      <c r="AH11" s="19">
        <v>3.2981386488339502E-2</v>
      </c>
      <c r="AI11" s="19">
        <v>1.42892188830977E-2</v>
      </c>
      <c r="AJ11" s="19">
        <v>2.4974765334330601E-2</v>
      </c>
      <c r="AK11" s="19"/>
      <c r="AL11" s="19">
        <v>3.7229840405323997E-2</v>
      </c>
      <c r="AM11" s="19">
        <v>4.18739760531237E-2</v>
      </c>
      <c r="AN11" s="19">
        <v>3.44657673217037E-2</v>
      </c>
      <c r="AO11" s="19">
        <v>3.8734222191489198E-2</v>
      </c>
      <c r="AP11" s="19">
        <v>6.5403354510422396E-2</v>
      </c>
      <c r="AQ11" s="19"/>
      <c r="AR11" s="19">
        <v>8.4611433528427996E-2</v>
      </c>
      <c r="AS11" s="19">
        <v>4.1221287343122297E-2</v>
      </c>
      <c r="AT11" s="19">
        <v>3.0473194769346599E-2</v>
      </c>
      <c r="AU11" s="19">
        <v>2.0023643404647198E-2</v>
      </c>
      <c r="AV11" s="19">
        <v>2.0571838464624299E-2</v>
      </c>
      <c r="AW11" s="19"/>
      <c r="AX11" s="19">
        <v>5.5954414236816498E-2</v>
      </c>
      <c r="AY11" s="19">
        <v>3.6175356282569099E-2</v>
      </c>
      <c r="AZ11" s="19">
        <v>4.0451403510609101E-2</v>
      </c>
      <c r="BA11" s="19">
        <v>3.0717846454889602E-2</v>
      </c>
      <c r="BB11" s="19">
        <v>1.4749042481135901E-2</v>
      </c>
      <c r="BC11" s="19">
        <v>3.8788295470425199E-2</v>
      </c>
      <c r="BD11" s="19"/>
      <c r="BE11" s="19">
        <v>4.5689647158452897E-2</v>
      </c>
      <c r="BF11" s="19">
        <v>4.2036936225324201E-2</v>
      </c>
      <c r="BG11" s="19">
        <v>2.00467448843938E-2</v>
      </c>
      <c r="BH11" s="19"/>
      <c r="BI11" s="19">
        <v>3.0144520015920901E-2</v>
      </c>
      <c r="BJ11" s="19">
        <v>4.0043691218198597E-2</v>
      </c>
      <c r="BK11" s="19"/>
      <c r="BL11" s="19">
        <v>2.0287330360488898E-2</v>
      </c>
      <c r="BM11" s="19">
        <v>3.8705105300339201E-2</v>
      </c>
      <c r="BN11" s="19">
        <v>5.2598106341397097E-2</v>
      </c>
      <c r="BO11" s="19">
        <v>5.1306410098765999E-2</v>
      </c>
      <c r="BP11" s="19">
        <v>3.7492238981675002E-2</v>
      </c>
      <c r="BQ11" s="19"/>
      <c r="BR11" s="19">
        <v>3.0407851509662898E-2</v>
      </c>
      <c r="BS11" s="19">
        <v>8.4695841522460097E-2</v>
      </c>
      <c r="BT11" s="19">
        <v>4.5003690926490598E-2</v>
      </c>
      <c r="BU11" s="19">
        <v>8.2983043227500802E-2</v>
      </c>
      <c r="BV11" s="19"/>
      <c r="BW11" s="19">
        <v>3.3729775500228203E-2</v>
      </c>
      <c r="BX11" s="19">
        <v>2.0636180345671599E-2</v>
      </c>
      <c r="BY11" s="19">
        <v>4.21764412064091E-2</v>
      </c>
      <c r="BZ11" s="19">
        <v>3.5343894132030401E-2</v>
      </c>
      <c r="CA11" s="19">
        <v>5.1033629638160397E-2</v>
      </c>
      <c r="CB11" s="19"/>
      <c r="CC11" s="19">
        <v>6.77395669039111E-2</v>
      </c>
      <c r="CD11" s="19">
        <v>5.3691417136201298E-2</v>
      </c>
      <c r="CE11" s="19">
        <v>3.8905667898319098E-2</v>
      </c>
      <c r="CF11" s="19">
        <v>3.8246880950863302E-2</v>
      </c>
      <c r="CG11" s="19">
        <v>3.50716598098961E-2</v>
      </c>
      <c r="CH11" s="19">
        <v>3.5787712822639497E-2</v>
      </c>
      <c r="CI11" s="19">
        <v>2.6055570410155299E-2</v>
      </c>
      <c r="CJ11" s="19">
        <v>1.71365962516602E-2</v>
      </c>
      <c r="CK11" s="19">
        <v>2.9196122507738901E-2</v>
      </c>
      <c r="CL11" s="19">
        <v>1.7607804166457599E-2</v>
      </c>
    </row>
    <row r="12" spans="2:90" x14ac:dyDescent="0.25">
      <c r="B12" s="16"/>
    </row>
    <row r="13" spans="2:90" x14ac:dyDescent="0.25">
      <c r="B13" t="s">
        <v>114</v>
      </c>
    </row>
    <row r="14" spans="2:90" x14ac:dyDescent="0.25">
      <c r="B14" t="s">
        <v>115</v>
      </c>
    </row>
    <row r="16" spans="2:90" x14ac:dyDescent="0.25">
      <c r="B16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145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0.17814772408236501</v>
      </c>
      <c r="D9" s="17">
        <v>0.197778139352532</v>
      </c>
      <c r="E9" s="17">
        <v>0.15951897712615401</v>
      </c>
      <c r="F9" s="17"/>
      <c r="G9" s="17">
        <v>0.28473605920474698</v>
      </c>
      <c r="H9" s="17">
        <v>0.28593246592409999</v>
      </c>
      <c r="I9" s="17">
        <v>0.200852097862629</v>
      </c>
      <c r="J9" s="17">
        <v>0.14254496506716199</v>
      </c>
      <c r="K9" s="17">
        <v>0.135407026253273</v>
      </c>
      <c r="L9" s="17">
        <v>9.0636385517020607E-2</v>
      </c>
      <c r="M9" s="17"/>
      <c r="N9" s="17">
        <v>0.21497776124690099</v>
      </c>
      <c r="O9" s="17">
        <v>0.17415669041948401</v>
      </c>
      <c r="P9" s="17">
        <v>0.167031862624023</v>
      </c>
      <c r="Q9" s="17">
        <v>0.15274673377638801</v>
      </c>
      <c r="R9" s="17"/>
      <c r="S9" s="17">
        <v>0.36879477460764298</v>
      </c>
      <c r="T9" s="17">
        <v>0.13609912649714401</v>
      </c>
      <c r="U9" s="17">
        <v>0.12075456185839301</v>
      </c>
      <c r="V9" s="17">
        <v>0.12815263234560001</v>
      </c>
      <c r="W9" s="17">
        <v>0.10254677960743599</v>
      </c>
      <c r="X9" s="17">
        <v>0.173523324499607</v>
      </c>
      <c r="Y9" s="17">
        <v>0.155311754105075</v>
      </c>
      <c r="Z9" s="17">
        <v>0.127088987742971</v>
      </c>
      <c r="AA9" s="17">
        <v>0.17859358281137</v>
      </c>
      <c r="AB9" s="17"/>
      <c r="AC9" s="17">
        <v>0.13121279753901899</v>
      </c>
      <c r="AD9" s="17">
        <v>0.206496672015924</v>
      </c>
      <c r="AE9" s="17">
        <v>0.19295094324443501</v>
      </c>
      <c r="AF9" s="17"/>
      <c r="AG9" s="17">
        <v>0.16432983338023399</v>
      </c>
      <c r="AH9" s="17">
        <v>0.27759841845112398</v>
      </c>
      <c r="AI9" s="17">
        <v>0.15490651876633499</v>
      </c>
      <c r="AJ9" s="17">
        <v>0.13051477311543799</v>
      </c>
      <c r="AK9" s="17"/>
      <c r="AL9" s="17">
        <v>0.12772372679548599</v>
      </c>
      <c r="AM9" s="17">
        <v>0.161697142467809</v>
      </c>
      <c r="AN9" s="17">
        <v>0.20084681302017501</v>
      </c>
      <c r="AO9" s="17">
        <v>0.29528101040279298</v>
      </c>
      <c r="AP9" s="17">
        <v>0.33079530784344802</v>
      </c>
      <c r="AQ9" s="17"/>
      <c r="AR9" s="17">
        <v>0.196657150653125</v>
      </c>
      <c r="AS9" s="17">
        <v>0.14922675125034901</v>
      </c>
      <c r="AT9" s="17">
        <v>0.16905593811807901</v>
      </c>
      <c r="AU9" s="17">
        <v>0.192703976032855</v>
      </c>
      <c r="AV9" s="17">
        <v>0.26430950079823401</v>
      </c>
      <c r="AW9" s="17"/>
      <c r="AX9" s="17">
        <v>0.352487629902619</v>
      </c>
      <c r="AY9" s="17">
        <v>0.15697769500971001</v>
      </c>
      <c r="AZ9" s="17">
        <v>0.146512161971317</v>
      </c>
      <c r="BA9" s="17">
        <v>0.120263289575613</v>
      </c>
      <c r="BB9" s="17">
        <v>3.5879209511881498E-2</v>
      </c>
      <c r="BC9" s="17">
        <v>0.10715805379017</v>
      </c>
      <c r="BD9" s="17"/>
      <c r="BE9" s="17">
        <v>0.19546384167952299</v>
      </c>
      <c r="BF9" s="17">
        <v>0.242620964183728</v>
      </c>
      <c r="BG9" s="17">
        <v>9.6819369295985794E-2</v>
      </c>
      <c r="BH9" s="17"/>
      <c r="BI9" s="17">
        <v>0.16037045199816399</v>
      </c>
      <c r="BJ9" s="17">
        <v>0.18266096985555</v>
      </c>
      <c r="BK9" s="17"/>
      <c r="BL9" s="17">
        <v>0.148448414093271</v>
      </c>
      <c r="BM9" s="17">
        <v>0.18213635813228499</v>
      </c>
      <c r="BN9" s="17">
        <v>0.14289383300519601</v>
      </c>
      <c r="BO9" s="17">
        <v>0.22256361743271399</v>
      </c>
      <c r="BP9" s="17">
        <v>0.243049050367487</v>
      </c>
      <c r="BQ9" s="17"/>
      <c r="BR9" s="17">
        <v>0.14775288500220801</v>
      </c>
      <c r="BS9" s="17">
        <v>0.291425043531789</v>
      </c>
      <c r="BT9" s="17">
        <v>0.38014658575153998</v>
      </c>
      <c r="BU9" s="17">
        <v>0.33721210691005299</v>
      </c>
      <c r="BV9" s="17"/>
      <c r="BW9" s="17">
        <v>0.200233939856334</v>
      </c>
      <c r="BX9" s="17">
        <v>0.194550063952529</v>
      </c>
      <c r="BY9" s="17">
        <v>0.17068199197546699</v>
      </c>
      <c r="BZ9" s="17">
        <v>0.13765257565885899</v>
      </c>
      <c r="CA9" s="17">
        <v>0.17652535198326999</v>
      </c>
      <c r="CB9" s="17"/>
      <c r="CC9" s="17">
        <v>0.20296539513779299</v>
      </c>
      <c r="CD9" s="17">
        <v>0.22449130355149299</v>
      </c>
      <c r="CE9" s="17">
        <v>0.23626513778229399</v>
      </c>
      <c r="CF9" s="17">
        <v>0.20007493941773999</v>
      </c>
      <c r="CG9" s="17">
        <v>0.15146487814030399</v>
      </c>
      <c r="CH9" s="17">
        <v>0.160124355094726</v>
      </c>
      <c r="CI9" s="17">
        <v>0.159832923639109</v>
      </c>
      <c r="CJ9" s="17">
        <v>0.15070561696094401</v>
      </c>
      <c r="CK9" s="17">
        <v>0.13633952430773899</v>
      </c>
      <c r="CL9" s="17">
        <v>0.106250330238514</v>
      </c>
    </row>
    <row r="10" spans="2:90" ht="30" x14ac:dyDescent="0.25">
      <c r="B10" s="18" t="s">
        <v>133</v>
      </c>
      <c r="C10" s="17">
        <v>0.54829277997569303</v>
      </c>
      <c r="D10" s="17">
        <v>0.53683209430690804</v>
      </c>
      <c r="E10" s="17">
        <v>0.55952497144902802</v>
      </c>
      <c r="F10" s="17"/>
      <c r="G10" s="17">
        <v>0.45396935359337998</v>
      </c>
      <c r="H10" s="17">
        <v>0.483615505580548</v>
      </c>
      <c r="I10" s="17">
        <v>0.55513197563886996</v>
      </c>
      <c r="J10" s="17">
        <v>0.58877252985367501</v>
      </c>
      <c r="K10" s="17">
        <v>0.59222745960461498</v>
      </c>
      <c r="L10" s="17">
        <v>0.57406120354851498</v>
      </c>
      <c r="M10" s="17"/>
      <c r="N10" s="17">
        <v>0.53529024930473601</v>
      </c>
      <c r="O10" s="17">
        <v>0.54327197659103399</v>
      </c>
      <c r="P10" s="17">
        <v>0.56939974036122898</v>
      </c>
      <c r="Q10" s="17">
        <v>0.54820533867207899</v>
      </c>
      <c r="R10" s="17"/>
      <c r="S10" s="17">
        <v>0.500063467426068</v>
      </c>
      <c r="T10" s="17">
        <v>0.59734609245551995</v>
      </c>
      <c r="U10" s="17">
        <v>0.58130918656822705</v>
      </c>
      <c r="V10" s="17">
        <v>0.57772718229301501</v>
      </c>
      <c r="W10" s="17">
        <v>0.55409870340878598</v>
      </c>
      <c r="X10" s="17">
        <v>0.55980628898581597</v>
      </c>
      <c r="Y10" s="17">
        <v>0.49031638850096299</v>
      </c>
      <c r="Z10" s="17">
        <v>0.57089159892558095</v>
      </c>
      <c r="AA10" s="17">
        <v>0.51627255528562299</v>
      </c>
      <c r="AB10" s="17"/>
      <c r="AC10" s="17">
        <v>0.575403956322878</v>
      </c>
      <c r="AD10" s="17">
        <v>0.548946431301228</v>
      </c>
      <c r="AE10" s="17">
        <v>0.55095107404069998</v>
      </c>
      <c r="AF10" s="17"/>
      <c r="AG10" s="17">
        <v>0.56978268519774999</v>
      </c>
      <c r="AH10" s="17">
        <v>0.49888173195351798</v>
      </c>
      <c r="AI10" s="17">
        <v>0.57133770895476599</v>
      </c>
      <c r="AJ10" s="17">
        <v>0.58381604703698398</v>
      </c>
      <c r="AK10" s="17"/>
      <c r="AL10" s="17">
        <v>0.56476435993625895</v>
      </c>
      <c r="AM10" s="17">
        <v>0.56232338224133205</v>
      </c>
      <c r="AN10" s="17">
        <v>0.55175562414523904</v>
      </c>
      <c r="AO10" s="17">
        <v>0.49343102655005699</v>
      </c>
      <c r="AP10" s="17">
        <v>0.42259077424394598</v>
      </c>
      <c r="AQ10" s="17"/>
      <c r="AR10" s="17">
        <v>0.50508911087015496</v>
      </c>
      <c r="AS10" s="17">
        <v>0.56857275731476098</v>
      </c>
      <c r="AT10" s="17">
        <v>0.55702515772452998</v>
      </c>
      <c r="AU10" s="17">
        <v>0.55043643485080596</v>
      </c>
      <c r="AV10" s="17">
        <v>0.50526123529757605</v>
      </c>
      <c r="AW10" s="17"/>
      <c r="AX10" s="17">
        <v>0.441218941778873</v>
      </c>
      <c r="AY10" s="17">
        <v>0.55994739266799398</v>
      </c>
      <c r="AZ10" s="17">
        <v>0.63986696793234599</v>
      </c>
      <c r="BA10" s="17">
        <v>0.69901921735942796</v>
      </c>
      <c r="BB10" s="17">
        <v>0.47456774064684898</v>
      </c>
      <c r="BC10" s="17">
        <v>0.39948325275874802</v>
      </c>
      <c r="BD10" s="17"/>
      <c r="BE10" s="17">
        <v>0.54552906926813804</v>
      </c>
      <c r="BF10" s="17">
        <v>0.52486206743358299</v>
      </c>
      <c r="BG10" s="17">
        <v>0.57871225445138896</v>
      </c>
      <c r="BH10" s="17"/>
      <c r="BI10" s="17">
        <v>0.523212800564267</v>
      </c>
      <c r="BJ10" s="17">
        <v>0.55466001734113701</v>
      </c>
      <c r="BK10" s="17"/>
      <c r="BL10" s="17">
        <v>0.55852160824493202</v>
      </c>
      <c r="BM10" s="17">
        <v>0.55947339709321597</v>
      </c>
      <c r="BN10" s="17">
        <v>0.54515419277492005</v>
      </c>
      <c r="BO10" s="17">
        <v>0.52908155469640805</v>
      </c>
      <c r="BP10" s="17">
        <v>0.53274984106331602</v>
      </c>
      <c r="BQ10" s="17"/>
      <c r="BR10" s="17">
        <v>0.56619940473935104</v>
      </c>
      <c r="BS10" s="17">
        <v>0.476085243367042</v>
      </c>
      <c r="BT10" s="17">
        <v>0.44839399891417903</v>
      </c>
      <c r="BU10" s="17">
        <v>0.44649032539703598</v>
      </c>
      <c r="BV10" s="17"/>
      <c r="BW10" s="17">
        <v>0.56099705691504798</v>
      </c>
      <c r="BX10" s="17">
        <v>0.55716840912389298</v>
      </c>
      <c r="BY10" s="17">
        <v>0.53850457257372697</v>
      </c>
      <c r="BZ10" s="17">
        <v>0.57159029513860304</v>
      </c>
      <c r="CA10" s="17">
        <v>0.54486793782728205</v>
      </c>
      <c r="CB10" s="17"/>
      <c r="CC10" s="17">
        <v>0.49615884693747397</v>
      </c>
      <c r="CD10" s="17">
        <v>0.53141777416681302</v>
      </c>
      <c r="CE10" s="17">
        <v>0.53399531062449102</v>
      </c>
      <c r="CF10" s="17">
        <v>0.57213196718426995</v>
      </c>
      <c r="CG10" s="17">
        <v>0.56061607015767301</v>
      </c>
      <c r="CH10" s="17">
        <v>0.58426808923927598</v>
      </c>
      <c r="CI10" s="17">
        <v>0.54148604177161497</v>
      </c>
      <c r="CJ10" s="17">
        <v>0.54827023615666304</v>
      </c>
      <c r="CK10" s="17">
        <v>0.56385814823880698</v>
      </c>
      <c r="CL10" s="17">
        <v>0.61823949409050805</v>
      </c>
    </row>
    <row r="11" spans="2:90" ht="30" x14ac:dyDescent="0.25">
      <c r="B11" s="18" t="s">
        <v>134</v>
      </c>
      <c r="C11" s="17">
        <v>0.23765905675250501</v>
      </c>
      <c r="D11" s="17">
        <v>0.22865393489354599</v>
      </c>
      <c r="E11" s="17">
        <v>0.24669132122099199</v>
      </c>
      <c r="F11" s="17"/>
      <c r="G11" s="17">
        <v>0.183301495769812</v>
      </c>
      <c r="H11" s="17">
        <v>0.15765920921162899</v>
      </c>
      <c r="I11" s="17">
        <v>0.209209248049889</v>
      </c>
      <c r="J11" s="17">
        <v>0.24262462844982799</v>
      </c>
      <c r="K11" s="17">
        <v>0.25573415546057698</v>
      </c>
      <c r="L11" s="17">
        <v>0.32420775920126599</v>
      </c>
      <c r="M11" s="17"/>
      <c r="N11" s="17">
        <v>0.21605307456305201</v>
      </c>
      <c r="O11" s="17">
        <v>0.24450319458422801</v>
      </c>
      <c r="P11" s="17">
        <v>0.24396786560384001</v>
      </c>
      <c r="Q11" s="17">
        <v>0.24812234494358401</v>
      </c>
      <c r="R11" s="17"/>
      <c r="S11" s="17">
        <v>7.9854615003737098E-2</v>
      </c>
      <c r="T11" s="17">
        <v>0.23753995745803</v>
      </c>
      <c r="U11" s="17">
        <v>0.280127187021251</v>
      </c>
      <c r="V11" s="17">
        <v>0.268456245218338</v>
      </c>
      <c r="W11" s="17">
        <v>0.30080072947847902</v>
      </c>
      <c r="X11" s="17">
        <v>0.21686174448850801</v>
      </c>
      <c r="Y11" s="17">
        <v>0.31583825595472198</v>
      </c>
      <c r="Z11" s="17">
        <v>0.28518675442203401</v>
      </c>
      <c r="AA11" s="17">
        <v>0.26684401520510997</v>
      </c>
      <c r="AB11" s="17"/>
      <c r="AC11" s="17">
        <v>0.27284950229973598</v>
      </c>
      <c r="AD11" s="17">
        <v>0.22154494505103201</v>
      </c>
      <c r="AE11" s="17">
        <v>0.18628311139741599</v>
      </c>
      <c r="AF11" s="17"/>
      <c r="AG11" s="17">
        <v>0.24513518328013001</v>
      </c>
      <c r="AH11" s="17">
        <v>0.188523978405082</v>
      </c>
      <c r="AI11" s="17">
        <v>0.25065133633986603</v>
      </c>
      <c r="AJ11" s="17">
        <v>0.26964934775006899</v>
      </c>
      <c r="AK11" s="17"/>
      <c r="AL11" s="17">
        <v>0.266238398761657</v>
      </c>
      <c r="AM11" s="17">
        <v>0.237423701383397</v>
      </c>
      <c r="AN11" s="17">
        <v>0.21727396322319001</v>
      </c>
      <c r="AO11" s="17">
        <v>0.17598186268799801</v>
      </c>
      <c r="AP11" s="17">
        <v>0.14092281732496301</v>
      </c>
      <c r="AQ11" s="17"/>
      <c r="AR11" s="17">
        <v>0.22536713923391299</v>
      </c>
      <c r="AS11" s="17">
        <v>0.253143623714433</v>
      </c>
      <c r="AT11" s="17">
        <v>0.25108265334568702</v>
      </c>
      <c r="AU11" s="17">
        <v>0.22728816817764999</v>
      </c>
      <c r="AV11" s="17">
        <v>0.19429948104146599</v>
      </c>
      <c r="AW11" s="17"/>
      <c r="AX11" s="17">
        <v>0.15058108872693601</v>
      </c>
      <c r="AY11" s="17">
        <v>0.25302095045436401</v>
      </c>
      <c r="AZ11" s="17">
        <v>0.17409498244028301</v>
      </c>
      <c r="BA11" s="17">
        <v>0.15793894685670401</v>
      </c>
      <c r="BB11" s="17">
        <v>0.45668073386910402</v>
      </c>
      <c r="BC11" s="17">
        <v>0.47234927994756798</v>
      </c>
      <c r="BD11" s="17"/>
      <c r="BE11" s="17">
        <v>0.21516903057186301</v>
      </c>
      <c r="BF11" s="17">
        <v>0.19199519839210799</v>
      </c>
      <c r="BG11" s="17">
        <v>0.31050146321476602</v>
      </c>
      <c r="BH11" s="17"/>
      <c r="BI11" s="17">
        <v>0.28817150171782602</v>
      </c>
      <c r="BJ11" s="17">
        <v>0.224835093792768</v>
      </c>
      <c r="BK11" s="17"/>
      <c r="BL11" s="17">
        <v>0.27274873309264902</v>
      </c>
      <c r="BM11" s="17">
        <v>0.23592030998612101</v>
      </c>
      <c r="BN11" s="17">
        <v>0.26968191850873602</v>
      </c>
      <c r="BO11" s="17">
        <v>0.19534223415753199</v>
      </c>
      <c r="BP11" s="17">
        <v>0.17586304532224301</v>
      </c>
      <c r="BQ11" s="17"/>
      <c r="BR11" s="17">
        <v>0.26037280628155801</v>
      </c>
      <c r="BS11" s="17">
        <v>0.168707455124537</v>
      </c>
      <c r="BT11" s="17">
        <v>6.9275716341973506E-2</v>
      </c>
      <c r="BU11" s="17">
        <v>0.14303974985852</v>
      </c>
      <c r="BV11" s="17"/>
      <c r="BW11" s="17">
        <v>0.20842919042472199</v>
      </c>
      <c r="BX11" s="17">
        <v>0.22329655664130499</v>
      </c>
      <c r="BY11" s="17">
        <v>0.25195870662220499</v>
      </c>
      <c r="BZ11" s="17">
        <v>0.262516704697909</v>
      </c>
      <c r="CA11" s="17">
        <v>0.23470991663982299</v>
      </c>
      <c r="CB11" s="17"/>
      <c r="CC11" s="17">
        <v>0.25636932502892101</v>
      </c>
      <c r="CD11" s="17">
        <v>0.18387266267415001</v>
      </c>
      <c r="CE11" s="17">
        <v>0.194328548017802</v>
      </c>
      <c r="CF11" s="17">
        <v>0.20339795051015899</v>
      </c>
      <c r="CG11" s="17">
        <v>0.253945186028537</v>
      </c>
      <c r="CH11" s="17">
        <v>0.218894841516176</v>
      </c>
      <c r="CI11" s="17">
        <v>0.27109314962391601</v>
      </c>
      <c r="CJ11" s="17">
        <v>0.27638702266882198</v>
      </c>
      <c r="CK11" s="17">
        <v>0.28589614124446</v>
      </c>
      <c r="CL11" s="17">
        <v>0.252257295079307</v>
      </c>
    </row>
    <row r="12" spans="2:90" x14ac:dyDescent="0.25">
      <c r="B12" s="18" t="s">
        <v>111</v>
      </c>
      <c r="C12" s="19">
        <v>3.5900439189436098E-2</v>
      </c>
      <c r="D12" s="19">
        <v>3.6735831447013999E-2</v>
      </c>
      <c r="E12" s="19">
        <v>3.4264730203826199E-2</v>
      </c>
      <c r="F12" s="19"/>
      <c r="G12" s="19">
        <v>7.7993091432061706E-2</v>
      </c>
      <c r="H12" s="19">
        <v>7.2792819283721694E-2</v>
      </c>
      <c r="I12" s="19">
        <v>3.4806678448612099E-2</v>
      </c>
      <c r="J12" s="19">
        <v>2.60578766293354E-2</v>
      </c>
      <c r="K12" s="19">
        <v>1.6631358681534401E-2</v>
      </c>
      <c r="L12" s="19">
        <v>1.1094651733198801E-2</v>
      </c>
      <c r="M12" s="19"/>
      <c r="N12" s="19">
        <v>3.3678914885311301E-2</v>
      </c>
      <c r="O12" s="19">
        <v>3.8068138405252798E-2</v>
      </c>
      <c r="P12" s="19">
        <v>1.9600531410907899E-2</v>
      </c>
      <c r="Q12" s="19">
        <v>5.0925582607948501E-2</v>
      </c>
      <c r="R12" s="19"/>
      <c r="S12" s="19">
        <v>5.1287142962552802E-2</v>
      </c>
      <c r="T12" s="19">
        <v>2.9014823589306099E-2</v>
      </c>
      <c r="U12" s="19">
        <v>1.7809064552129099E-2</v>
      </c>
      <c r="V12" s="19">
        <v>2.5663940143045998E-2</v>
      </c>
      <c r="W12" s="19">
        <v>4.2553787505298701E-2</v>
      </c>
      <c r="X12" s="19">
        <v>4.9808642026069001E-2</v>
      </c>
      <c r="Y12" s="19">
        <v>3.8533601439239902E-2</v>
      </c>
      <c r="Z12" s="19">
        <v>1.6832658909413999E-2</v>
      </c>
      <c r="AA12" s="19">
        <v>3.8289846697896597E-2</v>
      </c>
      <c r="AB12" s="19"/>
      <c r="AC12" s="19">
        <v>2.0533743838367102E-2</v>
      </c>
      <c r="AD12" s="19">
        <v>2.30119516318163E-2</v>
      </c>
      <c r="AE12" s="19">
        <v>6.9814871317448804E-2</v>
      </c>
      <c r="AF12" s="19"/>
      <c r="AG12" s="19">
        <v>2.0752298141885801E-2</v>
      </c>
      <c r="AH12" s="19">
        <v>3.4995871190275502E-2</v>
      </c>
      <c r="AI12" s="19">
        <v>2.3104435939032799E-2</v>
      </c>
      <c r="AJ12" s="19">
        <v>1.60198320975092E-2</v>
      </c>
      <c r="AK12" s="19"/>
      <c r="AL12" s="19">
        <v>4.1273514506597601E-2</v>
      </c>
      <c r="AM12" s="19">
        <v>3.8555773907462301E-2</v>
      </c>
      <c r="AN12" s="19">
        <v>3.0123599611395501E-2</v>
      </c>
      <c r="AO12" s="19">
        <v>3.5306100359152E-2</v>
      </c>
      <c r="AP12" s="19">
        <v>0.105691100587643</v>
      </c>
      <c r="AQ12" s="19"/>
      <c r="AR12" s="19">
        <v>7.2886599242806396E-2</v>
      </c>
      <c r="AS12" s="19">
        <v>2.9056867720457701E-2</v>
      </c>
      <c r="AT12" s="19">
        <v>2.2836250811704401E-2</v>
      </c>
      <c r="AU12" s="19">
        <v>2.95714209386891E-2</v>
      </c>
      <c r="AV12" s="19">
        <v>3.6129782862724398E-2</v>
      </c>
      <c r="AW12" s="19"/>
      <c r="AX12" s="19">
        <v>5.5712339591572402E-2</v>
      </c>
      <c r="AY12" s="19">
        <v>3.0053961867933E-2</v>
      </c>
      <c r="AZ12" s="19">
        <v>3.9525887656053901E-2</v>
      </c>
      <c r="BA12" s="19">
        <v>2.2778546208254601E-2</v>
      </c>
      <c r="BB12" s="19">
        <v>3.2872315972165403E-2</v>
      </c>
      <c r="BC12" s="19">
        <v>2.1009413503514499E-2</v>
      </c>
      <c r="BD12" s="19"/>
      <c r="BE12" s="19">
        <v>4.3838058480476103E-2</v>
      </c>
      <c r="BF12" s="19">
        <v>4.0521769990581401E-2</v>
      </c>
      <c r="BG12" s="19">
        <v>1.3966913037859701E-2</v>
      </c>
      <c r="BH12" s="19"/>
      <c r="BI12" s="19">
        <v>2.8245245719743899E-2</v>
      </c>
      <c r="BJ12" s="19">
        <v>3.7843919010544597E-2</v>
      </c>
      <c r="BK12" s="19"/>
      <c r="BL12" s="19">
        <v>2.0281244569147702E-2</v>
      </c>
      <c r="BM12" s="19">
        <v>2.2469934788378901E-2</v>
      </c>
      <c r="BN12" s="19">
        <v>4.22700557111481E-2</v>
      </c>
      <c r="BO12" s="19">
        <v>5.3012593713345699E-2</v>
      </c>
      <c r="BP12" s="19">
        <v>4.8338063246953798E-2</v>
      </c>
      <c r="BQ12" s="19"/>
      <c r="BR12" s="19">
        <v>2.5674903976882199E-2</v>
      </c>
      <c r="BS12" s="19">
        <v>6.3782257976632298E-2</v>
      </c>
      <c r="BT12" s="19">
        <v>0.102183698992307</v>
      </c>
      <c r="BU12" s="19">
        <v>7.3257817834391198E-2</v>
      </c>
      <c r="BV12" s="19"/>
      <c r="BW12" s="19">
        <v>3.0339812803895898E-2</v>
      </c>
      <c r="BX12" s="19">
        <v>2.4984970282272902E-2</v>
      </c>
      <c r="BY12" s="19">
        <v>3.8854728828601297E-2</v>
      </c>
      <c r="BZ12" s="19">
        <v>2.8240424504628499E-2</v>
      </c>
      <c r="CA12" s="19">
        <v>4.3896793549624502E-2</v>
      </c>
      <c r="CB12" s="19"/>
      <c r="CC12" s="19">
        <v>4.4506432895811597E-2</v>
      </c>
      <c r="CD12" s="19">
        <v>6.0218259607544997E-2</v>
      </c>
      <c r="CE12" s="19">
        <v>3.5411003575412901E-2</v>
      </c>
      <c r="CF12" s="19">
        <v>2.4395142887830401E-2</v>
      </c>
      <c r="CG12" s="19">
        <v>3.3973865673486002E-2</v>
      </c>
      <c r="CH12" s="19">
        <v>3.67127141498221E-2</v>
      </c>
      <c r="CI12" s="19">
        <v>2.7587884965359698E-2</v>
      </c>
      <c r="CJ12" s="19">
        <v>2.46371242135709E-2</v>
      </c>
      <c r="CK12" s="19">
        <v>1.39061862089937E-2</v>
      </c>
      <c r="CL12" s="19">
        <v>2.3252880591670699E-2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146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0.15051566731414501</v>
      </c>
      <c r="D9" s="17">
        <v>0.15023356410373101</v>
      </c>
      <c r="E9" s="17">
        <v>0.15100826938498699</v>
      </c>
      <c r="F9" s="17"/>
      <c r="G9" s="17">
        <v>0.25500354523230601</v>
      </c>
      <c r="H9" s="17">
        <v>0.21256733190156099</v>
      </c>
      <c r="I9" s="17">
        <v>0.188400554005624</v>
      </c>
      <c r="J9" s="17">
        <v>0.13115256538686901</v>
      </c>
      <c r="K9" s="17">
        <v>9.6168990499036003E-2</v>
      </c>
      <c r="L9" s="17">
        <v>8.2913727866917197E-2</v>
      </c>
      <c r="M9" s="17"/>
      <c r="N9" s="17">
        <v>0.17361520567022301</v>
      </c>
      <c r="O9" s="17">
        <v>0.157324640907367</v>
      </c>
      <c r="P9" s="17">
        <v>0.13323342215619399</v>
      </c>
      <c r="Q9" s="17">
        <v>0.133359722958659</v>
      </c>
      <c r="R9" s="17"/>
      <c r="S9" s="17">
        <v>0.247153479717757</v>
      </c>
      <c r="T9" s="17">
        <v>0.12039534705141899</v>
      </c>
      <c r="U9" s="17">
        <v>0.104128096741274</v>
      </c>
      <c r="V9" s="17">
        <v>0.120214520565181</v>
      </c>
      <c r="W9" s="17">
        <v>0.17685637719337799</v>
      </c>
      <c r="X9" s="17">
        <v>0.13042610503525701</v>
      </c>
      <c r="Y9" s="17">
        <v>0.124947277733194</v>
      </c>
      <c r="Z9" s="17">
        <v>0.155370577685641</v>
      </c>
      <c r="AA9" s="17">
        <v>0.150081657722306</v>
      </c>
      <c r="AB9" s="17"/>
      <c r="AC9" s="17">
        <v>0.119930791190182</v>
      </c>
      <c r="AD9" s="17">
        <v>0.16848284221222001</v>
      </c>
      <c r="AE9" s="17">
        <v>0.168593862287166</v>
      </c>
      <c r="AF9" s="17"/>
      <c r="AG9" s="17">
        <v>0.124472592950041</v>
      </c>
      <c r="AH9" s="17">
        <v>0.22479601955568401</v>
      </c>
      <c r="AI9" s="17">
        <v>0.127591191535321</v>
      </c>
      <c r="AJ9" s="17">
        <v>0.110662000666448</v>
      </c>
      <c r="AK9" s="17"/>
      <c r="AL9" s="17">
        <v>9.3271001794325195E-2</v>
      </c>
      <c r="AM9" s="17">
        <v>0.14331869581897999</v>
      </c>
      <c r="AN9" s="17">
        <v>0.17417825620945901</v>
      </c>
      <c r="AO9" s="17">
        <v>0.23488589114548</v>
      </c>
      <c r="AP9" s="17">
        <v>0.331677703398921</v>
      </c>
      <c r="AQ9" s="17"/>
      <c r="AR9" s="17">
        <v>0.151963511233839</v>
      </c>
      <c r="AS9" s="17">
        <v>0.13699398547716199</v>
      </c>
      <c r="AT9" s="17">
        <v>0.140939761678404</v>
      </c>
      <c r="AU9" s="17">
        <v>0.15589556268374499</v>
      </c>
      <c r="AV9" s="17">
        <v>0.23886875539772501</v>
      </c>
      <c r="AW9" s="17"/>
      <c r="AX9" s="17">
        <v>0.26508170586381402</v>
      </c>
      <c r="AY9" s="17">
        <v>0.121078989649227</v>
      </c>
      <c r="AZ9" s="17">
        <v>0.14501015848899501</v>
      </c>
      <c r="BA9" s="17">
        <v>0.14228535462633701</v>
      </c>
      <c r="BB9" s="17">
        <v>6.3281459536267806E-2</v>
      </c>
      <c r="BC9" s="17">
        <v>4.7037659914599801E-2</v>
      </c>
      <c r="BD9" s="17"/>
      <c r="BE9" s="17">
        <v>0.15758086071695901</v>
      </c>
      <c r="BF9" s="17">
        <v>0.208623147510068</v>
      </c>
      <c r="BG9" s="17">
        <v>8.8840513012982694E-2</v>
      </c>
      <c r="BH9" s="17"/>
      <c r="BI9" s="17">
        <v>0.125263777385342</v>
      </c>
      <c r="BJ9" s="17">
        <v>0.15692654885695401</v>
      </c>
      <c r="BK9" s="17"/>
      <c r="BL9" s="17">
        <v>0.131358357483567</v>
      </c>
      <c r="BM9" s="17">
        <v>0.17189212951705399</v>
      </c>
      <c r="BN9" s="17">
        <v>0.13857633181498899</v>
      </c>
      <c r="BO9" s="17">
        <v>0.15073658541818599</v>
      </c>
      <c r="BP9" s="17">
        <v>0.170187284030799</v>
      </c>
      <c r="BQ9" s="17"/>
      <c r="BR9" s="17">
        <v>0.127163675172734</v>
      </c>
      <c r="BS9" s="17">
        <v>0.23342619727191199</v>
      </c>
      <c r="BT9" s="17">
        <v>0.28037120915520503</v>
      </c>
      <c r="BU9" s="17">
        <v>0.30628170070849198</v>
      </c>
      <c r="BV9" s="17"/>
      <c r="BW9" s="17">
        <v>0.14952588121413299</v>
      </c>
      <c r="BX9" s="17">
        <v>0.164199959501067</v>
      </c>
      <c r="BY9" s="17">
        <v>0.13705165548995299</v>
      </c>
      <c r="BZ9" s="17">
        <v>0.14271370394455099</v>
      </c>
      <c r="CA9" s="17">
        <v>0.15544166637109599</v>
      </c>
      <c r="CB9" s="17"/>
      <c r="CC9" s="17">
        <v>0.17598773526283201</v>
      </c>
      <c r="CD9" s="17">
        <v>0.17829306965511599</v>
      </c>
      <c r="CE9" s="17">
        <v>0.17472737527589599</v>
      </c>
      <c r="CF9" s="17">
        <v>0.185415580435872</v>
      </c>
      <c r="CG9" s="17">
        <v>0.139900706550868</v>
      </c>
      <c r="CH9" s="17">
        <v>0.12649720567456299</v>
      </c>
      <c r="CI9" s="17">
        <v>0.15936361007904101</v>
      </c>
      <c r="CJ9" s="17">
        <v>0.115626134296439</v>
      </c>
      <c r="CK9" s="17">
        <v>0.10188656219166201</v>
      </c>
      <c r="CL9" s="17">
        <v>0.120114701126741</v>
      </c>
    </row>
    <row r="10" spans="2:90" ht="30" x14ac:dyDescent="0.25">
      <c r="B10" s="18" t="s">
        <v>133</v>
      </c>
      <c r="C10" s="17">
        <v>0.48467148684256001</v>
      </c>
      <c r="D10" s="17">
        <v>0.49859345032051799</v>
      </c>
      <c r="E10" s="17">
        <v>0.47209069524218999</v>
      </c>
      <c r="F10" s="17"/>
      <c r="G10" s="17">
        <v>0.39804617326521002</v>
      </c>
      <c r="H10" s="17">
        <v>0.48501163984127998</v>
      </c>
      <c r="I10" s="17">
        <v>0.47143582306193299</v>
      </c>
      <c r="J10" s="17">
        <v>0.49232497928695501</v>
      </c>
      <c r="K10" s="17">
        <v>0.46514989171321403</v>
      </c>
      <c r="L10" s="17">
        <v>0.54022948629161505</v>
      </c>
      <c r="M10" s="17"/>
      <c r="N10" s="17">
        <v>0.51328422872703106</v>
      </c>
      <c r="O10" s="17">
        <v>0.49433496828838303</v>
      </c>
      <c r="P10" s="17">
        <v>0.50380640604709104</v>
      </c>
      <c r="Q10" s="17">
        <v>0.42576833920622398</v>
      </c>
      <c r="R10" s="17"/>
      <c r="S10" s="17">
        <v>0.393797037806765</v>
      </c>
      <c r="T10" s="17">
        <v>0.54531107124945699</v>
      </c>
      <c r="U10" s="17">
        <v>0.52542719490210199</v>
      </c>
      <c r="V10" s="17">
        <v>0.52804688759830798</v>
      </c>
      <c r="W10" s="17">
        <v>0.46499856750178697</v>
      </c>
      <c r="X10" s="17">
        <v>0.49305832112639603</v>
      </c>
      <c r="Y10" s="17">
        <v>0.50398133078579999</v>
      </c>
      <c r="Z10" s="17">
        <v>0.48513863432258097</v>
      </c>
      <c r="AA10" s="17">
        <v>0.44104497974127699</v>
      </c>
      <c r="AB10" s="17"/>
      <c r="AC10" s="17">
        <v>0.52980383440612899</v>
      </c>
      <c r="AD10" s="17">
        <v>0.49662470792173002</v>
      </c>
      <c r="AE10" s="17">
        <v>0.39679718944974002</v>
      </c>
      <c r="AF10" s="17"/>
      <c r="AG10" s="17">
        <v>0.56406640903374505</v>
      </c>
      <c r="AH10" s="17">
        <v>0.48469992344802998</v>
      </c>
      <c r="AI10" s="17">
        <v>0.47852225599273701</v>
      </c>
      <c r="AJ10" s="17">
        <v>0.50804638611645903</v>
      </c>
      <c r="AK10" s="17"/>
      <c r="AL10" s="17">
        <v>0.47233682617645301</v>
      </c>
      <c r="AM10" s="17">
        <v>0.47054881504120599</v>
      </c>
      <c r="AN10" s="17">
        <v>0.50810747423918201</v>
      </c>
      <c r="AO10" s="17">
        <v>0.48493689410961699</v>
      </c>
      <c r="AP10" s="17">
        <v>0.378978581559409</v>
      </c>
      <c r="AQ10" s="17"/>
      <c r="AR10" s="17">
        <v>0.41890483580278598</v>
      </c>
      <c r="AS10" s="17">
        <v>0.47464309830844997</v>
      </c>
      <c r="AT10" s="17">
        <v>0.49876638887261798</v>
      </c>
      <c r="AU10" s="17">
        <v>0.54062440333939099</v>
      </c>
      <c r="AV10" s="17">
        <v>0.478403209706174</v>
      </c>
      <c r="AW10" s="17"/>
      <c r="AX10" s="17">
        <v>0.40377403958151897</v>
      </c>
      <c r="AY10" s="17">
        <v>0.47787889728308802</v>
      </c>
      <c r="AZ10" s="17">
        <v>0.547780382356441</v>
      </c>
      <c r="BA10" s="17">
        <v>0.523999548871249</v>
      </c>
      <c r="BB10" s="17">
        <v>0.53833730758289799</v>
      </c>
      <c r="BC10" s="17">
        <v>0.485131706243978</v>
      </c>
      <c r="BD10" s="17"/>
      <c r="BE10" s="17">
        <v>0.46540430231639202</v>
      </c>
      <c r="BF10" s="17">
        <v>0.50145153125430197</v>
      </c>
      <c r="BG10" s="17">
        <v>0.49884704745869601</v>
      </c>
      <c r="BH10" s="17"/>
      <c r="BI10" s="17">
        <v>0.47815617447838199</v>
      </c>
      <c r="BJ10" s="17">
        <v>0.48632557673044202</v>
      </c>
      <c r="BK10" s="17"/>
      <c r="BL10" s="17">
        <v>0.51875264198895599</v>
      </c>
      <c r="BM10" s="17">
        <v>0.489546056951431</v>
      </c>
      <c r="BN10" s="17">
        <v>0.438618856052305</v>
      </c>
      <c r="BO10" s="17">
        <v>0.43578328659382098</v>
      </c>
      <c r="BP10" s="17">
        <v>0.46918042069952798</v>
      </c>
      <c r="BQ10" s="17"/>
      <c r="BR10" s="17">
        <v>0.49139152357284599</v>
      </c>
      <c r="BS10" s="17">
        <v>0.43326081089614399</v>
      </c>
      <c r="BT10" s="17">
        <v>0.49012258867319702</v>
      </c>
      <c r="BU10" s="17">
        <v>0.43861804939548099</v>
      </c>
      <c r="BV10" s="17"/>
      <c r="BW10" s="17">
        <v>0.50080485998320401</v>
      </c>
      <c r="BX10" s="17">
        <v>0.45905629293114097</v>
      </c>
      <c r="BY10" s="17">
        <v>0.47958419784970602</v>
      </c>
      <c r="BZ10" s="17">
        <v>0.49583800723796501</v>
      </c>
      <c r="CA10" s="17">
        <v>0.48612234507855401</v>
      </c>
      <c r="CB10" s="17"/>
      <c r="CC10" s="17">
        <v>0.46966036694432101</v>
      </c>
      <c r="CD10" s="17">
        <v>0.47159596604161302</v>
      </c>
      <c r="CE10" s="17">
        <v>0.47374026711785</v>
      </c>
      <c r="CF10" s="17">
        <v>0.45520935903440701</v>
      </c>
      <c r="CG10" s="17">
        <v>0.47415011144429697</v>
      </c>
      <c r="CH10" s="17">
        <v>0.48394394074652702</v>
      </c>
      <c r="CI10" s="17">
        <v>0.45242791670902199</v>
      </c>
      <c r="CJ10" s="17">
        <v>0.49736824715176198</v>
      </c>
      <c r="CK10" s="17">
        <v>0.55240100429991101</v>
      </c>
      <c r="CL10" s="17">
        <v>0.53633757170401297</v>
      </c>
    </row>
    <row r="11" spans="2:90" ht="30" x14ac:dyDescent="0.25">
      <c r="B11" s="18" t="s">
        <v>134</v>
      </c>
      <c r="C11" s="17">
        <v>0.20260973336028901</v>
      </c>
      <c r="D11" s="17">
        <v>0.213743271885078</v>
      </c>
      <c r="E11" s="17">
        <v>0.19264294984319999</v>
      </c>
      <c r="F11" s="17"/>
      <c r="G11" s="17">
        <v>0.16452212747529099</v>
      </c>
      <c r="H11" s="17">
        <v>0.12616300581439499</v>
      </c>
      <c r="I11" s="17">
        <v>0.154832214593906</v>
      </c>
      <c r="J11" s="17">
        <v>0.20657937379201</v>
      </c>
      <c r="K11" s="17">
        <v>0.27096753113638</v>
      </c>
      <c r="L11" s="17">
        <v>0.25932897331259303</v>
      </c>
      <c r="M11" s="17"/>
      <c r="N11" s="17">
        <v>0.203123157686216</v>
      </c>
      <c r="O11" s="17">
        <v>0.19469430856105399</v>
      </c>
      <c r="P11" s="17">
        <v>0.21116315084180001</v>
      </c>
      <c r="Q11" s="17">
        <v>0.20365814526798301</v>
      </c>
      <c r="R11" s="17"/>
      <c r="S11" s="17">
        <v>0.15712154830406999</v>
      </c>
      <c r="T11" s="17">
        <v>0.18622966034635199</v>
      </c>
      <c r="U11" s="17">
        <v>0.22806743233530699</v>
      </c>
      <c r="V11" s="17">
        <v>0.22084474090210901</v>
      </c>
      <c r="W11" s="17">
        <v>0.177609273084082</v>
      </c>
      <c r="X11" s="17">
        <v>0.19633896483235799</v>
      </c>
      <c r="Y11" s="17">
        <v>0.23029291065129201</v>
      </c>
      <c r="Z11" s="17">
        <v>0.227880439439611</v>
      </c>
      <c r="AA11" s="17">
        <v>0.23394216281461699</v>
      </c>
      <c r="AB11" s="17"/>
      <c r="AC11" s="17">
        <v>0.21939948303951101</v>
      </c>
      <c r="AD11" s="17">
        <v>0.201774804590719</v>
      </c>
      <c r="AE11" s="17">
        <v>0.180180378371951</v>
      </c>
      <c r="AF11" s="17"/>
      <c r="AG11" s="17">
        <v>0.20713872502976199</v>
      </c>
      <c r="AH11" s="17">
        <v>0.16784207178869001</v>
      </c>
      <c r="AI11" s="17">
        <v>0.23659765962895299</v>
      </c>
      <c r="AJ11" s="17">
        <v>0.224449899867147</v>
      </c>
      <c r="AK11" s="17"/>
      <c r="AL11" s="17">
        <v>0.22587665079588701</v>
      </c>
      <c r="AM11" s="17">
        <v>0.22321160624495701</v>
      </c>
      <c r="AN11" s="17">
        <v>0.17894686855981901</v>
      </c>
      <c r="AO11" s="17">
        <v>0.15569538355499299</v>
      </c>
      <c r="AP11" s="17">
        <v>0.16059390836222001</v>
      </c>
      <c r="AQ11" s="17"/>
      <c r="AR11" s="17">
        <v>0.17501040990700301</v>
      </c>
      <c r="AS11" s="17">
        <v>0.211894287603311</v>
      </c>
      <c r="AT11" s="17">
        <v>0.224894887141944</v>
      </c>
      <c r="AU11" s="17">
        <v>0.18002924376467799</v>
      </c>
      <c r="AV11" s="17">
        <v>0.17547904507464501</v>
      </c>
      <c r="AW11" s="17"/>
      <c r="AX11" s="17">
        <v>0.14216767057981999</v>
      </c>
      <c r="AY11" s="17">
        <v>0.21942256880091399</v>
      </c>
      <c r="AZ11" s="17">
        <v>0.14641664408803601</v>
      </c>
      <c r="BA11" s="17">
        <v>0.17243722656374699</v>
      </c>
      <c r="BB11" s="17">
        <v>0.31098525897608997</v>
      </c>
      <c r="BC11" s="17">
        <v>0.36990422892032099</v>
      </c>
      <c r="BD11" s="17"/>
      <c r="BE11" s="17">
        <v>0.179158487659967</v>
      </c>
      <c r="BF11" s="17">
        <v>0.16225536279498601</v>
      </c>
      <c r="BG11" s="17">
        <v>0.26912863186483199</v>
      </c>
      <c r="BH11" s="17"/>
      <c r="BI11" s="17">
        <v>0.22047923001038799</v>
      </c>
      <c r="BJ11" s="17">
        <v>0.198073073863657</v>
      </c>
      <c r="BK11" s="17"/>
      <c r="BL11" s="17">
        <v>0.23607407643523801</v>
      </c>
      <c r="BM11" s="17">
        <v>0.18661901709110201</v>
      </c>
      <c r="BN11" s="17">
        <v>0.207960688576353</v>
      </c>
      <c r="BO11" s="17">
        <v>0.223317390962989</v>
      </c>
      <c r="BP11" s="17">
        <v>0.14678367474159301</v>
      </c>
      <c r="BQ11" s="17"/>
      <c r="BR11" s="17">
        <v>0.21795273481607899</v>
      </c>
      <c r="BS11" s="17">
        <v>0.144348331317769</v>
      </c>
      <c r="BT11" s="17">
        <v>0.10223696460824699</v>
      </c>
      <c r="BU11" s="17">
        <v>0.13612109022375601</v>
      </c>
      <c r="BV11" s="17"/>
      <c r="BW11" s="17">
        <v>0.161861030639429</v>
      </c>
      <c r="BX11" s="17">
        <v>0.22090336962300999</v>
      </c>
      <c r="BY11" s="17">
        <v>0.22673165980770099</v>
      </c>
      <c r="BZ11" s="17">
        <v>0.22835686002292799</v>
      </c>
      <c r="CA11" s="17">
        <v>0.18237771741503001</v>
      </c>
      <c r="CB11" s="17"/>
      <c r="CC11" s="17">
        <v>0.18215145106234301</v>
      </c>
      <c r="CD11" s="17">
        <v>0.159238031232764</v>
      </c>
      <c r="CE11" s="17">
        <v>0.182444324585746</v>
      </c>
      <c r="CF11" s="17">
        <v>0.197297341752216</v>
      </c>
      <c r="CG11" s="17">
        <v>0.24571942604161301</v>
      </c>
      <c r="CH11" s="17">
        <v>0.225051933223919</v>
      </c>
      <c r="CI11" s="17">
        <v>0.206121007582938</v>
      </c>
      <c r="CJ11" s="17">
        <v>0.22864681064386899</v>
      </c>
      <c r="CK11" s="17">
        <v>0.22871504800021999</v>
      </c>
      <c r="CL11" s="17">
        <v>0.20870471472969801</v>
      </c>
    </row>
    <row r="12" spans="2:90" x14ac:dyDescent="0.25">
      <c r="B12" s="18" t="s">
        <v>111</v>
      </c>
      <c r="C12" s="19">
        <v>0.16220311248300601</v>
      </c>
      <c r="D12" s="19">
        <v>0.137429713690673</v>
      </c>
      <c r="E12" s="19">
        <v>0.184258085529624</v>
      </c>
      <c r="F12" s="19"/>
      <c r="G12" s="19">
        <v>0.18242815402719401</v>
      </c>
      <c r="H12" s="19">
        <v>0.17625802244276501</v>
      </c>
      <c r="I12" s="19">
        <v>0.18533140833853701</v>
      </c>
      <c r="J12" s="19">
        <v>0.16994308153416601</v>
      </c>
      <c r="K12" s="19">
        <v>0.16771358665137001</v>
      </c>
      <c r="L12" s="19">
        <v>0.11752781252887499</v>
      </c>
      <c r="M12" s="19"/>
      <c r="N12" s="19">
        <v>0.10997740791653</v>
      </c>
      <c r="O12" s="19">
        <v>0.15364608224319601</v>
      </c>
      <c r="P12" s="19">
        <v>0.15179702095491401</v>
      </c>
      <c r="Q12" s="19">
        <v>0.23721379256713401</v>
      </c>
      <c r="R12" s="19"/>
      <c r="S12" s="19">
        <v>0.201927934171408</v>
      </c>
      <c r="T12" s="19">
        <v>0.14806392135277099</v>
      </c>
      <c r="U12" s="19">
        <v>0.142377276021317</v>
      </c>
      <c r="V12" s="19">
        <v>0.13089385093440201</v>
      </c>
      <c r="W12" s="19">
        <v>0.180535782220753</v>
      </c>
      <c r="X12" s="19">
        <v>0.180176609005989</v>
      </c>
      <c r="Y12" s="19">
        <v>0.140778480829714</v>
      </c>
      <c r="Z12" s="19">
        <v>0.13161034855216699</v>
      </c>
      <c r="AA12" s="19">
        <v>0.17493119972179999</v>
      </c>
      <c r="AB12" s="19"/>
      <c r="AC12" s="19">
        <v>0.130865891364179</v>
      </c>
      <c r="AD12" s="19">
        <v>0.13311764527533099</v>
      </c>
      <c r="AE12" s="19">
        <v>0.25442856989114399</v>
      </c>
      <c r="AF12" s="19"/>
      <c r="AG12" s="19">
        <v>0.104322272986452</v>
      </c>
      <c r="AH12" s="19">
        <v>0.122661985207597</v>
      </c>
      <c r="AI12" s="19">
        <v>0.157288892842989</v>
      </c>
      <c r="AJ12" s="19">
        <v>0.15684171334994501</v>
      </c>
      <c r="AK12" s="19"/>
      <c r="AL12" s="19">
        <v>0.208515521233335</v>
      </c>
      <c r="AM12" s="19">
        <v>0.16292088289485601</v>
      </c>
      <c r="AN12" s="19">
        <v>0.13876740099154</v>
      </c>
      <c r="AO12" s="19">
        <v>0.12448183118991001</v>
      </c>
      <c r="AP12" s="19">
        <v>0.12874980667944999</v>
      </c>
      <c r="AQ12" s="19"/>
      <c r="AR12" s="19">
        <v>0.25412124305637201</v>
      </c>
      <c r="AS12" s="19">
        <v>0.17646862861107701</v>
      </c>
      <c r="AT12" s="19">
        <v>0.13539896230703399</v>
      </c>
      <c r="AU12" s="19">
        <v>0.123450790212186</v>
      </c>
      <c r="AV12" s="19">
        <v>0.107248989821457</v>
      </c>
      <c r="AW12" s="19"/>
      <c r="AX12" s="19">
        <v>0.18897658397484801</v>
      </c>
      <c r="AY12" s="19">
        <v>0.18161954426676999</v>
      </c>
      <c r="AZ12" s="19">
        <v>0.16079281506652801</v>
      </c>
      <c r="BA12" s="19">
        <v>0.161277869938667</v>
      </c>
      <c r="BB12" s="19">
        <v>8.7395973904743698E-2</v>
      </c>
      <c r="BC12" s="19">
        <v>9.7926404921101495E-2</v>
      </c>
      <c r="BD12" s="19"/>
      <c r="BE12" s="19">
        <v>0.197856349306683</v>
      </c>
      <c r="BF12" s="19">
        <v>0.12766995844064399</v>
      </c>
      <c r="BG12" s="19">
        <v>0.14318380766349001</v>
      </c>
      <c r="BH12" s="19"/>
      <c r="BI12" s="19">
        <v>0.17610081812588799</v>
      </c>
      <c r="BJ12" s="19">
        <v>0.158674800548947</v>
      </c>
      <c r="BK12" s="19"/>
      <c r="BL12" s="19">
        <v>0.11381492409223901</v>
      </c>
      <c r="BM12" s="19">
        <v>0.151942796440414</v>
      </c>
      <c r="BN12" s="19">
        <v>0.21484412355635299</v>
      </c>
      <c r="BO12" s="19">
        <v>0.190162737025004</v>
      </c>
      <c r="BP12" s="19">
        <v>0.21384862052808001</v>
      </c>
      <c r="BQ12" s="19"/>
      <c r="BR12" s="19">
        <v>0.16349206643834199</v>
      </c>
      <c r="BS12" s="19">
        <v>0.18896466051417399</v>
      </c>
      <c r="BT12" s="19">
        <v>0.12726923756335101</v>
      </c>
      <c r="BU12" s="19">
        <v>0.118979159672271</v>
      </c>
      <c r="BV12" s="19"/>
      <c r="BW12" s="19">
        <v>0.187808228163234</v>
      </c>
      <c r="BX12" s="19">
        <v>0.15584037794478101</v>
      </c>
      <c r="BY12" s="19">
        <v>0.15663248685264</v>
      </c>
      <c r="BZ12" s="19">
        <v>0.13309142879455599</v>
      </c>
      <c r="CA12" s="19">
        <v>0.17605827113531999</v>
      </c>
      <c r="CB12" s="19"/>
      <c r="CC12" s="19">
        <v>0.172200446730504</v>
      </c>
      <c r="CD12" s="19">
        <v>0.19087293307050701</v>
      </c>
      <c r="CE12" s="19">
        <v>0.16908803302050801</v>
      </c>
      <c r="CF12" s="19">
        <v>0.16207771877750499</v>
      </c>
      <c r="CG12" s="19">
        <v>0.14022975596322201</v>
      </c>
      <c r="CH12" s="19">
        <v>0.16450692035499001</v>
      </c>
      <c r="CI12" s="19">
        <v>0.182087465628998</v>
      </c>
      <c r="CJ12" s="19">
        <v>0.15835880790793</v>
      </c>
      <c r="CK12" s="19">
        <v>0.116997385508207</v>
      </c>
      <c r="CL12" s="19">
        <v>0.13484301243954799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147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0.24782757916179399</v>
      </c>
      <c r="D9" s="17">
        <v>0.25780569550558902</v>
      </c>
      <c r="E9" s="17">
        <v>0.23913712180018301</v>
      </c>
      <c r="F9" s="17"/>
      <c r="G9" s="17">
        <v>0.30085477914025699</v>
      </c>
      <c r="H9" s="17">
        <v>0.29084583313397899</v>
      </c>
      <c r="I9" s="17">
        <v>0.27672952597314798</v>
      </c>
      <c r="J9" s="17">
        <v>0.25151825268918798</v>
      </c>
      <c r="K9" s="17">
        <v>0.20382142096595601</v>
      </c>
      <c r="L9" s="17">
        <v>0.199890660513623</v>
      </c>
      <c r="M9" s="17"/>
      <c r="N9" s="17">
        <v>0.31591883137452298</v>
      </c>
      <c r="O9" s="17">
        <v>0.25161681017916299</v>
      </c>
      <c r="P9" s="17">
        <v>0.22124038434415699</v>
      </c>
      <c r="Q9" s="17">
        <v>0.194663365187392</v>
      </c>
      <c r="R9" s="17"/>
      <c r="S9" s="17">
        <v>0.347411379252477</v>
      </c>
      <c r="T9" s="17">
        <v>0.26029125347292398</v>
      </c>
      <c r="U9" s="17">
        <v>0.224521506606354</v>
      </c>
      <c r="V9" s="17">
        <v>0.248785820868238</v>
      </c>
      <c r="W9" s="17">
        <v>0.169805383353269</v>
      </c>
      <c r="X9" s="17">
        <v>0.23783053420115199</v>
      </c>
      <c r="Y9" s="17">
        <v>0.20818274307288401</v>
      </c>
      <c r="Z9" s="17">
        <v>0.237125312445671</v>
      </c>
      <c r="AA9" s="17">
        <v>0.22341055719055899</v>
      </c>
      <c r="AB9" s="17"/>
      <c r="AC9" s="17">
        <v>0.22510989734221301</v>
      </c>
      <c r="AD9" s="17">
        <v>0.28229899181156398</v>
      </c>
      <c r="AE9" s="17">
        <v>0.20423555005607499</v>
      </c>
      <c r="AF9" s="17"/>
      <c r="AG9" s="17">
        <v>0.25283309523876801</v>
      </c>
      <c r="AH9" s="17">
        <v>0.323959972164863</v>
      </c>
      <c r="AI9" s="17">
        <v>0.25021190780820901</v>
      </c>
      <c r="AJ9" s="17">
        <v>0.203203902025896</v>
      </c>
      <c r="AK9" s="17"/>
      <c r="AL9" s="17">
        <v>0.17190027518885301</v>
      </c>
      <c r="AM9" s="17">
        <v>0.241788935764643</v>
      </c>
      <c r="AN9" s="17">
        <v>0.29244291502173397</v>
      </c>
      <c r="AO9" s="17">
        <v>0.34508288438173301</v>
      </c>
      <c r="AP9" s="17">
        <v>0.38198995780985701</v>
      </c>
      <c r="AQ9" s="17"/>
      <c r="AR9" s="17">
        <v>0.22416010513284301</v>
      </c>
      <c r="AS9" s="17">
        <v>0.209025655072858</v>
      </c>
      <c r="AT9" s="17">
        <v>0.23994118714673501</v>
      </c>
      <c r="AU9" s="17">
        <v>0.295599190545216</v>
      </c>
      <c r="AV9" s="17">
        <v>0.350171361036482</v>
      </c>
      <c r="AW9" s="17"/>
      <c r="AX9" s="17">
        <v>0.32725489153933002</v>
      </c>
      <c r="AY9" s="17">
        <v>0.23816586606497001</v>
      </c>
      <c r="AZ9" s="17">
        <v>0.26810326162695503</v>
      </c>
      <c r="BA9" s="17">
        <v>0.27449376213041399</v>
      </c>
      <c r="BB9" s="17">
        <v>0.119692597218585</v>
      </c>
      <c r="BC9" s="17">
        <v>9.8137401652896999E-2</v>
      </c>
      <c r="BD9" s="17"/>
      <c r="BE9" s="17">
        <v>0.24415335432454799</v>
      </c>
      <c r="BF9" s="17">
        <v>0.306567341934399</v>
      </c>
      <c r="BG9" s="17">
        <v>0.20097297611741399</v>
      </c>
      <c r="BH9" s="17"/>
      <c r="BI9" s="17">
        <v>0.21197437762285201</v>
      </c>
      <c r="BJ9" s="17">
        <v>0.25692989303393099</v>
      </c>
      <c r="BK9" s="17"/>
      <c r="BL9" s="17">
        <v>0.23945157589549601</v>
      </c>
      <c r="BM9" s="17">
        <v>0.28648904190202601</v>
      </c>
      <c r="BN9" s="17">
        <v>0.1551502328104</v>
      </c>
      <c r="BO9" s="17">
        <v>0.228789806828572</v>
      </c>
      <c r="BP9" s="17">
        <v>0.27026904567985599</v>
      </c>
      <c r="BQ9" s="17"/>
      <c r="BR9" s="17">
        <v>0.23341348806610199</v>
      </c>
      <c r="BS9" s="17">
        <v>0.27805791443605699</v>
      </c>
      <c r="BT9" s="17">
        <v>0.37229613764506803</v>
      </c>
      <c r="BU9" s="17">
        <v>0.32859327631565</v>
      </c>
      <c r="BV9" s="17"/>
      <c r="BW9" s="17">
        <v>0.31713896311262102</v>
      </c>
      <c r="BX9" s="17">
        <v>0.279219454993823</v>
      </c>
      <c r="BY9" s="17">
        <v>0.22026291536988701</v>
      </c>
      <c r="BZ9" s="17">
        <v>0.22704056188715899</v>
      </c>
      <c r="CA9" s="17">
        <v>0.20265149646197</v>
      </c>
      <c r="CB9" s="17"/>
      <c r="CC9" s="17">
        <v>0.195046528928014</v>
      </c>
      <c r="CD9" s="17">
        <v>0.220658627587275</v>
      </c>
      <c r="CE9" s="17">
        <v>0.27139025476788298</v>
      </c>
      <c r="CF9" s="17">
        <v>0.26098779979272702</v>
      </c>
      <c r="CG9" s="17">
        <v>0.225071979717717</v>
      </c>
      <c r="CH9" s="17">
        <v>0.26429237464604599</v>
      </c>
      <c r="CI9" s="17">
        <v>0.25191022848122802</v>
      </c>
      <c r="CJ9" s="17">
        <v>0.26225669924561701</v>
      </c>
      <c r="CK9" s="17">
        <v>0.242507864870708</v>
      </c>
      <c r="CL9" s="17">
        <v>0.291618097821914</v>
      </c>
    </row>
    <row r="10" spans="2:90" ht="30" x14ac:dyDescent="0.25">
      <c r="B10" s="18" t="s">
        <v>133</v>
      </c>
      <c r="C10" s="17">
        <v>0.39316706314836403</v>
      </c>
      <c r="D10" s="17">
        <v>0.39976076069015598</v>
      </c>
      <c r="E10" s="17">
        <v>0.38664295212701499</v>
      </c>
      <c r="F10" s="17"/>
      <c r="G10" s="17">
        <v>0.37878061934677099</v>
      </c>
      <c r="H10" s="17">
        <v>0.383429057961782</v>
      </c>
      <c r="I10" s="17">
        <v>0.41024285564643398</v>
      </c>
      <c r="J10" s="17">
        <v>0.37205623924224401</v>
      </c>
      <c r="K10" s="17">
        <v>0.40494042970141197</v>
      </c>
      <c r="L10" s="17">
        <v>0.401864097709065</v>
      </c>
      <c r="M10" s="17"/>
      <c r="N10" s="17">
        <v>0.38687155475996898</v>
      </c>
      <c r="O10" s="17">
        <v>0.39306316217888398</v>
      </c>
      <c r="P10" s="17">
        <v>0.41650107931902502</v>
      </c>
      <c r="Q10" s="17">
        <v>0.38024824487811398</v>
      </c>
      <c r="R10" s="17"/>
      <c r="S10" s="17">
        <v>0.32231777532390798</v>
      </c>
      <c r="T10" s="17">
        <v>0.417160782645765</v>
      </c>
      <c r="U10" s="17">
        <v>0.40931577065165797</v>
      </c>
      <c r="V10" s="17">
        <v>0.37249685498060098</v>
      </c>
      <c r="W10" s="17">
        <v>0.42142687589029298</v>
      </c>
      <c r="X10" s="17">
        <v>0.384534041984394</v>
      </c>
      <c r="Y10" s="17">
        <v>0.42729936001049001</v>
      </c>
      <c r="Z10" s="17">
        <v>0.39269073076829197</v>
      </c>
      <c r="AA10" s="17">
        <v>0.41592926277742198</v>
      </c>
      <c r="AB10" s="17"/>
      <c r="AC10" s="17">
        <v>0.40165585319119701</v>
      </c>
      <c r="AD10" s="17">
        <v>0.40314023904298801</v>
      </c>
      <c r="AE10" s="17">
        <v>0.374391824122004</v>
      </c>
      <c r="AF10" s="17"/>
      <c r="AG10" s="17">
        <v>0.40283896718005102</v>
      </c>
      <c r="AH10" s="17">
        <v>0.41084064231200501</v>
      </c>
      <c r="AI10" s="17">
        <v>0.38502384620711999</v>
      </c>
      <c r="AJ10" s="17">
        <v>0.41288842170946799</v>
      </c>
      <c r="AK10" s="17"/>
      <c r="AL10" s="17">
        <v>0.40380140960741601</v>
      </c>
      <c r="AM10" s="17">
        <v>0.37739728816992202</v>
      </c>
      <c r="AN10" s="17">
        <v>0.41434298093215</v>
      </c>
      <c r="AO10" s="17">
        <v>0.35481601989058698</v>
      </c>
      <c r="AP10" s="17">
        <v>0.39354085274230799</v>
      </c>
      <c r="AQ10" s="17"/>
      <c r="AR10" s="17">
        <v>0.38513584489975999</v>
      </c>
      <c r="AS10" s="17">
        <v>0.40542689178229901</v>
      </c>
      <c r="AT10" s="17">
        <v>0.40772263942751102</v>
      </c>
      <c r="AU10" s="17">
        <v>0.39940341524664502</v>
      </c>
      <c r="AV10" s="17">
        <v>0.36647502671047999</v>
      </c>
      <c r="AW10" s="17"/>
      <c r="AX10" s="17">
        <v>0.34337118945785999</v>
      </c>
      <c r="AY10" s="17">
        <v>0.38790256951053498</v>
      </c>
      <c r="AZ10" s="17">
        <v>0.43063381306474702</v>
      </c>
      <c r="BA10" s="17">
        <v>0.40956663096936502</v>
      </c>
      <c r="BB10" s="17">
        <v>0.44300833902364301</v>
      </c>
      <c r="BC10" s="17">
        <v>0.39547663879337702</v>
      </c>
      <c r="BD10" s="17"/>
      <c r="BE10" s="17">
        <v>0.38682238966171301</v>
      </c>
      <c r="BF10" s="17">
        <v>0.40107826518574102</v>
      </c>
      <c r="BG10" s="17">
        <v>0.40071759006546298</v>
      </c>
      <c r="BH10" s="17"/>
      <c r="BI10" s="17">
        <v>0.37539622883177298</v>
      </c>
      <c r="BJ10" s="17">
        <v>0.39767867451851402</v>
      </c>
      <c r="BK10" s="17"/>
      <c r="BL10" s="17">
        <v>0.40758617218536802</v>
      </c>
      <c r="BM10" s="17">
        <v>0.39750969953627102</v>
      </c>
      <c r="BN10" s="17">
        <v>0.43815948675417499</v>
      </c>
      <c r="BO10" s="17">
        <v>0.366293852579751</v>
      </c>
      <c r="BP10" s="17">
        <v>0.36667686917408299</v>
      </c>
      <c r="BQ10" s="17"/>
      <c r="BR10" s="17">
        <v>0.39818550839719702</v>
      </c>
      <c r="BS10" s="17">
        <v>0.31532685868561</v>
      </c>
      <c r="BT10" s="17">
        <v>0.38390083070221598</v>
      </c>
      <c r="BU10" s="17">
        <v>0.43367226856931401</v>
      </c>
      <c r="BV10" s="17"/>
      <c r="BW10" s="17">
        <v>0.384166788615382</v>
      </c>
      <c r="BX10" s="17">
        <v>0.38577831312796401</v>
      </c>
      <c r="BY10" s="17">
        <v>0.40502493096450898</v>
      </c>
      <c r="BZ10" s="17">
        <v>0.39777025445233899</v>
      </c>
      <c r="CA10" s="17">
        <v>0.39225382901661698</v>
      </c>
      <c r="CB10" s="17"/>
      <c r="CC10" s="17">
        <v>0.41810144803642701</v>
      </c>
      <c r="CD10" s="17">
        <v>0.373675797280132</v>
      </c>
      <c r="CE10" s="17">
        <v>0.39761496991750001</v>
      </c>
      <c r="CF10" s="17">
        <v>0.37742817516955102</v>
      </c>
      <c r="CG10" s="17">
        <v>0.38540701829222501</v>
      </c>
      <c r="CH10" s="17">
        <v>0.33932773251141601</v>
      </c>
      <c r="CI10" s="17">
        <v>0.423595428965927</v>
      </c>
      <c r="CJ10" s="17">
        <v>0.39112857167779502</v>
      </c>
      <c r="CK10" s="17">
        <v>0.43280765875837501</v>
      </c>
      <c r="CL10" s="17">
        <v>0.41662110382208001</v>
      </c>
    </row>
    <row r="11" spans="2:90" ht="30" x14ac:dyDescent="0.25">
      <c r="B11" s="18" t="s">
        <v>134</v>
      </c>
      <c r="C11" s="17">
        <v>0.19367202167734501</v>
      </c>
      <c r="D11" s="17">
        <v>0.202245305239204</v>
      </c>
      <c r="E11" s="17">
        <v>0.18606286606997899</v>
      </c>
      <c r="F11" s="17"/>
      <c r="G11" s="17">
        <v>0.172426733586834</v>
      </c>
      <c r="H11" s="17">
        <v>0.16118940067781201</v>
      </c>
      <c r="I11" s="17">
        <v>0.14537238968772401</v>
      </c>
      <c r="J11" s="17">
        <v>0.22228183902359899</v>
      </c>
      <c r="K11" s="17">
        <v>0.213169224974886</v>
      </c>
      <c r="L11" s="17">
        <v>0.22682142282468401</v>
      </c>
      <c r="M11" s="17"/>
      <c r="N11" s="17">
        <v>0.174523915490361</v>
      </c>
      <c r="O11" s="17">
        <v>0.18704867460317201</v>
      </c>
      <c r="P11" s="17">
        <v>0.216434050465237</v>
      </c>
      <c r="Q11" s="17">
        <v>0.199681576970344</v>
      </c>
      <c r="R11" s="17"/>
      <c r="S11" s="17">
        <v>0.13560302714327099</v>
      </c>
      <c r="T11" s="17">
        <v>0.16971048769748201</v>
      </c>
      <c r="U11" s="17">
        <v>0.211890827467895</v>
      </c>
      <c r="V11" s="17">
        <v>0.23795836617559399</v>
      </c>
      <c r="W11" s="17">
        <v>0.22044045665786499</v>
      </c>
      <c r="X11" s="17">
        <v>0.190857485528204</v>
      </c>
      <c r="Y11" s="17">
        <v>0.20505820471335101</v>
      </c>
      <c r="Z11" s="17">
        <v>0.22198909449763299</v>
      </c>
      <c r="AA11" s="17">
        <v>0.207263018194457</v>
      </c>
      <c r="AB11" s="17"/>
      <c r="AC11" s="17">
        <v>0.21998707203203599</v>
      </c>
      <c r="AD11" s="17">
        <v>0.17298679271227099</v>
      </c>
      <c r="AE11" s="17">
        <v>0.178643244913118</v>
      </c>
      <c r="AF11" s="17"/>
      <c r="AG11" s="17">
        <v>0.21442835345108599</v>
      </c>
      <c r="AH11" s="17">
        <v>0.14477600675714999</v>
      </c>
      <c r="AI11" s="17">
        <v>0.19550355955110699</v>
      </c>
      <c r="AJ11" s="17">
        <v>0.22427210544051701</v>
      </c>
      <c r="AK11" s="17"/>
      <c r="AL11" s="17">
        <v>0.21453005458980501</v>
      </c>
      <c r="AM11" s="17">
        <v>0.21006486753338</v>
      </c>
      <c r="AN11" s="17">
        <v>0.16453817487703001</v>
      </c>
      <c r="AO11" s="17">
        <v>0.16746077886533101</v>
      </c>
      <c r="AP11" s="17">
        <v>0.142935108983509</v>
      </c>
      <c r="AQ11" s="17"/>
      <c r="AR11" s="17">
        <v>0.156711412770489</v>
      </c>
      <c r="AS11" s="17">
        <v>0.20657282699339599</v>
      </c>
      <c r="AT11" s="17">
        <v>0.217823562976698</v>
      </c>
      <c r="AU11" s="17">
        <v>0.177333444533851</v>
      </c>
      <c r="AV11" s="17">
        <v>0.16167565470891501</v>
      </c>
      <c r="AW11" s="17"/>
      <c r="AX11" s="17">
        <v>0.145377908739454</v>
      </c>
      <c r="AY11" s="17">
        <v>0.18403607066487199</v>
      </c>
      <c r="AZ11" s="17">
        <v>0.15405554843198799</v>
      </c>
      <c r="BA11" s="17">
        <v>0.14345500515465001</v>
      </c>
      <c r="BB11" s="17">
        <v>0.338749913993528</v>
      </c>
      <c r="BC11" s="17">
        <v>0.408640684921662</v>
      </c>
      <c r="BD11" s="17"/>
      <c r="BE11" s="17">
        <v>0.178039704315377</v>
      </c>
      <c r="BF11" s="17">
        <v>0.168996955980593</v>
      </c>
      <c r="BG11" s="17">
        <v>0.23534395161849</v>
      </c>
      <c r="BH11" s="17"/>
      <c r="BI11" s="17">
        <v>0.21109531254578001</v>
      </c>
      <c r="BJ11" s="17">
        <v>0.18924864369817601</v>
      </c>
      <c r="BK11" s="17"/>
      <c r="BL11" s="17">
        <v>0.213036804535151</v>
      </c>
      <c r="BM11" s="17">
        <v>0.178487097580703</v>
      </c>
      <c r="BN11" s="17">
        <v>0.18627893956849501</v>
      </c>
      <c r="BO11" s="17">
        <v>0.21880619491362599</v>
      </c>
      <c r="BP11" s="17">
        <v>0.16630514333966301</v>
      </c>
      <c r="BQ11" s="17"/>
      <c r="BR11" s="17">
        <v>0.20366404075609501</v>
      </c>
      <c r="BS11" s="17">
        <v>0.20033608964590499</v>
      </c>
      <c r="BT11" s="17">
        <v>8.92528773887592E-2</v>
      </c>
      <c r="BU11" s="17">
        <v>0.135679192148317</v>
      </c>
      <c r="BV11" s="17"/>
      <c r="BW11" s="17">
        <v>0.149613448267952</v>
      </c>
      <c r="BX11" s="17">
        <v>0.17512324871937099</v>
      </c>
      <c r="BY11" s="17">
        <v>0.20609764776471701</v>
      </c>
      <c r="BZ11" s="17">
        <v>0.222322792122537</v>
      </c>
      <c r="CA11" s="17">
        <v>0.214394032895416</v>
      </c>
      <c r="CB11" s="17"/>
      <c r="CC11" s="17">
        <v>0.20031397801803</v>
      </c>
      <c r="CD11" s="17">
        <v>0.20345718620546799</v>
      </c>
      <c r="CE11" s="17">
        <v>0.14338079163864301</v>
      </c>
      <c r="CF11" s="17">
        <v>0.19451046908860301</v>
      </c>
      <c r="CG11" s="17">
        <v>0.21188754223189499</v>
      </c>
      <c r="CH11" s="17">
        <v>0.23436921929719701</v>
      </c>
      <c r="CI11" s="17">
        <v>0.19983057812066901</v>
      </c>
      <c r="CJ11" s="17">
        <v>0.20198388385521299</v>
      </c>
      <c r="CK11" s="17">
        <v>0.18462930602091501</v>
      </c>
      <c r="CL11" s="17">
        <v>0.173568361959442</v>
      </c>
    </row>
    <row r="12" spans="2:90" x14ac:dyDescent="0.25">
      <c r="B12" s="18" t="s">
        <v>111</v>
      </c>
      <c r="C12" s="19">
        <v>0.165333336012497</v>
      </c>
      <c r="D12" s="19">
        <v>0.140188238565051</v>
      </c>
      <c r="E12" s="19">
        <v>0.18815706000282301</v>
      </c>
      <c r="F12" s="19"/>
      <c r="G12" s="19">
        <v>0.147937867926139</v>
      </c>
      <c r="H12" s="19">
        <v>0.16453570822642699</v>
      </c>
      <c r="I12" s="19">
        <v>0.167655228692694</v>
      </c>
      <c r="J12" s="19">
        <v>0.15414366904496901</v>
      </c>
      <c r="K12" s="19">
        <v>0.17806892435774599</v>
      </c>
      <c r="L12" s="19">
        <v>0.17142381895262701</v>
      </c>
      <c r="M12" s="19"/>
      <c r="N12" s="19">
        <v>0.12268569837514701</v>
      </c>
      <c r="O12" s="19">
        <v>0.16827135303877999</v>
      </c>
      <c r="P12" s="19">
        <v>0.14582448587158101</v>
      </c>
      <c r="Q12" s="19">
        <v>0.22540681296414999</v>
      </c>
      <c r="R12" s="19"/>
      <c r="S12" s="19">
        <v>0.19466781828034499</v>
      </c>
      <c r="T12" s="19">
        <v>0.15283747618382901</v>
      </c>
      <c r="U12" s="19">
        <v>0.15427189527409299</v>
      </c>
      <c r="V12" s="19">
        <v>0.14075895797556601</v>
      </c>
      <c r="W12" s="19">
        <v>0.18832728409857299</v>
      </c>
      <c r="X12" s="19">
        <v>0.18677793828625</v>
      </c>
      <c r="Y12" s="19">
        <v>0.15945969220327499</v>
      </c>
      <c r="Z12" s="19">
        <v>0.14819486228840401</v>
      </c>
      <c r="AA12" s="19">
        <v>0.153397161837562</v>
      </c>
      <c r="AB12" s="19"/>
      <c r="AC12" s="19">
        <v>0.15324717743455399</v>
      </c>
      <c r="AD12" s="19">
        <v>0.14157397643317601</v>
      </c>
      <c r="AE12" s="19">
        <v>0.242729380908803</v>
      </c>
      <c r="AF12" s="19"/>
      <c r="AG12" s="19">
        <v>0.129899584130095</v>
      </c>
      <c r="AH12" s="19">
        <v>0.120423378765982</v>
      </c>
      <c r="AI12" s="19">
        <v>0.16926068643356301</v>
      </c>
      <c r="AJ12" s="19">
        <v>0.159635570824119</v>
      </c>
      <c r="AK12" s="19"/>
      <c r="AL12" s="19">
        <v>0.20976826061392601</v>
      </c>
      <c r="AM12" s="19">
        <v>0.17074890853205599</v>
      </c>
      <c r="AN12" s="19">
        <v>0.12867592916908599</v>
      </c>
      <c r="AO12" s="19">
        <v>0.13264031686234901</v>
      </c>
      <c r="AP12" s="19">
        <v>8.1534080464325295E-2</v>
      </c>
      <c r="AQ12" s="19"/>
      <c r="AR12" s="19">
        <v>0.23399263719690699</v>
      </c>
      <c r="AS12" s="19">
        <v>0.17897462615144699</v>
      </c>
      <c r="AT12" s="19">
        <v>0.13451261044905699</v>
      </c>
      <c r="AU12" s="19">
        <v>0.12766394967428801</v>
      </c>
      <c r="AV12" s="19">
        <v>0.121677957544123</v>
      </c>
      <c r="AW12" s="19"/>
      <c r="AX12" s="19">
        <v>0.18399601026335599</v>
      </c>
      <c r="AY12" s="19">
        <v>0.189895493759622</v>
      </c>
      <c r="AZ12" s="19">
        <v>0.14720737687631</v>
      </c>
      <c r="BA12" s="19">
        <v>0.17248460174557101</v>
      </c>
      <c r="BB12" s="19">
        <v>9.8549149764243796E-2</v>
      </c>
      <c r="BC12" s="19">
        <v>9.7745274632064297E-2</v>
      </c>
      <c r="BD12" s="19"/>
      <c r="BE12" s="19">
        <v>0.19098455169836101</v>
      </c>
      <c r="BF12" s="19">
        <v>0.123357436899266</v>
      </c>
      <c r="BG12" s="19">
        <v>0.16296548219863199</v>
      </c>
      <c r="BH12" s="19"/>
      <c r="BI12" s="19">
        <v>0.201534080999594</v>
      </c>
      <c r="BJ12" s="19">
        <v>0.15614278874937901</v>
      </c>
      <c r="BK12" s="19"/>
      <c r="BL12" s="19">
        <v>0.13992544738398499</v>
      </c>
      <c r="BM12" s="19">
        <v>0.137514160980999</v>
      </c>
      <c r="BN12" s="19">
        <v>0.22041134086693001</v>
      </c>
      <c r="BO12" s="19">
        <v>0.18611014567805001</v>
      </c>
      <c r="BP12" s="19">
        <v>0.19674894180639699</v>
      </c>
      <c r="BQ12" s="19"/>
      <c r="BR12" s="19">
        <v>0.16473696278060601</v>
      </c>
      <c r="BS12" s="19">
        <v>0.206279137232427</v>
      </c>
      <c r="BT12" s="19">
        <v>0.15455015426395699</v>
      </c>
      <c r="BU12" s="19">
        <v>0.102055262966719</v>
      </c>
      <c r="BV12" s="19"/>
      <c r="BW12" s="19">
        <v>0.149080800004045</v>
      </c>
      <c r="BX12" s="19">
        <v>0.159878983158842</v>
      </c>
      <c r="BY12" s="19">
        <v>0.168614505900887</v>
      </c>
      <c r="BZ12" s="19">
        <v>0.152866391537965</v>
      </c>
      <c r="CA12" s="19">
        <v>0.19070064162599701</v>
      </c>
      <c r="CB12" s="19"/>
      <c r="CC12" s="19">
        <v>0.18653804501752899</v>
      </c>
      <c r="CD12" s="19">
        <v>0.202208388927125</v>
      </c>
      <c r="CE12" s="19">
        <v>0.18761398367597301</v>
      </c>
      <c r="CF12" s="19">
        <v>0.16707355594911999</v>
      </c>
      <c r="CG12" s="19">
        <v>0.177633459758164</v>
      </c>
      <c r="CH12" s="19">
        <v>0.16201067354534099</v>
      </c>
      <c r="CI12" s="19">
        <v>0.124663764432175</v>
      </c>
      <c r="CJ12" s="19">
        <v>0.14463084522137501</v>
      </c>
      <c r="CK12" s="19">
        <v>0.14005517035000201</v>
      </c>
      <c r="CL12" s="19">
        <v>0.118192436396564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148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0.12715954728050799</v>
      </c>
      <c r="D9" s="17">
        <v>0.13005102358175399</v>
      </c>
      <c r="E9" s="17">
        <v>0.12500164172205599</v>
      </c>
      <c r="F9" s="17"/>
      <c r="G9" s="17">
        <v>0.16624292347426001</v>
      </c>
      <c r="H9" s="17">
        <v>0.18107411316255501</v>
      </c>
      <c r="I9" s="17">
        <v>0.13483853198628201</v>
      </c>
      <c r="J9" s="17">
        <v>0.104650295967151</v>
      </c>
      <c r="K9" s="17">
        <v>0.11163587933897599</v>
      </c>
      <c r="L9" s="17">
        <v>9.1702482379502695E-2</v>
      </c>
      <c r="M9" s="17"/>
      <c r="N9" s="17">
        <v>0.14532110895512201</v>
      </c>
      <c r="O9" s="17">
        <v>0.127387659966298</v>
      </c>
      <c r="P9" s="17">
        <v>0.12296847946733</v>
      </c>
      <c r="Q9" s="17">
        <v>0.110311244542495</v>
      </c>
      <c r="R9" s="17"/>
      <c r="S9" s="17">
        <v>0.18276589730350101</v>
      </c>
      <c r="T9" s="17">
        <v>0.123876369653682</v>
      </c>
      <c r="U9" s="17">
        <v>0.10550285718451601</v>
      </c>
      <c r="V9" s="17">
        <v>0.12869662951167701</v>
      </c>
      <c r="W9" s="17">
        <v>9.3010440206475101E-2</v>
      </c>
      <c r="X9" s="17">
        <v>0.118784321439683</v>
      </c>
      <c r="Y9" s="17">
        <v>0.124871551546114</v>
      </c>
      <c r="Z9" s="17">
        <v>0.107782769097927</v>
      </c>
      <c r="AA9" s="17">
        <v>0.11828996774492399</v>
      </c>
      <c r="AB9" s="17"/>
      <c r="AC9" s="17">
        <v>0.113662311467147</v>
      </c>
      <c r="AD9" s="17">
        <v>0.146811379614569</v>
      </c>
      <c r="AE9" s="17">
        <v>0.10962161341018101</v>
      </c>
      <c r="AF9" s="17"/>
      <c r="AG9" s="17">
        <v>0.11405337850335</v>
      </c>
      <c r="AH9" s="17">
        <v>0.18436207254460399</v>
      </c>
      <c r="AI9" s="17">
        <v>0.12681160618943299</v>
      </c>
      <c r="AJ9" s="17">
        <v>0.11340477886642</v>
      </c>
      <c r="AK9" s="17"/>
      <c r="AL9" s="17">
        <v>9.9131757364317993E-2</v>
      </c>
      <c r="AM9" s="17">
        <v>0.107342996704306</v>
      </c>
      <c r="AN9" s="17">
        <v>0.143195960769985</v>
      </c>
      <c r="AO9" s="17">
        <v>0.19029832949460801</v>
      </c>
      <c r="AP9" s="17">
        <v>0.22336317050073801</v>
      </c>
      <c r="AQ9" s="17"/>
      <c r="AR9" s="17">
        <v>0.12895559690705999</v>
      </c>
      <c r="AS9" s="17">
        <v>0.111524783858861</v>
      </c>
      <c r="AT9" s="17">
        <v>0.122023918684351</v>
      </c>
      <c r="AU9" s="17">
        <v>0.13314181940231001</v>
      </c>
      <c r="AV9" s="17">
        <v>0.18217557932216699</v>
      </c>
      <c r="AW9" s="17"/>
      <c r="AX9" s="17">
        <v>0.18900694256331499</v>
      </c>
      <c r="AY9" s="17">
        <v>0.108953045270253</v>
      </c>
      <c r="AZ9" s="17">
        <v>0.13742176428546801</v>
      </c>
      <c r="BA9" s="17">
        <v>0.118408330330004</v>
      </c>
      <c r="BB9" s="17">
        <v>6.8853460451933607E-2</v>
      </c>
      <c r="BC9" s="17">
        <v>8.7879308220035202E-2</v>
      </c>
      <c r="BD9" s="17"/>
      <c r="BE9" s="17">
        <v>0.122114350620356</v>
      </c>
      <c r="BF9" s="17">
        <v>0.16603175278524501</v>
      </c>
      <c r="BG9" s="17">
        <v>9.8122987439069304E-2</v>
      </c>
      <c r="BH9" s="17"/>
      <c r="BI9" s="17">
        <v>7.8048559988810204E-2</v>
      </c>
      <c r="BJ9" s="17">
        <v>0.13962771195512</v>
      </c>
      <c r="BK9" s="17"/>
      <c r="BL9" s="17">
        <v>0.12740255294167799</v>
      </c>
      <c r="BM9" s="17">
        <v>0.13119399664918199</v>
      </c>
      <c r="BN9" s="17">
        <v>8.2446065530557E-2</v>
      </c>
      <c r="BO9" s="17">
        <v>0.12604467349634199</v>
      </c>
      <c r="BP9" s="17">
        <v>0.14397348460131701</v>
      </c>
      <c r="BQ9" s="17"/>
      <c r="BR9" s="17">
        <v>0.115109236066311</v>
      </c>
      <c r="BS9" s="17">
        <v>0.16881084498773699</v>
      </c>
      <c r="BT9" s="17">
        <v>0.243433584433109</v>
      </c>
      <c r="BU9" s="17">
        <v>0.14741390973850399</v>
      </c>
      <c r="BV9" s="17"/>
      <c r="BW9" s="17">
        <v>0.142846323560222</v>
      </c>
      <c r="BX9" s="17">
        <v>0.12083297602901701</v>
      </c>
      <c r="BY9" s="17">
        <v>0.108759787441377</v>
      </c>
      <c r="BZ9" s="17">
        <v>0.13030050462794801</v>
      </c>
      <c r="CA9" s="17">
        <v>0.11601743339479501</v>
      </c>
      <c r="CB9" s="17"/>
      <c r="CC9" s="17">
        <v>0.116633089168976</v>
      </c>
      <c r="CD9" s="17">
        <v>0.13019893729434201</v>
      </c>
      <c r="CE9" s="17">
        <v>0.154127523973592</v>
      </c>
      <c r="CF9" s="17">
        <v>0.128869486956004</v>
      </c>
      <c r="CG9" s="17">
        <v>9.8947636202155506E-2</v>
      </c>
      <c r="CH9" s="17">
        <v>0.10093418246944399</v>
      </c>
      <c r="CI9" s="17">
        <v>0.12230001705997801</v>
      </c>
      <c r="CJ9" s="17">
        <v>0.111888113687052</v>
      </c>
      <c r="CK9" s="17">
        <v>0.12846348685091299</v>
      </c>
      <c r="CL9" s="17">
        <v>0.137932582326041</v>
      </c>
    </row>
    <row r="10" spans="2:90" ht="30" x14ac:dyDescent="0.25">
      <c r="B10" s="18" t="s">
        <v>133</v>
      </c>
      <c r="C10" s="17">
        <v>0.51869986110200805</v>
      </c>
      <c r="D10" s="17">
        <v>0.53516480541431199</v>
      </c>
      <c r="E10" s="17">
        <v>0.50448358264555004</v>
      </c>
      <c r="F10" s="17"/>
      <c r="G10" s="17">
        <v>0.48676686018156501</v>
      </c>
      <c r="H10" s="17">
        <v>0.49955745548047398</v>
      </c>
      <c r="I10" s="17">
        <v>0.54228086516711205</v>
      </c>
      <c r="J10" s="17">
        <v>0.498640663917505</v>
      </c>
      <c r="K10" s="17">
        <v>0.50370779847452596</v>
      </c>
      <c r="L10" s="17">
        <v>0.55498426130594003</v>
      </c>
      <c r="M10" s="17"/>
      <c r="N10" s="17">
        <v>0.55570751607345803</v>
      </c>
      <c r="O10" s="17">
        <v>0.50832803036849805</v>
      </c>
      <c r="P10" s="17">
        <v>0.52948777782423995</v>
      </c>
      <c r="Q10" s="17">
        <v>0.48045684062056698</v>
      </c>
      <c r="R10" s="17"/>
      <c r="S10" s="17">
        <v>0.42615663173733498</v>
      </c>
      <c r="T10" s="17">
        <v>0.55312618236103195</v>
      </c>
      <c r="U10" s="17">
        <v>0.59777344943163202</v>
      </c>
      <c r="V10" s="17">
        <v>0.556678167308576</v>
      </c>
      <c r="W10" s="17">
        <v>0.60474925990221196</v>
      </c>
      <c r="X10" s="17">
        <v>0.499124278757545</v>
      </c>
      <c r="Y10" s="17">
        <v>0.50058675263883201</v>
      </c>
      <c r="Z10" s="17">
        <v>0.53758548537166995</v>
      </c>
      <c r="AA10" s="17">
        <v>0.45825437947164599</v>
      </c>
      <c r="AB10" s="17"/>
      <c r="AC10" s="17">
        <v>0.53488032858124601</v>
      </c>
      <c r="AD10" s="17">
        <v>0.52767695277344295</v>
      </c>
      <c r="AE10" s="17">
        <v>0.48835889948373501</v>
      </c>
      <c r="AF10" s="17"/>
      <c r="AG10" s="17">
        <v>0.55430845014102803</v>
      </c>
      <c r="AH10" s="17">
        <v>0.51119544231430003</v>
      </c>
      <c r="AI10" s="17">
        <v>0.51433522727640302</v>
      </c>
      <c r="AJ10" s="17">
        <v>0.53741284520883603</v>
      </c>
      <c r="AK10" s="17"/>
      <c r="AL10" s="17">
        <v>0.49568988616482601</v>
      </c>
      <c r="AM10" s="17">
        <v>0.51101981169170796</v>
      </c>
      <c r="AN10" s="17">
        <v>0.54094564158243397</v>
      </c>
      <c r="AO10" s="17">
        <v>0.52336653719887505</v>
      </c>
      <c r="AP10" s="17">
        <v>0.396468198638814</v>
      </c>
      <c r="AQ10" s="17"/>
      <c r="AR10" s="17">
        <v>0.45843087783220698</v>
      </c>
      <c r="AS10" s="17">
        <v>0.52412424594978102</v>
      </c>
      <c r="AT10" s="17">
        <v>0.52178421802755603</v>
      </c>
      <c r="AU10" s="17">
        <v>0.57050630218947296</v>
      </c>
      <c r="AV10" s="17">
        <v>0.51687219041287402</v>
      </c>
      <c r="AW10" s="17"/>
      <c r="AX10" s="17">
        <v>0.41619415727258702</v>
      </c>
      <c r="AY10" s="17">
        <v>0.46382881152640998</v>
      </c>
      <c r="AZ10" s="17">
        <v>0.48473941973454898</v>
      </c>
      <c r="BA10" s="17">
        <v>0.599777114020004</v>
      </c>
      <c r="BB10" s="17">
        <v>0.74198862547222499</v>
      </c>
      <c r="BC10" s="17">
        <v>0.62174043652387001</v>
      </c>
      <c r="BD10" s="17"/>
      <c r="BE10" s="17">
        <v>0.50789517777325599</v>
      </c>
      <c r="BF10" s="17">
        <v>0.52249942852002995</v>
      </c>
      <c r="BG10" s="17">
        <v>0.53189766561045104</v>
      </c>
      <c r="BH10" s="17"/>
      <c r="BI10" s="17">
        <v>0.50996124353400896</v>
      </c>
      <c r="BJ10" s="17">
        <v>0.52091839770399295</v>
      </c>
      <c r="BK10" s="17"/>
      <c r="BL10" s="17">
        <v>0.53840870199954904</v>
      </c>
      <c r="BM10" s="17">
        <v>0.53529099326030005</v>
      </c>
      <c r="BN10" s="17">
        <v>0.48248606121434701</v>
      </c>
      <c r="BO10" s="17">
        <v>0.510989030301923</v>
      </c>
      <c r="BP10" s="17">
        <v>0.48612047384771001</v>
      </c>
      <c r="BQ10" s="17"/>
      <c r="BR10" s="17">
        <v>0.52503470571652</v>
      </c>
      <c r="BS10" s="17">
        <v>0.49939523847892098</v>
      </c>
      <c r="BT10" s="17">
        <v>0.45531059962158998</v>
      </c>
      <c r="BU10" s="17">
        <v>0.50733767361387405</v>
      </c>
      <c r="BV10" s="17"/>
      <c r="BW10" s="17">
        <v>0.54468308634938301</v>
      </c>
      <c r="BX10" s="17">
        <v>0.53916317143613601</v>
      </c>
      <c r="BY10" s="17">
        <v>0.55639744949402203</v>
      </c>
      <c r="BZ10" s="17">
        <v>0.50980698175058203</v>
      </c>
      <c r="CA10" s="17">
        <v>0.46814502791315399</v>
      </c>
      <c r="CB10" s="17"/>
      <c r="CC10" s="17">
        <v>0.43738780814650202</v>
      </c>
      <c r="CD10" s="17">
        <v>0.45909995448782398</v>
      </c>
      <c r="CE10" s="17">
        <v>0.45066385435356898</v>
      </c>
      <c r="CF10" s="17">
        <v>0.50085331971018798</v>
      </c>
      <c r="CG10" s="17">
        <v>0.51531183119273805</v>
      </c>
      <c r="CH10" s="17">
        <v>0.57423746556594601</v>
      </c>
      <c r="CI10" s="17">
        <v>0.57955909111619897</v>
      </c>
      <c r="CJ10" s="17">
        <v>0.57262216957884304</v>
      </c>
      <c r="CK10" s="17">
        <v>0.61475404169736003</v>
      </c>
      <c r="CL10" s="17">
        <v>0.58121476321103005</v>
      </c>
    </row>
    <row r="11" spans="2:90" ht="30" x14ac:dyDescent="0.25">
      <c r="B11" s="18" t="s">
        <v>134</v>
      </c>
      <c r="C11" s="17">
        <v>0.232177771414977</v>
      </c>
      <c r="D11" s="17">
        <v>0.23960969778045299</v>
      </c>
      <c r="E11" s="17">
        <v>0.2247846729181</v>
      </c>
      <c r="F11" s="17"/>
      <c r="G11" s="17">
        <v>0.18338095894051301</v>
      </c>
      <c r="H11" s="17">
        <v>0.180112711014798</v>
      </c>
      <c r="I11" s="17">
        <v>0.18704289441878399</v>
      </c>
      <c r="J11" s="17">
        <v>0.26763732302114501</v>
      </c>
      <c r="K11" s="17">
        <v>0.24233986545236499</v>
      </c>
      <c r="L11" s="17">
        <v>0.29114952585869502</v>
      </c>
      <c r="M11" s="17"/>
      <c r="N11" s="17">
        <v>0.22092118148573101</v>
      </c>
      <c r="O11" s="17">
        <v>0.23788022393527</v>
      </c>
      <c r="P11" s="17">
        <v>0.21879029182953399</v>
      </c>
      <c r="Q11" s="17">
        <v>0.248611772686501</v>
      </c>
      <c r="R11" s="17"/>
      <c r="S11" s="17">
        <v>0.224089070861544</v>
      </c>
      <c r="T11" s="17">
        <v>0.199027686923018</v>
      </c>
      <c r="U11" s="17">
        <v>0.20197372032952399</v>
      </c>
      <c r="V11" s="17">
        <v>0.21798076230386901</v>
      </c>
      <c r="W11" s="17">
        <v>0.178717658209157</v>
      </c>
      <c r="X11" s="17">
        <v>0.26044286629761598</v>
      </c>
      <c r="Y11" s="17">
        <v>0.25685178144001303</v>
      </c>
      <c r="Z11" s="17">
        <v>0.266633421963335</v>
      </c>
      <c r="AA11" s="17">
        <v>0.30045872212062202</v>
      </c>
      <c r="AB11" s="17"/>
      <c r="AC11" s="17">
        <v>0.25269213831680898</v>
      </c>
      <c r="AD11" s="17">
        <v>0.220520832327952</v>
      </c>
      <c r="AE11" s="17">
        <v>0.222463739261929</v>
      </c>
      <c r="AF11" s="17"/>
      <c r="AG11" s="17">
        <v>0.252134019360301</v>
      </c>
      <c r="AH11" s="17">
        <v>0.196705492425958</v>
      </c>
      <c r="AI11" s="17">
        <v>0.26601378569513601</v>
      </c>
      <c r="AJ11" s="17">
        <v>0.25012116740880902</v>
      </c>
      <c r="AK11" s="17"/>
      <c r="AL11" s="17">
        <v>0.25656073054578299</v>
      </c>
      <c r="AM11" s="17">
        <v>0.244787118951868</v>
      </c>
      <c r="AN11" s="17">
        <v>0.20692049962881601</v>
      </c>
      <c r="AO11" s="17">
        <v>0.188685422149038</v>
      </c>
      <c r="AP11" s="17">
        <v>0.20686183968705099</v>
      </c>
      <c r="AQ11" s="17"/>
      <c r="AR11" s="17">
        <v>0.24701418972521</v>
      </c>
      <c r="AS11" s="17">
        <v>0.240390310335032</v>
      </c>
      <c r="AT11" s="17">
        <v>0.25987733682087999</v>
      </c>
      <c r="AU11" s="17">
        <v>0.1913509854838</v>
      </c>
      <c r="AV11" s="17">
        <v>0.18737511981795901</v>
      </c>
      <c r="AW11" s="17"/>
      <c r="AX11" s="17">
        <v>0.221327941726678</v>
      </c>
      <c r="AY11" s="17">
        <v>0.297016397469407</v>
      </c>
      <c r="AZ11" s="17">
        <v>0.23106482673748699</v>
      </c>
      <c r="BA11" s="17">
        <v>0.19849164412617301</v>
      </c>
      <c r="BB11" s="17">
        <v>0.14762508614380901</v>
      </c>
      <c r="BC11" s="17">
        <v>0.20559223026069201</v>
      </c>
      <c r="BD11" s="17"/>
      <c r="BE11" s="17">
        <v>0.22815033016900799</v>
      </c>
      <c r="BF11" s="17">
        <v>0.19685813713464601</v>
      </c>
      <c r="BG11" s="17">
        <v>0.273275574217138</v>
      </c>
      <c r="BH11" s="17"/>
      <c r="BI11" s="17">
        <v>0.26541027300901199</v>
      </c>
      <c r="BJ11" s="17">
        <v>0.22374079375939299</v>
      </c>
      <c r="BK11" s="17"/>
      <c r="BL11" s="17">
        <v>0.25132628791656098</v>
      </c>
      <c r="BM11" s="17">
        <v>0.20958050865191299</v>
      </c>
      <c r="BN11" s="17">
        <v>0.27261334660386499</v>
      </c>
      <c r="BO11" s="17">
        <v>0.24598468690036099</v>
      </c>
      <c r="BP11" s="17">
        <v>0.20532822428467801</v>
      </c>
      <c r="BQ11" s="17"/>
      <c r="BR11" s="17">
        <v>0.24742983635604701</v>
      </c>
      <c r="BS11" s="17">
        <v>0.16499151089055999</v>
      </c>
      <c r="BT11" s="17">
        <v>0.12978425444841901</v>
      </c>
      <c r="BU11" s="17">
        <v>0.19601635549979499</v>
      </c>
      <c r="BV11" s="17"/>
      <c r="BW11" s="17">
        <v>0.19637792620036501</v>
      </c>
      <c r="BX11" s="17">
        <v>0.22270589249848399</v>
      </c>
      <c r="BY11" s="17">
        <v>0.212577075451023</v>
      </c>
      <c r="BZ11" s="17">
        <v>0.26009007494651298</v>
      </c>
      <c r="CA11" s="17">
        <v>0.268353996736581</v>
      </c>
      <c r="CB11" s="17"/>
      <c r="CC11" s="17">
        <v>0.30255806345714598</v>
      </c>
      <c r="CD11" s="17">
        <v>0.24725752432020701</v>
      </c>
      <c r="CE11" s="17">
        <v>0.26713437100818099</v>
      </c>
      <c r="CF11" s="17">
        <v>0.23559683484532901</v>
      </c>
      <c r="CG11" s="17">
        <v>0.227044993294679</v>
      </c>
      <c r="CH11" s="17">
        <v>0.213859143049309</v>
      </c>
      <c r="CI11" s="17">
        <v>0.21938680982504799</v>
      </c>
      <c r="CJ11" s="17">
        <v>0.22576161797632899</v>
      </c>
      <c r="CK11" s="17">
        <v>0.16779091512850999</v>
      </c>
      <c r="CL11" s="17">
        <v>0.20177786262950301</v>
      </c>
    </row>
    <row r="12" spans="2:90" x14ac:dyDescent="0.25">
      <c r="B12" s="18" t="s">
        <v>111</v>
      </c>
      <c r="C12" s="19">
        <v>0.121962820202507</v>
      </c>
      <c r="D12" s="19">
        <v>9.5174473223481104E-2</v>
      </c>
      <c r="E12" s="19">
        <v>0.14573010271429401</v>
      </c>
      <c r="F12" s="19"/>
      <c r="G12" s="19">
        <v>0.163609257403662</v>
      </c>
      <c r="H12" s="19">
        <v>0.13925572034217401</v>
      </c>
      <c r="I12" s="19">
        <v>0.135837708427823</v>
      </c>
      <c r="J12" s="19">
        <v>0.12907171709419801</v>
      </c>
      <c r="K12" s="19">
        <v>0.14231645673413301</v>
      </c>
      <c r="L12" s="19">
        <v>6.2163730455862001E-2</v>
      </c>
      <c r="M12" s="19"/>
      <c r="N12" s="19">
        <v>7.8050193485690103E-2</v>
      </c>
      <c r="O12" s="19">
        <v>0.126404085729933</v>
      </c>
      <c r="P12" s="19">
        <v>0.128753450878897</v>
      </c>
      <c r="Q12" s="19">
        <v>0.16062014215043799</v>
      </c>
      <c r="R12" s="19"/>
      <c r="S12" s="19">
        <v>0.16698840009762</v>
      </c>
      <c r="T12" s="19">
        <v>0.12396976106226799</v>
      </c>
      <c r="U12" s="19">
        <v>9.4749973054328293E-2</v>
      </c>
      <c r="V12" s="19">
        <v>9.6644440875877993E-2</v>
      </c>
      <c r="W12" s="19">
        <v>0.123522641682156</v>
      </c>
      <c r="X12" s="19">
        <v>0.121648533505155</v>
      </c>
      <c r="Y12" s="19">
        <v>0.117689914375041</v>
      </c>
      <c r="Z12" s="19">
        <v>8.7998323567068507E-2</v>
      </c>
      <c r="AA12" s="19">
        <v>0.12299693066280799</v>
      </c>
      <c r="AB12" s="19"/>
      <c r="AC12" s="19">
        <v>9.8765221634797604E-2</v>
      </c>
      <c r="AD12" s="19">
        <v>0.10499083528403599</v>
      </c>
      <c r="AE12" s="19">
        <v>0.17955574784415601</v>
      </c>
      <c r="AF12" s="19"/>
      <c r="AG12" s="19">
        <v>7.9504151995321001E-2</v>
      </c>
      <c r="AH12" s="19">
        <v>0.10773699271513899</v>
      </c>
      <c r="AI12" s="19">
        <v>9.2839380839028596E-2</v>
      </c>
      <c r="AJ12" s="19">
        <v>9.9061208515934196E-2</v>
      </c>
      <c r="AK12" s="19"/>
      <c r="AL12" s="19">
        <v>0.14861762592507299</v>
      </c>
      <c r="AM12" s="19">
        <v>0.13685007265211799</v>
      </c>
      <c r="AN12" s="19">
        <v>0.10893789801876499</v>
      </c>
      <c r="AO12" s="19">
        <v>9.7649711157478794E-2</v>
      </c>
      <c r="AP12" s="19">
        <v>0.17330679117339701</v>
      </c>
      <c r="AQ12" s="19"/>
      <c r="AR12" s="19">
        <v>0.165599335535523</v>
      </c>
      <c r="AS12" s="19">
        <v>0.123960659856325</v>
      </c>
      <c r="AT12" s="19">
        <v>9.6314526467213599E-2</v>
      </c>
      <c r="AU12" s="19">
        <v>0.105000892924418</v>
      </c>
      <c r="AV12" s="19">
        <v>0.113577110447</v>
      </c>
      <c r="AW12" s="19"/>
      <c r="AX12" s="19">
        <v>0.173470958437421</v>
      </c>
      <c r="AY12" s="19">
        <v>0.13020174573393101</v>
      </c>
      <c r="AZ12" s="19">
        <v>0.14677398924249599</v>
      </c>
      <c r="BA12" s="19">
        <v>8.3322911523819307E-2</v>
      </c>
      <c r="BB12" s="19">
        <v>4.1532827932032501E-2</v>
      </c>
      <c r="BC12" s="19">
        <v>8.4788024995402098E-2</v>
      </c>
      <c r="BD12" s="19"/>
      <c r="BE12" s="19">
        <v>0.14184014143738</v>
      </c>
      <c r="BF12" s="19">
        <v>0.114610681560079</v>
      </c>
      <c r="BG12" s="19">
        <v>9.67037727333417E-2</v>
      </c>
      <c r="BH12" s="19"/>
      <c r="BI12" s="19">
        <v>0.14657992346816801</v>
      </c>
      <c r="BJ12" s="19">
        <v>0.11571309658149399</v>
      </c>
      <c r="BK12" s="19"/>
      <c r="BL12" s="19">
        <v>8.28624571422127E-2</v>
      </c>
      <c r="BM12" s="19">
        <v>0.123934501438605</v>
      </c>
      <c r="BN12" s="19">
        <v>0.162454526651231</v>
      </c>
      <c r="BO12" s="19">
        <v>0.116981609301374</v>
      </c>
      <c r="BP12" s="19">
        <v>0.164577817266296</v>
      </c>
      <c r="BQ12" s="19"/>
      <c r="BR12" s="19">
        <v>0.112426221861122</v>
      </c>
      <c r="BS12" s="19">
        <v>0.16680240564278201</v>
      </c>
      <c r="BT12" s="19">
        <v>0.171471561496882</v>
      </c>
      <c r="BU12" s="19">
        <v>0.149232061147826</v>
      </c>
      <c r="BV12" s="19"/>
      <c r="BW12" s="19">
        <v>0.11609266389003001</v>
      </c>
      <c r="BX12" s="19">
        <v>0.117297960036363</v>
      </c>
      <c r="BY12" s="19">
        <v>0.12226568761357801</v>
      </c>
      <c r="BZ12" s="19">
        <v>9.9802438674957403E-2</v>
      </c>
      <c r="CA12" s="19">
        <v>0.14748354195546901</v>
      </c>
      <c r="CB12" s="19"/>
      <c r="CC12" s="19">
        <v>0.14342103922737601</v>
      </c>
      <c r="CD12" s="19">
        <v>0.163443583897627</v>
      </c>
      <c r="CE12" s="19">
        <v>0.128074250664658</v>
      </c>
      <c r="CF12" s="19">
        <v>0.13468035848847801</v>
      </c>
      <c r="CG12" s="19">
        <v>0.15869553931042699</v>
      </c>
      <c r="CH12" s="19">
        <v>0.110969208915302</v>
      </c>
      <c r="CI12" s="19">
        <v>7.8754081998775094E-2</v>
      </c>
      <c r="CJ12" s="19">
        <v>8.9728098757776195E-2</v>
      </c>
      <c r="CK12" s="19">
        <v>8.8991556323217605E-2</v>
      </c>
      <c r="CL12" s="19">
        <v>7.9074791833426999E-2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149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0.118363319655237</v>
      </c>
      <c r="D9" s="17">
        <v>0.13280018959721601</v>
      </c>
      <c r="E9" s="17">
        <v>0.105362063348407</v>
      </c>
      <c r="F9" s="17"/>
      <c r="G9" s="17">
        <v>0.229446427102102</v>
      </c>
      <c r="H9" s="17">
        <v>0.20508017250208399</v>
      </c>
      <c r="I9" s="17">
        <v>0.14549046025599399</v>
      </c>
      <c r="J9" s="17">
        <v>6.8373456226604595E-2</v>
      </c>
      <c r="K9" s="17">
        <v>6.4229736610513594E-2</v>
      </c>
      <c r="L9" s="17">
        <v>5.9091799746461601E-2</v>
      </c>
      <c r="M9" s="17"/>
      <c r="N9" s="17">
        <v>0.159037023706465</v>
      </c>
      <c r="O9" s="17">
        <v>0.113136840170718</v>
      </c>
      <c r="P9" s="17">
        <v>0.109808607053084</v>
      </c>
      <c r="Q9" s="17">
        <v>8.9146544778093306E-2</v>
      </c>
      <c r="R9" s="17"/>
      <c r="S9" s="17">
        <v>0.25939501550920602</v>
      </c>
      <c r="T9" s="17">
        <v>8.2733789140171404E-2</v>
      </c>
      <c r="U9" s="17">
        <v>6.4431601086399601E-2</v>
      </c>
      <c r="V9" s="17">
        <v>7.2428170304000797E-2</v>
      </c>
      <c r="W9" s="17">
        <v>9.2383838259869705E-2</v>
      </c>
      <c r="X9" s="17">
        <v>0.122676555044506</v>
      </c>
      <c r="Y9" s="17">
        <v>9.4044599119216504E-2</v>
      </c>
      <c r="Z9" s="17">
        <v>8.5886395066945703E-2</v>
      </c>
      <c r="AA9" s="17">
        <v>0.118461749314261</v>
      </c>
      <c r="AB9" s="17"/>
      <c r="AC9" s="17">
        <v>8.9084032038010505E-2</v>
      </c>
      <c r="AD9" s="17">
        <v>0.13560140888573</v>
      </c>
      <c r="AE9" s="17">
        <v>0.141145334948901</v>
      </c>
      <c r="AF9" s="17"/>
      <c r="AG9" s="17">
        <v>9.9876150723779006E-2</v>
      </c>
      <c r="AH9" s="17">
        <v>0.22301046301840299</v>
      </c>
      <c r="AI9" s="17">
        <v>9.3379141637963001E-2</v>
      </c>
      <c r="AJ9" s="17">
        <v>6.6797738187351199E-2</v>
      </c>
      <c r="AK9" s="17"/>
      <c r="AL9" s="17">
        <v>7.0830565415452795E-2</v>
      </c>
      <c r="AM9" s="17">
        <v>9.0682259371993798E-2</v>
      </c>
      <c r="AN9" s="17">
        <v>0.15490997517309299</v>
      </c>
      <c r="AO9" s="17">
        <v>0.231069942456234</v>
      </c>
      <c r="AP9" s="17">
        <v>0.30273317176180597</v>
      </c>
      <c r="AQ9" s="17"/>
      <c r="AR9" s="17">
        <v>0.11006863940678099</v>
      </c>
      <c r="AS9" s="17">
        <v>0.109778084152534</v>
      </c>
      <c r="AT9" s="17">
        <v>0.100172540480964</v>
      </c>
      <c r="AU9" s="17">
        <v>0.120433429811031</v>
      </c>
      <c r="AV9" s="17">
        <v>0.23108895238754601</v>
      </c>
      <c r="AW9" s="17"/>
      <c r="AX9" s="17">
        <v>0.26052196916339398</v>
      </c>
      <c r="AY9" s="17">
        <v>0.108432529203421</v>
      </c>
      <c r="AZ9" s="17">
        <v>9.8794357221701101E-2</v>
      </c>
      <c r="BA9" s="17">
        <v>4.4980560396416597E-2</v>
      </c>
      <c r="BB9" s="17">
        <v>2.5945202633025501E-2</v>
      </c>
      <c r="BC9" s="17">
        <v>4.1697534035443302E-2</v>
      </c>
      <c r="BD9" s="17"/>
      <c r="BE9" s="17">
        <v>0.10469281649683899</v>
      </c>
      <c r="BF9" s="17">
        <v>0.199486491807008</v>
      </c>
      <c r="BG9" s="17">
        <v>6.1023243709755398E-2</v>
      </c>
      <c r="BH9" s="17"/>
      <c r="BI9" s="17">
        <v>9.1892719759030905E-2</v>
      </c>
      <c r="BJ9" s="17">
        <v>0.125083603989603</v>
      </c>
      <c r="BK9" s="17"/>
      <c r="BL9" s="17">
        <v>9.7409920730703994E-2</v>
      </c>
      <c r="BM9" s="17">
        <v>0.12111062815081899</v>
      </c>
      <c r="BN9" s="17">
        <v>0.10642785460755901</v>
      </c>
      <c r="BO9" s="17">
        <v>0.15584816554466499</v>
      </c>
      <c r="BP9" s="17">
        <v>0.15049413477177201</v>
      </c>
      <c r="BQ9" s="17"/>
      <c r="BR9" s="17">
        <v>8.76300665307891E-2</v>
      </c>
      <c r="BS9" s="17">
        <v>0.187770266109407</v>
      </c>
      <c r="BT9" s="17">
        <v>0.39323848844411202</v>
      </c>
      <c r="BU9" s="17">
        <v>0.26215305024429603</v>
      </c>
      <c r="BV9" s="17"/>
      <c r="BW9" s="17">
        <v>0.117926669628515</v>
      </c>
      <c r="BX9" s="17">
        <v>0.106006640704866</v>
      </c>
      <c r="BY9" s="17">
        <v>0.111435130536474</v>
      </c>
      <c r="BZ9" s="17">
        <v>0.10943376678535199</v>
      </c>
      <c r="CA9" s="17">
        <v>0.134699979189154</v>
      </c>
      <c r="CB9" s="17"/>
      <c r="CC9" s="17">
        <v>0.16871674303912601</v>
      </c>
      <c r="CD9" s="17">
        <v>0.13431586313002999</v>
      </c>
      <c r="CE9" s="17">
        <v>0.15162753578198199</v>
      </c>
      <c r="CF9" s="17">
        <v>0.135949065613056</v>
      </c>
      <c r="CG9" s="17">
        <v>0.12744595426612601</v>
      </c>
      <c r="CH9" s="17">
        <v>0.100224225452109</v>
      </c>
      <c r="CI9" s="17">
        <v>9.12051069010585E-2</v>
      </c>
      <c r="CJ9" s="17">
        <v>8.4349064731311096E-2</v>
      </c>
      <c r="CK9" s="17">
        <v>8.7901903994523398E-2</v>
      </c>
      <c r="CL9" s="17">
        <v>5.1780708814183798E-2</v>
      </c>
    </row>
    <row r="10" spans="2:90" ht="30" x14ac:dyDescent="0.25">
      <c r="B10" s="18" t="s">
        <v>133</v>
      </c>
      <c r="C10" s="17">
        <v>0.41624831109431198</v>
      </c>
      <c r="D10" s="17">
        <v>0.39996335021301499</v>
      </c>
      <c r="E10" s="17">
        <v>0.431419863257271</v>
      </c>
      <c r="F10" s="17"/>
      <c r="G10" s="17">
        <v>0.372832159742015</v>
      </c>
      <c r="H10" s="17">
        <v>0.44484701484031802</v>
      </c>
      <c r="I10" s="17">
        <v>0.43896005427506002</v>
      </c>
      <c r="J10" s="17">
        <v>0.42390074189169502</v>
      </c>
      <c r="K10" s="17">
        <v>0.43149915195685901</v>
      </c>
      <c r="L10" s="17">
        <v>0.38322464990937699</v>
      </c>
      <c r="M10" s="17"/>
      <c r="N10" s="17">
        <v>0.40677899634913101</v>
      </c>
      <c r="O10" s="17">
        <v>0.41627478271722101</v>
      </c>
      <c r="P10" s="17">
        <v>0.41834499713338502</v>
      </c>
      <c r="Q10" s="17">
        <v>0.42312728177143299</v>
      </c>
      <c r="R10" s="17"/>
      <c r="S10" s="17">
        <v>0.47368566980573601</v>
      </c>
      <c r="T10" s="17">
        <v>0.45417030963674299</v>
      </c>
      <c r="U10" s="17">
        <v>0.45351467052101202</v>
      </c>
      <c r="V10" s="17">
        <v>0.36015489911077903</v>
      </c>
      <c r="W10" s="17">
        <v>0.35988597747136097</v>
      </c>
      <c r="X10" s="17">
        <v>0.42832764699748599</v>
      </c>
      <c r="Y10" s="17">
        <v>0.32496022697002602</v>
      </c>
      <c r="Z10" s="17">
        <v>0.42888746930361399</v>
      </c>
      <c r="AA10" s="17">
        <v>0.40964834802579098</v>
      </c>
      <c r="AB10" s="17"/>
      <c r="AC10" s="17">
        <v>0.42021670341339001</v>
      </c>
      <c r="AD10" s="17">
        <v>0.42660450481052598</v>
      </c>
      <c r="AE10" s="17">
        <v>0.39786785922994899</v>
      </c>
      <c r="AF10" s="17"/>
      <c r="AG10" s="17">
        <v>0.416745169898951</v>
      </c>
      <c r="AH10" s="17">
        <v>0.39763374776586502</v>
      </c>
      <c r="AI10" s="17">
        <v>0.45130906702746298</v>
      </c>
      <c r="AJ10" s="17">
        <v>0.42546053179062898</v>
      </c>
      <c r="AK10" s="17"/>
      <c r="AL10" s="17">
        <v>0.40556650023531199</v>
      </c>
      <c r="AM10" s="17">
        <v>0.42493242595344699</v>
      </c>
      <c r="AN10" s="17">
        <v>0.42565006004495198</v>
      </c>
      <c r="AO10" s="17">
        <v>0.408837806412435</v>
      </c>
      <c r="AP10" s="17">
        <v>0.32393585993637702</v>
      </c>
      <c r="AQ10" s="17"/>
      <c r="AR10" s="17">
        <v>0.40695934515354798</v>
      </c>
      <c r="AS10" s="17">
        <v>0.41487338944309499</v>
      </c>
      <c r="AT10" s="17">
        <v>0.42244494957953199</v>
      </c>
      <c r="AU10" s="17">
        <v>0.44759967595484002</v>
      </c>
      <c r="AV10" s="17">
        <v>0.38104472238298498</v>
      </c>
      <c r="AW10" s="17"/>
      <c r="AX10" s="17">
        <v>0.45255742720967101</v>
      </c>
      <c r="AY10" s="17">
        <v>0.41849051057932202</v>
      </c>
      <c r="AZ10" s="17">
        <v>0.56648904629180896</v>
      </c>
      <c r="BA10" s="17">
        <v>0.47378442765048401</v>
      </c>
      <c r="BB10" s="17">
        <v>0.16131122296922901</v>
      </c>
      <c r="BC10" s="17">
        <v>0.25031811021063999</v>
      </c>
      <c r="BD10" s="17"/>
      <c r="BE10" s="17">
        <v>0.42308752604587202</v>
      </c>
      <c r="BF10" s="17">
        <v>0.42258118778572901</v>
      </c>
      <c r="BG10" s="17">
        <v>0.40393937446008399</v>
      </c>
      <c r="BH10" s="17"/>
      <c r="BI10" s="17">
        <v>0.39329557969144902</v>
      </c>
      <c r="BJ10" s="17">
        <v>0.42207548848667897</v>
      </c>
      <c r="BK10" s="17"/>
      <c r="BL10" s="17">
        <v>0.39564797931385498</v>
      </c>
      <c r="BM10" s="17">
        <v>0.42469080654837199</v>
      </c>
      <c r="BN10" s="17">
        <v>0.43979156902213301</v>
      </c>
      <c r="BO10" s="17">
        <v>0.42106197399802497</v>
      </c>
      <c r="BP10" s="17">
        <v>0.45363067133587598</v>
      </c>
      <c r="BQ10" s="17"/>
      <c r="BR10" s="17">
        <v>0.41146913859987699</v>
      </c>
      <c r="BS10" s="17">
        <v>0.50127098828067695</v>
      </c>
      <c r="BT10" s="17">
        <v>0.37087029729610099</v>
      </c>
      <c r="BU10" s="17">
        <v>0.43121264313466401</v>
      </c>
      <c r="BV10" s="17"/>
      <c r="BW10" s="17">
        <v>0.48026568043646001</v>
      </c>
      <c r="BX10" s="17">
        <v>0.41868881420156501</v>
      </c>
      <c r="BY10" s="17">
        <v>0.37864739493782301</v>
      </c>
      <c r="BZ10" s="17">
        <v>0.38610107538250499</v>
      </c>
      <c r="CA10" s="17">
        <v>0.42886523459870801</v>
      </c>
      <c r="CB10" s="17"/>
      <c r="CC10" s="17">
        <v>0.43429212903515602</v>
      </c>
      <c r="CD10" s="17">
        <v>0.45124584691765401</v>
      </c>
      <c r="CE10" s="17">
        <v>0.44442434998762198</v>
      </c>
      <c r="CF10" s="17">
        <v>0.41710452723383301</v>
      </c>
      <c r="CG10" s="17">
        <v>0.42627215784852401</v>
      </c>
      <c r="CH10" s="17">
        <v>0.378174273183631</v>
      </c>
      <c r="CI10" s="17">
        <v>0.424167775823593</v>
      </c>
      <c r="CJ10" s="17">
        <v>0.36417196276497799</v>
      </c>
      <c r="CK10" s="17">
        <v>0.390745205423848</v>
      </c>
      <c r="CL10" s="17">
        <v>0.43759410300031198</v>
      </c>
    </row>
    <row r="11" spans="2:90" ht="30" x14ac:dyDescent="0.25">
      <c r="B11" s="18" t="s">
        <v>134</v>
      </c>
      <c r="C11" s="17">
        <v>0.43227623916178998</v>
      </c>
      <c r="D11" s="17">
        <v>0.43289415701968698</v>
      </c>
      <c r="E11" s="17">
        <v>0.43212315263503498</v>
      </c>
      <c r="F11" s="17"/>
      <c r="G11" s="17">
        <v>0.32143249340558699</v>
      </c>
      <c r="H11" s="17">
        <v>0.28642116178291999</v>
      </c>
      <c r="I11" s="17">
        <v>0.38386092392589499</v>
      </c>
      <c r="J11" s="17">
        <v>0.48526700105213499</v>
      </c>
      <c r="K11" s="17">
        <v>0.48603488659715299</v>
      </c>
      <c r="L11" s="17">
        <v>0.54741588419710296</v>
      </c>
      <c r="M11" s="17"/>
      <c r="N11" s="17">
        <v>0.412850559296562</v>
      </c>
      <c r="O11" s="17">
        <v>0.44023563058634801</v>
      </c>
      <c r="P11" s="17">
        <v>0.44794986344686899</v>
      </c>
      <c r="Q11" s="17">
        <v>0.43041828580334901</v>
      </c>
      <c r="R11" s="17"/>
      <c r="S11" s="17">
        <v>0.22690280919828801</v>
      </c>
      <c r="T11" s="17">
        <v>0.43816559363635599</v>
      </c>
      <c r="U11" s="17">
        <v>0.467731603744314</v>
      </c>
      <c r="V11" s="17">
        <v>0.53433650459853599</v>
      </c>
      <c r="W11" s="17">
        <v>0.49988345531698603</v>
      </c>
      <c r="X11" s="17">
        <v>0.41015605621366302</v>
      </c>
      <c r="Y11" s="17">
        <v>0.53390390162419199</v>
      </c>
      <c r="Z11" s="17">
        <v>0.47434051937527399</v>
      </c>
      <c r="AA11" s="17">
        <v>0.43879412440691201</v>
      </c>
      <c r="AB11" s="17"/>
      <c r="AC11" s="17">
        <v>0.47348309538786498</v>
      </c>
      <c r="AD11" s="17">
        <v>0.41682152681858198</v>
      </c>
      <c r="AE11" s="17">
        <v>0.39297992649366797</v>
      </c>
      <c r="AF11" s="17"/>
      <c r="AG11" s="17">
        <v>0.46163416777571298</v>
      </c>
      <c r="AH11" s="17">
        <v>0.35316159369101702</v>
      </c>
      <c r="AI11" s="17">
        <v>0.43014625944102303</v>
      </c>
      <c r="AJ11" s="17">
        <v>0.48960689861295598</v>
      </c>
      <c r="AK11" s="17"/>
      <c r="AL11" s="17">
        <v>0.484636307493297</v>
      </c>
      <c r="AM11" s="17">
        <v>0.44972225644921698</v>
      </c>
      <c r="AN11" s="17">
        <v>0.39434738889242499</v>
      </c>
      <c r="AO11" s="17">
        <v>0.32702616995435402</v>
      </c>
      <c r="AP11" s="17">
        <v>0.32821891881064102</v>
      </c>
      <c r="AQ11" s="17"/>
      <c r="AR11" s="17">
        <v>0.41629887463054699</v>
      </c>
      <c r="AS11" s="17">
        <v>0.44345681674073101</v>
      </c>
      <c r="AT11" s="17">
        <v>0.45251213601789197</v>
      </c>
      <c r="AU11" s="17">
        <v>0.41018506903384899</v>
      </c>
      <c r="AV11" s="17">
        <v>0.37992761295495098</v>
      </c>
      <c r="AW11" s="17"/>
      <c r="AX11" s="17">
        <v>0.243831468179462</v>
      </c>
      <c r="AY11" s="17">
        <v>0.44046910868747502</v>
      </c>
      <c r="AZ11" s="17">
        <v>0.30595936460916701</v>
      </c>
      <c r="BA11" s="17">
        <v>0.450527776693944</v>
      </c>
      <c r="BB11" s="17">
        <v>0.78728036380431898</v>
      </c>
      <c r="BC11" s="17">
        <v>0.68497916663687197</v>
      </c>
      <c r="BD11" s="17"/>
      <c r="BE11" s="17">
        <v>0.424188725564078</v>
      </c>
      <c r="BF11" s="17">
        <v>0.34997157510743698</v>
      </c>
      <c r="BG11" s="17">
        <v>0.52159398520293299</v>
      </c>
      <c r="BH11" s="17"/>
      <c r="BI11" s="17">
        <v>0.49215693543670802</v>
      </c>
      <c r="BJ11" s="17">
        <v>0.41707388988806099</v>
      </c>
      <c r="BK11" s="17"/>
      <c r="BL11" s="17">
        <v>0.49104450129886301</v>
      </c>
      <c r="BM11" s="17">
        <v>0.424553024980792</v>
      </c>
      <c r="BN11" s="17">
        <v>0.422738562088392</v>
      </c>
      <c r="BO11" s="17">
        <v>0.36595255307081898</v>
      </c>
      <c r="BP11" s="17">
        <v>0.34972684932435699</v>
      </c>
      <c r="BQ11" s="17"/>
      <c r="BR11" s="17">
        <v>0.47477199513114499</v>
      </c>
      <c r="BS11" s="17">
        <v>0.22853263470845001</v>
      </c>
      <c r="BT11" s="17">
        <v>0.17445342238445299</v>
      </c>
      <c r="BU11" s="17">
        <v>0.27412365184798798</v>
      </c>
      <c r="BV11" s="17"/>
      <c r="BW11" s="17">
        <v>0.37923261277724801</v>
      </c>
      <c r="BX11" s="17">
        <v>0.45189574378460501</v>
      </c>
      <c r="BY11" s="17">
        <v>0.47172609747183097</v>
      </c>
      <c r="BZ11" s="17">
        <v>0.47483654579229101</v>
      </c>
      <c r="CA11" s="17">
        <v>0.39987964799109599</v>
      </c>
      <c r="CB11" s="17"/>
      <c r="CC11" s="17">
        <v>0.36042242599617202</v>
      </c>
      <c r="CD11" s="17">
        <v>0.358230025809671</v>
      </c>
      <c r="CE11" s="17">
        <v>0.37294649042095301</v>
      </c>
      <c r="CF11" s="17">
        <v>0.42023718305576402</v>
      </c>
      <c r="CG11" s="17">
        <v>0.413609163757438</v>
      </c>
      <c r="CH11" s="17">
        <v>0.49373598460650298</v>
      </c>
      <c r="CI11" s="17">
        <v>0.46658154205330699</v>
      </c>
      <c r="CJ11" s="17">
        <v>0.52214636651996904</v>
      </c>
      <c r="CK11" s="17">
        <v>0.50417981266135903</v>
      </c>
      <c r="CL11" s="17">
        <v>0.49474536763377103</v>
      </c>
    </row>
    <row r="12" spans="2:90" x14ac:dyDescent="0.25">
      <c r="B12" s="18" t="s">
        <v>111</v>
      </c>
      <c r="C12" s="19">
        <v>3.3112130088660797E-2</v>
      </c>
      <c r="D12" s="19">
        <v>3.4342303170082897E-2</v>
      </c>
      <c r="E12" s="19">
        <v>3.10949207592865E-2</v>
      </c>
      <c r="F12" s="19"/>
      <c r="G12" s="19">
        <v>7.6288919750295697E-2</v>
      </c>
      <c r="H12" s="19">
        <v>6.3651650874679097E-2</v>
      </c>
      <c r="I12" s="19">
        <v>3.1688561543051101E-2</v>
      </c>
      <c r="J12" s="19">
        <v>2.2458800829565299E-2</v>
      </c>
      <c r="K12" s="19">
        <v>1.8236224835473599E-2</v>
      </c>
      <c r="L12" s="19">
        <v>1.02676661470586E-2</v>
      </c>
      <c r="M12" s="19"/>
      <c r="N12" s="19">
        <v>2.1333420647842501E-2</v>
      </c>
      <c r="O12" s="19">
        <v>3.0352746525712699E-2</v>
      </c>
      <c r="P12" s="19">
        <v>2.3896532366662199E-2</v>
      </c>
      <c r="Q12" s="19">
        <v>5.7307887647123801E-2</v>
      </c>
      <c r="R12" s="19"/>
      <c r="S12" s="19">
        <v>4.0016505486769202E-2</v>
      </c>
      <c r="T12" s="19">
        <v>2.4930307586729299E-2</v>
      </c>
      <c r="U12" s="19">
        <v>1.43221246482741E-2</v>
      </c>
      <c r="V12" s="19">
        <v>3.3080425986684002E-2</v>
      </c>
      <c r="W12" s="19">
        <v>4.7846728951783303E-2</v>
      </c>
      <c r="X12" s="19">
        <v>3.8839741744345901E-2</v>
      </c>
      <c r="Y12" s="19">
        <v>4.7091272286566198E-2</v>
      </c>
      <c r="Z12" s="19">
        <v>1.0885616254166E-2</v>
      </c>
      <c r="AA12" s="19">
        <v>3.3095778253036799E-2</v>
      </c>
      <c r="AB12" s="19"/>
      <c r="AC12" s="19">
        <v>1.7216169160733499E-2</v>
      </c>
      <c r="AD12" s="19">
        <v>2.0972559485162402E-2</v>
      </c>
      <c r="AE12" s="19">
        <v>6.8006879327481201E-2</v>
      </c>
      <c r="AF12" s="19"/>
      <c r="AG12" s="19">
        <v>2.1744511601557E-2</v>
      </c>
      <c r="AH12" s="19">
        <v>2.6194195524715799E-2</v>
      </c>
      <c r="AI12" s="19">
        <v>2.5165531893551099E-2</v>
      </c>
      <c r="AJ12" s="19">
        <v>1.8134831409063398E-2</v>
      </c>
      <c r="AK12" s="19"/>
      <c r="AL12" s="19">
        <v>3.8966626855938498E-2</v>
      </c>
      <c r="AM12" s="19">
        <v>3.4663058225342103E-2</v>
      </c>
      <c r="AN12" s="19">
        <v>2.5092575889529799E-2</v>
      </c>
      <c r="AO12" s="19">
        <v>3.3066081176977201E-2</v>
      </c>
      <c r="AP12" s="19">
        <v>4.5112049491176198E-2</v>
      </c>
      <c r="AQ12" s="19"/>
      <c r="AR12" s="19">
        <v>6.6673140809124606E-2</v>
      </c>
      <c r="AS12" s="19">
        <v>3.1891709663639897E-2</v>
      </c>
      <c r="AT12" s="19">
        <v>2.4870373921611798E-2</v>
      </c>
      <c r="AU12" s="19">
        <v>2.17818252002808E-2</v>
      </c>
      <c r="AV12" s="19">
        <v>7.93871227451802E-3</v>
      </c>
      <c r="AW12" s="19"/>
      <c r="AX12" s="19">
        <v>4.3089135447473503E-2</v>
      </c>
      <c r="AY12" s="19">
        <v>3.2607851529781698E-2</v>
      </c>
      <c r="AZ12" s="19">
        <v>2.8757231877322698E-2</v>
      </c>
      <c r="BA12" s="19">
        <v>3.0707235259154898E-2</v>
      </c>
      <c r="BB12" s="19">
        <v>2.5463210593426499E-2</v>
      </c>
      <c r="BC12" s="19">
        <v>2.30051891170448E-2</v>
      </c>
      <c r="BD12" s="19"/>
      <c r="BE12" s="19">
        <v>4.8030931893209901E-2</v>
      </c>
      <c r="BF12" s="19">
        <v>2.7960745299825899E-2</v>
      </c>
      <c r="BG12" s="19">
        <v>1.34433966272274E-2</v>
      </c>
      <c r="BH12" s="19"/>
      <c r="BI12" s="19">
        <v>2.2654765112811601E-2</v>
      </c>
      <c r="BJ12" s="19">
        <v>3.5767017635656699E-2</v>
      </c>
      <c r="BK12" s="19"/>
      <c r="BL12" s="19">
        <v>1.5897598656578499E-2</v>
      </c>
      <c r="BM12" s="19">
        <v>2.9645540320017399E-2</v>
      </c>
      <c r="BN12" s="19">
        <v>3.1042014281915501E-2</v>
      </c>
      <c r="BO12" s="19">
        <v>5.71373073864914E-2</v>
      </c>
      <c r="BP12" s="19">
        <v>4.6148344567995402E-2</v>
      </c>
      <c r="BQ12" s="19"/>
      <c r="BR12" s="19">
        <v>2.6128799738188199E-2</v>
      </c>
      <c r="BS12" s="19">
        <v>8.2426110901465496E-2</v>
      </c>
      <c r="BT12" s="19">
        <v>6.1437791875334699E-2</v>
      </c>
      <c r="BU12" s="19">
        <v>3.2510654773051498E-2</v>
      </c>
      <c r="BV12" s="19"/>
      <c r="BW12" s="19">
        <v>2.2575037157776801E-2</v>
      </c>
      <c r="BX12" s="19">
        <v>2.34088013089639E-2</v>
      </c>
      <c r="BY12" s="19">
        <v>3.8191377053872301E-2</v>
      </c>
      <c r="BZ12" s="19">
        <v>2.9628612039852099E-2</v>
      </c>
      <c r="CA12" s="19">
        <v>3.6555138221041797E-2</v>
      </c>
      <c r="CB12" s="19"/>
      <c r="CC12" s="19">
        <v>3.6568701929546699E-2</v>
      </c>
      <c r="CD12" s="19">
        <v>5.6208264142645001E-2</v>
      </c>
      <c r="CE12" s="19">
        <v>3.1001623809443001E-2</v>
      </c>
      <c r="CF12" s="19">
        <v>2.6709224097347099E-2</v>
      </c>
      <c r="CG12" s="19">
        <v>3.2672724127911702E-2</v>
      </c>
      <c r="CH12" s="19">
        <v>2.78655167577571E-2</v>
      </c>
      <c r="CI12" s="19">
        <v>1.80455752220413E-2</v>
      </c>
      <c r="CJ12" s="19">
        <v>2.9332605983742301E-2</v>
      </c>
      <c r="CK12" s="19">
        <v>1.7173077920270199E-2</v>
      </c>
      <c r="CL12" s="19">
        <v>1.5879820551732999E-2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F155"/>
  <sheetViews>
    <sheetView showGridLines="0" tabSelected="1" topLeftCell="A108" workbookViewId="0">
      <selection activeCell="H142" sqref="H142"/>
    </sheetView>
  </sheetViews>
  <sheetFormatPr defaultColWidth="11.42578125" defaultRowHeight="15" x14ac:dyDescent="0.25"/>
  <cols>
    <col min="4" max="4" width="100.7109375" customWidth="1"/>
    <col min="5" max="5" width="20.7109375" customWidth="1"/>
  </cols>
  <sheetData>
    <row r="2" spans="3:6" ht="39.950000000000003" customHeight="1" x14ac:dyDescent="0.25">
      <c r="D2" s="1" t="s">
        <v>11</v>
      </c>
    </row>
    <row r="6" spans="3:6" x14ac:dyDescent="0.25">
      <c r="D6" s="8" t="str">
        <f>HYPERLINK("#'Full Results'!A1", "Full Results")</f>
        <v>Full Results</v>
      </c>
    </row>
    <row r="8" spans="3:6" x14ac:dyDescent="0.25">
      <c r="D8" s="6" t="s">
        <v>12</v>
      </c>
      <c r="E8" s="6" t="s">
        <v>13</v>
      </c>
      <c r="F8" s="6" t="s">
        <v>14</v>
      </c>
    </row>
    <row r="9" spans="3:6" x14ac:dyDescent="0.25">
      <c r="C9">
        <v>1</v>
      </c>
      <c r="D9" s="8" t="str">
        <f>HYPERLINK("#'Table 1'!A1", " Which of the following best explains how you feel about the local neighbourhood you currently live in?")</f>
        <v xml:space="preserve"> Which of the following best explains how you feel about the local neighbourhood you currently live in?</v>
      </c>
      <c r="E9" s="14" t="str">
        <f>HYPERLINK("#'Full Results'!A11", "11")</f>
        <v>11</v>
      </c>
      <c r="F9" t="s">
        <v>113</v>
      </c>
    </row>
    <row r="10" spans="3:6" x14ac:dyDescent="0.25">
      <c r="C10">
        <v>2</v>
      </c>
      <c r="D10" s="8" t="str">
        <f>HYPERLINK("#'Table 2'!A1", "Grid Summary: Which of the following do you have in your local neighbourhood?")</f>
        <v>Grid Summary: Which of the following do you have in your local neighbourhood?</v>
      </c>
      <c r="E10" s="7"/>
      <c r="F10" t="s">
        <v>113</v>
      </c>
    </row>
    <row r="11" spans="3:6" x14ac:dyDescent="0.25">
      <c r="C11">
        <v>3</v>
      </c>
      <c r="D11" s="8" t="str">
        <f>HYPERLINK("#'Table 3'!A1", "Which of the following do you have in your local neighbourhood?: Pub")</f>
        <v>Which of the following do you have in your local neighbourhood?: Pub</v>
      </c>
      <c r="E11" s="14" t="str">
        <f>HYPERLINK("#'Full Results'!A20", "20")</f>
        <v>20</v>
      </c>
      <c r="F11" t="s">
        <v>113</v>
      </c>
    </row>
    <row r="12" spans="3:6" x14ac:dyDescent="0.25">
      <c r="C12">
        <v>4</v>
      </c>
      <c r="D12" s="8" t="str">
        <f>HYPERLINK("#'Table 4'!A1", "Which of the following do you have in your local neighbourhood?: Library")</f>
        <v>Which of the following do you have in your local neighbourhood?: Library</v>
      </c>
      <c r="E12" s="14" t="str">
        <f>HYPERLINK("#'Full Results'!A27", "27")</f>
        <v>27</v>
      </c>
      <c r="F12" t="s">
        <v>113</v>
      </c>
    </row>
    <row r="13" spans="3:6" x14ac:dyDescent="0.25">
      <c r="C13">
        <v>5</v>
      </c>
      <c r="D13" s="8" t="str">
        <f>HYPERLINK("#'Table 5'!A1", "Which of the following do you have in your local neighbourhood?: Town hall")</f>
        <v>Which of the following do you have in your local neighbourhood?: Town hall</v>
      </c>
      <c r="E13" s="14" t="str">
        <f>HYPERLINK("#'Full Results'!A34", "34")</f>
        <v>34</v>
      </c>
      <c r="F13" t="s">
        <v>113</v>
      </c>
    </row>
    <row r="14" spans="3:6" x14ac:dyDescent="0.25">
      <c r="C14">
        <v>6</v>
      </c>
      <c r="D14" s="8" t="str">
        <f>HYPERLINK("#'Table 6'!A1", "Which of the following do you have in your local neighbourhood?: Youth club")</f>
        <v>Which of the following do you have in your local neighbourhood?: Youth club</v>
      </c>
      <c r="E14" s="14" t="str">
        <f>HYPERLINK("#'Full Results'!A41", "41")</f>
        <v>41</v>
      </c>
      <c r="F14" t="s">
        <v>113</v>
      </c>
    </row>
    <row r="15" spans="3:6" x14ac:dyDescent="0.25">
      <c r="C15">
        <v>7</v>
      </c>
      <c r="D15" s="8" t="str">
        <f>HYPERLINK("#'Table 7'!A1", "Which of the following do you have in your local neighbourhood?: Religious place of worship")</f>
        <v>Which of the following do you have in your local neighbourhood?: Religious place of worship</v>
      </c>
      <c r="E15" s="14" t="str">
        <f>HYPERLINK("#'Full Results'!A48", "48")</f>
        <v>48</v>
      </c>
      <c r="F15" t="s">
        <v>113</v>
      </c>
    </row>
    <row r="16" spans="3:6" x14ac:dyDescent="0.25">
      <c r="C16">
        <v>8</v>
      </c>
      <c r="D16" s="8" t="str">
        <f>HYPERLINK("#'Table 8'!A1", "Which of the following do you have in your local neighbourhood?: Cafe")</f>
        <v>Which of the following do you have in your local neighbourhood?: Cafe</v>
      </c>
      <c r="E16" s="14" t="str">
        <f>HYPERLINK("#'Full Results'!A55", "55")</f>
        <v>55</v>
      </c>
      <c r="F16" t="s">
        <v>113</v>
      </c>
    </row>
    <row r="17" spans="3:6" x14ac:dyDescent="0.25">
      <c r="C17">
        <v>9</v>
      </c>
      <c r="D17" s="8" t="str">
        <f>HYPERLINK("#'Table 9'!A1", "Which of the following do you have in your local neighbourhood?: Primary school")</f>
        <v>Which of the following do you have in your local neighbourhood?: Primary school</v>
      </c>
      <c r="E17" s="14" t="str">
        <f>HYPERLINK("#'Full Results'!A62", "62")</f>
        <v>62</v>
      </c>
      <c r="F17" t="s">
        <v>113</v>
      </c>
    </row>
    <row r="18" spans="3:6" x14ac:dyDescent="0.25">
      <c r="C18">
        <v>10</v>
      </c>
      <c r="D18" s="8" t="str">
        <f>HYPERLINK("#'Table 10'!A1", "Which of the following do you have in your local neighbourhood?: Secondary school")</f>
        <v>Which of the following do you have in your local neighbourhood?: Secondary school</v>
      </c>
      <c r="E18" s="14" t="str">
        <f>HYPERLINK("#'Full Results'!A69", "69")</f>
        <v>69</v>
      </c>
      <c r="F18" t="s">
        <v>113</v>
      </c>
    </row>
    <row r="19" spans="3:6" x14ac:dyDescent="0.25">
      <c r="C19">
        <v>11</v>
      </c>
      <c r="D19" s="8" t="str">
        <f>HYPERLINK("#'Table 11'!A1", "Which of the following do you have in your local neighbourhood?: GP or doctor’s practice")</f>
        <v>Which of the following do you have in your local neighbourhood?: GP or doctor’s practice</v>
      </c>
      <c r="E19" s="14" t="str">
        <f>HYPERLINK("#'Full Results'!A76", "76")</f>
        <v>76</v>
      </c>
      <c r="F19" t="s">
        <v>113</v>
      </c>
    </row>
    <row r="20" spans="3:6" x14ac:dyDescent="0.25">
      <c r="C20">
        <v>12</v>
      </c>
      <c r="D20" s="8" t="str">
        <f>HYPERLINK("#'Table 12'!A1", "Which of the following do you have in your local neighbourhood?: High street")</f>
        <v>Which of the following do you have in your local neighbourhood?: High street</v>
      </c>
      <c r="E20" s="14" t="str">
        <f>HYPERLINK("#'Full Results'!A83", "83")</f>
        <v>83</v>
      </c>
      <c r="F20" t="s">
        <v>113</v>
      </c>
    </row>
    <row r="21" spans="3:6" x14ac:dyDescent="0.25">
      <c r="C21">
        <v>13</v>
      </c>
      <c r="D21" s="8" t="str">
        <f>HYPERLINK("#'Table 13'!A1", "Which of the following do you have in your local neighbourhood?: Community or civic centre")</f>
        <v>Which of the following do you have in your local neighbourhood?: Community or civic centre</v>
      </c>
      <c r="E21" s="14" t="str">
        <f>HYPERLINK("#'Full Results'!A90", "90")</f>
        <v>90</v>
      </c>
      <c r="F21" t="s">
        <v>113</v>
      </c>
    </row>
    <row r="22" spans="3:6" x14ac:dyDescent="0.25">
      <c r="C22">
        <v>14</v>
      </c>
      <c r="D22" s="8" t="str">
        <f>HYPERLINK("#'Table 14'!A1", "Which of the following do you have in your local neighbourhood?: Sports club")</f>
        <v>Which of the following do you have in your local neighbourhood?: Sports club</v>
      </c>
      <c r="E22" s="14" t="str">
        <f>HYPERLINK("#'Full Results'!A97", "97")</f>
        <v>97</v>
      </c>
      <c r="F22" t="s">
        <v>113</v>
      </c>
    </row>
    <row r="23" spans="3:6" x14ac:dyDescent="0.25">
      <c r="C23">
        <v>15</v>
      </c>
      <c r="D23" s="8" t="str">
        <f>HYPERLINK("#'Table 15'!A1", "Which of the following do you have in your local neighbourhood?: Town or village hall")</f>
        <v>Which of the following do you have in your local neighbourhood?: Town or village hall</v>
      </c>
      <c r="E23" s="14" t="str">
        <f>HYPERLINK("#'Full Results'!A104", "104")</f>
        <v>104</v>
      </c>
      <c r="F23" t="s">
        <v>113</v>
      </c>
    </row>
    <row r="24" spans="3:6" x14ac:dyDescent="0.25">
      <c r="C24">
        <v>16</v>
      </c>
      <c r="D24" s="8" t="str">
        <f>HYPERLINK("#'Table 16'!A1", "Which of the following do you have in your local neighbourhood?: Hospital")</f>
        <v>Which of the following do you have in your local neighbourhood?: Hospital</v>
      </c>
      <c r="E24" s="14" t="str">
        <f>HYPERLINK("#'Full Results'!A111", "111")</f>
        <v>111</v>
      </c>
      <c r="F24" t="s">
        <v>113</v>
      </c>
    </row>
    <row r="25" spans="3:6" x14ac:dyDescent="0.25">
      <c r="C25">
        <v>17</v>
      </c>
      <c r="D25" s="8" t="str">
        <f>HYPERLINK("#'Table 17'!A1", "Which of the following do you have in your local neighbourhood?: Dentist")</f>
        <v>Which of the following do you have in your local neighbourhood?: Dentist</v>
      </c>
      <c r="E25" s="14" t="str">
        <f>HYPERLINK("#'Full Results'!A118", "118")</f>
        <v>118</v>
      </c>
      <c r="F25" t="s">
        <v>113</v>
      </c>
    </row>
    <row r="26" spans="3:6" x14ac:dyDescent="0.25">
      <c r="C26">
        <v>18</v>
      </c>
      <c r="D26" s="8" t="str">
        <f>HYPERLINK("#'Table 18'!A1", "Which of the following do you have in your local neighbourhood?: Public green space like parks")</f>
        <v>Which of the following do you have in your local neighbourhood?: Public green space like parks</v>
      </c>
      <c r="E26" s="14" t="str">
        <f>HYPERLINK("#'Full Results'!A125", "125")</f>
        <v>125</v>
      </c>
      <c r="F26" t="s">
        <v>113</v>
      </c>
    </row>
    <row r="27" spans="3:6" x14ac:dyDescent="0.25">
      <c r="C27">
        <v>19</v>
      </c>
      <c r="D27" s="8" t="str">
        <f>HYPERLINK("#'Table 19'!A1", "Grid Summary: For each of the following, would you tend to stay in your local neighbourhood, or travel to a different neighbourhood (such as a different town, or the nearest city)?")</f>
        <v>Grid Summary: For each of the following, would you tend to stay in your local neighbourhood, or travel to a different neighbourhood (such as a different town, or the nearest city)?</v>
      </c>
      <c r="E27" s="7"/>
      <c r="F27" t="s">
        <v>113</v>
      </c>
    </row>
    <row r="28" spans="3:6" x14ac:dyDescent="0.25">
      <c r="C28">
        <v>20</v>
      </c>
      <c r="D28" s="8" t="str">
        <f>HYPERLINK("#'Table 20'!A1", "For each of the following, would you tend to stay in your local neighbourhood, or travel to a different neighbourhood (such as a different town, or the nearest city)?:  A large grocery shop")</f>
        <v>For each of the following, would you tend to stay in your local neighbourhood, or travel to a different neighbourhood (such as a different town, or the nearest city)?:  A large grocery shop</v>
      </c>
      <c r="E28" s="14" t="str">
        <f>HYPERLINK("#'Full Results'!A132", "132")</f>
        <v>132</v>
      </c>
      <c r="F28" t="s">
        <v>113</v>
      </c>
    </row>
    <row r="29" spans="3:6" x14ac:dyDescent="0.25">
      <c r="C29">
        <v>21</v>
      </c>
      <c r="D29" s="8" t="str">
        <f>HYPERLINK("#'Table 21'!A1", "For each of the following, would you tend to stay in your local neighbourhood, or travel to a different neighbourhood (such as a different town, or the nearest city)?: Clothes shopping")</f>
        <v>For each of the following, would you tend to stay in your local neighbourhood, or travel to a different neighbourhood (such as a different town, or the nearest city)?: Clothes shopping</v>
      </c>
      <c r="E29" s="14" t="str">
        <f>HYPERLINK("#'Full Results'!A139", "139")</f>
        <v>139</v>
      </c>
      <c r="F29" t="s">
        <v>113</v>
      </c>
    </row>
    <row r="30" spans="3:6" x14ac:dyDescent="0.25">
      <c r="C30">
        <v>22</v>
      </c>
      <c r="D30" s="8" t="str">
        <f>HYPERLINK("#'Table 22'!A1", "For each of the following, would you tend to stay in your local neighbourhood, or travel to a different neighbourhood (such as a different town, or the nearest city)?: An evening out")</f>
        <v>For each of the following, would you tend to stay in your local neighbourhood, or travel to a different neighbourhood (such as a different town, or the nearest city)?: An evening out</v>
      </c>
      <c r="E30" s="14" t="str">
        <f>HYPERLINK("#'Full Results'!A146", "146")</f>
        <v>146</v>
      </c>
      <c r="F30" t="s">
        <v>113</v>
      </c>
    </row>
    <row r="31" spans="3:6" x14ac:dyDescent="0.25">
      <c r="C31">
        <v>23</v>
      </c>
      <c r="D31" s="8" t="str">
        <f>HYPERLINK("#'Table 23'!A1", "For each of the following, would you tend to stay in your local neighbourhood, or travel to a different neighbourhood (such as a different town, or the nearest city)?: To spend time outside in nature")</f>
        <v>For each of the following, would you tend to stay in your local neighbourhood, or travel to a different neighbourhood (such as a different town, or the nearest city)?: To spend time outside in nature</v>
      </c>
      <c r="E31" s="14" t="str">
        <f>HYPERLINK("#'Full Results'!A153", "153")</f>
        <v>153</v>
      </c>
      <c r="F31" t="s">
        <v>113</v>
      </c>
    </row>
    <row r="32" spans="3:6" x14ac:dyDescent="0.25">
      <c r="C32">
        <v>24</v>
      </c>
      <c r="D32" s="8" t="str">
        <f>HYPERLINK("#'Table 24'!A1", "For each of the following, would you tend to stay in your local neighbourhood, or travel to a different neighbourhood (such as a different town, or the nearest city)?: To meet a friend")</f>
        <v>For each of the following, would you tend to stay in your local neighbourhood, or travel to a different neighbourhood (such as a different town, or the nearest city)?: To meet a friend</v>
      </c>
      <c r="E32" s="14" t="str">
        <f>HYPERLINK("#'Full Results'!A160", "160")</f>
        <v>160</v>
      </c>
      <c r="F32" t="s">
        <v>113</v>
      </c>
    </row>
    <row r="33" spans="3:6" x14ac:dyDescent="0.25">
      <c r="C33">
        <v>25</v>
      </c>
      <c r="D33" s="8" t="str">
        <f>HYPERLINK("#'Table 25'!A1", "For each of the following, would you tend to stay in your local neighbourhood, or travel to a different neighbourhood (such as a different town, or the nearest city)?: To get childcare")</f>
        <v>For each of the following, would you tend to stay in your local neighbourhood, or travel to a different neighbourhood (such as a different town, or the nearest city)?: To get childcare</v>
      </c>
      <c r="E33" s="14" t="str">
        <f>HYPERLINK("#'Full Results'!A167", "167")</f>
        <v>167</v>
      </c>
      <c r="F33" t="s">
        <v>173</v>
      </c>
    </row>
    <row r="34" spans="3:6" x14ac:dyDescent="0.25">
      <c r="C34">
        <v>26</v>
      </c>
      <c r="D34" s="8" t="str">
        <f>HYPERLINK("#'Table 26'!A1", "For each of the following, would you tend to stay in your local neighbourhood, or travel to a different neighbourhood (such as a different town, or the nearest city)?: To exercise")</f>
        <v>For each of the following, would you tend to stay in your local neighbourhood, or travel to a different neighbourhood (such as a different town, or the nearest city)?: To exercise</v>
      </c>
      <c r="E34" s="14" t="str">
        <f>HYPERLINK("#'Full Results'!A174", "174")</f>
        <v>174</v>
      </c>
      <c r="F34" t="s">
        <v>113</v>
      </c>
    </row>
    <row r="35" spans="3:6" x14ac:dyDescent="0.25">
      <c r="C35">
        <v>27</v>
      </c>
      <c r="D35" s="8" t="str">
        <f>HYPERLINK("#'Table 27'!A1", "For each of the following, would you tend to stay in your local neighbourhood, or travel to a different neighbourhood (such as a different town, or the nearest city)?: For leisure activities (e.g. cinema, sports)")</f>
        <v>For each of the following, would you tend to stay in your local neighbourhood, or travel to a different neighbourhood (such as a different town, or the nearest city)?: For leisure activities (e.g. cinema, sports)</v>
      </c>
      <c r="E35" s="14" t="str">
        <f>HYPERLINK("#'Full Results'!A181", "181")</f>
        <v>181</v>
      </c>
      <c r="F35" t="s">
        <v>113</v>
      </c>
    </row>
    <row r="36" spans="3:6" x14ac:dyDescent="0.25">
      <c r="C36">
        <v>28</v>
      </c>
      <c r="D36" s="8" t="str">
        <f>HYPERLINK("#'Table 28'!A1", "Which do you think are the most important issues facing the country at this time?Please tick up to three")</f>
        <v>Which do you think are the most important issues facing the country at this time?Please tick up to three</v>
      </c>
      <c r="E36" s="14" t="str">
        <f>HYPERLINK("#'Full Results'!A188", "188")</f>
        <v>188</v>
      </c>
      <c r="F36" t="s">
        <v>113</v>
      </c>
    </row>
    <row r="37" spans="3:6" x14ac:dyDescent="0.25">
      <c r="C37">
        <v>29</v>
      </c>
      <c r="D37" s="8" t="str">
        <f>HYPERLINK("#'Table 29'!A1", "What are the biggest issues facing your local neighbourhood?Select up to three")</f>
        <v>What are the biggest issues facing your local neighbourhood?Select up to three</v>
      </c>
      <c r="E37" s="14" t="str">
        <f>HYPERLINK("#'Full Results'!A208", "208")</f>
        <v>208</v>
      </c>
      <c r="F37" t="s">
        <v>113</v>
      </c>
    </row>
    <row r="38" spans="3:6" x14ac:dyDescent="0.25">
      <c r="C38">
        <v>30</v>
      </c>
      <c r="D38" s="8" t="str">
        <f>HYPERLINK("#'Table 30'!A1", " Which of the following is more important to you?")</f>
        <v xml:space="preserve"> Which of the following is more important to you?</v>
      </c>
      <c r="E38" s="14" t="str">
        <f>HYPERLINK("#'Full Results'!A230", "230")</f>
        <v>230</v>
      </c>
      <c r="F38" t="s">
        <v>113</v>
      </c>
    </row>
    <row r="39" spans="3:6" x14ac:dyDescent="0.25">
      <c r="C39">
        <v>31</v>
      </c>
      <c r="D39" s="8" t="str">
        <f>HYPERLINK("#'Table 31'!A1", " Which of the following is more important to you?")</f>
        <v xml:space="preserve"> Which of the following is more important to you?</v>
      </c>
      <c r="E39" s="14" t="str">
        <f>HYPERLINK("#'Full Results'!A237", "237")</f>
        <v>237</v>
      </c>
      <c r="F39" t="s">
        <v>113</v>
      </c>
    </row>
    <row r="40" spans="3:6" x14ac:dyDescent="0.25">
      <c r="C40">
        <v>32</v>
      </c>
      <c r="D40" s="8" t="str">
        <f>HYPERLINK("#'Table 32'!A1", " Which of the following is more important to you?")</f>
        <v xml:space="preserve"> Which of the following is more important to you?</v>
      </c>
      <c r="E40" s="14" t="str">
        <f>HYPERLINK("#'Full Results'!A244", "244")</f>
        <v>244</v>
      </c>
      <c r="F40" t="s">
        <v>113</v>
      </c>
    </row>
    <row r="41" spans="3:6" x14ac:dyDescent="0.25">
      <c r="C41">
        <v>33</v>
      </c>
      <c r="D41" s="8" t="str">
        <f>HYPERLINK("#'Table 33'!A1", " Which of the following is more important to you?")</f>
        <v xml:space="preserve"> Which of the following is more important to you?</v>
      </c>
      <c r="E41" s="14" t="str">
        <f>HYPERLINK("#'Full Results'!A251", "251")</f>
        <v>251</v>
      </c>
      <c r="F41" t="s">
        <v>113</v>
      </c>
    </row>
    <row r="42" spans="3:6" x14ac:dyDescent="0.25">
      <c r="C42">
        <v>34</v>
      </c>
      <c r="D42" s="8" t="str">
        <f>HYPERLINK("#'Table 34'!A1", " Which of the following is more important to you?")</f>
        <v xml:space="preserve"> Which of the following is more important to you?</v>
      </c>
      <c r="E42" s="14" t="str">
        <f>HYPERLINK("#'Full Results'!A258", "258")</f>
        <v>258</v>
      </c>
      <c r="F42" t="s">
        <v>113</v>
      </c>
    </row>
    <row r="43" spans="3:6" x14ac:dyDescent="0.25">
      <c r="C43">
        <v>35</v>
      </c>
      <c r="D43" s="8" t="str">
        <f>HYPERLINK("#'Table 35'!A1", " Which of the following is more important to you?")</f>
        <v xml:space="preserve"> Which of the following is more important to you?</v>
      </c>
      <c r="E43" s="14" t="str">
        <f>HYPERLINK("#'Full Results'!A265", "265")</f>
        <v>265</v>
      </c>
      <c r="F43" t="s">
        <v>113</v>
      </c>
    </row>
    <row r="44" spans="3:6" x14ac:dyDescent="0.25">
      <c r="C44">
        <v>36</v>
      </c>
      <c r="D44" s="8" t="str">
        <f>HYPERLINK("#'Table 36'!A1", "If the government took action to grow the national economy, what impacts, if any, would you expect this to have on your local neighbourhood?Select any which apply")</f>
        <v>If the government took action to grow the national economy, what impacts, if any, would you expect this to have on your local neighbourhood?Select any which apply</v>
      </c>
      <c r="E44" s="14" t="str">
        <f>HYPERLINK("#'Full Results'!A272", "272")</f>
        <v>272</v>
      </c>
      <c r="F44" t="s">
        <v>113</v>
      </c>
    </row>
    <row r="45" spans="3:6" x14ac:dyDescent="0.25">
      <c r="C45">
        <v>37</v>
      </c>
      <c r="D45" s="8" t="str">
        <f>HYPERLINK("#'Table 37'!A1", "Grid Summary: How much do you trust the following institutions, people and groups, if at all?")</f>
        <v>Grid Summary: How much do you trust the following institutions, people and groups, if at all?</v>
      </c>
      <c r="E45" s="7"/>
      <c r="F45" t="s">
        <v>113</v>
      </c>
    </row>
    <row r="46" spans="3:6" x14ac:dyDescent="0.25">
      <c r="C46">
        <v>38</v>
      </c>
      <c r="D46" s="8" t="str">
        <f>HYPERLINK("#'Table 38'!A1", "How much do you trust the following institutions, people and groups, if at all?: The national Government")</f>
        <v>How much do you trust the following institutions, people and groups, if at all?: The national Government</v>
      </c>
      <c r="E46" s="14" t="str">
        <f>HYPERLINK("#'Full Results'!A291", "291")</f>
        <v>291</v>
      </c>
      <c r="F46" t="s">
        <v>113</v>
      </c>
    </row>
    <row r="47" spans="3:6" x14ac:dyDescent="0.25">
      <c r="C47">
        <v>39</v>
      </c>
      <c r="D47" s="8" t="str">
        <f>HYPERLINK("#'Table 39'!A1", "How much do you trust the following institutions, people and groups, if at all?: Businesses in England")</f>
        <v>How much do you trust the following institutions, people and groups, if at all?: Businesses in England</v>
      </c>
      <c r="E47" s="14" t="str">
        <f>HYPERLINK("#'Full Results'!A299", "299")</f>
        <v>299</v>
      </c>
      <c r="F47" t="s">
        <v>113</v>
      </c>
    </row>
    <row r="48" spans="3:6" x14ac:dyDescent="0.25">
      <c r="C48">
        <v>40</v>
      </c>
      <c r="D48" s="8" t="str">
        <f>HYPERLINK("#'Table 40'!A1", "How much do you trust the following institutions, people and groups, if at all?: My local council")</f>
        <v>How much do you trust the following institutions, people and groups, if at all?: My local council</v>
      </c>
      <c r="E48" s="14" t="str">
        <f>HYPERLINK("#'Full Results'!A307", "307")</f>
        <v>307</v>
      </c>
      <c r="F48" t="s">
        <v>113</v>
      </c>
    </row>
    <row r="49" spans="3:6" x14ac:dyDescent="0.25">
      <c r="C49">
        <v>41</v>
      </c>
      <c r="D49" s="8" t="str">
        <f>HYPERLINK("#'Table 41'!A1", "How much do you trust the following institutions, people and groups, if at all?: My regional mayor")</f>
        <v>How much do you trust the following institutions, people and groups, if at all?: My regional mayor</v>
      </c>
      <c r="E49" s="14" t="str">
        <f>HYPERLINK("#'Full Results'!A315", "315")</f>
        <v>315</v>
      </c>
      <c r="F49" t="s">
        <v>173</v>
      </c>
    </row>
    <row r="50" spans="3:6" x14ac:dyDescent="0.25">
      <c r="C50">
        <v>42</v>
      </c>
      <c r="D50" s="8" t="str">
        <f>HYPERLINK("#'Table 42'!A1", "How much do you trust the following institutions, people and groups, if at all?: The local police")</f>
        <v>How much do you trust the following institutions, people and groups, if at all?: The local police</v>
      </c>
      <c r="E50" s="14" t="str">
        <f>HYPERLINK("#'Full Results'!A323", "323")</f>
        <v>323</v>
      </c>
      <c r="F50" t="s">
        <v>113</v>
      </c>
    </row>
    <row r="51" spans="3:6" x14ac:dyDescent="0.25">
      <c r="C51">
        <v>43</v>
      </c>
      <c r="D51" s="8" t="str">
        <f>HYPERLINK("#'Table 43'!A1", "How much do you trust the following institutions, people and groups, if at all?: The NHS")</f>
        <v>How much do you trust the following institutions, people and groups, if at all?: The NHS</v>
      </c>
      <c r="E51" s="14" t="str">
        <f>HYPERLINK("#'Full Results'!A331", "331")</f>
        <v>331</v>
      </c>
      <c r="F51" t="s">
        <v>113</v>
      </c>
    </row>
    <row r="52" spans="3:6" x14ac:dyDescent="0.25">
      <c r="C52">
        <v>44</v>
      </c>
      <c r="D52" s="8" t="str">
        <f>HYPERLINK("#'Table 44'!A1", "How much do you trust the following institutions, people and groups, if at all?: My local MP")</f>
        <v>How much do you trust the following institutions, people and groups, if at all?: My local MP</v>
      </c>
      <c r="E52" s="14" t="str">
        <f>HYPERLINK("#'Full Results'!A339", "339")</f>
        <v>339</v>
      </c>
      <c r="F52" t="s">
        <v>113</v>
      </c>
    </row>
    <row r="53" spans="3:6" x14ac:dyDescent="0.25">
      <c r="C53">
        <v>45</v>
      </c>
      <c r="D53" s="8" t="str">
        <f>HYPERLINK("#'Table 45'!A1", "Grid Summary: How likely or unlikely are you to consider voting for the following political parties in the future?")</f>
        <v>Grid Summary: How likely or unlikely are you to consider voting for the following political parties in the future?</v>
      </c>
      <c r="E53" s="7"/>
      <c r="F53" t="s">
        <v>113</v>
      </c>
    </row>
    <row r="54" spans="3:6" x14ac:dyDescent="0.25">
      <c r="C54">
        <v>46</v>
      </c>
      <c r="D54" s="8" t="str">
        <f>HYPERLINK("#'Table 46'!A1", "How likely or unlikely are you to consider voting for the following political parties in the future?: The Conservative Party")</f>
        <v>How likely or unlikely are you to consider voting for the following political parties in the future?: The Conservative Party</v>
      </c>
      <c r="E54" s="14" t="str">
        <f>HYPERLINK("#'Full Results'!A347", "347")</f>
        <v>347</v>
      </c>
      <c r="F54" t="s">
        <v>113</v>
      </c>
    </row>
    <row r="55" spans="3:6" x14ac:dyDescent="0.25">
      <c r="C55">
        <v>47</v>
      </c>
      <c r="D55" s="8" t="str">
        <f>HYPERLINK("#'Table 47'!A1", "How likely or unlikely are you to consider voting for the following political parties in the future?: The Labour Party")</f>
        <v>How likely or unlikely are you to consider voting for the following political parties in the future?: The Labour Party</v>
      </c>
      <c r="E55" s="14" t="str">
        <f>HYPERLINK("#'Full Results'!A362", "362")</f>
        <v>362</v>
      </c>
      <c r="F55" t="s">
        <v>113</v>
      </c>
    </row>
    <row r="56" spans="3:6" x14ac:dyDescent="0.25">
      <c r="C56">
        <v>48</v>
      </c>
      <c r="D56" s="8" t="str">
        <f>HYPERLINK("#'Table 48'!A1", "How likely or unlikely are you to consider voting for the following political parties in the future?: The Liberal Democrats")</f>
        <v>How likely or unlikely are you to consider voting for the following political parties in the future?: The Liberal Democrats</v>
      </c>
      <c r="E56" s="14" t="str">
        <f>HYPERLINK("#'Full Results'!A377", "377")</f>
        <v>377</v>
      </c>
      <c r="F56" t="s">
        <v>113</v>
      </c>
    </row>
    <row r="57" spans="3:6" x14ac:dyDescent="0.25">
      <c r="C57">
        <v>49</v>
      </c>
      <c r="D57" s="8" t="str">
        <f>HYPERLINK("#'Table 49'!A1", "How likely or unlikely are you to consider voting for the following political parties in the future?: The Green Party")</f>
        <v>How likely or unlikely are you to consider voting for the following political parties in the future?: The Green Party</v>
      </c>
      <c r="E57" s="14" t="str">
        <f>HYPERLINK("#'Full Results'!A392", "392")</f>
        <v>392</v>
      </c>
      <c r="F57" t="s">
        <v>113</v>
      </c>
    </row>
    <row r="58" spans="3:6" x14ac:dyDescent="0.25">
      <c r="C58">
        <v>50</v>
      </c>
      <c r="D58" s="8" t="str">
        <f>HYPERLINK("#'Table 50'!A1", "How likely or unlikely are you to consider voting for the following political parties in the future?: Reform UK")</f>
        <v>How likely or unlikely are you to consider voting for the following political parties in the future?: Reform UK</v>
      </c>
      <c r="E58" s="14" t="str">
        <f>HYPERLINK("#'Full Results'!A407", "407")</f>
        <v>407</v>
      </c>
      <c r="F58" t="s">
        <v>113</v>
      </c>
    </row>
    <row r="59" spans="3:6" x14ac:dyDescent="0.25">
      <c r="C59">
        <v>51</v>
      </c>
      <c r="D59" s="8" t="str">
        <f>HYPERLINK("#'Table 51'!A1", " When you think about your “neighbourhood”, which of the following best describes what you think about?")</f>
        <v xml:space="preserve"> When you think about your “neighbourhood”, which of the following best describes what you think about?</v>
      </c>
      <c r="E59" s="14" t="str">
        <f>HYPERLINK("#'Full Results'!A422", "422")</f>
        <v>422</v>
      </c>
      <c r="F59" t="s">
        <v>113</v>
      </c>
    </row>
    <row r="60" spans="3:6" x14ac:dyDescent="0.25">
      <c r="C60">
        <v>53</v>
      </c>
      <c r="D60" s="8" t="str">
        <f>HYPERLINK("#'Table 53'!A1", "Grid Summary: Thinking about your local neighbourhood, would you say the following have gotten better or worse over the past 10 years?")</f>
        <v>Grid Summary: Thinking about your local neighbourhood, would you say the following have gotten better or worse over the past 10 years?</v>
      </c>
      <c r="E60" s="7"/>
      <c r="F60" t="s">
        <v>113</v>
      </c>
    </row>
    <row r="61" spans="3:6" x14ac:dyDescent="0.25">
      <c r="C61">
        <v>54</v>
      </c>
      <c r="D61" s="8" t="str">
        <f>HYPERLINK("#'Table 54'!A1", "Thinking about your local neighbourhood, would you say the following have gotten better or worse over the past 10 years?: The local economy")</f>
        <v>Thinking about your local neighbourhood, would you say the following have gotten better or worse over the past 10 years?: The local economy</v>
      </c>
      <c r="E61" s="14" t="str">
        <f>HYPERLINK("#'Full Results'!A444", "444")</f>
        <v>444</v>
      </c>
      <c r="F61" t="s">
        <v>113</v>
      </c>
    </row>
    <row r="62" spans="3:6" x14ac:dyDescent="0.25">
      <c r="C62">
        <v>55</v>
      </c>
      <c r="D62" s="8" t="str">
        <f>HYPERLINK("#'Table 55'!A1", "Thinking about your local neighbourhood, would you say the following have gotten better or worse over the past 10 years?: Local businesses")</f>
        <v>Thinking about your local neighbourhood, would you say the following have gotten better or worse over the past 10 years?: Local businesses</v>
      </c>
      <c r="E62" s="14" t="str">
        <f>HYPERLINK("#'Full Results'!A453", "453")</f>
        <v>453</v>
      </c>
      <c r="F62" t="s">
        <v>113</v>
      </c>
    </row>
    <row r="63" spans="3:6" x14ac:dyDescent="0.25">
      <c r="C63">
        <v>56</v>
      </c>
      <c r="D63" s="8" t="str">
        <f>HYPERLINK("#'Table 56'!A1", "Thinking about your local neighbourhood, would you say the following have gotten better or worse over the past 10 years?: Things to do in the local neighbourhood")</f>
        <v>Thinking about your local neighbourhood, would you say the following have gotten better or worse over the past 10 years?: Things to do in the local neighbourhood</v>
      </c>
      <c r="E63" s="14" t="str">
        <f>HYPERLINK("#'Full Results'!A462", "462")</f>
        <v>462</v>
      </c>
      <c r="F63" t="s">
        <v>113</v>
      </c>
    </row>
    <row r="64" spans="3:6" x14ac:dyDescent="0.25">
      <c r="C64">
        <v>57</v>
      </c>
      <c r="D64" s="8" t="str">
        <f>HYPERLINK("#'Table 57'!A1", "Thinking about your local neighbourhood, would you say the following have gotten better or worse over the past 10 years?: Availability of local jobs")</f>
        <v>Thinking about your local neighbourhood, would you say the following have gotten better or worse over the past 10 years?: Availability of local jobs</v>
      </c>
      <c r="E64" s="14" t="str">
        <f>HYPERLINK("#'Full Results'!A471", "471")</f>
        <v>471</v>
      </c>
      <c r="F64" t="s">
        <v>113</v>
      </c>
    </row>
    <row r="65" spans="3:6" x14ac:dyDescent="0.25">
      <c r="C65">
        <v>58</v>
      </c>
      <c r="D65" s="8" t="str">
        <f>HYPERLINK("#'Table 58'!A1", "Thinking about your local neighbourhood, would you say the following have gotten better or worse over the past 10 years?: Healthcare")</f>
        <v>Thinking about your local neighbourhood, would you say the following have gotten better or worse over the past 10 years?: Healthcare</v>
      </c>
      <c r="E65" s="14" t="str">
        <f>HYPERLINK("#'Full Results'!A480", "480")</f>
        <v>480</v>
      </c>
      <c r="F65" t="s">
        <v>113</v>
      </c>
    </row>
    <row r="66" spans="3:6" x14ac:dyDescent="0.25">
      <c r="C66">
        <v>59</v>
      </c>
      <c r="D66" s="8" t="str">
        <f>HYPERLINK("#'Table 59'!A1", "Thinking about your local neighbourhood, would you say the following have gotten better or worse over the past 10 years?: The local council")</f>
        <v>Thinking about your local neighbourhood, would you say the following have gotten better or worse over the past 10 years?: The local council</v>
      </c>
      <c r="E66" s="14" t="str">
        <f>HYPERLINK("#'Full Results'!A489", "489")</f>
        <v>489</v>
      </c>
      <c r="F66" t="s">
        <v>113</v>
      </c>
    </row>
    <row r="67" spans="3:6" x14ac:dyDescent="0.25">
      <c r="C67">
        <v>60</v>
      </c>
      <c r="D67" s="8" t="str">
        <f>HYPERLINK("#'Table 60'!A1", "Thinking about your local neighbourhood, would you say the following have gotten better or worse over the past 10 years?: The state of the local highstreet")</f>
        <v>Thinking about your local neighbourhood, would you say the following have gotten better or worse over the past 10 years?: The state of the local highstreet</v>
      </c>
      <c r="E67" s="14" t="str">
        <f>HYPERLINK("#'Full Results'!A498", "498")</f>
        <v>498</v>
      </c>
      <c r="F67" t="s">
        <v>113</v>
      </c>
    </row>
    <row r="68" spans="3:6" x14ac:dyDescent="0.25">
      <c r="C68">
        <v>61</v>
      </c>
      <c r="D68" s="8" t="str">
        <f>HYPERLINK("#'Table 61'!A1", "Thinking about your local neighbourhood, would you say the following have gotten better or worse over the past 10 years?: The sense of community people in my neighbourhood feel")</f>
        <v>Thinking about your local neighbourhood, would you say the following have gotten better or worse over the past 10 years?: The sense of community people in my neighbourhood feel</v>
      </c>
      <c r="E68" s="14" t="str">
        <f>HYPERLINK("#'Full Results'!A507", "507")</f>
        <v>507</v>
      </c>
      <c r="F68" t="s">
        <v>113</v>
      </c>
    </row>
    <row r="69" spans="3:6" x14ac:dyDescent="0.25">
      <c r="C69">
        <v>62</v>
      </c>
      <c r="D69" s="8" t="str">
        <f>HYPERLINK("#'Table 62'!A1", "Thinking about your local neighbourhood, would you say the following have gotten better or worse over the past 10 years?: How much I feel I belong to my local neighbourhood")</f>
        <v>Thinking about your local neighbourhood, would you say the following have gotten better or worse over the past 10 years?: How much I feel I belong to my local neighbourhood</v>
      </c>
      <c r="E69" s="14" t="str">
        <f>HYPERLINK("#'Full Results'!A516", "516")</f>
        <v>516</v>
      </c>
      <c r="F69" t="s">
        <v>113</v>
      </c>
    </row>
    <row r="70" spans="3:6" x14ac:dyDescent="0.25">
      <c r="C70">
        <v>63</v>
      </c>
      <c r="D70" s="8" t="str">
        <f>HYPERLINK("#'Table 63'!A1", "Thinking about your local neighbourhood, would you say the following have gotten better or worse over the past 10 years?: Homelessness")</f>
        <v>Thinking about your local neighbourhood, would you say the following have gotten better or worse over the past 10 years?: Homelessness</v>
      </c>
      <c r="E70" s="14" t="str">
        <f>HYPERLINK("#'Full Results'!A525", "525")</f>
        <v>525</v>
      </c>
      <c r="F70" t="s">
        <v>113</v>
      </c>
    </row>
    <row r="71" spans="3:6" x14ac:dyDescent="0.25">
      <c r="C71">
        <v>64</v>
      </c>
      <c r="D71" s="8" t="str">
        <f>HYPERLINK("#'Table 64'!A1", "Thinking about your local neighbourhood, would you say the following have gotten better or worse over the past 10 years?: Crime")</f>
        <v>Thinking about your local neighbourhood, would you say the following have gotten better or worse over the past 10 years?: Crime</v>
      </c>
      <c r="E71" s="14" t="str">
        <f>HYPERLINK("#'Full Results'!A534", "534")</f>
        <v>534</v>
      </c>
      <c r="F71" t="s">
        <v>113</v>
      </c>
    </row>
    <row r="72" spans="3:6" x14ac:dyDescent="0.25">
      <c r="C72">
        <v>65</v>
      </c>
      <c r="D72" s="8" t="str">
        <f>HYPERLINK("#'Table 65'!A1", "Grid Summary: Would you say that any of the following are issues in your local neighbourhood?")</f>
        <v>Grid Summary: Would you say that any of the following are issues in your local neighbourhood?</v>
      </c>
      <c r="E72" s="7"/>
      <c r="F72" t="s">
        <v>113</v>
      </c>
    </row>
    <row r="73" spans="3:6" x14ac:dyDescent="0.25">
      <c r="C73">
        <v>66</v>
      </c>
      <c r="D73" s="8" t="str">
        <f>HYPERLINK("#'Table 66'!A1", "Would you say that any of the following are issues in your local neighbourhood?: Potholes in the roads")</f>
        <v>Would you say that any of the following are issues in your local neighbourhood?: Potholes in the roads</v>
      </c>
      <c r="E73" s="14" t="str">
        <f>HYPERLINK("#'Full Results'!A543", "543")</f>
        <v>543</v>
      </c>
      <c r="F73" t="s">
        <v>113</v>
      </c>
    </row>
    <row r="74" spans="3:6" x14ac:dyDescent="0.25">
      <c r="C74">
        <v>67</v>
      </c>
      <c r="D74" s="8" t="str">
        <f>HYPERLINK("#'Table 67'!A1", "Would you say that any of the following are issues in your local neighbourhood?: Lack of parking availability")</f>
        <v>Would you say that any of the following are issues in your local neighbourhood?: Lack of parking availability</v>
      </c>
      <c r="E74" s="14" t="str">
        <f>HYPERLINK("#'Full Results'!A551", "551")</f>
        <v>551</v>
      </c>
      <c r="F74" t="s">
        <v>113</v>
      </c>
    </row>
    <row r="75" spans="3:6" x14ac:dyDescent="0.25">
      <c r="C75">
        <v>68</v>
      </c>
      <c r="D75" s="8" t="str">
        <f>HYPERLINK("#'Table 68'!A1", "Would you say that any of the following are issues in your local neighbourhood?: Fly-tipping")</f>
        <v>Would you say that any of the following are issues in your local neighbourhood?: Fly-tipping</v>
      </c>
      <c r="E75" s="14" t="str">
        <f>HYPERLINK("#'Full Results'!A559", "559")</f>
        <v>559</v>
      </c>
      <c r="F75" t="s">
        <v>113</v>
      </c>
    </row>
    <row r="76" spans="3:6" x14ac:dyDescent="0.25">
      <c r="C76">
        <v>69</v>
      </c>
      <c r="D76" s="8" t="str">
        <f>HYPERLINK("#'Table 69'!A1", "Would you say that any of the following are issues in your local neighbourhood?: Litter")</f>
        <v>Would you say that any of the following are issues in your local neighbourhood?: Litter</v>
      </c>
      <c r="E76" s="14" t="str">
        <f>HYPERLINK("#'Full Results'!A567", "567")</f>
        <v>567</v>
      </c>
      <c r="F76" t="s">
        <v>113</v>
      </c>
    </row>
    <row r="77" spans="3:6" x14ac:dyDescent="0.25">
      <c r="C77">
        <v>70</v>
      </c>
      <c r="D77" s="8" t="str">
        <f>HYPERLINK("#'Table 70'!A1", "Would you say that any of the following are issues in your local neighbourhood?: Dog poo")</f>
        <v>Would you say that any of the following are issues in your local neighbourhood?: Dog poo</v>
      </c>
      <c r="E77" s="14" t="str">
        <f>HYPERLINK("#'Full Results'!A575", "575")</f>
        <v>575</v>
      </c>
      <c r="F77" t="s">
        <v>113</v>
      </c>
    </row>
    <row r="78" spans="3:6" x14ac:dyDescent="0.25">
      <c r="C78">
        <v>71</v>
      </c>
      <c r="D78" s="8" t="str">
        <f>HYPERLINK("#'Table 71'!A1", "Would you say that any of the following are issues in your local neighbourhood?: Shops closing on the high street")</f>
        <v>Would you say that any of the following are issues in your local neighbourhood?: Shops closing on the high street</v>
      </c>
      <c r="E78" s="14" t="str">
        <f>HYPERLINK("#'Full Results'!A583", "583")</f>
        <v>583</v>
      </c>
      <c r="F78" t="s">
        <v>113</v>
      </c>
    </row>
    <row r="79" spans="3:6" x14ac:dyDescent="0.25">
      <c r="C79">
        <v>72</v>
      </c>
      <c r="D79" s="8" t="str">
        <f>HYPERLINK("#'Table 72'!A1", "Would you say that any of the following are issues in your local neighbourhood?: Antisocial behaviour")</f>
        <v>Would you say that any of the following are issues in your local neighbourhood?: Antisocial behaviour</v>
      </c>
      <c r="E79" s="14" t="str">
        <f>HYPERLINK("#'Full Results'!A591", "591")</f>
        <v>591</v>
      </c>
      <c r="F79" t="s">
        <v>113</v>
      </c>
    </row>
    <row r="80" spans="3:6" x14ac:dyDescent="0.25">
      <c r="C80">
        <v>73</v>
      </c>
      <c r="D80" s="8" t="str">
        <f>HYPERLINK("#'Table 73'!A1", "Would you say that any of the following are issues in your local neighbourhood?: Young people leaving the neighbourhood")</f>
        <v>Would you say that any of the following are issues in your local neighbourhood?: Young people leaving the neighbourhood</v>
      </c>
      <c r="E80" s="14" t="str">
        <f>HYPERLINK("#'Full Results'!A599", "599")</f>
        <v>599</v>
      </c>
      <c r="F80" t="s">
        <v>113</v>
      </c>
    </row>
    <row r="81" spans="3:6" x14ac:dyDescent="0.25">
      <c r="C81">
        <v>74</v>
      </c>
      <c r="D81" s="8" t="str">
        <f>HYPERLINK("#'Table 74'!A1", "Would you say that any of the following are issues in your local neighbourhood?: Overcrowding")</f>
        <v>Would you say that any of the following are issues in your local neighbourhood?: Overcrowding</v>
      </c>
      <c r="E81" s="14" t="str">
        <f>HYPERLINK("#'Full Results'!A607", "607")</f>
        <v>607</v>
      </c>
      <c r="F81" t="s">
        <v>113</v>
      </c>
    </row>
    <row r="82" spans="3:6" x14ac:dyDescent="0.25">
      <c r="C82">
        <v>75</v>
      </c>
      <c r="D82" s="8" t="str">
        <f>HYPERLINK("#'Table 75'!A1", "Would you say that any of the following are issues in your local neighbourhood?: Noise at antisocial hours")</f>
        <v>Would you say that any of the following are issues in your local neighbourhood?: Noise at antisocial hours</v>
      </c>
      <c r="E82" s="14" t="str">
        <f>HYPERLINK("#'Full Results'!A615", "615")</f>
        <v>615</v>
      </c>
      <c r="F82" t="s">
        <v>113</v>
      </c>
    </row>
    <row r="83" spans="3:6" x14ac:dyDescent="0.25">
      <c r="C83">
        <v>76</v>
      </c>
      <c r="D83" s="8" t="str">
        <f>HYPERLINK("#'Table 76'!A1", "Grid Summary: Would you say that any of the following are issues in your local neighbourhood?")</f>
        <v>Grid Summary: Would you say that any of the following are issues in your local neighbourhood?</v>
      </c>
      <c r="E83" s="7"/>
      <c r="F83" t="s">
        <v>113</v>
      </c>
    </row>
    <row r="84" spans="3:6" x14ac:dyDescent="0.25">
      <c r="C84">
        <v>77</v>
      </c>
      <c r="D84" s="8" t="str">
        <f>HYPERLINK("#'Table 77'!A1", "Would you say that any of the following are issues in your local neighbourhood?: Vandalism")</f>
        <v>Would you say that any of the following are issues in your local neighbourhood?: Vandalism</v>
      </c>
      <c r="E84" s="14" t="str">
        <f>HYPERLINK("#'Full Results'!A623", "623")</f>
        <v>623</v>
      </c>
      <c r="F84" t="s">
        <v>113</v>
      </c>
    </row>
    <row r="85" spans="3:6" x14ac:dyDescent="0.25">
      <c r="C85">
        <v>78</v>
      </c>
      <c r="D85" s="8" t="str">
        <f>HYPERLINK("#'Table 78'!A1", "Would you say that any of the following are issues in your local neighbourhood?: Illegal drugs")</f>
        <v>Would you say that any of the following are issues in your local neighbourhood?: Illegal drugs</v>
      </c>
      <c r="E85" s="14" t="str">
        <f>HYPERLINK("#'Full Results'!A631", "631")</f>
        <v>631</v>
      </c>
      <c r="F85" t="s">
        <v>113</v>
      </c>
    </row>
    <row r="86" spans="3:6" x14ac:dyDescent="0.25">
      <c r="C86">
        <v>79</v>
      </c>
      <c r="D86" s="8" t="str">
        <f>HYPERLINK("#'Table 79'!A1", "Would you say that any of the following are issues in your local neighbourhood?: Homelessness")</f>
        <v>Would you say that any of the following are issues in your local neighbourhood?: Homelessness</v>
      </c>
      <c r="E86" s="14" t="str">
        <f>HYPERLINK("#'Full Results'!A639", "639")</f>
        <v>639</v>
      </c>
      <c r="F86" t="s">
        <v>113</v>
      </c>
    </row>
    <row r="87" spans="3:6" x14ac:dyDescent="0.25">
      <c r="C87">
        <v>80</v>
      </c>
      <c r="D87" s="8" t="str">
        <f>HYPERLINK("#'Table 80'!A1", "Would you say that any of the following are issues in your local neighbourhood?: Too many new developments")</f>
        <v>Would you say that any of the following are issues in your local neighbourhood?: Too many new developments</v>
      </c>
      <c r="E87" s="14" t="str">
        <f>HYPERLINK("#'Full Results'!A647", "647")</f>
        <v>647</v>
      </c>
      <c r="F87" t="s">
        <v>113</v>
      </c>
    </row>
    <row r="88" spans="3:6" x14ac:dyDescent="0.25">
      <c r="C88">
        <v>81</v>
      </c>
      <c r="D88" s="8" t="str">
        <f>HYPERLINK("#'Table 81'!A1", "Would you say that any of the following are issues in your local neighbourhood?: Not enough housing")</f>
        <v>Would you say that any of the following are issues in your local neighbourhood?: Not enough housing</v>
      </c>
      <c r="E88" s="14" t="str">
        <f>HYPERLINK("#'Full Results'!A655", "655")</f>
        <v>655</v>
      </c>
      <c r="F88" t="s">
        <v>113</v>
      </c>
    </row>
    <row r="89" spans="3:6" x14ac:dyDescent="0.25">
      <c r="C89">
        <v>82</v>
      </c>
      <c r="D89" s="8" t="str">
        <f>HYPERLINK("#'Table 82'!A1", "Would you say that any of the following are issues in your local neighbourhood?: Not enough social infrastructure (like childcare, libraries, parks)")</f>
        <v>Would you say that any of the following are issues in your local neighbourhood?: Not enough social infrastructure (like childcare, libraries, parks)</v>
      </c>
      <c r="E89" s="14" t="str">
        <f>HYPERLINK("#'Full Results'!A663", "663")</f>
        <v>663</v>
      </c>
      <c r="F89" t="s">
        <v>113</v>
      </c>
    </row>
    <row r="90" spans="3:6" x14ac:dyDescent="0.25">
      <c r="C90">
        <v>83</v>
      </c>
      <c r="D90" s="8" t="str">
        <f>HYPERLINK("#'Table 83'!A1", "Would you say that any of the following are issues in your local neighbourhood?: Poor quality public transport")</f>
        <v>Would you say that any of the following are issues in your local neighbourhood?: Poor quality public transport</v>
      </c>
      <c r="E90" s="14" t="str">
        <f>HYPERLINK("#'Full Results'!A671", "671")</f>
        <v>671</v>
      </c>
      <c r="F90" t="s">
        <v>113</v>
      </c>
    </row>
    <row r="91" spans="3:6" x14ac:dyDescent="0.25">
      <c r="C91">
        <v>84</v>
      </c>
      <c r="D91" s="8" t="str">
        <f>HYPERLINK("#'Table 84'!A1", "Would you say that any of the following are issues in your local neighbourhood?: Crime")</f>
        <v>Would you say that any of the following are issues in your local neighbourhood?: Crime</v>
      </c>
      <c r="E91" s="14" t="str">
        <f>HYPERLINK("#'Full Results'!A679", "679")</f>
        <v>679</v>
      </c>
      <c r="F91" t="s">
        <v>113</v>
      </c>
    </row>
    <row r="92" spans="3:6" x14ac:dyDescent="0.25">
      <c r="C92">
        <v>85</v>
      </c>
      <c r="D92" s="8" t="str">
        <f>HYPERLINK("#'Table 85'!A1", "Would you say that any of the following are issues in your local neighbourhood?: Not enough youth services")</f>
        <v>Would you say that any of the following are issues in your local neighbourhood?: Not enough youth services</v>
      </c>
      <c r="E92" s="14" t="str">
        <f>HYPERLINK("#'Full Results'!A687", "687")</f>
        <v>687</v>
      </c>
      <c r="F92" t="s">
        <v>113</v>
      </c>
    </row>
    <row r="93" spans="3:6" x14ac:dyDescent="0.25">
      <c r="C93">
        <v>86</v>
      </c>
      <c r="D93" s="8" t="str">
        <f>HYPERLINK("#'Table 86'!A1", "Would you say that any of the following are issues in your local neighbourhood?: Not enough things to do")</f>
        <v>Would you say that any of the following are issues in your local neighbourhood?: Not enough things to do</v>
      </c>
      <c r="E93" s="14" t="str">
        <f>HYPERLINK("#'Full Results'!A695", "695")</f>
        <v>695</v>
      </c>
      <c r="F93" t="s">
        <v>113</v>
      </c>
    </row>
    <row r="94" spans="3:6" x14ac:dyDescent="0.25">
      <c r="C94">
        <v>87</v>
      </c>
      <c r="D94" s="8" t="str">
        <f>HYPERLINK("#'Table 87'!A1", "Would you say that any of the following are issues in your local neighbourhood?: Difficulty accessing healthcare services like GPs")</f>
        <v>Would you say that any of the following are issues in your local neighbourhood?: Difficulty accessing healthcare services like GPs</v>
      </c>
      <c r="E94" s="14" t="str">
        <f>HYPERLINK("#'Full Results'!A703", "703")</f>
        <v>703</v>
      </c>
      <c r="F94" t="s">
        <v>113</v>
      </c>
    </row>
    <row r="95" spans="3:6" x14ac:dyDescent="0.25">
      <c r="C95">
        <v>88</v>
      </c>
      <c r="D95" s="8" t="str">
        <f>HYPERLINK("#'Table 88'!A1", "Looking at that same list, which do you think are the highest priority to be addressed in your local neighbourhood?Select up to five of the following")</f>
        <v>Looking at that same list, which do you think are the highest priority to be addressed in your local neighbourhood?Select up to five of the following</v>
      </c>
      <c r="E95" s="14" t="str">
        <f>HYPERLINK("#'Full Results'!A711", "711")</f>
        <v>711</v>
      </c>
      <c r="F95" t="s">
        <v>113</v>
      </c>
    </row>
    <row r="96" spans="3:6" x14ac:dyDescent="0.25">
      <c r="C96">
        <v>89</v>
      </c>
      <c r="D96" s="8" t="str">
        <f>HYPERLINK("#'Table 89'!A1", " Which of the following comes closest to your view?")</f>
        <v xml:space="preserve"> Which of the following comes closest to your view?</v>
      </c>
      <c r="E96" s="14" t="str">
        <f>HYPERLINK("#'Full Results'!A738", "738")</f>
        <v>738</v>
      </c>
      <c r="F96" t="s">
        <v>113</v>
      </c>
    </row>
    <row r="97" spans="3:6" x14ac:dyDescent="0.25">
      <c r="C97">
        <v>90</v>
      </c>
      <c r="D97" s="8" t="str">
        <f>HYPERLINK("#'Table 90'!A1", "Grid Summary: How would you rate the quality of the following services in your local neighbourhood?Please use a scale from 1 to 5, where 1 indicates very poor quality, and 5 indicates very high quality")</f>
        <v>Grid Summary: How would you rate the quality of the following services in your local neighbourhood?Please use a scale from 1 to 5, where 1 indicates very poor quality, and 5 indicates very high quality</v>
      </c>
      <c r="E97" s="7"/>
      <c r="F97" t="s">
        <v>113</v>
      </c>
    </row>
    <row r="98" spans="3:6" x14ac:dyDescent="0.25">
      <c r="C98">
        <v>91</v>
      </c>
      <c r="D98" s="8" t="str">
        <f>HYPERLINK("#'Table 91'!A1", "How would you rate the quality of the following services in your local neighbourhood?Please use a scale from 1 to 5, where 1 indicates very poor quality, and 5 indicates very high quality: GPs")</f>
        <v>How would you rate the quality of the following services in your local neighbourhood?Please use a scale from 1 to 5, where 1 indicates very poor quality, and 5 indicates very high quality: GPs</v>
      </c>
      <c r="E98" s="14" t="str">
        <f>HYPERLINK("#'Full Results'!A747", "747")</f>
        <v>747</v>
      </c>
      <c r="F98" t="s">
        <v>113</v>
      </c>
    </row>
    <row r="99" spans="3:6" x14ac:dyDescent="0.25">
      <c r="C99">
        <v>92</v>
      </c>
      <c r="D99" s="8" t="str">
        <f>HYPERLINK("#'Table 92'!A1", "How would you rate the quality of the following services in your local neighbourhood?Please use a scale from 1 to 5, where 1 indicates very poor quality, and 5 indicates very high quality: A&amp;E")</f>
        <v>How would you rate the quality of the following services in your local neighbourhood?Please use a scale from 1 to 5, where 1 indicates very poor quality, and 5 indicates very high quality: A&amp;E</v>
      </c>
      <c r="E99" s="14" t="str">
        <f>HYPERLINK("#'Full Results'!A756", "756")</f>
        <v>756</v>
      </c>
      <c r="F99" t="s">
        <v>113</v>
      </c>
    </row>
    <row r="100" spans="3:6" x14ac:dyDescent="0.25">
      <c r="C100">
        <v>93</v>
      </c>
      <c r="D100" s="8" t="str">
        <f>HYPERLINK("#'Table 93'!A1", "How would you rate the quality of the following services in your local neighbourhood?Please use a scale from 1 to 5, where 1 indicates very poor quality, and 5 indicates very high quality: Police")</f>
        <v>How would you rate the quality of the following services in your local neighbourhood?Please use a scale from 1 to 5, where 1 indicates very poor quality, and 5 indicates very high quality: Police</v>
      </c>
      <c r="E100" s="14" t="str">
        <f>HYPERLINK("#'Full Results'!A765", "765")</f>
        <v>765</v>
      </c>
      <c r="F100" t="s">
        <v>113</v>
      </c>
    </row>
    <row r="101" spans="3:6" x14ac:dyDescent="0.25">
      <c r="C101">
        <v>94</v>
      </c>
      <c r="D101" s="8" t="str">
        <f>HYPERLINK("#'Table 94'!A1", "How would you rate the quality of the following services in your local neighbourhood?Please use a scale from 1 to 5, where 1 indicates very poor quality, and 5 indicates very high quality: Fire")</f>
        <v>How would you rate the quality of the following services in your local neighbourhood?Please use a scale from 1 to 5, where 1 indicates very poor quality, and 5 indicates very high quality: Fire</v>
      </c>
      <c r="E101" s="14" t="str">
        <f>HYPERLINK("#'Full Results'!A774", "774")</f>
        <v>774</v>
      </c>
      <c r="F101" t="s">
        <v>113</v>
      </c>
    </row>
    <row r="102" spans="3:6" x14ac:dyDescent="0.25">
      <c r="C102">
        <v>95</v>
      </c>
      <c r="D102" s="8" t="str">
        <f>HYPERLINK("#'Table 95'!A1", "How would you rate the quality of the following services in your local neighbourhood?Please use a scale from 1 to 5, where 1 indicates very poor quality, and 5 indicates very high quality: Dentists")</f>
        <v>How would you rate the quality of the following services in your local neighbourhood?Please use a scale from 1 to 5, where 1 indicates very poor quality, and 5 indicates very high quality: Dentists</v>
      </c>
      <c r="E102" s="14" t="str">
        <f>HYPERLINK("#'Full Results'!A783", "783")</f>
        <v>783</v>
      </c>
      <c r="F102" t="s">
        <v>113</v>
      </c>
    </row>
    <row r="103" spans="3:6" x14ac:dyDescent="0.25">
      <c r="C103">
        <v>96</v>
      </c>
      <c r="D103" s="8" t="str">
        <f>HYPERLINK("#'Table 96'!A1", "How would you rate the quality of the following services in your local neighbourhood?Please use a scale from 1 to 5, where 1 indicates very poor quality, and 5 indicates very high quality: Childcare services")</f>
        <v>How would you rate the quality of the following services in your local neighbourhood?Please use a scale from 1 to 5, where 1 indicates very poor quality, and 5 indicates very high quality: Childcare services</v>
      </c>
      <c r="E103" s="14" t="str">
        <f>HYPERLINK("#'Full Results'!A792", "792")</f>
        <v>792</v>
      </c>
      <c r="F103" t="s">
        <v>113</v>
      </c>
    </row>
    <row r="104" spans="3:6" x14ac:dyDescent="0.25">
      <c r="C104">
        <v>97</v>
      </c>
      <c r="D104" s="8" t="str">
        <f>HYPERLINK("#'Table 97'!A1", "How would you rate the quality of the following services in your local neighbourhood?Please use a scale from 1 to 5, where 1 indicates very poor quality, and 5 indicates very high quality: Mental health services")</f>
        <v>How would you rate the quality of the following services in your local neighbourhood?Please use a scale from 1 to 5, where 1 indicates very poor quality, and 5 indicates very high quality: Mental health services</v>
      </c>
      <c r="E104" s="14" t="str">
        <f>HYPERLINK("#'Full Results'!A801", "801")</f>
        <v>801</v>
      </c>
      <c r="F104" t="s">
        <v>113</v>
      </c>
    </row>
    <row r="105" spans="3:6" x14ac:dyDescent="0.25">
      <c r="C105">
        <v>98</v>
      </c>
      <c r="D105" s="8" t="str">
        <f>HYPERLINK("#'Table 98'!A1", "How would you rate the quality of the following services in your local neighbourhood?Please use a scale from 1 to 5, where 1 indicates very poor quality, and 5 indicates very high quality: Council housing services")</f>
        <v>How would you rate the quality of the following services in your local neighbourhood?Please use a scale from 1 to 5, where 1 indicates very poor quality, and 5 indicates very high quality: Council housing services</v>
      </c>
      <c r="E105" s="14" t="str">
        <f>HYPERLINK("#'Full Results'!A810", "810")</f>
        <v>810</v>
      </c>
      <c r="F105" t="s">
        <v>113</v>
      </c>
    </row>
    <row r="106" spans="3:6" x14ac:dyDescent="0.25">
      <c r="C106">
        <v>99</v>
      </c>
      <c r="D106" s="8" t="str">
        <f>HYPERLINK("#'Table 99'!A1", "How would you rate the quality of the following services in your local neighbourhood?Please use a scale from 1 to 5, where 1 indicates very poor quality, and 5 indicates very high quality: Waste collection services")</f>
        <v>How would you rate the quality of the following services in your local neighbourhood?Please use a scale from 1 to 5, where 1 indicates very poor quality, and 5 indicates very high quality: Waste collection services</v>
      </c>
      <c r="E106" s="14" t="str">
        <f>HYPERLINK("#'Full Results'!A819", "819")</f>
        <v>819</v>
      </c>
      <c r="F106" t="s">
        <v>113</v>
      </c>
    </row>
    <row r="107" spans="3:6" x14ac:dyDescent="0.25">
      <c r="C107">
        <v>100</v>
      </c>
      <c r="D107" s="8" t="str">
        <f>HYPERLINK("#'Table 100'!A1", "How would you rate the quality of the following services in your local neighbourhood?Please use a scale from 1 to 5, where 1 indicates very poor quality, and 5 indicates very high quality: Parks and green spaces")</f>
        <v>How would you rate the quality of the following services in your local neighbourhood?Please use a scale from 1 to 5, where 1 indicates very poor quality, and 5 indicates very high quality: Parks and green spaces</v>
      </c>
      <c r="E107" s="14" t="str">
        <f>HYPERLINK("#'Full Results'!A828", "828")</f>
        <v>828</v>
      </c>
      <c r="F107" t="s">
        <v>113</v>
      </c>
    </row>
    <row r="108" spans="3:6" x14ac:dyDescent="0.25">
      <c r="C108">
        <v>101</v>
      </c>
      <c r="D108" s="8" t="str">
        <f>HYPERLINK("#'Table 101'!A1", "How would you rate the quality of the following services in your local neighbourhood?Please use a scale from 1 to 5, where 1 indicates very poor quality, and 5 indicates very high quality: Libraries")</f>
        <v>How would you rate the quality of the following services in your local neighbourhood?Please use a scale from 1 to 5, where 1 indicates very poor quality, and 5 indicates very high quality: Libraries</v>
      </c>
      <c r="E108" s="14" t="str">
        <f>HYPERLINK("#'Full Results'!A837", "837")</f>
        <v>837</v>
      </c>
      <c r="F108" t="s">
        <v>113</v>
      </c>
    </row>
    <row r="109" spans="3:6" x14ac:dyDescent="0.25">
      <c r="C109">
        <v>102</v>
      </c>
      <c r="D109" s="8" t="str">
        <f>HYPERLINK("#'Table 102'!A1", "How would you rate the quality of the following services in your local neighbourhood?Please use a scale from 1 to 5, where 1 indicates very poor quality, and 5 indicates very high quality: Public transport")</f>
        <v>How would you rate the quality of the following services in your local neighbourhood?Please use a scale from 1 to 5, where 1 indicates very poor quality, and 5 indicates very high quality: Public transport</v>
      </c>
      <c r="E109" s="14" t="str">
        <f>HYPERLINK("#'Full Results'!A846", "846")</f>
        <v>846</v>
      </c>
      <c r="F109" t="s">
        <v>113</v>
      </c>
    </row>
    <row r="110" spans="3:6" x14ac:dyDescent="0.25">
      <c r="C110">
        <v>103</v>
      </c>
      <c r="D110" s="8" t="str">
        <f>HYPERLINK("#'Table 103'!A1", "Which of the following would you most like to see improved in your local neighbourhood?Select up to three of the following")</f>
        <v>Which of the following would you most like to see improved in your local neighbourhood?Select up to three of the following</v>
      </c>
      <c r="E110" s="14" t="str">
        <f>HYPERLINK("#'Full Results'!A855", "855")</f>
        <v>855</v>
      </c>
      <c r="F110" t="s">
        <v>113</v>
      </c>
    </row>
    <row r="111" spans="3:6" x14ac:dyDescent="0.25">
      <c r="C111">
        <v>104</v>
      </c>
      <c r="D111" s="8" t="str">
        <f>HYPERLINK("#'Table 104'!A1", "For the local services in your neighbourhood which are underperforming, which of the following best explains why you think this is?Select up to three of the following")</f>
        <v>For the local services in your neighbourhood which are underperforming, which of the following best explains why you think this is?Select up to three of the following</v>
      </c>
      <c r="E111" s="14" t="str">
        <f>HYPERLINK("#'Full Results'!A871", "871")</f>
        <v>871</v>
      </c>
      <c r="F111" t="s">
        <v>113</v>
      </c>
    </row>
    <row r="112" spans="3:6" x14ac:dyDescent="0.25">
      <c r="C112">
        <v>105</v>
      </c>
      <c r="D112" s="8" t="str">
        <f>HYPERLINK("#'Table 105'!A1", " Which of the following comes closest to your view?")</f>
        <v xml:space="preserve"> Which of the following comes closest to your view?</v>
      </c>
      <c r="E112" s="14" t="str">
        <f>HYPERLINK("#'Full Results'!A884", "884")</f>
        <v>884</v>
      </c>
      <c r="F112" t="s">
        <v>113</v>
      </c>
    </row>
    <row r="113" spans="3:6" x14ac:dyDescent="0.25">
      <c r="C113">
        <v>106</v>
      </c>
      <c r="D113" s="8" t="str">
        <f>HYPERLINK("#'Table 106'!A1", " Which of the following comes closest to your view?")</f>
        <v xml:space="preserve"> Which of the following comes closest to your view?</v>
      </c>
      <c r="E113" s="14" t="str">
        <f>HYPERLINK("#'Full Results'!A890", "890")</f>
        <v>890</v>
      </c>
      <c r="F113" t="s">
        <v>113</v>
      </c>
    </row>
    <row r="114" spans="3:6" x14ac:dyDescent="0.25">
      <c r="C114">
        <v>107</v>
      </c>
      <c r="D114" s="8" t="str">
        <f>HYPERLINK("#'Table 107'!A1", " Would you say the changes in your local neighbourhood have been for better or worse?")</f>
        <v xml:space="preserve"> Would you say the changes in your local neighbourhood have been for better or worse?</v>
      </c>
      <c r="E114" s="14" t="str">
        <f>HYPERLINK("#'Full Results'!A898", "898")</f>
        <v>898</v>
      </c>
      <c r="F114" t="s">
        <v>452</v>
      </c>
    </row>
    <row r="115" spans="3:6" x14ac:dyDescent="0.25">
      <c r="C115">
        <v>108</v>
      </c>
      <c r="D115" s="8" t="str">
        <f>HYPERLINK("#'Table 108'!A1", "In what ways, if any, has your local neighbourhood changed most in the last 10 years?Select up to three of the following")</f>
        <v>In what ways, if any, has your local neighbourhood changed most in the last 10 years?Select up to three of the following</v>
      </c>
      <c r="E115" s="14" t="str">
        <f>HYPERLINK("#'Full Results'!A905", "905")</f>
        <v>905</v>
      </c>
      <c r="F115" t="s">
        <v>113</v>
      </c>
    </row>
    <row r="116" spans="3:6" x14ac:dyDescent="0.25">
      <c r="C116">
        <v>109</v>
      </c>
      <c r="D116" s="8" t="str">
        <f>HYPERLINK("#'Table 109'!A1", " Which of the following comes closest to your view?")</f>
        <v xml:space="preserve"> Which of the following comes closest to your view?</v>
      </c>
      <c r="E116" s="14" t="str">
        <f>HYPERLINK("#'Full Results'!A922", "922")</f>
        <v>922</v>
      </c>
      <c r="F116" t="s">
        <v>113</v>
      </c>
    </row>
    <row r="117" spans="3:6" x14ac:dyDescent="0.25">
      <c r="C117">
        <v>110</v>
      </c>
      <c r="D117" s="8" t="str">
        <f>HYPERLINK("#'Table 110'!A1", "Grid Summary: If you could choose, would you prefer…")</f>
        <v>Grid Summary: If you could choose, would you prefer…</v>
      </c>
      <c r="E117" s="7"/>
      <c r="F117" t="s">
        <v>113</v>
      </c>
    </row>
    <row r="118" spans="3:6" x14ac:dyDescent="0.25">
      <c r="C118">
        <v>111</v>
      </c>
      <c r="D118" s="8" t="str">
        <f>HYPERLINK("#'Table 111'!A1", "If you could choose, would you prefer…: More housing being built in your local neighbourhood | Less housing being built in your local neighbourhood")</f>
        <v>If you could choose, would you prefer…: More housing being built in your local neighbourhood | Less housing being built in your local neighbourhood</v>
      </c>
      <c r="E118" s="14" t="str">
        <f>HYPERLINK("#'Full Results'!A928", "928")</f>
        <v>928</v>
      </c>
      <c r="F118" t="s">
        <v>113</v>
      </c>
    </row>
    <row r="119" spans="3:6" x14ac:dyDescent="0.25">
      <c r="C119">
        <v>112</v>
      </c>
      <c r="D119" s="8" t="str">
        <f>HYPERLINK("#'Table 112'!A1", "If you could choose, would you prefer…: More young people moving into your local neighbourhood | Fewer young people moving into your local neighbourhood")</f>
        <v>If you could choose, would you prefer…: More young people moving into your local neighbourhood | Fewer young people moving into your local neighbourhood</v>
      </c>
      <c r="E119" s="14" t="str">
        <f>HYPERLINK("#'Full Results'!A936", "936")</f>
        <v>936</v>
      </c>
      <c r="F119" t="s">
        <v>113</v>
      </c>
    </row>
    <row r="120" spans="3:6" x14ac:dyDescent="0.25">
      <c r="C120">
        <v>113</v>
      </c>
      <c r="D120" s="8" t="str">
        <f>HYPERLINK("#'Table 113'!A1", "If you could choose, would you prefer…: To spend less tax | To spend more tax and have it go to your local neighbourhood")</f>
        <v>If you could choose, would you prefer…: To spend less tax | To spend more tax and have it go to your local neighbourhood</v>
      </c>
      <c r="E120" s="14" t="str">
        <f>HYPERLINK("#'Full Results'!A944", "944")</f>
        <v>944</v>
      </c>
      <c r="F120" t="s">
        <v>113</v>
      </c>
    </row>
    <row r="121" spans="3:6" x14ac:dyDescent="0.25">
      <c r="C121">
        <v>114</v>
      </c>
      <c r="D121" s="8" t="str">
        <f>HYPERLINK("#'Table 114'!A1", "If you could choose, would you prefer…: New buildings in the local neighbourhood to bring more jobs and housing | Fewer new buildings to minimise road traffic and disruption")</f>
        <v>If you could choose, would you prefer…: New buildings in the local neighbourhood to bring more jobs and housing | Fewer new buildings to minimise road traffic and disruption</v>
      </c>
      <c r="E121" s="14" t="str">
        <f>HYPERLINK("#'Full Results'!A952", "952")</f>
        <v>952</v>
      </c>
      <c r="F121" t="s">
        <v>113</v>
      </c>
    </row>
    <row r="122" spans="3:6" x14ac:dyDescent="0.25">
      <c r="C122">
        <v>115</v>
      </c>
      <c r="D122" s="8" t="str">
        <f>HYPERLINK("#'Table 115'!A1", "If you could choose, would you prefer…: More spaces in the local neighbourhood for people to meet in, such as pubs and cafes | Fewer spaces in the local neighbourhood for people to meet in")</f>
        <v>If you could choose, would you prefer…: More spaces in the local neighbourhood for people to meet in, such as pubs and cafes | Fewer spaces in the local neighbourhood for people to meet in</v>
      </c>
      <c r="E122" s="14" t="str">
        <f>HYPERLINK("#'Full Results'!A960", "960")</f>
        <v>960</v>
      </c>
      <c r="F122" t="s">
        <v>113</v>
      </c>
    </row>
    <row r="123" spans="3:6" x14ac:dyDescent="0.25">
      <c r="C123">
        <v>116</v>
      </c>
      <c r="D123" s="8" t="str">
        <f>HYPERLINK("#'Table 116'!A1", "If you could choose, would you prefer…: To know the people in my neighbourhood better | To see the people in my neighbourhood less often")</f>
        <v>If you could choose, would you prefer…: To know the people in my neighbourhood better | To see the people in my neighbourhood less often</v>
      </c>
      <c r="E123" s="14" t="str">
        <f>HYPERLINK("#'Full Results'!A968", "968")</f>
        <v>968</v>
      </c>
      <c r="F123" t="s">
        <v>113</v>
      </c>
    </row>
    <row r="124" spans="3:6" x14ac:dyDescent="0.25">
      <c r="C124">
        <v>117</v>
      </c>
      <c r="D124" s="8" t="str">
        <f>HYPERLINK("#'Table 117'!A1", "Grid Summary: Do you agree or disagree with the following?")</f>
        <v>Grid Summary: Do you agree or disagree with the following?</v>
      </c>
      <c r="E124" s="7"/>
      <c r="F124" t="s">
        <v>113</v>
      </c>
    </row>
    <row r="125" spans="3:6" x14ac:dyDescent="0.25">
      <c r="C125">
        <v>118</v>
      </c>
      <c r="D125" s="8" t="str">
        <f>HYPERLINK("#'Table 118'!A1", "Do you agree or disagree with the following?: I am proud of my local neighbourhood")</f>
        <v>Do you agree or disagree with the following?: I am proud of my local neighbourhood</v>
      </c>
      <c r="E125" s="14" t="str">
        <f>HYPERLINK("#'Full Results'!A976", "976")</f>
        <v>976</v>
      </c>
      <c r="F125" t="s">
        <v>113</v>
      </c>
    </row>
    <row r="126" spans="3:6" x14ac:dyDescent="0.25">
      <c r="C126">
        <v>119</v>
      </c>
      <c r="D126" s="8" t="str">
        <f>HYPERLINK("#'Table 119'!A1", "Do you agree or disagree with the following?: Everyone in my local neighbourhood gets along")</f>
        <v>Do you agree or disagree with the following?: Everyone in my local neighbourhood gets along</v>
      </c>
      <c r="E126" s="14" t="str">
        <f>HYPERLINK("#'Full Results'!A988", "988")</f>
        <v>988</v>
      </c>
      <c r="F126" t="s">
        <v>113</v>
      </c>
    </row>
    <row r="127" spans="3:6" x14ac:dyDescent="0.25">
      <c r="C127">
        <v>120</v>
      </c>
      <c r="D127" s="8" t="str">
        <f>HYPERLINK("#'Table 120'!A1", "Do you agree or disagree with the following?: My local neighbourhood is changing for the worse")</f>
        <v>Do you agree or disagree with the following?: My local neighbourhood is changing for the worse</v>
      </c>
      <c r="E127" s="14" t="str">
        <f>HYPERLINK("#'Full Results'!A1000", "1000")</f>
        <v>1000</v>
      </c>
      <c r="F127" t="s">
        <v>113</v>
      </c>
    </row>
    <row r="128" spans="3:6" x14ac:dyDescent="0.25">
      <c r="C128">
        <v>121</v>
      </c>
      <c r="D128" s="8" t="str">
        <f>HYPERLINK("#'Table 121'!A1", "Do you agree or disagree with the following?: My local neighbourhood is changing too fast")</f>
        <v>Do you agree or disagree with the following?: My local neighbourhood is changing too fast</v>
      </c>
      <c r="E128" s="14" t="str">
        <f>HYPERLINK("#'Full Results'!A1012", "1012")</f>
        <v>1012</v>
      </c>
      <c r="F128" t="s">
        <v>113</v>
      </c>
    </row>
    <row r="129" spans="3:6" x14ac:dyDescent="0.25">
      <c r="C129">
        <v>122</v>
      </c>
      <c r="D129" s="8" t="str">
        <f>HYPERLINK("#'Table 122'!A1", "Do you agree or disagree with the following?: I feel involved in my local neighbourhood")</f>
        <v>Do you agree or disagree with the following?: I feel involved in my local neighbourhood</v>
      </c>
      <c r="E129" s="14" t="str">
        <f>HYPERLINK("#'Full Results'!A1024", "1024")</f>
        <v>1024</v>
      </c>
      <c r="F129" t="s">
        <v>113</v>
      </c>
    </row>
    <row r="130" spans="3:6" x14ac:dyDescent="0.25">
      <c r="C130">
        <v>123</v>
      </c>
      <c r="D130" s="8" t="str">
        <f>HYPERLINK("#'Table 123'!A1", "Do you agree or disagree with the following?: I often feel lonely in my local neighbourhood")</f>
        <v>Do you agree or disagree with the following?: I often feel lonely in my local neighbourhood</v>
      </c>
      <c r="E130" s="14" t="str">
        <f>HYPERLINK("#'Full Results'!A1036", "1036")</f>
        <v>1036</v>
      </c>
      <c r="F130" t="s">
        <v>113</v>
      </c>
    </row>
    <row r="131" spans="3:6" x14ac:dyDescent="0.25">
      <c r="C131">
        <v>124</v>
      </c>
      <c r="D131" s="8" t="str">
        <f>HYPERLINK("#'Table 124'!A1", "Do you agree or disagree with the following?: I feel a strong connection to my local neighbourhood")</f>
        <v>Do you agree or disagree with the following?: I feel a strong connection to my local neighbourhood</v>
      </c>
      <c r="E131" s="14" t="str">
        <f>HYPERLINK("#'Full Results'!A1048", "1048")</f>
        <v>1048</v>
      </c>
      <c r="F131" t="s">
        <v>113</v>
      </c>
    </row>
    <row r="132" spans="3:6" x14ac:dyDescent="0.25">
      <c r="C132">
        <v>125</v>
      </c>
      <c r="D132" s="8" t="str">
        <f>HYPERLINK("#'Table 125'!A1", "Do you agree or disagree with the following?: I feel like I belong in my neighbourhood")</f>
        <v>Do you agree or disagree with the following?: I feel like I belong in my neighbourhood</v>
      </c>
      <c r="E132" s="14" t="str">
        <f>HYPERLINK("#'Full Results'!A1060", "1060")</f>
        <v>1060</v>
      </c>
      <c r="F132" t="s">
        <v>113</v>
      </c>
    </row>
    <row r="133" spans="3:6" x14ac:dyDescent="0.25">
      <c r="C133">
        <v>126</v>
      </c>
      <c r="D133" s="8" t="str">
        <f>HYPERLINK("#'Table 126'!A1", " Which of the following is closest to your view?")</f>
        <v xml:space="preserve"> Which of the following is closest to your view?</v>
      </c>
      <c r="E133" s="14" t="str">
        <f>HYPERLINK("#'Full Results'!A1072", "1072")</f>
        <v>1072</v>
      </c>
      <c r="F133" t="s">
        <v>113</v>
      </c>
    </row>
    <row r="134" spans="3:6" x14ac:dyDescent="0.25">
      <c r="C134">
        <v>127</v>
      </c>
      <c r="D134" s="8" t="str">
        <f>HYPERLINK("#'Table 127'!A1", " How often do you personally visit your nearest highstreet or shopping area?")</f>
        <v xml:space="preserve"> How often do you personally visit your nearest highstreet or shopping area?</v>
      </c>
      <c r="E134" s="14" t="str">
        <f>HYPERLINK("#'Full Results'!A1079", "1079")</f>
        <v>1079</v>
      </c>
      <c r="F134" t="s">
        <v>113</v>
      </c>
    </row>
    <row r="135" spans="3:6" x14ac:dyDescent="0.25">
      <c r="C135">
        <v>128</v>
      </c>
      <c r="D135" s="8" t="str">
        <f>HYPERLINK("#'Table 128'!A1", "Grid Summary: Would you say you are doing the following more or less frequently when compared to 10 years ago?")</f>
        <v>Grid Summary: Would you say you are doing the following more or less frequently when compared to 10 years ago?</v>
      </c>
      <c r="E135" s="7"/>
      <c r="F135" t="s">
        <v>113</v>
      </c>
    </row>
    <row r="136" spans="3:6" x14ac:dyDescent="0.25">
      <c r="C136">
        <v>129</v>
      </c>
      <c r="D136" s="8" t="str">
        <f>HYPERLINK("#'Table 129'!A1", "Would you say you are doing the following more or less frequently when compared to 10 years ago?: Visiting my local highstreet or shopping neighbourhood")</f>
        <v>Would you say you are doing the following more or less frequently when compared to 10 years ago?: Visiting my local highstreet or shopping neighbourhood</v>
      </c>
      <c r="E136" s="14" t="str">
        <f>HYPERLINK("#'Full Results'!A1091", "1091")</f>
        <v>1091</v>
      </c>
      <c r="F136" t="s">
        <v>113</v>
      </c>
    </row>
    <row r="137" spans="3:6" x14ac:dyDescent="0.25">
      <c r="C137">
        <v>130</v>
      </c>
      <c r="D137" s="8" t="str">
        <f>HYPERLINK("#'Table 130'!A1", "Would you say you are doing the following more or less frequently when compared to 10 years ago?: Visiting pubs, cafes and restaurants in the local neighbourhood")</f>
        <v>Would you say you are doing the following more or less frequently when compared to 10 years ago?: Visiting pubs, cafes and restaurants in the local neighbourhood</v>
      </c>
      <c r="E137" s="14" t="str">
        <f>HYPERLINK("#'Full Results'!A1100", "1100")</f>
        <v>1100</v>
      </c>
      <c r="F137" t="s">
        <v>113</v>
      </c>
    </row>
    <row r="138" spans="3:6" x14ac:dyDescent="0.25">
      <c r="C138">
        <v>131</v>
      </c>
      <c r="D138" s="8" t="str">
        <f>HYPERLINK("#'Table 131'!A1", "Would you say you are doing the following more or less frequently when compared to 10 years ago?: Visiting green space in the local neighbourhood")</f>
        <v>Would you say you are doing the following more or less frequently when compared to 10 years ago?: Visiting green space in the local neighbourhood</v>
      </c>
      <c r="E138" s="14" t="str">
        <f>HYPERLINK("#'Full Results'!A1109", "1109")</f>
        <v>1109</v>
      </c>
      <c r="F138" t="s">
        <v>113</v>
      </c>
    </row>
    <row r="139" spans="3:6" x14ac:dyDescent="0.25">
      <c r="C139">
        <v>132</v>
      </c>
      <c r="D139" s="8" t="str">
        <f>HYPERLINK("#'Table 132'!A1", "Would you say you are doing the following more or less frequently when compared to 10 years ago?: Talking to your neighbours and those who live locally")</f>
        <v>Would you say you are doing the following more or less frequently when compared to 10 years ago?: Talking to your neighbours and those who live locally</v>
      </c>
      <c r="E139" s="14" t="str">
        <f>HYPERLINK("#'Full Results'!A1118", "1118")</f>
        <v>1118</v>
      </c>
      <c r="F139" t="s">
        <v>113</v>
      </c>
    </row>
    <row r="140" spans="3:6" x14ac:dyDescent="0.25">
      <c r="C140">
        <v>133</v>
      </c>
      <c r="D140" s="8" t="str">
        <f>HYPERLINK("#'Table 133'!A1", "Would you say you are doing the following more or less frequently when compared to 10 years ago?: Making new friends in my neighbourhood")</f>
        <v>Would you say you are doing the following more or less frequently when compared to 10 years ago?: Making new friends in my neighbourhood</v>
      </c>
      <c r="E140" s="14" t="str">
        <f>HYPERLINK("#'Full Results'!A1127", "1127")</f>
        <v>1127</v>
      </c>
      <c r="F140" t="s">
        <v>113</v>
      </c>
    </row>
    <row r="141" spans="3:6" x14ac:dyDescent="0.25">
      <c r="C141">
        <v>134</v>
      </c>
      <c r="D141" s="8" t="str">
        <f>HYPERLINK("#'Table 134'!A1", "Grid Summary: Which of the following are true for you and your local neighbourhood?")</f>
        <v>Grid Summary: Which of the following are true for you and your local neighbourhood?</v>
      </c>
      <c r="E141" s="7"/>
      <c r="F141" t="s">
        <v>113</v>
      </c>
    </row>
    <row r="142" spans="3:6" x14ac:dyDescent="0.25">
      <c r="C142">
        <v>135</v>
      </c>
      <c r="D142" s="8" t="str">
        <f>HYPERLINK("#'Table 135'!A1", "Which of the following are true for you and your local neighbourhood?: I am on a neighbourhood messaging channel or chat (such as a WhatsApp)")</f>
        <v>Which of the following are true for you and your local neighbourhood?: I am on a neighbourhood messaging channel or chat (such as a WhatsApp)</v>
      </c>
      <c r="E142" s="14" t="str">
        <f>HYPERLINK("#'Full Results'!A1136", "1136")</f>
        <v>1136</v>
      </c>
      <c r="F142" t="s">
        <v>113</v>
      </c>
    </row>
    <row r="143" spans="3:6" x14ac:dyDescent="0.25">
      <c r="C143">
        <v>136</v>
      </c>
      <c r="D143" s="8" t="str">
        <f>HYPERLINK("#'Table 136'!A1", "Which of the following are true for you and your local neighbourhood?: I am on a social media page for my local neighbourhood")</f>
        <v>Which of the following are true for you and your local neighbourhood?: I am on a social media page for my local neighbourhood</v>
      </c>
      <c r="E143" s="14" t="str">
        <f>HYPERLINK("#'Full Results'!A1142", "1142")</f>
        <v>1142</v>
      </c>
      <c r="F143" t="s">
        <v>113</v>
      </c>
    </row>
    <row r="144" spans="3:6" x14ac:dyDescent="0.25">
      <c r="C144">
        <v>137</v>
      </c>
      <c r="D144" s="8" t="str">
        <f>HYPERLINK("#'Table 137'!A1", "Which of the following are true for you and your local neighbourhood?: We have neighbourhood watch in my local neighbourhood")</f>
        <v>Which of the following are true for you and your local neighbourhood?: We have neighbourhood watch in my local neighbourhood</v>
      </c>
      <c r="E144" s="14" t="str">
        <f>HYPERLINK("#'Full Results'!A1148", "1148")</f>
        <v>1148</v>
      </c>
      <c r="F144" t="s">
        <v>113</v>
      </c>
    </row>
    <row r="145" spans="3:6" x14ac:dyDescent="0.25">
      <c r="C145">
        <v>138</v>
      </c>
      <c r="D145" s="8" t="str">
        <f>HYPERLINK("#'Table 138'!A1", "Which of the following are true for you and your local neighbourhood?: My local neighbourhood has a newspaper")</f>
        <v>Which of the following are true for you and your local neighbourhood?: My local neighbourhood has a newspaper</v>
      </c>
      <c r="E145" s="14" t="str">
        <f>HYPERLINK("#'Full Results'!A1154", "1154")</f>
        <v>1154</v>
      </c>
      <c r="F145" t="s">
        <v>113</v>
      </c>
    </row>
    <row r="146" spans="3:6" x14ac:dyDescent="0.25">
      <c r="C146">
        <v>139</v>
      </c>
      <c r="D146" s="8" t="str">
        <f>HYPERLINK("#'Table 139'!A1", "Which of the following are true for you and your local neighbourhood?: I have taken part in discussions on planning permission in my local neighbourhood")</f>
        <v>Which of the following are true for you and your local neighbourhood?: I have taken part in discussions on planning permission in my local neighbourhood</v>
      </c>
      <c r="E146" s="14" t="str">
        <f>HYPERLINK("#'Full Results'!A1160", "1160")</f>
        <v>1160</v>
      </c>
      <c r="F146" t="s">
        <v>113</v>
      </c>
    </row>
    <row r="147" spans="3:6" x14ac:dyDescent="0.25">
      <c r="C147">
        <v>140</v>
      </c>
      <c r="D147" s="8" t="str">
        <f>HYPERLINK("#'Table 140'!A1", "Grid Summary: Do you personally know a neighbour in your local neighbourhood well enough for the following?")</f>
        <v>Grid Summary: Do you personally know a neighbour in your local neighbourhood well enough for the following?</v>
      </c>
      <c r="E147" s="7"/>
      <c r="F147" t="s">
        <v>113</v>
      </c>
    </row>
    <row r="148" spans="3:6" x14ac:dyDescent="0.25">
      <c r="C148">
        <v>141</v>
      </c>
      <c r="D148" s="8" t="str">
        <f>HYPERLINK("#'Table 141'!A1", "Do you personally know a neighbour in your local neighbourhood well enough for the following?: Leave a spare set of keys with them")</f>
        <v>Do you personally know a neighbour in your local neighbourhood well enough for the following?: Leave a spare set of keys with them</v>
      </c>
      <c r="E148" s="14" t="str">
        <f>HYPERLINK("#'Full Results'!A1166", "1166")</f>
        <v>1166</v>
      </c>
      <c r="F148" t="s">
        <v>113</v>
      </c>
    </row>
    <row r="149" spans="3:6" x14ac:dyDescent="0.25">
      <c r="C149">
        <v>142</v>
      </c>
      <c r="D149" s="8" t="str">
        <f>HYPERLINK("#'Table 142'!A1", "Do you personally know a neighbour in your local neighbourhood well enough for the following?: Have them check on your property while you are away")</f>
        <v>Do you personally know a neighbour in your local neighbourhood well enough for the following?: Have them check on your property while you are away</v>
      </c>
      <c r="E149" s="14" t="str">
        <f>HYPERLINK("#'Full Results'!A1173", "1173")</f>
        <v>1173</v>
      </c>
      <c r="F149" t="s">
        <v>113</v>
      </c>
    </row>
    <row r="150" spans="3:6" x14ac:dyDescent="0.25">
      <c r="C150">
        <v>143</v>
      </c>
      <c r="D150" s="8" t="str">
        <f>HYPERLINK("#'Table 143'!A1", "Do you personally know a neighbour in your local neighbourhood well enough for the following?: Ask to borrow ingredients for cooking")</f>
        <v>Do you personally know a neighbour in your local neighbourhood well enough for the following?: Ask to borrow ingredients for cooking</v>
      </c>
      <c r="E150" s="14" t="str">
        <f>HYPERLINK("#'Full Results'!A1180", "1180")</f>
        <v>1180</v>
      </c>
      <c r="F150" t="s">
        <v>113</v>
      </c>
    </row>
    <row r="151" spans="3:6" x14ac:dyDescent="0.25">
      <c r="C151">
        <v>144</v>
      </c>
      <c r="D151" s="8" t="str">
        <f>HYPERLINK("#'Table 144'!A1", "Do you personally know a neighbour in your local neighbourhood well enough for the following?: Have them over for dinner or drinks")</f>
        <v>Do you personally know a neighbour in your local neighbourhood well enough for the following?: Have them over for dinner or drinks</v>
      </c>
      <c r="E151" s="14" t="str">
        <f>HYPERLINK("#'Full Results'!A1187", "1187")</f>
        <v>1187</v>
      </c>
      <c r="F151" t="s">
        <v>113</v>
      </c>
    </row>
    <row r="152" spans="3:6" x14ac:dyDescent="0.25">
      <c r="C152">
        <v>145</v>
      </c>
      <c r="D152" s="8" t="str">
        <f>HYPERLINK("#'Table 145'!A1", "Do you personally know a neighbour in your local neighbourhood well enough for the following?: Borrow their phone to make a call")</f>
        <v>Do you personally know a neighbour in your local neighbourhood well enough for the following?: Borrow their phone to make a call</v>
      </c>
      <c r="E152" s="14" t="str">
        <f>HYPERLINK("#'Full Results'!A1194", "1194")</f>
        <v>1194</v>
      </c>
      <c r="F152" t="s">
        <v>113</v>
      </c>
    </row>
    <row r="153" spans="3:6" x14ac:dyDescent="0.25">
      <c r="C153">
        <v>146</v>
      </c>
      <c r="D153" s="8" t="str">
        <f>HYPERLINK("#'Table 146'!A1", " Which of the following comes closest to your view?")</f>
        <v xml:space="preserve"> Which of the following comes closest to your view?</v>
      </c>
      <c r="E153" s="14" t="str">
        <f>HYPERLINK("#'Full Results'!A1201", "1201")</f>
        <v>1201</v>
      </c>
      <c r="F153" t="s">
        <v>113</v>
      </c>
    </row>
    <row r="154" spans="3:6" x14ac:dyDescent="0.25">
      <c r="C154">
        <v>147</v>
      </c>
      <c r="D154" s="8" t="str">
        <f>HYPERLINK("#'Table 147'!A1", " Which of the following comes closest to your view?")</f>
        <v xml:space="preserve"> Which of the following comes closest to your view?</v>
      </c>
      <c r="E154" s="14" t="str">
        <f>HYPERLINK("#'Full Results'!A1209", "1209")</f>
        <v>1209</v>
      </c>
      <c r="F154" t="s">
        <v>113</v>
      </c>
    </row>
    <row r="155" spans="3:6" x14ac:dyDescent="0.25">
      <c r="D155" s="8"/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150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0.38124292218169498</v>
      </c>
      <c r="D9" s="17">
        <v>0.35419417874593601</v>
      </c>
      <c r="E9" s="17">
        <v>0.40673843169046398</v>
      </c>
      <c r="F9" s="17"/>
      <c r="G9" s="17">
        <v>0.35705570052186902</v>
      </c>
      <c r="H9" s="17">
        <v>0.38979276618842201</v>
      </c>
      <c r="I9" s="17">
        <v>0.41571360149011899</v>
      </c>
      <c r="J9" s="17">
        <v>0.40637676832754199</v>
      </c>
      <c r="K9" s="17">
        <v>0.377450880682909</v>
      </c>
      <c r="L9" s="17">
        <v>0.34644501402877598</v>
      </c>
      <c r="M9" s="17"/>
      <c r="N9" s="17">
        <v>0.40812328640842799</v>
      </c>
      <c r="O9" s="17">
        <v>0.391599612335639</v>
      </c>
      <c r="P9" s="17">
        <v>0.37262813962118502</v>
      </c>
      <c r="Q9" s="17">
        <v>0.35157534726853001</v>
      </c>
      <c r="R9" s="17"/>
      <c r="S9" s="17">
        <v>0.51521034846110003</v>
      </c>
      <c r="T9" s="17">
        <v>0.39911229442028701</v>
      </c>
      <c r="U9" s="17">
        <v>0.27833857523796202</v>
      </c>
      <c r="V9" s="17">
        <v>0.33719863796838101</v>
      </c>
      <c r="W9" s="17">
        <v>0.29392240596199098</v>
      </c>
      <c r="X9" s="17">
        <v>0.37026085289420901</v>
      </c>
      <c r="Y9" s="17">
        <v>0.32946872635910401</v>
      </c>
      <c r="Z9" s="17">
        <v>0.34322757876929499</v>
      </c>
      <c r="AA9" s="17">
        <v>0.43523119638313701</v>
      </c>
      <c r="AB9" s="17"/>
      <c r="AC9" s="17">
        <v>0.36816632341991001</v>
      </c>
      <c r="AD9" s="17">
        <v>0.40264909133655902</v>
      </c>
      <c r="AE9" s="17">
        <v>0.38883679444073199</v>
      </c>
      <c r="AF9" s="17"/>
      <c r="AG9" s="17">
        <v>0.36949539339959198</v>
      </c>
      <c r="AH9" s="17">
        <v>0.41500385512569199</v>
      </c>
      <c r="AI9" s="17">
        <v>0.36959748225639599</v>
      </c>
      <c r="AJ9" s="17">
        <v>0.32567242062837098</v>
      </c>
      <c r="AK9" s="17"/>
      <c r="AL9" s="17">
        <v>0.35778081599334499</v>
      </c>
      <c r="AM9" s="17">
        <v>0.36643690446231703</v>
      </c>
      <c r="AN9" s="17">
        <v>0.40194540410852397</v>
      </c>
      <c r="AO9" s="17">
        <v>0.436033285832992</v>
      </c>
      <c r="AP9" s="17">
        <v>0.40182200565653903</v>
      </c>
      <c r="AQ9" s="17"/>
      <c r="AR9" s="17">
        <v>0.325070199041326</v>
      </c>
      <c r="AS9" s="17">
        <v>0.35992119771016901</v>
      </c>
      <c r="AT9" s="17">
        <v>0.39623938297158101</v>
      </c>
      <c r="AU9" s="17">
        <v>0.39725891018521697</v>
      </c>
      <c r="AV9" s="17">
        <v>0.40768815374601403</v>
      </c>
      <c r="AW9" s="17"/>
      <c r="AX9" s="17">
        <v>0.45061293254462997</v>
      </c>
      <c r="AY9" s="17">
        <v>0.403012974201925</v>
      </c>
      <c r="AZ9" s="17">
        <v>0.42050958025306701</v>
      </c>
      <c r="BA9" s="17">
        <v>0.45791987773248199</v>
      </c>
      <c r="BB9" s="17">
        <v>0.13491345902872701</v>
      </c>
      <c r="BC9" s="17">
        <v>0.13516860085055701</v>
      </c>
      <c r="BD9" s="17"/>
      <c r="BE9" s="17">
        <v>0.38303486260834901</v>
      </c>
      <c r="BF9" s="17">
        <v>0.42270875449546902</v>
      </c>
      <c r="BG9" s="17">
        <v>0.34478209122366998</v>
      </c>
      <c r="BH9" s="17"/>
      <c r="BI9" s="17">
        <v>0.34672586636692498</v>
      </c>
      <c r="BJ9" s="17">
        <v>0.39000601898985199</v>
      </c>
      <c r="BK9" s="17"/>
      <c r="BL9" s="17">
        <v>0.37548422429219003</v>
      </c>
      <c r="BM9" s="17">
        <v>0.38762011915990902</v>
      </c>
      <c r="BN9" s="17">
        <v>0.363623536611628</v>
      </c>
      <c r="BO9" s="17">
        <v>0.356840246649334</v>
      </c>
      <c r="BP9" s="17">
        <v>0.40296498473468401</v>
      </c>
      <c r="BQ9" s="17"/>
      <c r="BR9" s="17">
        <v>0.37404718909797502</v>
      </c>
      <c r="BS9" s="17">
        <v>0.40754459954897299</v>
      </c>
      <c r="BT9" s="17">
        <v>0.42490088116519398</v>
      </c>
      <c r="BU9" s="17">
        <v>0.425399575111575</v>
      </c>
      <c r="BV9" s="17"/>
      <c r="BW9" s="17">
        <v>0.44175785388307398</v>
      </c>
      <c r="BX9" s="17">
        <v>0.42074690882552901</v>
      </c>
      <c r="BY9" s="17">
        <v>0.359525498425179</v>
      </c>
      <c r="BZ9" s="17">
        <v>0.32202080787207898</v>
      </c>
      <c r="CA9" s="17">
        <v>0.369490438506416</v>
      </c>
      <c r="CB9" s="17"/>
      <c r="CC9" s="17">
        <v>0.38948533243525302</v>
      </c>
      <c r="CD9" s="17">
        <v>0.36828282817438102</v>
      </c>
      <c r="CE9" s="17">
        <v>0.41732696927751101</v>
      </c>
      <c r="CF9" s="17">
        <v>0.35791437480830701</v>
      </c>
      <c r="CG9" s="17">
        <v>0.37726043900262102</v>
      </c>
      <c r="CH9" s="17">
        <v>0.40103246570293799</v>
      </c>
      <c r="CI9" s="17">
        <v>0.400000226121495</v>
      </c>
      <c r="CJ9" s="17">
        <v>0.35309721313400799</v>
      </c>
      <c r="CK9" s="17">
        <v>0.35988944050593502</v>
      </c>
      <c r="CL9" s="17">
        <v>0.38734304939219499</v>
      </c>
    </row>
    <row r="10" spans="2:90" ht="30" x14ac:dyDescent="0.25">
      <c r="B10" s="18" t="s">
        <v>133</v>
      </c>
      <c r="C10" s="17">
        <v>0.37641409297492801</v>
      </c>
      <c r="D10" s="17">
        <v>0.38944708851466803</v>
      </c>
      <c r="E10" s="17">
        <v>0.364821157042028</v>
      </c>
      <c r="F10" s="17"/>
      <c r="G10" s="17">
        <v>0.38834126975060201</v>
      </c>
      <c r="H10" s="17">
        <v>0.38236448417763802</v>
      </c>
      <c r="I10" s="17">
        <v>0.376668975065519</v>
      </c>
      <c r="J10" s="17">
        <v>0.35578295226314799</v>
      </c>
      <c r="K10" s="17">
        <v>0.38370520490537702</v>
      </c>
      <c r="L10" s="17">
        <v>0.37634800389404</v>
      </c>
      <c r="M10" s="17"/>
      <c r="N10" s="17">
        <v>0.35963427918635199</v>
      </c>
      <c r="O10" s="17">
        <v>0.36236367387271701</v>
      </c>
      <c r="P10" s="17">
        <v>0.40141441594048599</v>
      </c>
      <c r="Q10" s="17">
        <v>0.38647657245542499</v>
      </c>
      <c r="R10" s="17"/>
      <c r="S10" s="17">
        <v>0.34104077000467298</v>
      </c>
      <c r="T10" s="17">
        <v>0.34972451291309298</v>
      </c>
      <c r="U10" s="17">
        <v>0.40239419119678399</v>
      </c>
      <c r="V10" s="17">
        <v>0.35917638903433102</v>
      </c>
      <c r="W10" s="17">
        <v>0.41564247681622102</v>
      </c>
      <c r="X10" s="17">
        <v>0.42626496988040002</v>
      </c>
      <c r="Y10" s="17">
        <v>0.40669047470052599</v>
      </c>
      <c r="Z10" s="17">
        <v>0.38051241477440301</v>
      </c>
      <c r="AA10" s="17">
        <v>0.35623006687015302</v>
      </c>
      <c r="AB10" s="17"/>
      <c r="AC10" s="17">
        <v>0.37698513255619298</v>
      </c>
      <c r="AD10" s="17">
        <v>0.38492057842305999</v>
      </c>
      <c r="AE10" s="17">
        <v>0.348807861863765</v>
      </c>
      <c r="AF10" s="17"/>
      <c r="AG10" s="17">
        <v>0.40148665839812397</v>
      </c>
      <c r="AH10" s="17">
        <v>0.37371784701625099</v>
      </c>
      <c r="AI10" s="17">
        <v>0.386262477588599</v>
      </c>
      <c r="AJ10" s="17">
        <v>0.40939157989764702</v>
      </c>
      <c r="AK10" s="17"/>
      <c r="AL10" s="17">
        <v>0.39965143307339701</v>
      </c>
      <c r="AM10" s="17">
        <v>0.386626717204263</v>
      </c>
      <c r="AN10" s="17">
        <v>0.36847838659467202</v>
      </c>
      <c r="AO10" s="17">
        <v>0.33637782548407102</v>
      </c>
      <c r="AP10" s="17">
        <v>0.365812231524896</v>
      </c>
      <c r="AQ10" s="17"/>
      <c r="AR10" s="17">
        <v>0.37961223577450298</v>
      </c>
      <c r="AS10" s="17">
        <v>0.38843127887853601</v>
      </c>
      <c r="AT10" s="17">
        <v>0.36372927786048997</v>
      </c>
      <c r="AU10" s="17">
        <v>0.39305018983757001</v>
      </c>
      <c r="AV10" s="17">
        <v>0.36607117937860301</v>
      </c>
      <c r="AW10" s="17"/>
      <c r="AX10" s="17">
        <v>0.35252732484476601</v>
      </c>
      <c r="AY10" s="17">
        <v>0.401795751658789</v>
      </c>
      <c r="AZ10" s="17">
        <v>0.40369997765960097</v>
      </c>
      <c r="BA10" s="17">
        <v>0.349048640185047</v>
      </c>
      <c r="BB10" s="17">
        <v>0.37355619310817001</v>
      </c>
      <c r="BC10" s="17">
        <v>0.37464602808681302</v>
      </c>
      <c r="BD10" s="17"/>
      <c r="BE10" s="17">
        <v>0.37128465793229098</v>
      </c>
      <c r="BF10" s="17">
        <v>0.37521530320781299</v>
      </c>
      <c r="BG10" s="17">
        <v>0.38571418816279002</v>
      </c>
      <c r="BH10" s="17"/>
      <c r="BI10" s="17">
        <v>0.39376567143276298</v>
      </c>
      <c r="BJ10" s="17">
        <v>0.37200892114867701</v>
      </c>
      <c r="BK10" s="17"/>
      <c r="BL10" s="17">
        <v>0.37647468769737003</v>
      </c>
      <c r="BM10" s="17">
        <v>0.38330551274983099</v>
      </c>
      <c r="BN10" s="17">
        <v>0.38486181921835</v>
      </c>
      <c r="BO10" s="17">
        <v>0.36282758329342402</v>
      </c>
      <c r="BP10" s="17">
        <v>0.383560900391056</v>
      </c>
      <c r="BQ10" s="17"/>
      <c r="BR10" s="17">
        <v>0.37531037349489499</v>
      </c>
      <c r="BS10" s="17">
        <v>0.373708951896215</v>
      </c>
      <c r="BT10" s="17">
        <v>0.37858818639599801</v>
      </c>
      <c r="BU10" s="17">
        <v>0.41453013686878099</v>
      </c>
      <c r="BV10" s="17"/>
      <c r="BW10" s="17">
        <v>0.37031323665313598</v>
      </c>
      <c r="BX10" s="17">
        <v>0.34673599241800901</v>
      </c>
      <c r="BY10" s="17">
        <v>0.36972081361867798</v>
      </c>
      <c r="BZ10" s="17">
        <v>0.39750215418693702</v>
      </c>
      <c r="CA10" s="17">
        <v>0.39869161174765499</v>
      </c>
      <c r="CB10" s="17"/>
      <c r="CC10" s="17">
        <v>0.40240873524219201</v>
      </c>
      <c r="CD10" s="17">
        <v>0.39083764052303199</v>
      </c>
      <c r="CE10" s="17">
        <v>0.43088747036685099</v>
      </c>
      <c r="CF10" s="17">
        <v>0.35967091269367801</v>
      </c>
      <c r="CG10" s="17">
        <v>0.34055570418096598</v>
      </c>
      <c r="CH10" s="17">
        <v>0.345567293452263</v>
      </c>
      <c r="CI10" s="17">
        <v>0.33893014511390102</v>
      </c>
      <c r="CJ10" s="17">
        <v>0.38856815870499201</v>
      </c>
      <c r="CK10" s="17">
        <v>0.37944311585760698</v>
      </c>
      <c r="CL10" s="17">
        <v>0.39578982109746902</v>
      </c>
    </row>
    <row r="11" spans="2:90" ht="30" x14ac:dyDescent="0.25">
      <c r="B11" s="18" t="s">
        <v>134</v>
      </c>
      <c r="C11" s="17">
        <v>0.18793146594233101</v>
      </c>
      <c r="D11" s="17">
        <v>0.20189695108539599</v>
      </c>
      <c r="E11" s="17">
        <v>0.174849981637621</v>
      </c>
      <c r="F11" s="17"/>
      <c r="G11" s="17">
        <v>0.16854537571768499</v>
      </c>
      <c r="H11" s="17">
        <v>0.14701967021420001</v>
      </c>
      <c r="I11" s="17">
        <v>0.152128533459924</v>
      </c>
      <c r="J11" s="17">
        <v>0.18861960449378401</v>
      </c>
      <c r="K11" s="17">
        <v>0.199058587231283</v>
      </c>
      <c r="L11" s="17">
        <v>0.243288550785248</v>
      </c>
      <c r="M11" s="17"/>
      <c r="N11" s="17">
        <v>0.197381713813163</v>
      </c>
      <c r="O11" s="17">
        <v>0.18547808022329301</v>
      </c>
      <c r="P11" s="17">
        <v>0.17996651005894501</v>
      </c>
      <c r="Q11" s="17">
        <v>0.184587405072177</v>
      </c>
      <c r="R11" s="17"/>
      <c r="S11" s="17">
        <v>7.6427891482854199E-2</v>
      </c>
      <c r="T11" s="17">
        <v>0.195919952160824</v>
      </c>
      <c r="U11" s="17">
        <v>0.27281887128388199</v>
      </c>
      <c r="V11" s="17">
        <v>0.25440406293809598</v>
      </c>
      <c r="W11" s="17">
        <v>0.24591089255434601</v>
      </c>
      <c r="X11" s="17">
        <v>0.15175632282049201</v>
      </c>
      <c r="Y11" s="17">
        <v>0.200011334270665</v>
      </c>
      <c r="Z11" s="17">
        <v>0.22658882461949201</v>
      </c>
      <c r="AA11" s="17">
        <v>0.15667898885570899</v>
      </c>
      <c r="AB11" s="17"/>
      <c r="AC11" s="17">
        <v>0.215894989001997</v>
      </c>
      <c r="AD11" s="17">
        <v>0.171702511701913</v>
      </c>
      <c r="AE11" s="17">
        <v>0.16139510922280301</v>
      </c>
      <c r="AF11" s="17"/>
      <c r="AG11" s="17">
        <v>0.193278554514101</v>
      </c>
      <c r="AH11" s="17">
        <v>0.16316056125345399</v>
      </c>
      <c r="AI11" s="17">
        <v>0.193721027999016</v>
      </c>
      <c r="AJ11" s="17">
        <v>0.222812941223623</v>
      </c>
      <c r="AK11" s="17"/>
      <c r="AL11" s="17">
        <v>0.173649343369496</v>
      </c>
      <c r="AM11" s="17">
        <v>0.19174489803175801</v>
      </c>
      <c r="AN11" s="17">
        <v>0.18866520045461399</v>
      </c>
      <c r="AO11" s="17">
        <v>0.176400245217641</v>
      </c>
      <c r="AP11" s="17">
        <v>0.18012341381033101</v>
      </c>
      <c r="AQ11" s="17"/>
      <c r="AR11" s="17">
        <v>0.19091827363408501</v>
      </c>
      <c r="AS11" s="17">
        <v>0.19478988144402901</v>
      </c>
      <c r="AT11" s="17">
        <v>0.20058728094185199</v>
      </c>
      <c r="AU11" s="17">
        <v>0.17372566662494399</v>
      </c>
      <c r="AV11" s="17">
        <v>0.185682927698545</v>
      </c>
      <c r="AW11" s="17"/>
      <c r="AX11" s="17">
        <v>0.117403142901167</v>
      </c>
      <c r="AY11" s="17">
        <v>0.14772400554076201</v>
      </c>
      <c r="AZ11" s="17">
        <v>0.12667233443749201</v>
      </c>
      <c r="BA11" s="17">
        <v>0.14190550211588299</v>
      </c>
      <c r="BB11" s="17">
        <v>0.45973766880668299</v>
      </c>
      <c r="BC11" s="17">
        <v>0.43818197014166699</v>
      </c>
      <c r="BD11" s="17"/>
      <c r="BE11" s="17">
        <v>0.17415775794278199</v>
      </c>
      <c r="BF11" s="17">
        <v>0.15994374935521799</v>
      </c>
      <c r="BG11" s="17">
        <v>0.232045350543618</v>
      </c>
      <c r="BH11" s="17"/>
      <c r="BI11" s="17">
        <v>0.204710249891083</v>
      </c>
      <c r="BJ11" s="17">
        <v>0.18367171363741</v>
      </c>
      <c r="BK11" s="17"/>
      <c r="BL11" s="17">
        <v>0.21843749470658</v>
      </c>
      <c r="BM11" s="17">
        <v>0.18356894707947899</v>
      </c>
      <c r="BN11" s="17">
        <v>0.19113296757812601</v>
      </c>
      <c r="BO11" s="17">
        <v>0.20562964925705099</v>
      </c>
      <c r="BP11" s="17">
        <v>0.12649445747448201</v>
      </c>
      <c r="BQ11" s="17"/>
      <c r="BR11" s="17">
        <v>0.204488874526838</v>
      </c>
      <c r="BS11" s="17">
        <v>0.129924923944922</v>
      </c>
      <c r="BT11" s="17">
        <v>9.3178671183768602E-2</v>
      </c>
      <c r="BU11" s="17">
        <v>8.9021473946314197E-2</v>
      </c>
      <c r="BV11" s="17"/>
      <c r="BW11" s="17">
        <v>0.14645688135040499</v>
      </c>
      <c r="BX11" s="17">
        <v>0.19556423474824799</v>
      </c>
      <c r="BY11" s="17">
        <v>0.19811110299902199</v>
      </c>
      <c r="BZ11" s="17">
        <v>0.231886670722834</v>
      </c>
      <c r="CA11" s="17">
        <v>0.17055733452939101</v>
      </c>
      <c r="CB11" s="17"/>
      <c r="CC11" s="17">
        <v>0.14694541486679699</v>
      </c>
      <c r="CD11" s="17">
        <v>0.147999569184602</v>
      </c>
      <c r="CE11" s="17">
        <v>0.108972348822222</v>
      </c>
      <c r="CF11" s="17">
        <v>0.21505535247382901</v>
      </c>
      <c r="CG11" s="17">
        <v>0.215343958226413</v>
      </c>
      <c r="CH11" s="17">
        <v>0.19953811827686299</v>
      </c>
      <c r="CI11" s="17">
        <v>0.22779489872540401</v>
      </c>
      <c r="CJ11" s="17">
        <v>0.235393103711837</v>
      </c>
      <c r="CK11" s="17">
        <v>0.22395506009247901</v>
      </c>
      <c r="CL11" s="17">
        <v>0.18625958411840299</v>
      </c>
    </row>
    <row r="12" spans="2:90" x14ac:dyDescent="0.25">
      <c r="B12" s="18" t="s">
        <v>111</v>
      </c>
      <c r="C12" s="19">
        <v>5.4411518901046001E-2</v>
      </c>
      <c r="D12" s="19">
        <v>5.44617816539998E-2</v>
      </c>
      <c r="E12" s="19">
        <v>5.35904296298872E-2</v>
      </c>
      <c r="F12" s="19"/>
      <c r="G12" s="19">
        <v>8.6057654009843498E-2</v>
      </c>
      <c r="H12" s="19">
        <v>8.0823079419739902E-2</v>
      </c>
      <c r="I12" s="19">
        <v>5.5488889984438003E-2</v>
      </c>
      <c r="J12" s="19">
        <v>4.9220674915525703E-2</v>
      </c>
      <c r="K12" s="19">
        <v>3.9785327180431797E-2</v>
      </c>
      <c r="L12" s="19">
        <v>3.39184312919368E-2</v>
      </c>
      <c r="M12" s="19"/>
      <c r="N12" s="19">
        <v>3.4860720592056901E-2</v>
      </c>
      <c r="O12" s="19">
        <v>6.0558633568350999E-2</v>
      </c>
      <c r="P12" s="19">
        <v>4.5990934379382897E-2</v>
      </c>
      <c r="Q12" s="19">
        <v>7.7360675203868107E-2</v>
      </c>
      <c r="R12" s="19"/>
      <c r="S12" s="19">
        <v>6.7320990051372598E-2</v>
      </c>
      <c r="T12" s="19">
        <v>5.5243240505796098E-2</v>
      </c>
      <c r="U12" s="19">
        <v>4.6448362281372398E-2</v>
      </c>
      <c r="V12" s="19">
        <v>4.9220910059191998E-2</v>
      </c>
      <c r="W12" s="19">
        <v>4.4524224667442103E-2</v>
      </c>
      <c r="X12" s="19">
        <v>5.1717854404899101E-2</v>
      </c>
      <c r="Y12" s="19">
        <v>6.3829464669704503E-2</v>
      </c>
      <c r="Z12" s="19">
        <v>4.96711818368092E-2</v>
      </c>
      <c r="AA12" s="19">
        <v>5.1859747891000903E-2</v>
      </c>
      <c r="AB12" s="19"/>
      <c r="AC12" s="19">
        <v>3.89535550218994E-2</v>
      </c>
      <c r="AD12" s="19">
        <v>4.07278185384677E-2</v>
      </c>
      <c r="AE12" s="19">
        <v>0.1009602344727</v>
      </c>
      <c r="AF12" s="19"/>
      <c r="AG12" s="19">
        <v>3.5739393688183803E-2</v>
      </c>
      <c r="AH12" s="19">
        <v>4.81177366046023E-2</v>
      </c>
      <c r="AI12" s="19">
        <v>5.0419012155988902E-2</v>
      </c>
      <c r="AJ12" s="19">
        <v>4.2123058250359599E-2</v>
      </c>
      <c r="AK12" s="19"/>
      <c r="AL12" s="19">
        <v>6.8918407563761705E-2</v>
      </c>
      <c r="AM12" s="19">
        <v>5.5191480301663202E-2</v>
      </c>
      <c r="AN12" s="19">
        <v>4.09110088421894E-2</v>
      </c>
      <c r="AO12" s="19">
        <v>5.11886434652951E-2</v>
      </c>
      <c r="AP12" s="19">
        <v>5.2242349008234497E-2</v>
      </c>
      <c r="AQ12" s="19"/>
      <c r="AR12" s="19">
        <v>0.104399291550085</v>
      </c>
      <c r="AS12" s="19">
        <v>5.6857641967265803E-2</v>
      </c>
      <c r="AT12" s="19">
        <v>3.9444058226076703E-2</v>
      </c>
      <c r="AU12" s="19">
        <v>3.5965233352268103E-2</v>
      </c>
      <c r="AV12" s="19">
        <v>4.0557739176837602E-2</v>
      </c>
      <c r="AW12" s="19"/>
      <c r="AX12" s="19">
        <v>7.9456599709436998E-2</v>
      </c>
      <c r="AY12" s="19">
        <v>4.7467268598523099E-2</v>
      </c>
      <c r="AZ12" s="19">
        <v>4.91181076498408E-2</v>
      </c>
      <c r="BA12" s="19">
        <v>5.1125979966587701E-2</v>
      </c>
      <c r="BB12" s="19">
        <v>3.17926790564204E-2</v>
      </c>
      <c r="BC12" s="19">
        <v>5.2003400920962298E-2</v>
      </c>
      <c r="BD12" s="19"/>
      <c r="BE12" s="19">
        <v>7.1522721516577598E-2</v>
      </c>
      <c r="BF12" s="19">
        <v>4.2132192941499801E-2</v>
      </c>
      <c r="BG12" s="19">
        <v>3.7458370069922003E-2</v>
      </c>
      <c r="BH12" s="19"/>
      <c r="BI12" s="19">
        <v>5.4798212309229002E-2</v>
      </c>
      <c r="BJ12" s="19">
        <v>5.4313346224060803E-2</v>
      </c>
      <c r="BK12" s="19"/>
      <c r="BL12" s="19">
        <v>2.9603593303860299E-2</v>
      </c>
      <c r="BM12" s="19">
        <v>4.55054210107812E-2</v>
      </c>
      <c r="BN12" s="19">
        <v>6.0381676591896201E-2</v>
      </c>
      <c r="BO12" s="19">
        <v>7.4702520800191297E-2</v>
      </c>
      <c r="BP12" s="19">
        <v>8.6979657399777505E-2</v>
      </c>
      <c r="BQ12" s="19"/>
      <c r="BR12" s="19">
        <v>4.61535628802918E-2</v>
      </c>
      <c r="BS12" s="19">
        <v>8.8821524609889999E-2</v>
      </c>
      <c r="BT12" s="19">
        <v>0.10333226125504</v>
      </c>
      <c r="BU12" s="19">
        <v>7.10488140733299E-2</v>
      </c>
      <c r="BV12" s="19"/>
      <c r="BW12" s="19">
        <v>4.1472028113385503E-2</v>
      </c>
      <c r="BX12" s="19">
        <v>3.6952864008213897E-2</v>
      </c>
      <c r="BY12" s="19">
        <v>7.2642584957120795E-2</v>
      </c>
      <c r="BZ12" s="19">
        <v>4.8590367218150701E-2</v>
      </c>
      <c r="CA12" s="19">
        <v>6.1260615216538403E-2</v>
      </c>
      <c r="CB12" s="19"/>
      <c r="CC12" s="19">
        <v>6.11605174557577E-2</v>
      </c>
      <c r="CD12" s="19">
        <v>9.2879962117985396E-2</v>
      </c>
      <c r="CE12" s="19">
        <v>4.2813211533414802E-2</v>
      </c>
      <c r="CF12" s="19">
        <v>6.7359360024185799E-2</v>
      </c>
      <c r="CG12" s="19">
        <v>6.6839898589999294E-2</v>
      </c>
      <c r="CH12" s="19">
        <v>5.38621225679351E-2</v>
      </c>
      <c r="CI12" s="19">
        <v>3.3274730039199597E-2</v>
      </c>
      <c r="CJ12" s="19">
        <v>2.2941524449163302E-2</v>
      </c>
      <c r="CK12" s="19">
        <v>3.67123835439781E-2</v>
      </c>
      <c r="CL12" s="19">
        <v>3.06075453919331E-2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151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0.52926563179126596</v>
      </c>
      <c r="D9" s="17">
        <v>0.52306177229676698</v>
      </c>
      <c r="E9" s="17">
        <v>0.53590984761177696</v>
      </c>
      <c r="F9" s="17"/>
      <c r="G9" s="17">
        <v>0.57811666265317796</v>
      </c>
      <c r="H9" s="17">
        <v>0.53439710257358997</v>
      </c>
      <c r="I9" s="17">
        <v>0.55114020569239197</v>
      </c>
      <c r="J9" s="17">
        <v>0.55828466708155999</v>
      </c>
      <c r="K9" s="17">
        <v>0.505052811395859</v>
      </c>
      <c r="L9" s="17">
        <v>0.48413083725496903</v>
      </c>
      <c r="M9" s="17"/>
      <c r="N9" s="17">
        <v>0.53862817023863097</v>
      </c>
      <c r="O9" s="17">
        <v>0.53983911283037</v>
      </c>
      <c r="P9" s="17">
        <v>0.55467367943894796</v>
      </c>
      <c r="Q9" s="17">
        <v>0.488900587098343</v>
      </c>
      <c r="R9" s="17"/>
      <c r="S9" s="17">
        <v>0.58618687704616901</v>
      </c>
      <c r="T9" s="17">
        <v>0.571946343737601</v>
      </c>
      <c r="U9" s="17">
        <v>0.49298292022190998</v>
      </c>
      <c r="V9" s="17">
        <v>0.52204050608240604</v>
      </c>
      <c r="W9" s="17">
        <v>0.54287687842863197</v>
      </c>
      <c r="X9" s="17">
        <v>0.50590546616793397</v>
      </c>
      <c r="Y9" s="17">
        <v>0.51834462200957798</v>
      </c>
      <c r="Z9" s="17">
        <v>0.462125143778428</v>
      </c>
      <c r="AA9" s="17">
        <v>0.48466500762520998</v>
      </c>
      <c r="AB9" s="17"/>
      <c r="AC9" s="17">
        <v>0.50313988093235995</v>
      </c>
      <c r="AD9" s="17">
        <v>0.55519610853315404</v>
      </c>
      <c r="AE9" s="17">
        <v>0.52051327408771797</v>
      </c>
      <c r="AF9" s="17"/>
      <c r="AG9" s="17">
        <v>0.52218593000645996</v>
      </c>
      <c r="AH9" s="17">
        <v>0.57456849245870201</v>
      </c>
      <c r="AI9" s="17">
        <v>0.56666806673995596</v>
      </c>
      <c r="AJ9" s="17">
        <v>0.47228046310498401</v>
      </c>
      <c r="AK9" s="17"/>
      <c r="AL9" s="17">
        <v>0.53560195937121302</v>
      </c>
      <c r="AM9" s="17">
        <v>0.53266783320335198</v>
      </c>
      <c r="AN9" s="17">
        <v>0.52524957287475904</v>
      </c>
      <c r="AO9" s="17">
        <v>0.55821638241252802</v>
      </c>
      <c r="AP9" s="17">
        <v>0.52049156906957805</v>
      </c>
      <c r="AQ9" s="17"/>
      <c r="AR9" s="17">
        <v>0.50381338009467402</v>
      </c>
      <c r="AS9" s="17">
        <v>0.50199485167015301</v>
      </c>
      <c r="AT9" s="17">
        <v>0.53688455574125304</v>
      </c>
      <c r="AU9" s="17">
        <v>0.56577434670017202</v>
      </c>
      <c r="AV9" s="17">
        <v>0.56301340732195804</v>
      </c>
      <c r="AW9" s="17"/>
      <c r="AX9" s="17">
        <v>0.55784612707935899</v>
      </c>
      <c r="AY9" s="17">
        <v>0.51098516399777505</v>
      </c>
      <c r="AZ9" s="17">
        <v>0.55800442936773698</v>
      </c>
      <c r="BA9" s="17">
        <v>0.59373248958443503</v>
      </c>
      <c r="BB9" s="17">
        <v>0.42510112748661499</v>
      </c>
      <c r="BC9" s="17">
        <v>0.45256630529844899</v>
      </c>
      <c r="BD9" s="17"/>
      <c r="BE9" s="17">
        <v>0.53863498108881502</v>
      </c>
      <c r="BF9" s="17">
        <v>0.56016798895032605</v>
      </c>
      <c r="BG9" s="17">
        <v>0.49457438755912497</v>
      </c>
      <c r="BH9" s="17"/>
      <c r="BI9" s="17">
        <v>0.51195580429993104</v>
      </c>
      <c r="BJ9" s="17">
        <v>0.53366020399502101</v>
      </c>
      <c r="BK9" s="17"/>
      <c r="BL9" s="17">
        <v>0.51770926094867997</v>
      </c>
      <c r="BM9" s="17">
        <v>0.56164238812435996</v>
      </c>
      <c r="BN9" s="17">
        <v>0.53381166687860104</v>
      </c>
      <c r="BO9" s="17">
        <v>0.50800549011360097</v>
      </c>
      <c r="BP9" s="17">
        <v>0.528337872985575</v>
      </c>
      <c r="BQ9" s="17"/>
      <c r="BR9" s="17">
        <v>0.52249424326031002</v>
      </c>
      <c r="BS9" s="17">
        <v>0.55198967756836803</v>
      </c>
      <c r="BT9" s="17">
        <v>0.56978634398794803</v>
      </c>
      <c r="BU9" s="17">
        <v>0.58672123325856695</v>
      </c>
      <c r="BV9" s="17"/>
      <c r="BW9" s="17">
        <v>0.59262795143983504</v>
      </c>
      <c r="BX9" s="17">
        <v>0.53198577531590197</v>
      </c>
      <c r="BY9" s="17">
        <v>0.52002162270710295</v>
      </c>
      <c r="BZ9" s="17">
        <v>0.51703639328865802</v>
      </c>
      <c r="CA9" s="17">
        <v>0.49511208632084402</v>
      </c>
      <c r="CB9" s="17"/>
      <c r="CC9" s="17">
        <v>0.51560999703438004</v>
      </c>
      <c r="CD9" s="17">
        <v>0.48997801166688798</v>
      </c>
      <c r="CE9" s="17">
        <v>0.54539091424223796</v>
      </c>
      <c r="CF9" s="17">
        <v>0.51622431755337295</v>
      </c>
      <c r="CG9" s="17">
        <v>0.50556138502185699</v>
      </c>
      <c r="CH9" s="17">
        <v>0.53827799789837205</v>
      </c>
      <c r="CI9" s="17">
        <v>0.53053917536489303</v>
      </c>
      <c r="CJ9" s="17">
        <v>0.55688278628857502</v>
      </c>
      <c r="CK9" s="17">
        <v>0.53436646650932795</v>
      </c>
      <c r="CL9" s="17">
        <v>0.58673527668256098</v>
      </c>
    </row>
    <row r="10" spans="2:90" ht="30" x14ac:dyDescent="0.25">
      <c r="B10" s="18" t="s">
        <v>133</v>
      </c>
      <c r="C10" s="17">
        <v>0.39980169075060301</v>
      </c>
      <c r="D10" s="17">
        <v>0.40802056380732399</v>
      </c>
      <c r="E10" s="17">
        <v>0.39197442448142999</v>
      </c>
      <c r="F10" s="17"/>
      <c r="G10" s="17">
        <v>0.30849286482878402</v>
      </c>
      <c r="H10" s="17">
        <v>0.36326666261428098</v>
      </c>
      <c r="I10" s="17">
        <v>0.38564197623368202</v>
      </c>
      <c r="J10" s="17">
        <v>0.38433026909958101</v>
      </c>
      <c r="K10" s="17">
        <v>0.434048354106982</v>
      </c>
      <c r="L10" s="17">
        <v>0.46492247552138599</v>
      </c>
      <c r="M10" s="17"/>
      <c r="N10" s="17">
        <v>0.40539050077240202</v>
      </c>
      <c r="O10" s="17">
        <v>0.39508177150449603</v>
      </c>
      <c r="P10" s="17">
        <v>0.38926902360631399</v>
      </c>
      <c r="Q10" s="17">
        <v>0.40448150864474702</v>
      </c>
      <c r="R10" s="17"/>
      <c r="S10" s="17">
        <v>0.340238398295857</v>
      </c>
      <c r="T10" s="17">
        <v>0.37211601122785798</v>
      </c>
      <c r="U10" s="17">
        <v>0.44426469121884998</v>
      </c>
      <c r="V10" s="17">
        <v>0.38888953521452702</v>
      </c>
      <c r="W10" s="17">
        <v>0.40172200219048099</v>
      </c>
      <c r="X10" s="17">
        <v>0.411486062416558</v>
      </c>
      <c r="Y10" s="17">
        <v>0.40491691577938899</v>
      </c>
      <c r="Z10" s="17">
        <v>0.494279794742288</v>
      </c>
      <c r="AA10" s="17">
        <v>0.43113506489738102</v>
      </c>
      <c r="AB10" s="17"/>
      <c r="AC10" s="17">
        <v>0.43488666251721397</v>
      </c>
      <c r="AD10" s="17">
        <v>0.39573784781792198</v>
      </c>
      <c r="AE10" s="17">
        <v>0.36604836410543401</v>
      </c>
      <c r="AF10" s="17"/>
      <c r="AG10" s="17">
        <v>0.42030094968595499</v>
      </c>
      <c r="AH10" s="17">
        <v>0.36746541110578701</v>
      </c>
      <c r="AI10" s="17">
        <v>0.38896174137248801</v>
      </c>
      <c r="AJ10" s="17">
        <v>0.45286016350135999</v>
      </c>
      <c r="AK10" s="17"/>
      <c r="AL10" s="17">
        <v>0.39419876047128999</v>
      </c>
      <c r="AM10" s="17">
        <v>0.400100639462736</v>
      </c>
      <c r="AN10" s="17">
        <v>0.41013438119344903</v>
      </c>
      <c r="AO10" s="17">
        <v>0.375872456192823</v>
      </c>
      <c r="AP10" s="17">
        <v>0.38154013811902099</v>
      </c>
      <c r="AQ10" s="17"/>
      <c r="AR10" s="17">
        <v>0.37078999233010501</v>
      </c>
      <c r="AS10" s="17">
        <v>0.42378509445991502</v>
      </c>
      <c r="AT10" s="17">
        <v>0.40030123622552699</v>
      </c>
      <c r="AU10" s="17">
        <v>0.39107057360485198</v>
      </c>
      <c r="AV10" s="17">
        <v>0.38164916306652902</v>
      </c>
      <c r="AW10" s="17"/>
      <c r="AX10" s="17">
        <v>0.35031486065991302</v>
      </c>
      <c r="AY10" s="17">
        <v>0.43753492548268402</v>
      </c>
      <c r="AZ10" s="17">
        <v>0.36378866995055098</v>
      </c>
      <c r="BA10" s="17">
        <v>0.34754104759369397</v>
      </c>
      <c r="BB10" s="17">
        <v>0.50258227187622795</v>
      </c>
      <c r="BC10" s="17">
        <v>0.44013987218461798</v>
      </c>
      <c r="BD10" s="17"/>
      <c r="BE10" s="17">
        <v>0.37974450390611197</v>
      </c>
      <c r="BF10" s="17">
        <v>0.36784236780062701</v>
      </c>
      <c r="BG10" s="17">
        <v>0.45526585353550297</v>
      </c>
      <c r="BH10" s="17"/>
      <c r="BI10" s="17">
        <v>0.40631264558991897</v>
      </c>
      <c r="BJ10" s="17">
        <v>0.39814870713935102</v>
      </c>
      <c r="BK10" s="17"/>
      <c r="BL10" s="17">
        <v>0.42944158801126697</v>
      </c>
      <c r="BM10" s="17">
        <v>0.37937837597930102</v>
      </c>
      <c r="BN10" s="17">
        <v>0.36500075364658602</v>
      </c>
      <c r="BO10" s="17">
        <v>0.37865409130650202</v>
      </c>
      <c r="BP10" s="17">
        <v>0.39557544510518999</v>
      </c>
      <c r="BQ10" s="17"/>
      <c r="BR10" s="17">
        <v>0.41423045334344299</v>
      </c>
      <c r="BS10" s="17">
        <v>0.32954326962613001</v>
      </c>
      <c r="BT10" s="17">
        <v>0.34419253146797801</v>
      </c>
      <c r="BU10" s="17">
        <v>0.29817784286476501</v>
      </c>
      <c r="BV10" s="17"/>
      <c r="BW10" s="17">
        <v>0.353344726656726</v>
      </c>
      <c r="BX10" s="17">
        <v>0.41077435760333197</v>
      </c>
      <c r="BY10" s="17">
        <v>0.41377719813442199</v>
      </c>
      <c r="BZ10" s="17">
        <v>0.41507757561775999</v>
      </c>
      <c r="CA10" s="17">
        <v>0.40688357732256802</v>
      </c>
      <c r="CB10" s="17"/>
      <c r="CC10" s="17">
        <v>0.38255533351211701</v>
      </c>
      <c r="CD10" s="17">
        <v>0.42337618604771099</v>
      </c>
      <c r="CE10" s="17">
        <v>0.40726773128086802</v>
      </c>
      <c r="CF10" s="17">
        <v>0.40920582450322901</v>
      </c>
      <c r="CG10" s="17">
        <v>0.39170517166604701</v>
      </c>
      <c r="CH10" s="17">
        <v>0.36800832717200199</v>
      </c>
      <c r="CI10" s="17">
        <v>0.40938662990441499</v>
      </c>
      <c r="CJ10" s="17">
        <v>0.41737678454388599</v>
      </c>
      <c r="CK10" s="17">
        <v>0.42561397569172799</v>
      </c>
      <c r="CL10" s="17">
        <v>0.37350677408997401</v>
      </c>
    </row>
    <row r="11" spans="2:90" ht="30" x14ac:dyDescent="0.25">
      <c r="B11" s="18" t="s">
        <v>134</v>
      </c>
      <c r="C11" s="17">
        <v>4.6139463261197299E-2</v>
      </c>
      <c r="D11" s="17">
        <v>4.9650063317745199E-2</v>
      </c>
      <c r="E11" s="17">
        <v>4.3052795675615298E-2</v>
      </c>
      <c r="F11" s="17"/>
      <c r="G11" s="17">
        <v>5.8105870770169897E-2</v>
      </c>
      <c r="H11" s="17">
        <v>5.84162020809278E-2</v>
      </c>
      <c r="I11" s="17">
        <v>3.24648987318902E-2</v>
      </c>
      <c r="J11" s="17">
        <v>4.1048373645051102E-2</v>
      </c>
      <c r="K11" s="17">
        <v>4.8505677144066298E-2</v>
      </c>
      <c r="L11" s="17">
        <v>4.3414631861784202E-2</v>
      </c>
      <c r="M11" s="17"/>
      <c r="N11" s="17">
        <v>4.3157878515632901E-2</v>
      </c>
      <c r="O11" s="17">
        <v>3.7807861746116202E-2</v>
      </c>
      <c r="P11" s="17">
        <v>3.98807769452958E-2</v>
      </c>
      <c r="Q11" s="17">
        <v>6.3518345717355401E-2</v>
      </c>
      <c r="R11" s="17"/>
      <c r="S11" s="17">
        <v>4.0371320932459501E-2</v>
      </c>
      <c r="T11" s="17">
        <v>2.8851841641166599E-2</v>
      </c>
      <c r="U11" s="17">
        <v>5.0008216117865503E-2</v>
      </c>
      <c r="V11" s="17">
        <v>7.3182707343358203E-2</v>
      </c>
      <c r="W11" s="17">
        <v>2.5210591187711299E-2</v>
      </c>
      <c r="X11" s="17">
        <v>6.0275230865024003E-2</v>
      </c>
      <c r="Y11" s="17">
        <v>4.7314334683589102E-2</v>
      </c>
      <c r="Z11" s="17">
        <v>3.4405580054908902E-2</v>
      </c>
      <c r="AA11" s="17">
        <v>5.4743773996005302E-2</v>
      </c>
      <c r="AB11" s="17"/>
      <c r="AC11" s="17">
        <v>4.93251269765526E-2</v>
      </c>
      <c r="AD11" s="17">
        <v>3.54170638602977E-2</v>
      </c>
      <c r="AE11" s="17">
        <v>5.6308414961684997E-2</v>
      </c>
      <c r="AF11" s="17"/>
      <c r="AG11" s="17">
        <v>4.4392252443813E-2</v>
      </c>
      <c r="AH11" s="17">
        <v>3.6993199434711597E-2</v>
      </c>
      <c r="AI11" s="17">
        <v>3.02271668801278E-2</v>
      </c>
      <c r="AJ11" s="17">
        <v>6.3203775886161398E-2</v>
      </c>
      <c r="AK11" s="17"/>
      <c r="AL11" s="17">
        <v>3.6804252770522197E-2</v>
      </c>
      <c r="AM11" s="17">
        <v>4.6105507360070401E-2</v>
      </c>
      <c r="AN11" s="17">
        <v>4.2035719509125699E-2</v>
      </c>
      <c r="AO11" s="17">
        <v>5.5957403299213303E-2</v>
      </c>
      <c r="AP11" s="17">
        <v>7.9381402497494702E-2</v>
      </c>
      <c r="AQ11" s="17"/>
      <c r="AR11" s="17">
        <v>5.6572230940759499E-2</v>
      </c>
      <c r="AS11" s="17">
        <v>4.7934378403630303E-2</v>
      </c>
      <c r="AT11" s="17">
        <v>5.3016691715190897E-2</v>
      </c>
      <c r="AU11" s="17">
        <v>2.7514225948337401E-2</v>
      </c>
      <c r="AV11" s="17">
        <v>3.7897969550079597E-2</v>
      </c>
      <c r="AW11" s="17"/>
      <c r="AX11" s="17">
        <v>5.45493873363323E-2</v>
      </c>
      <c r="AY11" s="17">
        <v>3.5090823925900301E-2</v>
      </c>
      <c r="AZ11" s="17">
        <v>5.1291099059451999E-2</v>
      </c>
      <c r="BA11" s="17">
        <v>3.4037511189848997E-2</v>
      </c>
      <c r="BB11" s="17">
        <v>5.4905545828133E-2</v>
      </c>
      <c r="BC11" s="17">
        <v>8.2012865554006997E-2</v>
      </c>
      <c r="BD11" s="17"/>
      <c r="BE11" s="17">
        <v>5.2125447409389701E-2</v>
      </c>
      <c r="BF11" s="17">
        <v>4.3890081693725998E-2</v>
      </c>
      <c r="BG11" s="17">
        <v>4.0586844643413798E-2</v>
      </c>
      <c r="BH11" s="17"/>
      <c r="BI11" s="17">
        <v>5.2470100327547703E-2</v>
      </c>
      <c r="BJ11" s="17">
        <v>4.4532258238630003E-2</v>
      </c>
      <c r="BK11" s="17"/>
      <c r="BL11" s="17">
        <v>4.4151347358480801E-2</v>
      </c>
      <c r="BM11" s="17">
        <v>3.9664238546364798E-2</v>
      </c>
      <c r="BN11" s="17">
        <v>4.7472607443217699E-2</v>
      </c>
      <c r="BO11" s="17">
        <v>6.7793729148900403E-2</v>
      </c>
      <c r="BP11" s="17">
        <v>5.2965905969382401E-2</v>
      </c>
      <c r="BQ11" s="17"/>
      <c r="BR11" s="17">
        <v>4.31735753619139E-2</v>
      </c>
      <c r="BS11" s="17">
        <v>6.1363726395585197E-2</v>
      </c>
      <c r="BT11" s="17">
        <v>4.7082018955653303E-2</v>
      </c>
      <c r="BU11" s="17">
        <v>8.63356116118707E-2</v>
      </c>
      <c r="BV11" s="17"/>
      <c r="BW11" s="17">
        <v>2.8891165010438501E-2</v>
      </c>
      <c r="BX11" s="17">
        <v>4.5029895447828101E-2</v>
      </c>
      <c r="BY11" s="17">
        <v>4.3766463710495897E-2</v>
      </c>
      <c r="BZ11" s="17">
        <v>4.6986638418885902E-2</v>
      </c>
      <c r="CA11" s="17">
        <v>6.0953529924907497E-2</v>
      </c>
      <c r="CB11" s="17"/>
      <c r="CC11" s="17">
        <v>6.1923632695587899E-2</v>
      </c>
      <c r="CD11" s="17">
        <v>4.6502087264757803E-2</v>
      </c>
      <c r="CE11" s="17">
        <v>3.1654061120652902E-2</v>
      </c>
      <c r="CF11" s="17">
        <v>4.69812121091027E-2</v>
      </c>
      <c r="CG11" s="17">
        <v>7.4761202618687198E-2</v>
      </c>
      <c r="CH11" s="17">
        <v>6.7298918601526897E-2</v>
      </c>
      <c r="CI11" s="17">
        <v>4.8892793597881803E-2</v>
      </c>
      <c r="CJ11" s="17">
        <v>1.5269702612971199E-2</v>
      </c>
      <c r="CK11" s="17">
        <v>2.5699909468154598E-2</v>
      </c>
      <c r="CL11" s="17">
        <v>2.7103957117712098E-2</v>
      </c>
    </row>
    <row r="12" spans="2:90" x14ac:dyDescent="0.25">
      <c r="B12" s="18" t="s">
        <v>111</v>
      </c>
      <c r="C12" s="19">
        <v>2.47932141969344E-2</v>
      </c>
      <c r="D12" s="19">
        <v>1.9267600578163301E-2</v>
      </c>
      <c r="E12" s="19">
        <v>2.9062932231177601E-2</v>
      </c>
      <c r="F12" s="19"/>
      <c r="G12" s="19">
        <v>5.5284601747867798E-2</v>
      </c>
      <c r="H12" s="19">
        <v>4.3920032731201597E-2</v>
      </c>
      <c r="I12" s="19">
        <v>3.0752919342035698E-2</v>
      </c>
      <c r="J12" s="19">
        <v>1.6336690173807199E-2</v>
      </c>
      <c r="K12" s="19">
        <v>1.2393157353092399E-2</v>
      </c>
      <c r="L12" s="19">
        <v>7.53205536186035E-3</v>
      </c>
      <c r="M12" s="19"/>
      <c r="N12" s="19">
        <v>1.2823450473334601E-2</v>
      </c>
      <c r="O12" s="19">
        <v>2.7271253919018499E-2</v>
      </c>
      <c r="P12" s="19">
        <v>1.61765200094421E-2</v>
      </c>
      <c r="Q12" s="19">
        <v>4.3099558539555598E-2</v>
      </c>
      <c r="R12" s="19"/>
      <c r="S12" s="19">
        <v>3.3203403725514703E-2</v>
      </c>
      <c r="T12" s="19">
        <v>2.7085803393374502E-2</v>
      </c>
      <c r="U12" s="19">
        <v>1.27441724413744E-2</v>
      </c>
      <c r="V12" s="19">
        <v>1.58872513597089E-2</v>
      </c>
      <c r="W12" s="19">
        <v>3.0190528193175602E-2</v>
      </c>
      <c r="X12" s="19">
        <v>2.2333240550483701E-2</v>
      </c>
      <c r="Y12" s="19">
        <v>2.9424127527443299E-2</v>
      </c>
      <c r="Z12" s="19">
        <v>9.1894814243753606E-3</v>
      </c>
      <c r="AA12" s="19">
        <v>2.9456153481403902E-2</v>
      </c>
      <c r="AB12" s="19"/>
      <c r="AC12" s="19">
        <v>1.2648329573872699E-2</v>
      </c>
      <c r="AD12" s="19">
        <v>1.3648979788625899E-2</v>
      </c>
      <c r="AE12" s="19">
        <v>5.7129946845162899E-2</v>
      </c>
      <c r="AF12" s="19"/>
      <c r="AG12" s="19">
        <v>1.31208678637715E-2</v>
      </c>
      <c r="AH12" s="19">
        <v>2.0972897000800201E-2</v>
      </c>
      <c r="AI12" s="19">
        <v>1.41430250074279E-2</v>
      </c>
      <c r="AJ12" s="19">
        <v>1.1655597507494999E-2</v>
      </c>
      <c r="AK12" s="19"/>
      <c r="AL12" s="19">
        <v>3.3395027386974203E-2</v>
      </c>
      <c r="AM12" s="19">
        <v>2.1126019973841101E-2</v>
      </c>
      <c r="AN12" s="19">
        <v>2.2580326422666299E-2</v>
      </c>
      <c r="AO12" s="19">
        <v>9.9537580954361798E-3</v>
      </c>
      <c r="AP12" s="19">
        <v>1.85868903139066E-2</v>
      </c>
      <c r="AQ12" s="19"/>
      <c r="AR12" s="19">
        <v>6.8824396634461493E-2</v>
      </c>
      <c r="AS12" s="19">
        <v>2.6285675466301801E-2</v>
      </c>
      <c r="AT12" s="19">
        <v>9.7975163180284708E-3</v>
      </c>
      <c r="AU12" s="19">
        <v>1.5640853746638501E-2</v>
      </c>
      <c r="AV12" s="19">
        <v>1.7439460061434001E-2</v>
      </c>
      <c r="AW12" s="19"/>
      <c r="AX12" s="19">
        <v>3.7289624924396303E-2</v>
      </c>
      <c r="AY12" s="19">
        <v>1.63890865936407E-2</v>
      </c>
      <c r="AZ12" s="19">
        <v>2.6915801622259299E-2</v>
      </c>
      <c r="BA12" s="19">
        <v>2.4688951632022098E-2</v>
      </c>
      <c r="BB12" s="19">
        <v>1.7411054809024201E-2</v>
      </c>
      <c r="BC12" s="19">
        <v>2.5280956962925101E-2</v>
      </c>
      <c r="BD12" s="19"/>
      <c r="BE12" s="19">
        <v>2.9495067595683301E-2</v>
      </c>
      <c r="BF12" s="19">
        <v>2.8099561555321201E-2</v>
      </c>
      <c r="BG12" s="19">
        <v>9.5729142619579207E-3</v>
      </c>
      <c r="BH12" s="19"/>
      <c r="BI12" s="19">
        <v>2.92614497826028E-2</v>
      </c>
      <c r="BJ12" s="19">
        <v>2.3658830626997699E-2</v>
      </c>
      <c r="BK12" s="19"/>
      <c r="BL12" s="19">
        <v>8.6978036815726703E-3</v>
      </c>
      <c r="BM12" s="19">
        <v>1.9314997349974699E-2</v>
      </c>
      <c r="BN12" s="19">
        <v>5.37149720315944E-2</v>
      </c>
      <c r="BO12" s="19">
        <v>4.5546689430996497E-2</v>
      </c>
      <c r="BP12" s="19">
        <v>2.31207759398518E-2</v>
      </c>
      <c r="BQ12" s="19"/>
      <c r="BR12" s="19">
        <v>2.0101728034333199E-2</v>
      </c>
      <c r="BS12" s="19">
        <v>5.7103326409916798E-2</v>
      </c>
      <c r="BT12" s="19">
        <v>3.8939105588420897E-2</v>
      </c>
      <c r="BU12" s="19">
        <v>2.8765312264798101E-2</v>
      </c>
      <c r="BV12" s="19"/>
      <c r="BW12" s="19">
        <v>2.5136156893000999E-2</v>
      </c>
      <c r="BX12" s="19">
        <v>1.2209971632937701E-2</v>
      </c>
      <c r="BY12" s="19">
        <v>2.2434715447978999E-2</v>
      </c>
      <c r="BZ12" s="19">
        <v>2.0899392674696898E-2</v>
      </c>
      <c r="CA12" s="19">
        <v>3.7050806431680801E-2</v>
      </c>
      <c r="CB12" s="19"/>
      <c r="CC12" s="19">
        <v>3.9911036757915803E-2</v>
      </c>
      <c r="CD12" s="19">
        <v>4.0143715020643102E-2</v>
      </c>
      <c r="CE12" s="19">
        <v>1.5687293356240799E-2</v>
      </c>
      <c r="CF12" s="19">
        <v>2.7588645834295999E-2</v>
      </c>
      <c r="CG12" s="19">
        <v>2.79722406934085E-2</v>
      </c>
      <c r="CH12" s="19">
        <v>2.6414756328099101E-2</v>
      </c>
      <c r="CI12" s="19">
        <v>1.11814011328101E-2</v>
      </c>
      <c r="CJ12" s="19">
        <v>1.04707265545679E-2</v>
      </c>
      <c r="CK12" s="19">
        <v>1.43196483307885E-2</v>
      </c>
      <c r="CL12" s="19">
        <v>1.2653992109752699E-2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K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11" width="20.7109375" customWidth="1"/>
  </cols>
  <sheetData>
    <row r="2" spans="2:11" ht="39.950000000000003" customHeight="1" x14ac:dyDescent="0.25">
      <c r="D2" s="30" t="s">
        <v>164</v>
      </c>
      <c r="E2" s="26"/>
      <c r="F2" s="26"/>
      <c r="G2" s="26"/>
      <c r="H2" s="26"/>
      <c r="I2" s="26"/>
      <c r="J2" s="26"/>
      <c r="K2" s="26"/>
    </row>
    <row r="6" spans="2:11" ht="50.1" customHeight="1" x14ac:dyDescent="0.25">
      <c r="B6" s="20" t="s">
        <v>15</v>
      </c>
      <c r="C6" s="20" t="s">
        <v>152</v>
      </c>
      <c r="D6" s="20" t="s">
        <v>153</v>
      </c>
      <c r="E6" s="20" t="s">
        <v>154</v>
      </c>
      <c r="F6" s="20" t="s">
        <v>155</v>
      </c>
      <c r="G6" s="20" t="s">
        <v>156</v>
      </c>
      <c r="H6" s="20" t="s">
        <v>157</v>
      </c>
      <c r="I6" s="20" t="s">
        <v>158</v>
      </c>
      <c r="J6" s="20" t="s">
        <v>159</v>
      </c>
    </row>
    <row r="7" spans="2:11" ht="30" x14ac:dyDescent="0.25">
      <c r="B7" s="18" t="s">
        <v>160</v>
      </c>
      <c r="C7" s="17">
        <v>0.57867585520217202</v>
      </c>
      <c r="D7" s="17">
        <v>0.27998832308490701</v>
      </c>
      <c r="E7" s="17">
        <v>0.37917437445046998</v>
      </c>
      <c r="F7" s="17">
        <v>0.59848122572654905</v>
      </c>
      <c r="G7" s="17">
        <v>0.49605349114678798</v>
      </c>
      <c r="H7" s="17">
        <v>0.56278234400044103</v>
      </c>
      <c r="I7" s="17">
        <v>0.66224095794061599</v>
      </c>
      <c r="J7" s="17">
        <v>0.34352088189290497</v>
      </c>
    </row>
    <row r="8" spans="2:11" ht="30" x14ac:dyDescent="0.25">
      <c r="B8" s="18" t="s">
        <v>161</v>
      </c>
      <c r="C8" s="17">
        <v>0.38270174962311798</v>
      </c>
      <c r="D8" s="17">
        <v>0.64911218664676595</v>
      </c>
      <c r="E8" s="17">
        <v>0.49336207938208698</v>
      </c>
      <c r="F8" s="17">
        <v>0.32907274593276098</v>
      </c>
      <c r="G8" s="17">
        <v>0.40988771376640498</v>
      </c>
      <c r="H8" s="17">
        <v>0.16422677445570599</v>
      </c>
      <c r="I8" s="17">
        <v>0.16396465845941899</v>
      </c>
      <c r="J8" s="17">
        <v>0.53278151664889895</v>
      </c>
    </row>
    <row r="9" spans="2:11" x14ac:dyDescent="0.25">
      <c r="B9" s="18" t="s">
        <v>162</v>
      </c>
      <c r="C9" s="17">
        <v>2.2121863020663102E-2</v>
      </c>
      <c r="D9" s="17">
        <v>4.43665790264864E-2</v>
      </c>
      <c r="E9" s="17">
        <v>9.3369492611355298E-2</v>
      </c>
      <c r="F9" s="17">
        <v>4.5820907502302201E-2</v>
      </c>
      <c r="G9" s="17">
        <v>5.8021411674695197E-2</v>
      </c>
      <c r="H9" s="17">
        <v>0.23862982813406799</v>
      </c>
      <c r="I9" s="17">
        <v>0.15122515081361501</v>
      </c>
      <c r="J9" s="17">
        <v>9.4060208099910003E-2</v>
      </c>
    </row>
    <row r="10" spans="2:11" x14ac:dyDescent="0.25">
      <c r="B10" s="18" t="s">
        <v>163</v>
      </c>
      <c r="C10" s="17">
        <v>1.6500532154047301E-2</v>
      </c>
      <c r="D10" s="17">
        <v>2.6532911241840498E-2</v>
      </c>
      <c r="E10" s="17">
        <v>3.4094053556088397E-2</v>
      </c>
      <c r="F10" s="17">
        <v>2.6625120838387899E-2</v>
      </c>
      <c r="G10" s="17">
        <v>3.6037383412111698E-2</v>
      </c>
      <c r="H10" s="17">
        <v>3.4361053409785201E-2</v>
      </c>
      <c r="I10" s="17">
        <v>2.2569232786350001E-2</v>
      </c>
      <c r="J10" s="17">
        <v>2.9637393358286201E-2</v>
      </c>
    </row>
    <row r="11" spans="2:11" x14ac:dyDescent="0.25">
      <c r="B11" s="16"/>
      <c r="C11" s="16"/>
      <c r="D11" s="16"/>
      <c r="E11" s="16"/>
      <c r="F11" s="16"/>
      <c r="G11" s="16"/>
      <c r="H11" s="16"/>
      <c r="I11" s="16"/>
      <c r="J11" s="16"/>
    </row>
    <row r="12" spans="2:11" x14ac:dyDescent="0.25">
      <c r="B12" t="s">
        <v>114</v>
      </c>
    </row>
    <row r="13" spans="2:11" x14ac:dyDescent="0.25">
      <c r="B13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">
    <mergeCell ref="D2:K2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165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160</v>
      </c>
      <c r="C9" s="17">
        <v>0.57867585520217202</v>
      </c>
      <c r="D9" s="17">
        <v>0.55786748736262504</v>
      </c>
      <c r="E9" s="17">
        <v>0.59918218232671805</v>
      </c>
      <c r="F9" s="17"/>
      <c r="G9" s="17">
        <v>0.56164336269408499</v>
      </c>
      <c r="H9" s="17">
        <v>0.62219498158651698</v>
      </c>
      <c r="I9" s="17">
        <v>0.62449892199828105</v>
      </c>
      <c r="J9" s="17">
        <v>0.58975047700351801</v>
      </c>
      <c r="K9" s="17">
        <v>0.57947621267194005</v>
      </c>
      <c r="L9" s="17">
        <v>0.51424097386630097</v>
      </c>
      <c r="M9" s="17"/>
      <c r="N9" s="17">
        <v>0.57078682559038296</v>
      </c>
      <c r="O9" s="17">
        <v>0.566724022300644</v>
      </c>
      <c r="P9" s="17">
        <v>0.59072472503983997</v>
      </c>
      <c r="Q9" s="17">
        <v>0.59267331007388702</v>
      </c>
      <c r="R9" s="17"/>
      <c r="S9" s="17">
        <v>0.70146961172366196</v>
      </c>
      <c r="T9" s="17">
        <v>0.56492977552638002</v>
      </c>
      <c r="U9" s="17">
        <v>0.51962174399885197</v>
      </c>
      <c r="V9" s="17">
        <v>0.51752499795687001</v>
      </c>
      <c r="W9" s="17">
        <v>0.55069540358220503</v>
      </c>
      <c r="X9" s="17">
        <v>0.62514003714849198</v>
      </c>
      <c r="Y9" s="17">
        <v>0.54918477218980399</v>
      </c>
      <c r="Z9" s="17">
        <v>0.51834582425517495</v>
      </c>
      <c r="AA9" s="17">
        <v>0.57177456376293601</v>
      </c>
      <c r="AB9" s="17"/>
      <c r="AC9" s="17">
        <v>0.56097302570177998</v>
      </c>
      <c r="AD9" s="17">
        <v>0.59266895081489901</v>
      </c>
      <c r="AE9" s="17">
        <v>0.59584127371547801</v>
      </c>
      <c r="AF9" s="17"/>
      <c r="AG9" s="17">
        <v>0.56884786662221798</v>
      </c>
      <c r="AH9" s="17">
        <v>0.6421428095874</v>
      </c>
      <c r="AI9" s="17">
        <v>0.552671966817458</v>
      </c>
      <c r="AJ9" s="17">
        <v>0.55085023116840304</v>
      </c>
      <c r="AK9" s="17"/>
      <c r="AL9" s="17">
        <v>0.58424338289234601</v>
      </c>
      <c r="AM9" s="17">
        <v>0.56183247316756701</v>
      </c>
      <c r="AN9" s="17">
        <v>0.59458967069770996</v>
      </c>
      <c r="AO9" s="17">
        <v>0.60743972426018</v>
      </c>
      <c r="AP9" s="17">
        <v>0.60977206454396304</v>
      </c>
      <c r="AQ9" s="17"/>
      <c r="AR9" s="17">
        <v>0.56335265399364098</v>
      </c>
      <c r="AS9" s="17">
        <v>0.572495242932058</v>
      </c>
      <c r="AT9" s="17">
        <v>0.59212586355458896</v>
      </c>
      <c r="AU9" s="17">
        <v>0.56714514478836997</v>
      </c>
      <c r="AV9" s="17">
        <v>0.60545514051251004</v>
      </c>
      <c r="AW9" s="17"/>
      <c r="AX9" s="17">
        <v>0.69733736729541995</v>
      </c>
      <c r="AY9" s="17">
        <v>0.61275366884267801</v>
      </c>
      <c r="AZ9" s="17">
        <v>0.67445904836701898</v>
      </c>
      <c r="BA9" s="17">
        <v>0.58051177064733706</v>
      </c>
      <c r="BB9" s="17">
        <v>0.26098003680318399</v>
      </c>
      <c r="BC9" s="17">
        <v>0.31469229237604501</v>
      </c>
      <c r="BD9" s="17"/>
      <c r="BE9" s="17">
        <v>0.583623739425157</v>
      </c>
      <c r="BF9" s="17">
        <v>0.62807935345351995</v>
      </c>
      <c r="BG9" s="17">
        <v>0.52967617983985105</v>
      </c>
      <c r="BH9" s="17"/>
      <c r="BI9" s="17">
        <v>0.52763871794470596</v>
      </c>
      <c r="BJ9" s="17">
        <v>0.59163302562245401</v>
      </c>
      <c r="BK9" s="17"/>
      <c r="BL9" s="17">
        <v>0.55155768295325103</v>
      </c>
      <c r="BM9" s="17">
        <v>0.58709998711746603</v>
      </c>
      <c r="BN9" s="17">
        <v>0.57481691708968097</v>
      </c>
      <c r="BO9" s="17">
        <v>0.58096655742575298</v>
      </c>
      <c r="BP9" s="17">
        <v>0.63714748846737101</v>
      </c>
      <c r="BQ9" s="17"/>
      <c r="BR9" s="17">
        <v>0.56076905758555795</v>
      </c>
      <c r="BS9" s="17">
        <v>0.64166424439549496</v>
      </c>
      <c r="BT9" s="17">
        <v>0.72287413692241198</v>
      </c>
      <c r="BU9" s="17">
        <v>0.65066667756069096</v>
      </c>
      <c r="BV9" s="17"/>
      <c r="BW9" s="17">
        <v>0.58406076709525401</v>
      </c>
      <c r="BX9" s="17">
        <v>0.58119469622146702</v>
      </c>
      <c r="BY9" s="17">
        <v>0.585383280845022</v>
      </c>
      <c r="BZ9" s="17">
        <v>0.54785967664784496</v>
      </c>
      <c r="CA9" s="17">
        <v>0.59908677205187599</v>
      </c>
      <c r="CB9" s="17"/>
      <c r="CC9" s="17">
        <v>0.63099621217951696</v>
      </c>
      <c r="CD9" s="17">
        <v>0.61637749557923605</v>
      </c>
      <c r="CE9" s="17">
        <v>0.63812068291645696</v>
      </c>
      <c r="CF9" s="17">
        <v>0.59960833657132495</v>
      </c>
      <c r="CG9" s="17">
        <v>0.570043310674618</v>
      </c>
      <c r="CH9" s="17">
        <v>0.575125668286805</v>
      </c>
      <c r="CI9" s="17">
        <v>0.54993249843852099</v>
      </c>
      <c r="CJ9" s="17">
        <v>0.53737730970873798</v>
      </c>
      <c r="CK9" s="17">
        <v>0.537507015445985</v>
      </c>
      <c r="CL9" s="17">
        <v>0.51770486740357202</v>
      </c>
    </row>
    <row r="10" spans="2:90" ht="30" x14ac:dyDescent="0.25">
      <c r="B10" s="18" t="s">
        <v>161</v>
      </c>
      <c r="C10" s="17">
        <v>0.38270174962311798</v>
      </c>
      <c r="D10" s="17">
        <v>0.40595962747751901</v>
      </c>
      <c r="E10" s="17">
        <v>0.36074502958247801</v>
      </c>
      <c r="F10" s="17"/>
      <c r="G10" s="17">
        <v>0.357146939686668</v>
      </c>
      <c r="H10" s="17">
        <v>0.33912224216766701</v>
      </c>
      <c r="I10" s="17">
        <v>0.340114766431861</v>
      </c>
      <c r="J10" s="17">
        <v>0.37173381322886101</v>
      </c>
      <c r="K10" s="17">
        <v>0.39586288758605098</v>
      </c>
      <c r="L10" s="17">
        <v>0.45443343966482302</v>
      </c>
      <c r="M10" s="17"/>
      <c r="N10" s="17">
        <v>0.40042684935483702</v>
      </c>
      <c r="O10" s="17">
        <v>0.397378977253869</v>
      </c>
      <c r="P10" s="17">
        <v>0.382586991419338</v>
      </c>
      <c r="Q10" s="17">
        <v>0.344168038497494</v>
      </c>
      <c r="R10" s="17"/>
      <c r="S10" s="17">
        <v>0.25467479123836301</v>
      </c>
      <c r="T10" s="17">
        <v>0.40123160569516197</v>
      </c>
      <c r="U10" s="17">
        <v>0.446964538412287</v>
      </c>
      <c r="V10" s="17">
        <v>0.42227870125067202</v>
      </c>
      <c r="W10" s="17">
        <v>0.40618665073511101</v>
      </c>
      <c r="X10" s="17">
        <v>0.34741445476369098</v>
      </c>
      <c r="Y10" s="17">
        <v>0.422501902641228</v>
      </c>
      <c r="Z10" s="17">
        <v>0.447590861650283</v>
      </c>
      <c r="AA10" s="17">
        <v>0.38864599255529603</v>
      </c>
      <c r="AB10" s="17"/>
      <c r="AC10" s="17">
        <v>0.41121915713503399</v>
      </c>
      <c r="AD10" s="17">
        <v>0.37808621467980003</v>
      </c>
      <c r="AE10" s="17">
        <v>0.33891252894232499</v>
      </c>
      <c r="AF10" s="17"/>
      <c r="AG10" s="17">
        <v>0.39806950066660501</v>
      </c>
      <c r="AH10" s="17">
        <v>0.33475691379102801</v>
      </c>
      <c r="AI10" s="17">
        <v>0.40927419000395299</v>
      </c>
      <c r="AJ10" s="17">
        <v>0.42236495598782697</v>
      </c>
      <c r="AK10" s="17"/>
      <c r="AL10" s="17">
        <v>0.37529663438914901</v>
      </c>
      <c r="AM10" s="17">
        <v>0.40016274579894601</v>
      </c>
      <c r="AN10" s="17">
        <v>0.37158808579083702</v>
      </c>
      <c r="AO10" s="17">
        <v>0.36998388324499998</v>
      </c>
      <c r="AP10" s="17">
        <v>0.33162664899283001</v>
      </c>
      <c r="AQ10" s="17"/>
      <c r="AR10" s="17">
        <v>0.34362324884269402</v>
      </c>
      <c r="AS10" s="17">
        <v>0.38601413673660701</v>
      </c>
      <c r="AT10" s="17">
        <v>0.38670184006497399</v>
      </c>
      <c r="AU10" s="17">
        <v>0.41419741533652599</v>
      </c>
      <c r="AV10" s="17">
        <v>0.37041352041624498</v>
      </c>
      <c r="AW10" s="17"/>
      <c r="AX10" s="17">
        <v>0.26230332632715497</v>
      </c>
      <c r="AY10" s="17">
        <v>0.35252853568172599</v>
      </c>
      <c r="AZ10" s="17">
        <v>0.27839331001931999</v>
      </c>
      <c r="BA10" s="17">
        <v>0.38609985547577103</v>
      </c>
      <c r="BB10" s="17">
        <v>0.69068021539481905</v>
      </c>
      <c r="BC10" s="17">
        <v>0.65817263700756701</v>
      </c>
      <c r="BD10" s="17"/>
      <c r="BE10" s="17">
        <v>0.36494250908713799</v>
      </c>
      <c r="BF10" s="17">
        <v>0.34710557763871802</v>
      </c>
      <c r="BG10" s="17">
        <v>0.44152705351303501</v>
      </c>
      <c r="BH10" s="17"/>
      <c r="BI10" s="17">
        <v>0.41055588708895302</v>
      </c>
      <c r="BJ10" s="17">
        <v>0.37563021651117801</v>
      </c>
      <c r="BK10" s="17"/>
      <c r="BL10" s="17">
        <v>0.42259068358194302</v>
      </c>
      <c r="BM10" s="17">
        <v>0.382782714520367</v>
      </c>
      <c r="BN10" s="17">
        <v>0.37272106222038698</v>
      </c>
      <c r="BO10" s="17">
        <v>0.34336232695737501</v>
      </c>
      <c r="BP10" s="17">
        <v>0.32654468784609098</v>
      </c>
      <c r="BQ10" s="17"/>
      <c r="BR10" s="17">
        <v>0.402692681049729</v>
      </c>
      <c r="BS10" s="17">
        <v>0.31104318434350098</v>
      </c>
      <c r="BT10" s="17">
        <v>0.24928743730460701</v>
      </c>
      <c r="BU10" s="17">
        <v>0.30934401727907601</v>
      </c>
      <c r="BV10" s="17"/>
      <c r="BW10" s="17">
        <v>0.37754118442979401</v>
      </c>
      <c r="BX10" s="17">
        <v>0.38594676084066498</v>
      </c>
      <c r="BY10" s="17">
        <v>0.37857738415030401</v>
      </c>
      <c r="BZ10" s="17">
        <v>0.411625641388568</v>
      </c>
      <c r="CA10" s="17">
        <v>0.36513524571723799</v>
      </c>
      <c r="CB10" s="17"/>
      <c r="CC10" s="17">
        <v>0.33514597102659099</v>
      </c>
      <c r="CD10" s="17">
        <v>0.33470851716935202</v>
      </c>
      <c r="CE10" s="17">
        <v>0.32709324387083399</v>
      </c>
      <c r="CF10" s="17">
        <v>0.35696516981077703</v>
      </c>
      <c r="CG10" s="17">
        <v>0.39511785095523499</v>
      </c>
      <c r="CH10" s="17">
        <v>0.369937507176889</v>
      </c>
      <c r="CI10" s="17">
        <v>0.41695964142109598</v>
      </c>
      <c r="CJ10" s="17">
        <v>0.45112256482294799</v>
      </c>
      <c r="CK10" s="17">
        <v>0.43796390101324201</v>
      </c>
      <c r="CL10" s="17">
        <v>0.44628634488172703</v>
      </c>
    </row>
    <row r="11" spans="2:90" x14ac:dyDescent="0.25">
      <c r="B11" s="18" t="s">
        <v>162</v>
      </c>
      <c r="C11" s="17">
        <v>2.2121863020663102E-2</v>
      </c>
      <c r="D11" s="17">
        <v>2.0264448896908802E-2</v>
      </c>
      <c r="E11" s="17">
        <v>2.3955610375679798E-2</v>
      </c>
      <c r="F11" s="17"/>
      <c r="G11" s="17">
        <v>4.6653809666958403E-2</v>
      </c>
      <c r="H11" s="17">
        <v>8.6692011116859691E-3</v>
      </c>
      <c r="I11" s="17">
        <v>1.9201283465585299E-2</v>
      </c>
      <c r="J11" s="17">
        <v>1.8928848779366399E-2</v>
      </c>
      <c r="K11" s="17">
        <v>1.75649292501407E-2</v>
      </c>
      <c r="L11" s="17">
        <v>2.8335669178976199E-2</v>
      </c>
      <c r="M11" s="17"/>
      <c r="N11" s="17">
        <v>2.0192216568958501E-2</v>
      </c>
      <c r="O11" s="17">
        <v>2.3339058316544901E-2</v>
      </c>
      <c r="P11" s="17">
        <v>1.5629656170424101E-2</v>
      </c>
      <c r="Q11" s="17">
        <v>2.8983492748413699E-2</v>
      </c>
      <c r="R11" s="17"/>
      <c r="S11" s="17">
        <v>1.9353207214891002E-2</v>
      </c>
      <c r="T11" s="17">
        <v>1.9024843731088498E-2</v>
      </c>
      <c r="U11" s="17">
        <v>2.1565821960852799E-2</v>
      </c>
      <c r="V11" s="17">
        <v>4.1707528499019202E-2</v>
      </c>
      <c r="W11" s="17">
        <v>2.7260416034868298E-2</v>
      </c>
      <c r="X11" s="17">
        <v>7.9938402568957394E-3</v>
      </c>
      <c r="Y11" s="17">
        <v>1.36698022074378E-2</v>
      </c>
      <c r="Z11" s="17">
        <v>2.5570661329889E-2</v>
      </c>
      <c r="AA11" s="17">
        <v>2.6229793544919201E-2</v>
      </c>
      <c r="AB11" s="17"/>
      <c r="AC11" s="17">
        <v>1.89908647746765E-2</v>
      </c>
      <c r="AD11" s="17">
        <v>2.1152511962647301E-2</v>
      </c>
      <c r="AE11" s="17">
        <v>3.1386809758294901E-2</v>
      </c>
      <c r="AF11" s="17"/>
      <c r="AG11" s="17">
        <v>2.5768845859556699E-2</v>
      </c>
      <c r="AH11" s="17">
        <v>1.48559523481213E-2</v>
      </c>
      <c r="AI11" s="17">
        <v>2.8126828087495399E-2</v>
      </c>
      <c r="AJ11" s="17">
        <v>2.0970864201594899E-2</v>
      </c>
      <c r="AK11" s="17"/>
      <c r="AL11" s="17">
        <v>1.7708176594060598E-2</v>
      </c>
      <c r="AM11" s="17">
        <v>2.5826753928005802E-2</v>
      </c>
      <c r="AN11" s="17">
        <v>2.06594341841E-2</v>
      </c>
      <c r="AO11" s="17">
        <v>1.7925629818248998E-2</v>
      </c>
      <c r="AP11" s="17">
        <v>4.0014396149300101E-2</v>
      </c>
      <c r="AQ11" s="17"/>
      <c r="AR11" s="17">
        <v>5.8285914615128699E-2</v>
      </c>
      <c r="AS11" s="17">
        <v>2.2338890625964399E-2</v>
      </c>
      <c r="AT11" s="17">
        <v>1.4604994154252199E-2</v>
      </c>
      <c r="AU11" s="17">
        <v>1.2390370523817799E-2</v>
      </c>
      <c r="AV11" s="17">
        <v>1.50769583511304E-2</v>
      </c>
      <c r="AW11" s="17"/>
      <c r="AX11" s="17">
        <v>2.4998813321082801E-2</v>
      </c>
      <c r="AY11" s="17">
        <v>1.6474829366825799E-2</v>
      </c>
      <c r="AZ11" s="17">
        <v>2.9738120751749399E-2</v>
      </c>
      <c r="BA11" s="17">
        <v>1.9451820993130201E-2</v>
      </c>
      <c r="BB11" s="17">
        <v>2.9001347019352801E-2</v>
      </c>
      <c r="BC11" s="17">
        <v>1.8999781090518801E-2</v>
      </c>
      <c r="BD11" s="17"/>
      <c r="BE11" s="17">
        <v>2.9234990707555301E-2</v>
      </c>
      <c r="BF11" s="17">
        <v>1.34000192814684E-2</v>
      </c>
      <c r="BG11" s="17">
        <v>2.15262299282688E-2</v>
      </c>
      <c r="BH11" s="17"/>
      <c r="BI11" s="17">
        <v>3.9858166482407802E-2</v>
      </c>
      <c r="BJ11" s="17">
        <v>1.76190182505826E-2</v>
      </c>
      <c r="BK11" s="17"/>
      <c r="BL11" s="17">
        <v>1.86375625805358E-2</v>
      </c>
      <c r="BM11" s="17">
        <v>1.8818877659001601E-2</v>
      </c>
      <c r="BN11" s="17">
        <v>3.06225898508037E-2</v>
      </c>
      <c r="BO11" s="17">
        <v>4.85539629913695E-2</v>
      </c>
      <c r="BP11" s="17">
        <v>1.9492573198513601E-2</v>
      </c>
      <c r="BQ11" s="17"/>
      <c r="BR11" s="17">
        <v>2.2502654417519301E-2</v>
      </c>
      <c r="BS11" s="17">
        <v>1.2735914286408599E-2</v>
      </c>
      <c r="BT11" s="17">
        <v>1.43553040025419E-2</v>
      </c>
      <c r="BU11" s="17">
        <v>3.2744735422291699E-2</v>
      </c>
      <c r="BV11" s="17"/>
      <c r="BW11" s="17">
        <v>2.4678618063085699E-2</v>
      </c>
      <c r="BX11" s="17">
        <v>2.12100314771086E-2</v>
      </c>
      <c r="BY11" s="17">
        <v>2.2203500379911999E-2</v>
      </c>
      <c r="BZ11" s="17">
        <v>2.2360567653503902E-2</v>
      </c>
      <c r="CA11" s="17">
        <v>1.5547056820539199E-2</v>
      </c>
      <c r="CB11" s="17"/>
      <c r="CC11" s="17">
        <v>1.3094590910719101E-2</v>
      </c>
      <c r="CD11" s="17">
        <v>2.0471792487588999E-2</v>
      </c>
      <c r="CE11" s="17">
        <v>2.4145250048805099E-2</v>
      </c>
      <c r="CF11" s="17">
        <v>3.0349071249851801E-2</v>
      </c>
      <c r="CG11" s="17">
        <v>1.53676844691704E-2</v>
      </c>
      <c r="CH11" s="17">
        <v>2.6953556372317399E-2</v>
      </c>
      <c r="CI11" s="17">
        <v>2.1202951413547801E-2</v>
      </c>
      <c r="CJ11" s="17">
        <v>8.9916380275786908E-3</v>
      </c>
      <c r="CK11" s="17">
        <v>1.8227666906247501E-2</v>
      </c>
      <c r="CL11" s="17">
        <v>3.0031667760967599E-2</v>
      </c>
    </row>
    <row r="12" spans="2:90" x14ac:dyDescent="0.25">
      <c r="B12" s="18" t="s">
        <v>163</v>
      </c>
      <c r="C12" s="19">
        <v>1.6500532154047301E-2</v>
      </c>
      <c r="D12" s="19">
        <v>1.5908436262947901E-2</v>
      </c>
      <c r="E12" s="19">
        <v>1.6117177715123901E-2</v>
      </c>
      <c r="F12" s="19"/>
      <c r="G12" s="19">
        <v>3.4555887952288297E-2</v>
      </c>
      <c r="H12" s="19">
        <v>3.00135751341301E-2</v>
      </c>
      <c r="I12" s="19">
        <v>1.6185028104272699E-2</v>
      </c>
      <c r="J12" s="19">
        <v>1.9586860988254799E-2</v>
      </c>
      <c r="K12" s="19">
        <v>7.0959704918680004E-3</v>
      </c>
      <c r="L12" s="19">
        <v>2.9899172898999798E-3</v>
      </c>
      <c r="M12" s="19"/>
      <c r="N12" s="19">
        <v>8.5941084858208901E-3</v>
      </c>
      <c r="O12" s="19">
        <v>1.2557942128942101E-2</v>
      </c>
      <c r="P12" s="19">
        <v>1.1058627370398E-2</v>
      </c>
      <c r="Q12" s="19">
        <v>3.4175158680205202E-2</v>
      </c>
      <c r="R12" s="19"/>
      <c r="S12" s="19">
        <v>2.45023898230846E-2</v>
      </c>
      <c r="T12" s="19">
        <v>1.48137750473689E-2</v>
      </c>
      <c r="U12" s="19">
        <v>1.1847895628008399E-2</v>
      </c>
      <c r="V12" s="19">
        <v>1.8488772293438701E-2</v>
      </c>
      <c r="W12" s="19">
        <v>1.58575296478158E-2</v>
      </c>
      <c r="X12" s="19">
        <v>1.9451667830921799E-2</v>
      </c>
      <c r="Y12" s="19">
        <v>1.46435229615302E-2</v>
      </c>
      <c r="Z12" s="19">
        <v>8.4926527646529901E-3</v>
      </c>
      <c r="AA12" s="19">
        <v>1.33496501368489E-2</v>
      </c>
      <c r="AB12" s="19"/>
      <c r="AC12" s="19">
        <v>8.8169523885093595E-3</v>
      </c>
      <c r="AD12" s="19">
        <v>8.0923225426539503E-3</v>
      </c>
      <c r="AE12" s="19">
        <v>3.3859387583902299E-2</v>
      </c>
      <c r="AF12" s="19"/>
      <c r="AG12" s="19">
        <v>7.3137868516206499E-3</v>
      </c>
      <c r="AH12" s="19">
        <v>8.2443242734500308E-3</v>
      </c>
      <c r="AI12" s="19">
        <v>9.9270150910934305E-3</v>
      </c>
      <c r="AJ12" s="19">
        <v>5.8139486421748803E-3</v>
      </c>
      <c r="AK12" s="19"/>
      <c r="AL12" s="19">
        <v>2.27518061244447E-2</v>
      </c>
      <c r="AM12" s="19">
        <v>1.2178027105481199E-2</v>
      </c>
      <c r="AN12" s="19">
        <v>1.31628093273531E-2</v>
      </c>
      <c r="AO12" s="19">
        <v>4.6507626765716599E-3</v>
      </c>
      <c r="AP12" s="19">
        <v>1.85868903139066E-2</v>
      </c>
      <c r="AQ12" s="19"/>
      <c r="AR12" s="19">
        <v>3.4738182548536202E-2</v>
      </c>
      <c r="AS12" s="19">
        <v>1.9151729705369901E-2</v>
      </c>
      <c r="AT12" s="19">
        <v>6.5673022261844797E-3</v>
      </c>
      <c r="AU12" s="19">
        <v>6.2670693512857402E-3</v>
      </c>
      <c r="AV12" s="19">
        <v>9.0543807201143994E-3</v>
      </c>
      <c r="AW12" s="19"/>
      <c r="AX12" s="19">
        <v>1.53604930563417E-2</v>
      </c>
      <c r="AY12" s="19">
        <v>1.82429661087707E-2</v>
      </c>
      <c r="AZ12" s="19">
        <v>1.7409520861911599E-2</v>
      </c>
      <c r="BA12" s="19">
        <v>1.39365528837613E-2</v>
      </c>
      <c r="BB12" s="19">
        <v>1.9338400782644101E-2</v>
      </c>
      <c r="BC12" s="19">
        <v>8.1352895258695497E-3</v>
      </c>
      <c r="BD12" s="19"/>
      <c r="BE12" s="19">
        <v>2.2198760780149401E-2</v>
      </c>
      <c r="BF12" s="19">
        <v>1.1415049626293999E-2</v>
      </c>
      <c r="BG12" s="19">
        <v>7.2705367188449499E-3</v>
      </c>
      <c r="BH12" s="19"/>
      <c r="BI12" s="19">
        <v>2.1947228483933601E-2</v>
      </c>
      <c r="BJ12" s="19">
        <v>1.5117739615785599E-2</v>
      </c>
      <c r="BK12" s="19"/>
      <c r="BL12" s="19">
        <v>7.21407088427003E-3</v>
      </c>
      <c r="BM12" s="19">
        <v>1.1298420703166201E-2</v>
      </c>
      <c r="BN12" s="19">
        <v>2.1839430839128499E-2</v>
      </c>
      <c r="BO12" s="19">
        <v>2.7117152625502901E-2</v>
      </c>
      <c r="BP12" s="19">
        <v>1.6815250488024999E-2</v>
      </c>
      <c r="BQ12" s="19"/>
      <c r="BR12" s="19">
        <v>1.40356069471943E-2</v>
      </c>
      <c r="BS12" s="19">
        <v>3.4556656974595999E-2</v>
      </c>
      <c r="BT12" s="19">
        <v>1.34831217704388E-2</v>
      </c>
      <c r="BU12" s="19">
        <v>7.2445697379414902E-3</v>
      </c>
      <c r="BV12" s="19"/>
      <c r="BW12" s="19">
        <v>1.3719430411866899E-2</v>
      </c>
      <c r="BX12" s="19">
        <v>1.16485114607591E-2</v>
      </c>
      <c r="BY12" s="19">
        <v>1.3835834624761701E-2</v>
      </c>
      <c r="BZ12" s="19">
        <v>1.8154114310083201E-2</v>
      </c>
      <c r="CA12" s="19">
        <v>2.02309254103471E-2</v>
      </c>
      <c r="CB12" s="19"/>
      <c r="CC12" s="19">
        <v>2.0763225883172701E-2</v>
      </c>
      <c r="CD12" s="19">
        <v>2.84421947638233E-2</v>
      </c>
      <c r="CE12" s="19">
        <v>1.06408231639043E-2</v>
      </c>
      <c r="CF12" s="19">
        <v>1.3077422368046401E-2</v>
      </c>
      <c r="CG12" s="19">
        <v>1.94711539009765E-2</v>
      </c>
      <c r="CH12" s="19">
        <v>2.7983268163988499E-2</v>
      </c>
      <c r="CI12" s="19">
        <v>1.1904908726834799E-2</v>
      </c>
      <c r="CJ12" s="19">
        <v>2.5084874407343598E-3</v>
      </c>
      <c r="CK12" s="19">
        <v>6.3014166345257304E-3</v>
      </c>
      <c r="CL12" s="19">
        <v>5.9771199537338102E-3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166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160</v>
      </c>
      <c r="C9" s="17">
        <v>0.27998832308490701</v>
      </c>
      <c r="D9" s="17">
        <v>0.29754552341430601</v>
      </c>
      <c r="E9" s="17">
        <v>0.26372058553021999</v>
      </c>
      <c r="F9" s="17"/>
      <c r="G9" s="17">
        <v>0.355000445246753</v>
      </c>
      <c r="H9" s="17">
        <v>0.38564705419811302</v>
      </c>
      <c r="I9" s="17">
        <v>0.33946156272487998</v>
      </c>
      <c r="J9" s="17">
        <v>0.245094026929563</v>
      </c>
      <c r="K9" s="17">
        <v>0.227881267612036</v>
      </c>
      <c r="L9" s="17">
        <v>0.18837767104821901</v>
      </c>
      <c r="M9" s="17"/>
      <c r="N9" s="17">
        <v>0.309691171800895</v>
      </c>
      <c r="O9" s="17">
        <v>0.25592149468182301</v>
      </c>
      <c r="P9" s="17">
        <v>0.27320894520226302</v>
      </c>
      <c r="Q9" s="17">
        <v>0.28001755073895801</v>
      </c>
      <c r="R9" s="17"/>
      <c r="S9" s="17">
        <v>0.40927238454776699</v>
      </c>
      <c r="T9" s="17">
        <v>0.23476686274386199</v>
      </c>
      <c r="U9" s="17">
        <v>0.25413080841738001</v>
      </c>
      <c r="V9" s="17">
        <v>0.277470532494622</v>
      </c>
      <c r="W9" s="17">
        <v>0.21914049763566401</v>
      </c>
      <c r="X9" s="17">
        <v>0.317829194912849</v>
      </c>
      <c r="Y9" s="17">
        <v>0.23151339952348801</v>
      </c>
      <c r="Z9" s="17">
        <v>0.27824400521921999</v>
      </c>
      <c r="AA9" s="17">
        <v>0.25044730754449801</v>
      </c>
      <c r="AB9" s="17"/>
      <c r="AC9" s="17">
        <v>0.242416325200602</v>
      </c>
      <c r="AD9" s="17">
        <v>0.29593851266263799</v>
      </c>
      <c r="AE9" s="17">
        <v>0.33398267391178099</v>
      </c>
      <c r="AF9" s="17"/>
      <c r="AG9" s="17">
        <v>0.28786818455292301</v>
      </c>
      <c r="AH9" s="17">
        <v>0.34396179854533399</v>
      </c>
      <c r="AI9" s="17">
        <v>0.28469959517726101</v>
      </c>
      <c r="AJ9" s="17">
        <v>0.22244439340108901</v>
      </c>
      <c r="AK9" s="17"/>
      <c r="AL9" s="17">
        <v>0.228299260345981</v>
      </c>
      <c r="AM9" s="17">
        <v>0.27089547045776102</v>
      </c>
      <c r="AN9" s="17">
        <v>0.31553176791704501</v>
      </c>
      <c r="AO9" s="17">
        <v>0.38327529157172802</v>
      </c>
      <c r="AP9" s="17">
        <v>0.46293198648709899</v>
      </c>
      <c r="AQ9" s="17"/>
      <c r="AR9" s="17">
        <v>0.32289326985450301</v>
      </c>
      <c r="AS9" s="17">
        <v>0.28438923379713699</v>
      </c>
      <c r="AT9" s="17">
        <v>0.26370739576832802</v>
      </c>
      <c r="AU9" s="17">
        <v>0.27309693834336202</v>
      </c>
      <c r="AV9" s="17">
        <v>0.328190229262738</v>
      </c>
      <c r="AW9" s="17"/>
      <c r="AX9" s="17">
        <v>0.47200745975501401</v>
      </c>
      <c r="AY9" s="17">
        <v>0.26263919898193999</v>
      </c>
      <c r="AZ9" s="17">
        <v>0.34298225222061601</v>
      </c>
      <c r="BA9" s="17">
        <v>0.20338135336166599</v>
      </c>
      <c r="BB9" s="17">
        <v>6.3103039028532107E-2</v>
      </c>
      <c r="BC9" s="17">
        <v>0.11106278096702001</v>
      </c>
      <c r="BD9" s="17"/>
      <c r="BE9" s="17">
        <v>0.27851474854351099</v>
      </c>
      <c r="BF9" s="17">
        <v>0.37341985058726501</v>
      </c>
      <c r="BG9" s="17">
        <v>0.19700506057598399</v>
      </c>
      <c r="BH9" s="17"/>
      <c r="BI9" s="17">
        <v>0.225982390661643</v>
      </c>
      <c r="BJ9" s="17">
        <v>0.29369920319529402</v>
      </c>
      <c r="BK9" s="17"/>
      <c r="BL9" s="17">
        <v>0.249175054854953</v>
      </c>
      <c r="BM9" s="17">
        <v>0.26878446048105997</v>
      </c>
      <c r="BN9" s="17">
        <v>0.29887480642446201</v>
      </c>
      <c r="BO9" s="17">
        <v>0.32243141442186601</v>
      </c>
      <c r="BP9" s="17">
        <v>0.344049166877815</v>
      </c>
      <c r="BQ9" s="17"/>
      <c r="BR9" s="17">
        <v>0.24987899017915399</v>
      </c>
      <c r="BS9" s="17">
        <v>0.40022878033064702</v>
      </c>
      <c r="BT9" s="17">
        <v>0.50045964536767196</v>
      </c>
      <c r="BU9" s="17">
        <v>0.414523709174272</v>
      </c>
      <c r="BV9" s="17"/>
      <c r="BW9" s="17">
        <v>0.28615148033396898</v>
      </c>
      <c r="BX9" s="17">
        <v>0.27238329448478599</v>
      </c>
      <c r="BY9" s="17">
        <v>0.26175611020010497</v>
      </c>
      <c r="BZ9" s="17">
        <v>0.24664231409774201</v>
      </c>
      <c r="CA9" s="17">
        <v>0.319419621020679</v>
      </c>
      <c r="CB9" s="17"/>
      <c r="CC9" s="17">
        <v>0.35659189288529902</v>
      </c>
      <c r="CD9" s="17">
        <v>0.29532331873873402</v>
      </c>
      <c r="CE9" s="17">
        <v>0.32252714349025802</v>
      </c>
      <c r="CF9" s="17">
        <v>0.30203125790568602</v>
      </c>
      <c r="CG9" s="17">
        <v>0.298623087599729</v>
      </c>
      <c r="CH9" s="17">
        <v>0.27475360036369501</v>
      </c>
      <c r="CI9" s="17">
        <v>0.23880158477597299</v>
      </c>
      <c r="CJ9" s="17">
        <v>0.183281307122449</v>
      </c>
      <c r="CK9" s="17">
        <v>0.23546517882707299</v>
      </c>
      <c r="CL9" s="17">
        <v>0.236973615640101</v>
      </c>
    </row>
    <row r="10" spans="2:90" ht="30" x14ac:dyDescent="0.25">
      <c r="B10" s="18" t="s">
        <v>161</v>
      </c>
      <c r="C10" s="17">
        <v>0.64911218664676595</v>
      </c>
      <c r="D10" s="17">
        <v>0.62788819769934001</v>
      </c>
      <c r="E10" s="17">
        <v>0.669514660670809</v>
      </c>
      <c r="F10" s="17"/>
      <c r="G10" s="17">
        <v>0.57176305033039398</v>
      </c>
      <c r="H10" s="17">
        <v>0.55379733185908198</v>
      </c>
      <c r="I10" s="17">
        <v>0.59985897052150094</v>
      </c>
      <c r="J10" s="17">
        <v>0.67943369839300505</v>
      </c>
      <c r="K10" s="17">
        <v>0.68822140262238096</v>
      </c>
      <c r="L10" s="17">
        <v>0.73921079686538704</v>
      </c>
      <c r="M10" s="17"/>
      <c r="N10" s="17">
        <v>0.64717665457435503</v>
      </c>
      <c r="O10" s="17">
        <v>0.67450694732929395</v>
      </c>
      <c r="P10" s="17">
        <v>0.65875851045029299</v>
      </c>
      <c r="Q10" s="17">
        <v>0.61412882972174898</v>
      </c>
      <c r="R10" s="17"/>
      <c r="S10" s="17">
        <v>0.525530232489828</v>
      </c>
      <c r="T10" s="17">
        <v>0.68257582782780601</v>
      </c>
      <c r="U10" s="17">
        <v>0.69341119084555902</v>
      </c>
      <c r="V10" s="17">
        <v>0.64008065274614201</v>
      </c>
      <c r="W10" s="17">
        <v>0.70736868920871199</v>
      </c>
      <c r="X10" s="17">
        <v>0.604699810459144</v>
      </c>
      <c r="Y10" s="17">
        <v>0.70429129701665405</v>
      </c>
      <c r="Z10" s="17">
        <v>0.69164047899001602</v>
      </c>
      <c r="AA10" s="17">
        <v>0.66877158167578798</v>
      </c>
      <c r="AB10" s="17"/>
      <c r="AC10" s="17">
        <v>0.69099505119879401</v>
      </c>
      <c r="AD10" s="17">
        <v>0.64724621347330202</v>
      </c>
      <c r="AE10" s="17">
        <v>0.56458531461824601</v>
      </c>
      <c r="AF10" s="17"/>
      <c r="AG10" s="17">
        <v>0.65886238745944603</v>
      </c>
      <c r="AH10" s="17">
        <v>0.61180116154547504</v>
      </c>
      <c r="AI10" s="17">
        <v>0.63397447859335399</v>
      </c>
      <c r="AJ10" s="17">
        <v>0.71291717759826101</v>
      </c>
      <c r="AK10" s="17"/>
      <c r="AL10" s="17">
        <v>0.69265729038829005</v>
      </c>
      <c r="AM10" s="17">
        <v>0.65460185686092098</v>
      </c>
      <c r="AN10" s="17">
        <v>0.62423119952514206</v>
      </c>
      <c r="AO10" s="17">
        <v>0.57429052459166197</v>
      </c>
      <c r="AP10" s="17">
        <v>0.49245676087770401</v>
      </c>
      <c r="AQ10" s="17"/>
      <c r="AR10" s="17">
        <v>0.538029120789149</v>
      </c>
      <c r="AS10" s="17">
        <v>0.63712068267675204</v>
      </c>
      <c r="AT10" s="17">
        <v>0.68302903076505295</v>
      </c>
      <c r="AU10" s="17">
        <v>0.69010028872792195</v>
      </c>
      <c r="AV10" s="17">
        <v>0.62446036309811204</v>
      </c>
      <c r="AW10" s="17"/>
      <c r="AX10" s="17">
        <v>0.46896725978583997</v>
      </c>
      <c r="AY10" s="17">
        <v>0.66630641790324896</v>
      </c>
      <c r="AZ10" s="17">
        <v>0.59090993408926196</v>
      </c>
      <c r="BA10" s="17">
        <v>0.70980596870701196</v>
      </c>
      <c r="BB10" s="17">
        <v>0.86185231478289503</v>
      </c>
      <c r="BC10" s="17">
        <v>0.82093591482148998</v>
      </c>
      <c r="BD10" s="17"/>
      <c r="BE10" s="17">
        <v>0.63819852833036705</v>
      </c>
      <c r="BF10" s="17">
        <v>0.57971279491796301</v>
      </c>
      <c r="BG10" s="17">
        <v>0.73199891359988301</v>
      </c>
      <c r="BH10" s="17"/>
      <c r="BI10" s="17">
        <v>0.66105278772128595</v>
      </c>
      <c r="BJ10" s="17">
        <v>0.64608073912919395</v>
      </c>
      <c r="BK10" s="17"/>
      <c r="BL10" s="17">
        <v>0.68776114266688404</v>
      </c>
      <c r="BM10" s="17">
        <v>0.67676011902646305</v>
      </c>
      <c r="BN10" s="17">
        <v>0.59465709798200805</v>
      </c>
      <c r="BO10" s="17">
        <v>0.58017358447609002</v>
      </c>
      <c r="BP10" s="17">
        <v>0.595108530896299</v>
      </c>
      <c r="BQ10" s="17"/>
      <c r="BR10" s="17">
        <v>0.68132134175985004</v>
      </c>
      <c r="BS10" s="17">
        <v>0.50200758763304398</v>
      </c>
      <c r="BT10" s="17">
        <v>0.46160529955541901</v>
      </c>
      <c r="BU10" s="17">
        <v>0.50830515195439896</v>
      </c>
      <c r="BV10" s="17"/>
      <c r="BW10" s="17">
        <v>0.64739530413685398</v>
      </c>
      <c r="BX10" s="17">
        <v>0.67045182335352205</v>
      </c>
      <c r="BY10" s="17">
        <v>0.66885062431234399</v>
      </c>
      <c r="BZ10" s="17">
        <v>0.67953219785922203</v>
      </c>
      <c r="CA10" s="17">
        <v>0.60210245388220596</v>
      </c>
      <c r="CB10" s="17"/>
      <c r="CC10" s="17">
        <v>0.56013151736475397</v>
      </c>
      <c r="CD10" s="17">
        <v>0.62758287066922502</v>
      </c>
      <c r="CE10" s="17">
        <v>0.59935206301023103</v>
      </c>
      <c r="CF10" s="17">
        <v>0.63263485851646095</v>
      </c>
      <c r="CG10" s="17">
        <v>0.63490065898514103</v>
      </c>
      <c r="CH10" s="17">
        <v>0.65080413920998204</v>
      </c>
      <c r="CI10" s="17">
        <v>0.70286131925708695</v>
      </c>
      <c r="CJ10" s="17">
        <v>0.77358727766022795</v>
      </c>
      <c r="CK10" s="17">
        <v>0.69518477242075305</v>
      </c>
      <c r="CL10" s="17">
        <v>0.692622795086136</v>
      </c>
    </row>
    <row r="11" spans="2:90" x14ac:dyDescent="0.25">
      <c r="B11" s="18" t="s">
        <v>162</v>
      </c>
      <c r="C11" s="17">
        <v>4.43665790264864E-2</v>
      </c>
      <c r="D11" s="17">
        <v>4.7166599024541997E-2</v>
      </c>
      <c r="E11" s="17">
        <v>4.1937305152546497E-2</v>
      </c>
      <c r="F11" s="17"/>
      <c r="G11" s="17">
        <v>3.6214697228864702E-2</v>
      </c>
      <c r="H11" s="17">
        <v>2.0344132233948101E-2</v>
      </c>
      <c r="I11" s="17">
        <v>3.5923742014107099E-2</v>
      </c>
      <c r="J11" s="17">
        <v>4.53222607987738E-2</v>
      </c>
      <c r="K11" s="17">
        <v>6.39696470751355E-2</v>
      </c>
      <c r="L11" s="17">
        <v>5.7382901477407502E-2</v>
      </c>
      <c r="M11" s="17"/>
      <c r="N11" s="17">
        <v>3.0024101038528699E-2</v>
      </c>
      <c r="O11" s="17">
        <v>4.7250670162986501E-2</v>
      </c>
      <c r="P11" s="17">
        <v>4.58933190187912E-2</v>
      </c>
      <c r="Q11" s="17">
        <v>5.6177919935223503E-2</v>
      </c>
      <c r="R11" s="17"/>
      <c r="S11" s="17">
        <v>3.09931794468901E-2</v>
      </c>
      <c r="T11" s="17">
        <v>5.7802219498154603E-2</v>
      </c>
      <c r="U11" s="17">
        <v>3.74218820820644E-2</v>
      </c>
      <c r="V11" s="17">
        <v>5.4735807050611103E-2</v>
      </c>
      <c r="W11" s="17">
        <v>5.10536092691911E-2</v>
      </c>
      <c r="X11" s="17">
        <v>3.7386536252665303E-2</v>
      </c>
      <c r="Y11" s="17">
        <v>3.4632633918629099E-2</v>
      </c>
      <c r="Z11" s="17">
        <v>3.0115515790763901E-2</v>
      </c>
      <c r="AA11" s="17">
        <v>5.4051469453490701E-2</v>
      </c>
      <c r="AB11" s="17"/>
      <c r="AC11" s="17">
        <v>4.5954262398635801E-2</v>
      </c>
      <c r="AD11" s="17">
        <v>4.3233895258928901E-2</v>
      </c>
      <c r="AE11" s="17">
        <v>5.1836948065809199E-2</v>
      </c>
      <c r="AF11" s="17"/>
      <c r="AG11" s="17">
        <v>4.0455818382192803E-2</v>
      </c>
      <c r="AH11" s="17">
        <v>2.9561198542620602E-2</v>
      </c>
      <c r="AI11" s="17">
        <v>6.0827015005768301E-2</v>
      </c>
      <c r="AJ11" s="17">
        <v>4.3903040857822401E-2</v>
      </c>
      <c r="AK11" s="17"/>
      <c r="AL11" s="17">
        <v>4.1305314834975099E-2</v>
      </c>
      <c r="AM11" s="17">
        <v>5.0592935205317498E-2</v>
      </c>
      <c r="AN11" s="17">
        <v>3.7459566721823503E-2</v>
      </c>
      <c r="AO11" s="17">
        <v>2.9508641778514699E-2</v>
      </c>
      <c r="AP11" s="17">
        <v>2.6024362321290399E-2</v>
      </c>
      <c r="AQ11" s="17"/>
      <c r="AR11" s="17">
        <v>7.9066266630663004E-2</v>
      </c>
      <c r="AS11" s="17">
        <v>5.40145281130315E-2</v>
      </c>
      <c r="AT11" s="17">
        <v>3.2944932459562599E-2</v>
      </c>
      <c r="AU11" s="17">
        <v>2.68639687178697E-2</v>
      </c>
      <c r="AV11" s="17">
        <v>2.73631012514759E-2</v>
      </c>
      <c r="AW11" s="17"/>
      <c r="AX11" s="17">
        <v>3.5754343175616002E-2</v>
      </c>
      <c r="AY11" s="17">
        <v>4.2125925980801102E-2</v>
      </c>
      <c r="AZ11" s="17">
        <v>3.6107708363741303E-2</v>
      </c>
      <c r="BA11" s="17">
        <v>5.8484569221153603E-2</v>
      </c>
      <c r="BB11" s="17">
        <v>5.4243195777763299E-2</v>
      </c>
      <c r="BC11" s="17">
        <v>4.6578535538007303E-2</v>
      </c>
      <c r="BD11" s="17"/>
      <c r="BE11" s="17">
        <v>4.9709310743891601E-2</v>
      </c>
      <c r="BF11" s="17">
        <v>2.6622289509325402E-2</v>
      </c>
      <c r="BG11" s="17">
        <v>5.3305733118479401E-2</v>
      </c>
      <c r="BH11" s="17"/>
      <c r="BI11" s="17">
        <v>8.0575250984157201E-2</v>
      </c>
      <c r="BJ11" s="17">
        <v>3.5174019285510803E-2</v>
      </c>
      <c r="BK11" s="17"/>
      <c r="BL11" s="17">
        <v>4.5092589555843603E-2</v>
      </c>
      <c r="BM11" s="17">
        <v>3.4541934322060999E-2</v>
      </c>
      <c r="BN11" s="17">
        <v>7.9097089600509901E-2</v>
      </c>
      <c r="BO11" s="17">
        <v>5.5960559227514001E-2</v>
      </c>
      <c r="BP11" s="17">
        <v>3.2196505359663299E-2</v>
      </c>
      <c r="BQ11" s="17"/>
      <c r="BR11" s="17">
        <v>4.5464725954654797E-2</v>
      </c>
      <c r="BS11" s="17">
        <v>5.0513417232122902E-2</v>
      </c>
      <c r="BT11" s="17">
        <v>1.76145029781213E-2</v>
      </c>
      <c r="BU11" s="17">
        <v>4.8884326917575702E-2</v>
      </c>
      <c r="BV11" s="17"/>
      <c r="BW11" s="17">
        <v>4.9672443787013298E-2</v>
      </c>
      <c r="BX11" s="17">
        <v>3.5284674922770903E-2</v>
      </c>
      <c r="BY11" s="17">
        <v>4.2021327474322599E-2</v>
      </c>
      <c r="BZ11" s="17">
        <v>4.52467755749488E-2</v>
      </c>
      <c r="CA11" s="17">
        <v>4.5878799186712997E-2</v>
      </c>
      <c r="CB11" s="17"/>
      <c r="CC11" s="17">
        <v>4.5900015377917797E-2</v>
      </c>
      <c r="CD11" s="17">
        <v>4.48461478366401E-2</v>
      </c>
      <c r="CE11" s="17">
        <v>4.9039185316921897E-2</v>
      </c>
      <c r="CF11" s="17">
        <v>4.47828565979035E-2</v>
      </c>
      <c r="CG11" s="17">
        <v>3.8238167355774198E-2</v>
      </c>
      <c r="CH11" s="17">
        <v>3.3692695337809199E-2</v>
      </c>
      <c r="CI11" s="17">
        <v>4.0820835559514997E-2</v>
      </c>
      <c r="CJ11" s="17">
        <v>3.7163382917562597E-2</v>
      </c>
      <c r="CK11" s="17">
        <v>5.25294125606642E-2</v>
      </c>
      <c r="CL11" s="17">
        <v>5.0661844511571498E-2</v>
      </c>
    </row>
    <row r="12" spans="2:90" x14ac:dyDescent="0.25">
      <c r="B12" s="18" t="s">
        <v>163</v>
      </c>
      <c r="C12" s="19">
        <v>2.6532911241840498E-2</v>
      </c>
      <c r="D12" s="19">
        <v>2.7399679861811799E-2</v>
      </c>
      <c r="E12" s="19">
        <v>2.4827448646424201E-2</v>
      </c>
      <c r="F12" s="19"/>
      <c r="G12" s="19">
        <v>3.7021807193988197E-2</v>
      </c>
      <c r="H12" s="19">
        <v>4.0211481708856703E-2</v>
      </c>
      <c r="I12" s="19">
        <v>2.4755724739511899E-2</v>
      </c>
      <c r="J12" s="19">
        <v>3.0150013878658399E-2</v>
      </c>
      <c r="K12" s="19">
        <v>1.9927682690447701E-2</v>
      </c>
      <c r="L12" s="19">
        <v>1.50286306089869E-2</v>
      </c>
      <c r="M12" s="19"/>
      <c r="N12" s="19">
        <v>1.31080725862204E-2</v>
      </c>
      <c r="O12" s="19">
        <v>2.2320887825896901E-2</v>
      </c>
      <c r="P12" s="19">
        <v>2.2139225328652801E-2</v>
      </c>
      <c r="Q12" s="19">
        <v>4.96756996040695E-2</v>
      </c>
      <c r="R12" s="19"/>
      <c r="S12" s="19">
        <v>3.4204203515514502E-2</v>
      </c>
      <c r="T12" s="19">
        <v>2.4855089930177501E-2</v>
      </c>
      <c r="U12" s="19">
        <v>1.5036118654997099E-2</v>
      </c>
      <c r="V12" s="19">
        <v>2.77130077086249E-2</v>
      </c>
      <c r="W12" s="19">
        <v>2.2437203886433499E-2</v>
      </c>
      <c r="X12" s="19">
        <v>4.0084458375341997E-2</v>
      </c>
      <c r="Y12" s="19">
        <v>2.9562669541228499E-2</v>
      </c>
      <c r="Z12" s="19">
        <v>0</v>
      </c>
      <c r="AA12" s="19">
        <v>2.6729641326223599E-2</v>
      </c>
      <c r="AB12" s="19"/>
      <c r="AC12" s="19">
        <v>2.06343612019677E-2</v>
      </c>
      <c r="AD12" s="19">
        <v>1.35813786051317E-2</v>
      </c>
      <c r="AE12" s="19">
        <v>4.9595063404163697E-2</v>
      </c>
      <c r="AF12" s="19"/>
      <c r="AG12" s="19">
        <v>1.28136096054377E-2</v>
      </c>
      <c r="AH12" s="19">
        <v>1.46758413665706E-2</v>
      </c>
      <c r="AI12" s="19">
        <v>2.04989112236168E-2</v>
      </c>
      <c r="AJ12" s="19">
        <v>2.0735388142827601E-2</v>
      </c>
      <c r="AK12" s="19"/>
      <c r="AL12" s="19">
        <v>3.7738134430753897E-2</v>
      </c>
      <c r="AM12" s="19">
        <v>2.3909737476000299E-2</v>
      </c>
      <c r="AN12" s="19">
        <v>2.2777465835989E-2</v>
      </c>
      <c r="AO12" s="19">
        <v>1.29255420580952E-2</v>
      </c>
      <c r="AP12" s="19">
        <v>1.85868903139066E-2</v>
      </c>
      <c r="AQ12" s="19"/>
      <c r="AR12" s="19">
        <v>6.0011342725685E-2</v>
      </c>
      <c r="AS12" s="19">
        <v>2.4475555413079501E-2</v>
      </c>
      <c r="AT12" s="19">
        <v>2.0318641007055899E-2</v>
      </c>
      <c r="AU12" s="19">
        <v>9.9388042108458797E-3</v>
      </c>
      <c r="AV12" s="19">
        <v>1.99863063876735E-2</v>
      </c>
      <c r="AW12" s="19"/>
      <c r="AX12" s="19">
        <v>2.3270937283529601E-2</v>
      </c>
      <c r="AY12" s="19">
        <v>2.8928457134009902E-2</v>
      </c>
      <c r="AZ12" s="19">
        <v>3.00001053263814E-2</v>
      </c>
      <c r="BA12" s="19">
        <v>2.8328108710168901E-2</v>
      </c>
      <c r="BB12" s="19">
        <v>2.0801450410809899E-2</v>
      </c>
      <c r="BC12" s="19">
        <v>2.1422768673482501E-2</v>
      </c>
      <c r="BD12" s="19"/>
      <c r="BE12" s="19">
        <v>3.3577412382230901E-2</v>
      </c>
      <c r="BF12" s="19">
        <v>2.0245064985447401E-2</v>
      </c>
      <c r="BG12" s="19">
        <v>1.76902927056534E-2</v>
      </c>
      <c r="BH12" s="19"/>
      <c r="BI12" s="19">
        <v>3.2389570632913797E-2</v>
      </c>
      <c r="BJ12" s="19">
        <v>2.5046038390001999E-2</v>
      </c>
      <c r="BK12" s="19"/>
      <c r="BL12" s="19">
        <v>1.79712129223185E-2</v>
      </c>
      <c r="BM12" s="19">
        <v>1.9913486170415901E-2</v>
      </c>
      <c r="BN12" s="19">
        <v>2.7371005993019702E-2</v>
      </c>
      <c r="BO12" s="19">
        <v>4.1434441874529701E-2</v>
      </c>
      <c r="BP12" s="19">
        <v>2.8645796866222699E-2</v>
      </c>
      <c r="BQ12" s="19"/>
      <c r="BR12" s="19">
        <v>2.3334942106341499E-2</v>
      </c>
      <c r="BS12" s="19">
        <v>4.7250214804186098E-2</v>
      </c>
      <c r="BT12" s="19">
        <v>2.0320552098787199E-2</v>
      </c>
      <c r="BU12" s="19">
        <v>2.82868119537538E-2</v>
      </c>
      <c r="BV12" s="19"/>
      <c r="BW12" s="19">
        <v>1.6780771742164101E-2</v>
      </c>
      <c r="BX12" s="19">
        <v>2.18802072389211E-2</v>
      </c>
      <c r="BY12" s="19">
        <v>2.7371938013228798E-2</v>
      </c>
      <c r="BZ12" s="19">
        <v>2.8578712468087498E-2</v>
      </c>
      <c r="CA12" s="19">
        <v>3.25991259104026E-2</v>
      </c>
      <c r="CB12" s="19"/>
      <c r="CC12" s="19">
        <v>3.7376574372029701E-2</v>
      </c>
      <c r="CD12" s="19">
        <v>3.22476627554013E-2</v>
      </c>
      <c r="CE12" s="19">
        <v>2.9081608182588599E-2</v>
      </c>
      <c r="CF12" s="19">
        <v>2.0551026979949798E-2</v>
      </c>
      <c r="CG12" s="19">
        <v>2.8238086059355901E-2</v>
      </c>
      <c r="CH12" s="19">
        <v>4.0749565088513601E-2</v>
      </c>
      <c r="CI12" s="19">
        <v>1.75162604074257E-2</v>
      </c>
      <c r="CJ12" s="19">
        <v>5.96803229975969E-3</v>
      </c>
      <c r="CK12" s="19">
        <v>1.68206361915097E-2</v>
      </c>
      <c r="CL12" s="19">
        <v>1.9741744762191399E-2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167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160</v>
      </c>
      <c r="C9" s="17">
        <v>0.37917437445046998</v>
      </c>
      <c r="D9" s="17">
        <v>0.38608269366238901</v>
      </c>
      <c r="E9" s="17">
        <v>0.37247930661015899</v>
      </c>
      <c r="F9" s="17"/>
      <c r="G9" s="17">
        <v>0.35465480333184002</v>
      </c>
      <c r="H9" s="17">
        <v>0.43072203219574301</v>
      </c>
      <c r="I9" s="17">
        <v>0.391517652229325</v>
      </c>
      <c r="J9" s="17">
        <v>0.36620159631584898</v>
      </c>
      <c r="K9" s="17">
        <v>0.35731243078598801</v>
      </c>
      <c r="L9" s="17">
        <v>0.36815796323002498</v>
      </c>
      <c r="M9" s="17"/>
      <c r="N9" s="17">
        <v>0.42538201936181802</v>
      </c>
      <c r="O9" s="17">
        <v>0.36763847675723199</v>
      </c>
      <c r="P9" s="17">
        <v>0.37510236909491201</v>
      </c>
      <c r="Q9" s="17">
        <v>0.34468569827655499</v>
      </c>
      <c r="R9" s="17"/>
      <c r="S9" s="17">
        <v>0.41579200229179802</v>
      </c>
      <c r="T9" s="17">
        <v>0.380440130787911</v>
      </c>
      <c r="U9" s="17">
        <v>0.36034281408046298</v>
      </c>
      <c r="V9" s="17">
        <v>0.34303366877253</v>
      </c>
      <c r="W9" s="17">
        <v>0.31863832051462598</v>
      </c>
      <c r="X9" s="17">
        <v>0.40490693461431199</v>
      </c>
      <c r="Y9" s="17">
        <v>0.38505193596597598</v>
      </c>
      <c r="Z9" s="17">
        <v>0.335667939789068</v>
      </c>
      <c r="AA9" s="17">
        <v>0.409943063278563</v>
      </c>
      <c r="AB9" s="17"/>
      <c r="AC9" s="17">
        <v>0.38714819474740098</v>
      </c>
      <c r="AD9" s="17">
        <v>0.38716081431497301</v>
      </c>
      <c r="AE9" s="17">
        <v>0.37305772829938799</v>
      </c>
      <c r="AF9" s="17"/>
      <c r="AG9" s="17">
        <v>0.43531061723953202</v>
      </c>
      <c r="AH9" s="17">
        <v>0.426060043067923</v>
      </c>
      <c r="AI9" s="17">
        <v>0.38241961279175701</v>
      </c>
      <c r="AJ9" s="17">
        <v>0.34688018033914297</v>
      </c>
      <c r="AK9" s="17"/>
      <c r="AL9" s="17">
        <v>0.34548477464569599</v>
      </c>
      <c r="AM9" s="17">
        <v>0.368196746780313</v>
      </c>
      <c r="AN9" s="17">
        <v>0.40628949048570301</v>
      </c>
      <c r="AO9" s="17">
        <v>0.434248715587504</v>
      </c>
      <c r="AP9" s="17">
        <v>0.46913683069414402</v>
      </c>
      <c r="AQ9" s="17"/>
      <c r="AR9" s="17">
        <v>0.31313911061376998</v>
      </c>
      <c r="AS9" s="17">
        <v>0.37193831731605498</v>
      </c>
      <c r="AT9" s="17">
        <v>0.37893545765280101</v>
      </c>
      <c r="AU9" s="17">
        <v>0.39037951149186301</v>
      </c>
      <c r="AV9" s="17">
        <v>0.4886568530639</v>
      </c>
      <c r="AW9" s="17"/>
      <c r="AX9" s="17">
        <v>0.459200702059959</v>
      </c>
      <c r="AY9" s="17">
        <v>0.35623722205490299</v>
      </c>
      <c r="AZ9" s="17">
        <v>0.41428045757975002</v>
      </c>
      <c r="BA9" s="17">
        <v>0.40305441091982402</v>
      </c>
      <c r="BB9" s="17">
        <v>0.25419375018131901</v>
      </c>
      <c r="BC9" s="17">
        <v>0.271661895855277</v>
      </c>
      <c r="BD9" s="17"/>
      <c r="BE9" s="17">
        <v>0.34013336781221098</v>
      </c>
      <c r="BF9" s="17">
        <v>0.44454813574245999</v>
      </c>
      <c r="BG9" s="17">
        <v>0.37066412221186501</v>
      </c>
      <c r="BH9" s="17"/>
      <c r="BI9" s="17">
        <v>0.32479209580707902</v>
      </c>
      <c r="BJ9" s="17">
        <v>0.39298080032171301</v>
      </c>
      <c r="BK9" s="17"/>
      <c r="BL9" s="17">
        <v>0.39335239719699999</v>
      </c>
      <c r="BM9" s="17">
        <v>0.37739796658353397</v>
      </c>
      <c r="BN9" s="17">
        <v>0.34561778121144199</v>
      </c>
      <c r="BO9" s="17">
        <v>0.34260777720448299</v>
      </c>
      <c r="BP9" s="17">
        <v>0.41411110067863799</v>
      </c>
      <c r="BQ9" s="17"/>
      <c r="BR9" s="17">
        <v>0.36856924345325198</v>
      </c>
      <c r="BS9" s="17">
        <v>0.37973331413633599</v>
      </c>
      <c r="BT9" s="17">
        <v>0.48944956453785199</v>
      </c>
      <c r="BU9" s="17">
        <v>0.46366864932445701</v>
      </c>
      <c r="BV9" s="17"/>
      <c r="BW9" s="17">
        <v>0.41115058588331599</v>
      </c>
      <c r="BX9" s="17">
        <v>0.37744843282421697</v>
      </c>
      <c r="BY9" s="17">
        <v>0.39269364676427698</v>
      </c>
      <c r="BZ9" s="17">
        <v>0.35693435736115697</v>
      </c>
      <c r="CA9" s="17">
        <v>0.36431919596816698</v>
      </c>
      <c r="CB9" s="17"/>
      <c r="CC9" s="17">
        <v>0.350831397921335</v>
      </c>
      <c r="CD9" s="17">
        <v>0.34139303789007702</v>
      </c>
      <c r="CE9" s="17">
        <v>0.37243053514811503</v>
      </c>
      <c r="CF9" s="17">
        <v>0.42063557221272901</v>
      </c>
      <c r="CG9" s="17">
        <v>0.40104468079049399</v>
      </c>
      <c r="CH9" s="17">
        <v>0.37015505958767803</v>
      </c>
      <c r="CI9" s="17">
        <v>0.39222186806458498</v>
      </c>
      <c r="CJ9" s="17">
        <v>0.36267676248520803</v>
      </c>
      <c r="CK9" s="17">
        <v>0.40482083920954598</v>
      </c>
      <c r="CL9" s="17">
        <v>0.40313913620033398</v>
      </c>
    </row>
    <row r="10" spans="2:90" ht="30" x14ac:dyDescent="0.25">
      <c r="B10" s="18" t="s">
        <v>161</v>
      </c>
      <c r="C10" s="17">
        <v>0.49336207938208698</v>
      </c>
      <c r="D10" s="17">
        <v>0.49971719875005199</v>
      </c>
      <c r="E10" s="17">
        <v>0.488102872773232</v>
      </c>
      <c r="F10" s="17"/>
      <c r="G10" s="17">
        <v>0.53104322651568003</v>
      </c>
      <c r="H10" s="17">
        <v>0.48721738733953202</v>
      </c>
      <c r="I10" s="17">
        <v>0.492024792573104</v>
      </c>
      <c r="J10" s="17">
        <v>0.49770235116740102</v>
      </c>
      <c r="K10" s="17">
        <v>0.48807959324611699</v>
      </c>
      <c r="L10" s="17">
        <v>0.48238214677415697</v>
      </c>
      <c r="M10" s="17"/>
      <c r="N10" s="17">
        <v>0.49687807984247601</v>
      </c>
      <c r="O10" s="17">
        <v>0.51988908740172901</v>
      </c>
      <c r="P10" s="17">
        <v>0.495765977645303</v>
      </c>
      <c r="Q10" s="17">
        <v>0.45925900005161602</v>
      </c>
      <c r="R10" s="17"/>
      <c r="S10" s="17">
        <v>0.46776006078082799</v>
      </c>
      <c r="T10" s="17">
        <v>0.49876077609159702</v>
      </c>
      <c r="U10" s="17">
        <v>0.52239388969261402</v>
      </c>
      <c r="V10" s="17">
        <v>0.51861712600963195</v>
      </c>
      <c r="W10" s="17">
        <v>0.500563226445364</v>
      </c>
      <c r="X10" s="17">
        <v>0.45974057379152899</v>
      </c>
      <c r="Y10" s="17">
        <v>0.47779863807024497</v>
      </c>
      <c r="Z10" s="17">
        <v>0.58372031371604605</v>
      </c>
      <c r="AA10" s="17">
        <v>0.47392420931255202</v>
      </c>
      <c r="AB10" s="17"/>
      <c r="AC10" s="17">
        <v>0.48697481845560697</v>
      </c>
      <c r="AD10" s="17">
        <v>0.50379385912351005</v>
      </c>
      <c r="AE10" s="17">
        <v>0.45908024895820798</v>
      </c>
      <c r="AF10" s="17"/>
      <c r="AG10" s="17">
        <v>0.45868200942871801</v>
      </c>
      <c r="AH10" s="17">
        <v>0.48242044905914599</v>
      </c>
      <c r="AI10" s="17">
        <v>0.50378595581795604</v>
      </c>
      <c r="AJ10" s="17">
        <v>0.54498851548770699</v>
      </c>
      <c r="AK10" s="17"/>
      <c r="AL10" s="17">
        <v>0.49014361596494899</v>
      </c>
      <c r="AM10" s="17">
        <v>0.51339576376589902</v>
      </c>
      <c r="AN10" s="17">
        <v>0.48829768985692301</v>
      </c>
      <c r="AO10" s="17">
        <v>0.49464898032278498</v>
      </c>
      <c r="AP10" s="17">
        <v>0.36643929608374298</v>
      </c>
      <c r="AQ10" s="17"/>
      <c r="AR10" s="17">
        <v>0.40870525595856699</v>
      </c>
      <c r="AS10" s="17">
        <v>0.48289512713252802</v>
      </c>
      <c r="AT10" s="17">
        <v>0.52978930735438401</v>
      </c>
      <c r="AU10" s="17">
        <v>0.53781139830445801</v>
      </c>
      <c r="AV10" s="17">
        <v>0.45403232572479502</v>
      </c>
      <c r="AW10" s="17"/>
      <c r="AX10" s="17">
        <v>0.42109643114628698</v>
      </c>
      <c r="AY10" s="17">
        <v>0.51552650655616405</v>
      </c>
      <c r="AZ10" s="17">
        <v>0.461839314905306</v>
      </c>
      <c r="BA10" s="17">
        <v>0.45947704663824401</v>
      </c>
      <c r="BB10" s="17">
        <v>0.60036338796482103</v>
      </c>
      <c r="BC10" s="17">
        <v>0.64011465952415803</v>
      </c>
      <c r="BD10" s="17"/>
      <c r="BE10" s="17">
        <v>0.51561078956911</v>
      </c>
      <c r="BF10" s="17">
        <v>0.46841801881488598</v>
      </c>
      <c r="BG10" s="17">
        <v>0.49188003326603602</v>
      </c>
      <c r="BH10" s="17"/>
      <c r="BI10" s="17">
        <v>0.48178426522046802</v>
      </c>
      <c r="BJ10" s="17">
        <v>0.49630142353906098</v>
      </c>
      <c r="BK10" s="17"/>
      <c r="BL10" s="17">
        <v>0.48160537617766502</v>
      </c>
      <c r="BM10" s="17">
        <v>0.53878800849322706</v>
      </c>
      <c r="BN10" s="17">
        <v>0.48340746648667399</v>
      </c>
      <c r="BO10" s="17">
        <v>0.47836418398527097</v>
      </c>
      <c r="BP10" s="17">
        <v>0.46783771270180802</v>
      </c>
      <c r="BQ10" s="17"/>
      <c r="BR10" s="17">
        <v>0.50662540872956896</v>
      </c>
      <c r="BS10" s="17">
        <v>0.47273418888365398</v>
      </c>
      <c r="BT10" s="17">
        <v>0.38708439175356102</v>
      </c>
      <c r="BU10" s="17">
        <v>0.43502876731144402</v>
      </c>
      <c r="BV10" s="17"/>
      <c r="BW10" s="17">
        <v>0.47489188402425803</v>
      </c>
      <c r="BX10" s="17">
        <v>0.48666067317325001</v>
      </c>
      <c r="BY10" s="17">
        <v>0.49375411995082502</v>
      </c>
      <c r="BZ10" s="17">
        <v>0.52134794849641697</v>
      </c>
      <c r="CA10" s="17">
        <v>0.49177584721338702</v>
      </c>
      <c r="CB10" s="17"/>
      <c r="CC10" s="17">
        <v>0.494533078744465</v>
      </c>
      <c r="CD10" s="17">
        <v>0.50789519366374702</v>
      </c>
      <c r="CE10" s="17">
        <v>0.50146331012562595</v>
      </c>
      <c r="CF10" s="17">
        <v>0.46517050296653101</v>
      </c>
      <c r="CG10" s="17">
        <v>0.48146157560589098</v>
      </c>
      <c r="CH10" s="17">
        <v>0.489038687357081</v>
      </c>
      <c r="CI10" s="17">
        <v>0.49142744184731102</v>
      </c>
      <c r="CJ10" s="17">
        <v>0.53533526706804702</v>
      </c>
      <c r="CK10" s="17">
        <v>0.47781298297770303</v>
      </c>
      <c r="CL10" s="17">
        <v>0.48344666922191198</v>
      </c>
    </row>
    <row r="11" spans="2:90" x14ac:dyDescent="0.25">
      <c r="B11" s="18" t="s">
        <v>162</v>
      </c>
      <c r="C11" s="17">
        <v>9.3369492611355298E-2</v>
      </c>
      <c r="D11" s="17">
        <v>8.0433271092758399E-2</v>
      </c>
      <c r="E11" s="17">
        <v>0.105879168997789</v>
      </c>
      <c r="F11" s="17"/>
      <c r="G11" s="17">
        <v>5.6151871698786097E-2</v>
      </c>
      <c r="H11" s="17">
        <v>3.4595579870113198E-2</v>
      </c>
      <c r="I11" s="17">
        <v>8.1806465799146799E-2</v>
      </c>
      <c r="J11" s="17">
        <v>9.5175411478443106E-2</v>
      </c>
      <c r="K11" s="17">
        <v>0.132921690661613</v>
      </c>
      <c r="L11" s="17">
        <v>0.13269931510393601</v>
      </c>
      <c r="M11" s="17"/>
      <c r="N11" s="17">
        <v>5.5428528891854498E-2</v>
      </c>
      <c r="O11" s="17">
        <v>8.7147531898103106E-2</v>
      </c>
      <c r="P11" s="17">
        <v>9.79820959467472E-2</v>
      </c>
      <c r="Q11" s="17">
        <v>0.138153474642872</v>
      </c>
      <c r="R11" s="17"/>
      <c r="S11" s="17">
        <v>6.5743693748684606E-2</v>
      </c>
      <c r="T11" s="17">
        <v>8.5647479617822306E-2</v>
      </c>
      <c r="U11" s="17">
        <v>0.102342624408939</v>
      </c>
      <c r="V11" s="17">
        <v>0.11112426946130501</v>
      </c>
      <c r="W11" s="17">
        <v>0.124739993453667</v>
      </c>
      <c r="X11" s="17">
        <v>0.101085208658238</v>
      </c>
      <c r="Y11" s="17">
        <v>0.100440759081597</v>
      </c>
      <c r="Z11" s="17">
        <v>6.8553412512307899E-2</v>
      </c>
      <c r="AA11" s="17">
        <v>9.1052910262442902E-2</v>
      </c>
      <c r="AB11" s="17"/>
      <c r="AC11" s="17">
        <v>0.10238533899278</v>
      </c>
      <c r="AD11" s="17">
        <v>8.8262544156822303E-2</v>
      </c>
      <c r="AE11" s="17">
        <v>9.9491783671301695E-2</v>
      </c>
      <c r="AF11" s="17"/>
      <c r="AG11" s="17">
        <v>8.8604407057737505E-2</v>
      </c>
      <c r="AH11" s="17">
        <v>6.8766041679678605E-2</v>
      </c>
      <c r="AI11" s="17">
        <v>9.42732536272088E-2</v>
      </c>
      <c r="AJ11" s="17">
        <v>8.4549158868879898E-2</v>
      </c>
      <c r="AK11" s="17"/>
      <c r="AL11" s="17">
        <v>0.127175391570713</v>
      </c>
      <c r="AM11" s="17">
        <v>8.4971922793496801E-2</v>
      </c>
      <c r="AN11" s="17">
        <v>7.0501517753522799E-2</v>
      </c>
      <c r="AO11" s="17">
        <v>4.98324610550177E-2</v>
      </c>
      <c r="AP11" s="17">
        <v>0.114320349764799</v>
      </c>
      <c r="AQ11" s="17"/>
      <c r="AR11" s="17">
        <v>0.21199994896580401</v>
      </c>
      <c r="AS11" s="17">
        <v>0.10571295539667901</v>
      </c>
      <c r="AT11" s="17">
        <v>6.9392638191907205E-2</v>
      </c>
      <c r="AU11" s="17">
        <v>5.1869174644557203E-2</v>
      </c>
      <c r="AV11" s="17">
        <v>3.7067419039782099E-2</v>
      </c>
      <c r="AW11" s="17"/>
      <c r="AX11" s="17">
        <v>8.13314394425729E-2</v>
      </c>
      <c r="AY11" s="17">
        <v>9.4234444869003703E-2</v>
      </c>
      <c r="AZ11" s="17">
        <v>8.9551421826606997E-2</v>
      </c>
      <c r="BA11" s="17">
        <v>0.113053836048016</v>
      </c>
      <c r="BB11" s="17">
        <v>0.10862768542888999</v>
      </c>
      <c r="BC11" s="17">
        <v>5.4458565961081798E-2</v>
      </c>
      <c r="BD11" s="17"/>
      <c r="BE11" s="17">
        <v>0.101045090959519</v>
      </c>
      <c r="BF11" s="17">
        <v>5.4044352626424298E-2</v>
      </c>
      <c r="BG11" s="17">
        <v>0.11855599403162299</v>
      </c>
      <c r="BH11" s="17"/>
      <c r="BI11" s="17">
        <v>0.145592825084777</v>
      </c>
      <c r="BJ11" s="17">
        <v>8.0111174156705295E-2</v>
      </c>
      <c r="BK11" s="17"/>
      <c r="BL11" s="17">
        <v>9.9241680189437298E-2</v>
      </c>
      <c r="BM11" s="17">
        <v>5.9336815642001002E-2</v>
      </c>
      <c r="BN11" s="17">
        <v>0.14349758500913601</v>
      </c>
      <c r="BO11" s="17">
        <v>0.122463341306997</v>
      </c>
      <c r="BP11" s="17">
        <v>8.3473486636832406E-2</v>
      </c>
      <c r="BQ11" s="17"/>
      <c r="BR11" s="17">
        <v>9.5622916114272496E-2</v>
      </c>
      <c r="BS11" s="17">
        <v>7.5626209501073294E-2</v>
      </c>
      <c r="BT11" s="17">
        <v>9.7254799093402899E-2</v>
      </c>
      <c r="BU11" s="17">
        <v>7.1730193735923806E-2</v>
      </c>
      <c r="BV11" s="17"/>
      <c r="BW11" s="17">
        <v>8.2187191892624203E-2</v>
      </c>
      <c r="BX11" s="17">
        <v>0.106532287791908</v>
      </c>
      <c r="BY11" s="17">
        <v>8.0836612984650197E-2</v>
      </c>
      <c r="BZ11" s="17">
        <v>8.85820909313388E-2</v>
      </c>
      <c r="CA11" s="17">
        <v>0.106615280068242</v>
      </c>
      <c r="CB11" s="17"/>
      <c r="CC11" s="17">
        <v>0.109550892045993</v>
      </c>
      <c r="CD11" s="17">
        <v>0.10263356559039701</v>
      </c>
      <c r="CE11" s="17">
        <v>0.107117895208919</v>
      </c>
      <c r="CF11" s="17">
        <v>7.8003016898304606E-2</v>
      </c>
      <c r="CG11" s="17">
        <v>8.1919816204417698E-2</v>
      </c>
      <c r="CH11" s="17">
        <v>9.2461902378449701E-2</v>
      </c>
      <c r="CI11" s="17">
        <v>9.0277054437549797E-2</v>
      </c>
      <c r="CJ11" s="17">
        <v>8.4101073226767104E-2</v>
      </c>
      <c r="CK11" s="17">
        <v>0.105814759586024</v>
      </c>
      <c r="CL11" s="17">
        <v>8.0120634309772495E-2</v>
      </c>
    </row>
    <row r="12" spans="2:90" x14ac:dyDescent="0.25">
      <c r="B12" s="18" t="s">
        <v>163</v>
      </c>
      <c r="C12" s="19">
        <v>3.4094053556088397E-2</v>
      </c>
      <c r="D12" s="19">
        <v>3.3766836494800202E-2</v>
      </c>
      <c r="E12" s="19">
        <v>3.3538651618820199E-2</v>
      </c>
      <c r="F12" s="19"/>
      <c r="G12" s="19">
        <v>5.8150098453694003E-2</v>
      </c>
      <c r="H12" s="19">
        <v>4.7465000594612297E-2</v>
      </c>
      <c r="I12" s="19">
        <v>3.4651089398424699E-2</v>
      </c>
      <c r="J12" s="19">
        <v>4.0920641038306602E-2</v>
      </c>
      <c r="K12" s="19">
        <v>2.1686285306282398E-2</v>
      </c>
      <c r="L12" s="19">
        <v>1.6760574891881999E-2</v>
      </c>
      <c r="M12" s="19"/>
      <c r="N12" s="19">
        <v>2.23113719038509E-2</v>
      </c>
      <c r="O12" s="19">
        <v>2.5324903942936301E-2</v>
      </c>
      <c r="P12" s="19">
        <v>3.1149557313038301E-2</v>
      </c>
      <c r="Q12" s="19">
        <v>5.7901827028957402E-2</v>
      </c>
      <c r="R12" s="19"/>
      <c r="S12" s="19">
        <v>5.0704243178690003E-2</v>
      </c>
      <c r="T12" s="19">
        <v>3.5151613502669599E-2</v>
      </c>
      <c r="U12" s="19">
        <v>1.49206718179832E-2</v>
      </c>
      <c r="V12" s="19">
        <v>2.72249357565328E-2</v>
      </c>
      <c r="W12" s="19">
        <v>5.6058459586342403E-2</v>
      </c>
      <c r="X12" s="19">
        <v>3.4267282935920698E-2</v>
      </c>
      <c r="Y12" s="19">
        <v>3.6708666882181301E-2</v>
      </c>
      <c r="Z12" s="19">
        <v>1.2058333982577499E-2</v>
      </c>
      <c r="AA12" s="19">
        <v>2.5079817146442598E-2</v>
      </c>
      <c r="AB12" s="19"/>
      <c r="AC12" s="19">
        <v>2.3491647804212201E-2</v>
      </c>
      <c r="AD12" s="19">
        <v>2.0782782404694399E-2</v>
      </c>
      <c r="AE12" s="19">
        <v>6.8370239071102096E-2</v>
      </c>
      <c r="AF12" s="19"/>
      <c r="AG12" s="19">
        <v>1.7402966274013301E-2</v>
      </c>
      <c r="AH12" s="19">
        <v>2.27534661932524E-2</v>
      </c>
      <c r="AI12" s="19">
        <v>1.95211777630779E-2</v>
      </c>
      <c r="AJ12" s="19">
        <v>2.3582145304270601E-2</v>
      </c>
      <c r="AK12" s="19"/>
      <c r="AL12" s="19">
        <v>3.7196217818642602E-2</v>
      </c>
      <c r="AM12" s="19">
        <v>3.3435566660291099E-2</v>
      </c>
      <c r="AN12" s="19">
        <v>3.4911301903851298E-2</v>
      </c>
      <c r="AO12" s="19">
        <v>2.12698430346932E-2</v>
      </c>
      <c r="AP12" s="19">
        <v>5.01035234573146E-2</v>
      </c>
      <c r="AQ12" s="19"/>
      <c r="AR12" s="19">
        <v>6.6155684461859807E-2</v>
      </c>
      <c r="AS12" s="19">
        <v>3.9453600154737901E-2</v>
      </c>
      <c r="AT12" s="19">
        <v>2.1882596800907001E-2</v>
      </c>
      <c r="AU12" s="19">
        <v>1.99399155591224E-2</v>
      </c>
      <c r="AV12" s="19">
        <v>2.02434021715233E-2</v>
      </c>
      <c r="AW12" s="19"/>
      <c r="AX12" s="19">
        <v>3.8371427351181597E-2</v>
      </c>
      <c r="AY12" s="19">
        <v>3.4001826519928703E-2</v>
      </c>
      <c r="AZ12" s="19">
        <v>3.4328805688337002E-2</v>
      </c>
      <c r="BA12" s="19">
        <v>2.4414706393916599E-2</v>
      </c>
      <c r="BB12" s="19">
        <v>3.6815176424969398E-2</v>
      </c>
      <c r="BC12" s="19">
        <v>3.3764878659483397E-2</v>
      </c>
      <c r="BD12" s="19"/>
      <c r="BE12" s="19">
        <v>4.3210751659159601E-2</v>
      </c>
      <c r="BF12" s="19">
        <v>3.2989492816230002E-2</v>
      </c>
      <c r="BG12" s="19">
        <v>1.8899850490475899E-2</v>
      </c>
      <c r="BH12" s="19"/>
      <c r="BI12" s="19">
        <v>4.7830813887676599E-2</v>
      </c>
      <c r="BJ12" s="19">
        <v>3.0606601982520399E-2</v>
      </c>
      <c r="BK12" s="19"/>
      <c r="BL12" s="19">
        <v>2.5800546435897801E-2</v>
      </c>
      <c r="BM12" s="19">
        <v>2.4477209281238602E-2</v>
      </c>
      <c r="BN12" s="19">
        <v>2.7477167292746602E-2</v>
      </c>
      <c r="BO12" s="19">
        <v>5.65646975032498E-2</v>
      </c>
      <c r="BP12" s="19">
        <v>3.4577699982721401E-2</v>
      </c>
      <c r="BQ12" s="19"/>
      <c r="BR12" s="19">
        <v>2.91824317029061E-2</v>
      </c>
      <c r="BS12" s="19">
        <v>7.1906287478936098E-2</v>
      </c>
      <c r="BT12" s="19">
        <v>2.6211244615184499E-2</v>
      </c>
      <c r="BU12" s="19">
        <v>2.9572389628175599E-2</v>
      </c>
      <c r="BV12" s="19"/>
      <c r="BW12" s="19">
        <v>3.1770338199801698E-2</v>
      </c>
      <c r="BX12" s="19">
        <v>2.9358606210624999E-2</v>
      </c>
      <c r="BY12" s="19">
        <v>3.2715620300248098E-2</v>
      </c>
      <c r="BZ12" s="19">
        <v>3.3135603211087598E-2</v>
      </c>
      <c r="CA12" s="19">
        <v>3.72896767502039E-2</v>
      </c>
      <c r="CB12" s="19"/>
      <c r="CC12" s="19">
        <v>4.5084631288208103E-2</v>
      </c>
      <c r="CD12" s="19">
        <v>4.8078202855779101E-2</v>
      </c>
      <c r="CE12" s="19">
        <v>1.89882595173393E-2</v>
      </c>
      <c r="CF12" s="19">
        <v>3.6190907922435199E-2</v>
      </c>
      <c r="CG12" s="19">
        <v>3.5573927399197E-2</v>
      </c>
      <c r="CH12" s="19">
        <v>4.8344350676792103E-2</v>
      </c>
      <c r="CI12" s="19">
        <v>2.60736356505533E-2</v>
      </c>
      <c r="CJ12" s="19">
        <v>1.78868972199785E-2</v>
      </c>
      <c r="CK12" s="19">
        <v>1.15514182267266E-2</v>
      </c>
      <c r="CL12" s="19">
        <v>3.3293560267980603E-2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168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160</v>
      </c>
      <c r="C9" s="17">
        <v>0.59848122572654905</v>
      </c>
      <c r="D9" s="17">
        <v>0.58939454565802796</v>
      </c>
      <c r="E9" s="17">
        <v>0.60768855763887097</v>
      </c>
      <c r="F9" s="17"/>
      <c r="G9" s="17">
        <v>0.53242055013675604</v>
      </c>
      <c r="H9" s="17">
        <v>0.59250389738210596</v>
      </c>
      <c r="I9" s="17">
        <v>0.56449730729474501</v>
      </c>
      <c r="J9" s="17">
        <v>0.59876401970575099</v>
      </c>
      <c r="K9" s="17">
        <v>0.61550712790404505</v>
      </c>
      <c r="L9" s="17">
        <v>0.64433767353829796</v>
      </c>
      <c r="M9" s="17"/>
      <c r="N9" s="17">
        <v>0.63973202568786702</v>
      </c>
      <c r="O9" s="17">
        <v>0.58564091702612098</v>
      </c>
      <c r="P9" s="17">
        <v>0.60021837932470501</v>
      </c>
      <c r="Q9" s="17">
        <v>0.56641288012345503</v>
      </c>
      <c r="R9" s="17"/>
      <c r="S9" s="17">
        <v>0.55374503800919905</v>
      </c>
      <c r="T9" s="17">
        <v>0.61818480447773905</v>
      </c>
      <c r="U9" s="17">
        <v>0.66531347537347696</v>
      </c>
      <c r="V9" s="17">
        <v>0.67114617425526601</v>
      </c>
      <c r="W9" s="17">
        <v>0.64722781667673901</v>
      </c>
      <c r="X9" s="17">
        <v>0.558663957544143</v>
      </c>
      <c r="Y9" s="17">
        <v>0.58086338727421805</v>
      </c>
      <c r="Z9" s="17">
        <v>0.57299355023042597</v>
      </c>
      <c r="AA9" s="17">
        <v>0.53621956398571402</v>
      </c>
      <c r="AB9" s="17"/>
      <c r="AC9" s="17">
        <v>0.62029419468430103</v>
      </c>
      <c r="AD9" s="17">
        <v>0.61725457332299005</v>
      </c>
      <c r="AE9" s="17">
        <v>0.53198784422608503</v>
      </c>
      <c r="AF9" s="17"/>
      <c r="AG9" s="17">
        <v>0.66735427874373798</v>
      </c>
      <c r="AH9" s="17">
        <v>0.61662685992760002</v>
      </c>
      <c r="AI9" s="17">
        <v>0.61587466262164203</v>
      </c>
      <c r="AJ9" s="17">
        <v>0.56386147975015199</v>
      </c>
      <c r="AK9" s="17"/>
      <c r="AL9" s="17">
        <v>0.58213226544283803</v>
      </c>
      <c r="AM9" s="17">
        <v>0.59643671713708801</v>
      </c>
      <c r="AN9" s="17">
        <v>0.61292888533188095</v>
      </c>
      <c r="AO9" s="17">
        <v>0.59737697543783297</v>
      </c>
      <c r="AP9" s="17">
        <v>0.56474481696614598</v>
      </c>
      <c r="AQ9" s="17"/>
      <c r="AR9" s="17">
        <v>0.54505246104413696</v>
      </c>
      <c r="AS9" s="17">
        <v>0.61626362519288902</v>
      </c>
      <c r="AT9" s="17">
        <v>0.59081032670871303</v>
      </c>
      <c r="AU9" s="17">
        <v>0.61619997409736404</v>
      </c>
      <c r="AV9" s="17">
        <v>0.63672769859741596</v>
      </c>
      <c r="AW9" s="17"/>
      <c r="AX9" s="17">
        <v>0.54647366745549797</v>
      </c>
      <c r="AY9" s="17">
        <v>0.58953590413277801</v>
      </c>
      <c r="AZ9" s="17">
        <v>0.56051971069074102</v>
      </c>
      <c r="BA9" s="17">
        <v>0.59269994067449305</v>
      </c>
      <c r="BB9" s="17">
        <v>0.73205390885059496</v>
      </c>
      <c r="BC9" s="17">
        <v>0.69828753486597395</v>
      </c>
      <c r="BD9" s="17"/>
      <c r="BE9" s="17">
        <v>0.56774868825065194</v>
      </c>
      <c r="BF9" s="17">
        <v>0.60147414241272301</v>
      </c>
      <c r="BG9" s="17">
        <v>0.64193660527208396</v>
      </c>
      <c r="BH9" s="17"/>
      <c r="BI9" s="17">
        <v>0.55574843850172195</v>
      </c>
      <c r="BJ9" s="17">
        <v>0.60933011021261496</v>
      </c>
      <c r="BK9" s="17"/>
      <c r="BL9" s="17">
        <v>0.625881548181764</v>
      </c>
      <c r="BM9" s="17">
        <v>0.60274248479334602</v>
      </c>
      <c r="BN9" s="17">
        <v>0.53254748787857897</v>
      </c>
      <c r="BO9" s="17">
        <v>0.55513712917972702</v>
      </c>
      <c r="BP9" s="17">
        <v>0.60088429814651201</v>
      </c>
      <c r="BQ9" s="17"/>
      <c r="BR9" s="17">
        <v>0.60167190652059599</v>
      </c>
      <c r="BS9" s="17">
        <v>0.53902101445787898</v>
      </c>
      <c r="BT9" s="17">
        <v>0.65941160038965796</v>
      </c>
      <c r="BU9" s="17">
        <v>0.57750046375263298</v>
      </c>
      <c r="BV9" s="17"/>
      <c r="BW9" s="17">
        <v>0.61301655350724404</v>
      </c>
      <c r="BX9" s="17">
        <v>0.63155847130031795</v>
      </c>
      <c r="BY9" s="17">
        <v>0.61424731238477903</v>
      </c>
      <c r="BZ9" s="17">
        <v>0.61201397930405499</v>
      </c>
      <c r="CA9" s="17">
        <v>0.52537118303491304</v>
      </c>
      <c r="CB9" s="17"/>
      <c r="CC9" s="17">
        <v>0.48565991221153798</v>
      </c>
      <c r="CD9" s="17">
        <v>0.55043581476974301</v>
      </c>
      <c r="CE9" s="17">
        <v>0.54437380054925499</v>
      </c>
      <c r="CF9" s="17">
        <v>0.594951930145037</v>
      </c>
      <c r="CG9" s="17">
        <v>0.59009218447496503</v>
      </c>
      <c r="CH9" s="17">
        <v>0.63099702624387899</v>
      </c>
      <c r="CI9" s="17">
        <v>0.66162839908844295</v>
      </c>
      <c r="CJ9" s="17">
        <v>0.65388225320332405</v>
      </c>
      <c r="CK9" s="17">
        <v>0.66798709555150504</v>
      </c>
      <c r="CL9" s="17">
        <v>0.64540832785674096</v>
      </c>
    </row>
    <row r="10" spans="2:90" ht="30" x14ac:dyDescent="0.25">
      <c r="B10" s="18" t="s">
        <v>161</v>
      </c>
      <c r="C10" s="17">
        <v>0.32907274593276098</v>
      </c>
      <c r="D10" s="17">
        <v>0.33560428381123802</v>
      </c>
      <c r="E10" s="17">
        <v>0.32295308384051102</v>
      </c>
      <c r="F10" s="17"/>
      <c r="G10" s="17">
        <v>0.35299461138062099</v>
      </c>
      <c r="H10" s="17">
        <v>0.33823918795061297</v>
      </c>
      <c r="I10" s="17">
        <v>0.370696132935177</v>
      </c>
      <c r="J10" s="17">
        <v>0.31987849784438999</v>
      </c>
      <c r="K10" s="17">
        <v>0.31937570784453601</v>
      </c>
      <c r="L10" s="17">
        <v>0.29582197234041202</v>
      </c>
      <c r="M10" s="17"/>
      <c r="N10" s="17">
        <v>0.31984875737487201</v>
      </c>
      <c r="O10" s="17">
        <v>0.34951945298742898</v>
      </c>
      <c r="P10" s="17">
        <v>0.34187975987714198</v>
      </c>
      <c r="Q10" s="17">
        <v>0.30566559150595701</v>
      </c>
      <c r="R10" s="17"/>
      <c r="S10" s="17">
        <v>0.35504114425405903</v>
      </c>
      <c r="T10" s="17">
        <v>0.31664948973551499</v>
      </c>
      <c r="U10" s="17">
        <v>0.29489215856864198</v>
      </c>
      <c r="V10" s="17">
        <v>0.269441689213549</v>
      </c>
      <c r="W10" s="17">
        <v>0.28063449368229898</v>
      </c>
      <c r="X10" s="17">
        <v>0.34701082265244099</v>
      </c>
      <c r="Y10" s="17">
        <v>0.35381292521654201</v>
      </c>
      <c r="Z10" s="17">
        <v>0.37385479482825201</v>
      </c>
      <c r="AA10" s="17">
        <v>0.373142141519895</v>
      </c>
      <c r="AB10" s="17"/>
      <c r="AC10" s="17">
        <v>0.32309898926323399</v>
      </c>
      <c r="AD10" s="17">
        <v>0.32723199292598198</v>
      </c>
      <c r="AE10" s="17">
        <v>0.34548630722457602</v>
      </c>
      <c r="AF10" s="17"/>
      <c r="AG10" s="17">
        <v>0.27686872113619698</v>
      </c>
      <c r="AH10" s="17">
        <v>0.33302137123468201</v>
      </c>
      <c r="AI10" s="17">
        <v>0.32496747656436598</v>
      </c>
      <c r="AJ10" s="17">
        <v>0.38144903226253302</v>
      </c>
      <c r="AK10" s="17"/>
      <c r="AL10" s="17">
        <v>0.31447263447832102</v>
      </c>
      <c r="AM10" s="17">
        <v>0.32911409262973301</v>
      </c>
      <c r="AN10" s="17">
        <v>0.33396296710234302</v>
      </c>
      <c r="AO10" s="17">
        <v>0.36847626436727898</v>
      </c>
      <c r="AP10" s="17">
        <v>0.370874321873571</v>
      </c>
      <c r="AQ10" s="17"/>
      <c r="AR10" s="17">
        <v>0.298874196055184</v>
      </c>
      <c r="AS10" s="17">
        <v>0.298889139704202</v>
      </c>
      <c r="AT10" s="17">
        <v>0.35978851420563801</v>
      </c>
      <c r="AU10" s="17">
        <v>0.34924630758594</v>
      </c>
      <c r="AV10" s="17">
        <v>0.31972673897227</v>
      </c>
      <c r="AW10" s="17"/>
      <c r="AX10" s="17">
        <v>0.37387097728483398</v>
      </c>
      <c r="AY10" s="17">
        <v>0.34664670276752402</v>
      </c>
      <c r="AZ10" s="17">
        <v>0.35329494758910601</v>
      </c>
      <c r="BA10" s="17">
        <v>0.33030851146910301</v>
      </c>
      <c r="BB10" s="17">
        <v>0.20496371650040099</v>
      </c>
      <c r="BC10" s="17">
        <v>0.241304518842202</v>
      </c>
      <c r="BD10" s="17"/>
      <c r="BE10" s="17">
        <v>0.34373622953650002</v>
      </c>
      <c r="BF10" s="17">
        <v>0.34946627937090602</v>
      </c>
      <c r="BG10" s="17">
        <v>0.29227597644243403</v>
      </c>
      <c r="BH10" s="17"/>
      <c r="BI10" s="17">
        <v>0.33640085532186398</v>
      </c>
      <c r="BJ10" s="17">
        <v>0.32721230533371098</v>
      </c>
      <c r="BK10" s="17"/>
      <c r="BL10" s="17">
        <v>0.31705377263634399</v>
      </c>
      <c r="BM10" s="17">
        <v>0.35488669833793102</v>
      </c>
      <c r="BN10" s="17">
        <v>0.317271285102176</v>
      </c>
      <c r="BO10" s="17">
        <v>0.33822768132776299</v>
      </c>
      <c r="BP10" s="17">
        <v>0.33440104530916498</v>
      </c>
      <c r="BQ10" s="17"/>
      <c r="BR10" s="17">
        <v>0.33079502281587198</v>
      </c>
      <c r="BS10" s="17">
        <v>0.35505447621681002</v>
      </c>
      <c r="BT10" s="17">
        <v>0.26668065064913499</v>
      </c>
      <c r="BU10" s="17">
        <v>0.349785675558411</v>
      </c>
      <c r="BV10" s="17"/>
      <c r="BW10" s="17">
        <v>0.32389177371558298</v>
      </c>
      <c r="BX10" s="17">
        <v>0.32017766925115099</v>
      </c>
      <c r="BY10" s="17">
        <v>0.31408486990218498</v>
      </c>
      <c r="BZ10" s="17">
        <v>0.31823895656401902</v>
      </c>
      <c r="CA10" s="17">
        <v>0.376761224162036</v>
      </c>
      <c r="CB10" s="17"/>
      <c r="CC10" s="17">
        <v>0.40760935494575301</v>
      </c>
      <c r="CD10" s="17">
        <v>0.34288928575602201</v>
      </c>
      <c r="CE10" s="17">
        <v>0.390697353395217</v>
      </c>
      <c r="CF10" s="17">
        <v>0.31872274044006299</v>
      </c>
      <c r="CG10" s="17">
        <v>0.339925196855214</v>
      </c>
      <c r="CH10" s="17">
        <v>0.31043237577466998</v>
      </c>
      <c r="CI10" s="17">
        <v>0.28768882903805398</v>
      </c>
      <c r="CJ10" s="17">
        <v>0.29899343464846201</v>
      </c>
      <c r="CK10" s="17">
        <v>0.29740055539742899</v>
      </c>
      <c r="CL10" s="17">
        <v>0.28692551035368402</v>
      </c>
    </row>
    <row r="11" spans="2:90" x14ac:dyDescent="0.25">
      <c r="B11" s="18" t="s">
        <v>162</v>
      </c>
      <c r="C11" s="17">
        <v>4.5820907502302201E-2</v>
      </c>
      <c r="D11" s="17">
        <v>4.9727426553291397E-2</v>
      </c>
      <c r="E11" s="17">
        <v>4.2362322724813203E-2</v>
      </c>
      <c r="F11" s="17"/>
      <c r="G11" s="17">
        <v>7.5077217343032798E-2</v>
      </c>
      <c r="H11" s="17">
        <v>3.4725366330888102E-2</v>
      </c>
      <c r="I11" s="17">
        <v>3.9120025472679398E-2</v>
      </c>
      <c r="J11" s="17">
        <v>4.9757438949882798E-2</v>
      </c>
      <c r="K11" s="17">
        <v>4.0807793806657097E-2</v>
      </c>
      <c r="L11" s="17">
        <v>4.6059683042818697E-2</v>
      </c>
      <c r="M11" s="17"/>
      <c r="N11" s="17">
        <v>2.6998939586956299E-2</v>
      </c>
      <c r="O11" s="17">
        <v>4.0588986087381498E-2</v>
      </c>
      <c r="P11" s="17">
        <v>3.5973954738408399E-2</v>
      </c>
      <c r="Q11" s="17">
        <v>8.0033167445611703E-2</v>
      </c>
      <c r="R11" s="17"/>
      <c r="S11" s="17">
        <v>5.1951761680529202E-2</v>
      </c>
      <c r="T11" s="17">
        <v>3.8679091776168198E-2</v>
      </c>
      <c r="U11" s="17">
        <v>2.50675260445603E-2</v>
      </c>
      <c r="V11" s="17">
        <v>3.1342310886577303E-2</v>
      </c>
      <c r="W11" s="17">
        <v>4.4220356588214903E-2</v>
      </c>
      <c r="X11" s="17">
        <v>5.4719792912293203E-2</v>
      </c>
      <c r="Y11" s="17">
        <v>3.6261122208982297E-2</v>
      </c>
      <c r="Z11" s="17">
        <v>4.60970408742978E-2</v>
      </c>
      <c r="AA11" s="17">
        <v>7.6862982620952397E-2</v>
      </c>
      <c r="AB11" s="17"/>
      <c r="AC11" s="17">
        <v>3.9540962354765702E-2</v>
      </c>
      <c r="AD11" s="17">
        <v>3.5120712242941998E-2</v>
      </c>
      <c r="AE11" s="17">
        <v>7.5166417028962401E-2</v>
      </c>
      <c r="AF11" s="17"/>
      <c r="AG11" s="17">
        <v>4.1409293324047899E-2</v>
      </c>
      <c r="AH11" s="17">
        <v>3.5753896298087E-2</v>
      </c>
      <c r="AI11" s="17">
        <v>3.6101194682797801E-2</v>
      </c>
      <c r="AJ11" s="17">
        <v>3.72136431963494E-2</v>
      </c>
      <c r="AK11" s="17"/>
      <c r="AL11" s="17">
        <v>6.2341072128566197E-2</v>
      </c>
      <c r="AM11" s="17">
        <v>4.6695283044742603E-2</v>
      </c>
      <c r="AN11" s="17">
        <v>3.455740436937E-2</v>
      </c>
      <c r="AO11" s="17">
        <v>2.4061580167670901E-2</v>
      </c>
      <c r="AP11" s="17">
        <v>4.5793970846376202E-2</v>
      </c>
      <c r="AQ11" s="17"/>
      <c r="AR11" s="17">
        <v>0.100686264172495</v>
      </c>
      <c r="AS11" s="17">
        <v>5.9020162122663103E-2</v>
      </c>
      <c r="AT11" s="17">
        <v>2.9497028672655901E-2</v>
      </c>
      <c r="AU11" s="17">
        <v>2.42155146390577E-2</v>
      </c>
      <c r="AV11" s="17">
        <v>2.45653391915211E-2</v>
      </c>
      <c r="AW11" s="17"/>
      <c r="AX11" s="17">
        <v>5.67284740878361E-2</v>
      </c>
      <c r="AY11" s="17">
        <v>3.4748726589659301E-2</v>
      </c>
      <c r="AZ11" s="17">
        <v>5.2545687160822398E-2</v>
      </c>
      <c r="BA11" s="17">
        <v>5.3598416641221301E-2</v>
      </c>
      <c r="BB11" s="17">
        <v>3.1507193711981497E-2</v>
      </c>
      <c r="BC11" s="17">
        <v>4.6558973118545302E-2</v>
      </c>
      <c r="BD11" s="17"/>
      <c r="BE11" s="17">
        <v>5.6081964501316903E-2</v>
      </c>
      <c r="BF11" s="17">
        <v>2.7460799936933299E-2</v>
      </c>
      <c r="BG11" s="17">
        <v>4.7548558228483702E-2</v>
      </c>
      <c r="BH11" s="17"/>
      <c r="BI11" s="17">
        <v>7.31298822218754E-2</v>
      </c>
      <c r="BJ11" s="17">
        <v>3.8887778834453199E-2</v>
      </c>
      <c r="BK11" s="17"/>
      <c r="BL11" s="17">
        <v>3.8807760495413901E-2</v>
      </c>
      <c r="BM11" s="17">
        <v>1.6736185949553801E-2</v>
      </c>
      <c r="BN11" s="17">
        <v>0.116114787810581</v>
      </c>
      <c r="BO11" s="17">
        <v>6.6175421387488401E-2</v>
      </c>
      <c r="BP11" s="17">
        <v>4.8040596902711501E-2</v>
      </c>
      <c r="BQ11" s="17"/>
      <c r="BR11" s="17">
        <v>4.4466250509561898E-2</v>
      </c>
      <c r="BS11" s="17">
        <v>6.7740221500135797E-2</v>
      </c>
      <c r="BT11" s="17">
        <v>4.0974977480067003E-2</v>
      </c>
      <c r="BU11" s="17">
        <v>4.5318213088948303E-2</v>
      </c>
      <c r="BV11" s="17"/>
      <c r="BW11" s="17">
        <v>3.3219919654955798E-2</v>
      </c>
      <c r="BX11" s="17">
        <v>3.4299342102745198E-2</v>
      </c>
      <c r="BY11" s="17">
        <v>5.0067973944359898E-2</v>
      </c>
      <c r="BZ11" s="17">
        <v>4.4470524548167398E-2</v>
      </c>
      <c r="CA11" s="17">
        <v>5.96960267295489E-2</v>
      </c>
      <c r="CB11" s="17"/>
      <c r="CC11" s="17">
        <v>5.8803454284171899E-2</v>
      </c>
      <c r="CD11" s="17">
        <v>6.84342993106824E-2</v>
      </c>
      <c r="CE11" s="17">
        <v>4.8315320630645898E-2</v>
      </c>
      <c r="CF11" s="17">
        <v>5.7658811229086601E-2</v>
      </c>
      <c r="CG11" s="17">
        <v>4.72241535352418E-2</v>
      </c>
      <c r="CH11" s="17">
        <v>2.5297871969826899E-2</v>
      </c>
      <c r="CI11" s="17">
        <v>3.93866498523621E-2</v>
      </c>
      <c r="CJ11" s="17">
        <v>4.2143737440372801E-2</v>
      </c>
      <c r="CK11" s="17">
        <v>1.62106773796722E-2</v>
      </c>
      <c r="CL11" s="17">
        <v>3.67525237597102E-2</v>
      </c>
    </row>
    <row r="12" spans="2:90" x14ac:dyDescent="0.25">
      <c r="B12" s="18" t="s">
        <v>163</v>
      </c>
      <c r="C12" s="19">
        <v>2.6625120838387899E-2</v>
      </c>
      <c r="D12" s="19">
        <v>2.5273743977442E-2</v>
      </c>
      <c r="E12" s="19">
        <v>2.6996035795804601E-2</v>
      </c>
      <c r="F12" s="19"/>
      <c r="G12" s="19">
        <v>3.9507621139589798E-2</v>
      </c>
      <c r="H12" s="19">
        <v>3.4531548336393603E-2</v>
      </c>
      <c r="I12" s="19">
        <v>2.5686534297398901E-2</v>
      </c>
      <c r="J12" s="19">
        <v>3.1600043499976103E-2</v>
      </c>
      <c r="K12" s="19">
        <v>2.4309370444761499E-2</v>
      </c>
      <c r="L12" s="19">
        <v>1.37806710784713E-2</v>
      </c>
      <c r="M12" s="19"/>
      <c r="N12" s="19">
        <v>1.34202773503047E-2</v>
      </c>
      <c r="O12" s="19">
        <v>2.4250643899067899E-2</v>
      </c>
      <c r="P12" s="19">
        <v>2.19279060597443E-2</v>
      </c>
      <c r="Q12" s="19">
        <v>4.7888360924977301E-2</v>
      </c>
      <c r="R12" s="19"/>
      <c r="S12" s="19">
        <v>3.9262056056213003E-2</v>
      </c>
      <c r="T12" s="19">
        <v>2.6486614010577999E-2</v>
      </c>
      <c r="U12" s="19">
        <v>1.47268400133206E-2</v>
      </c>
      <c r="V12" s="19">
        <v>2.80698256446071E-2</v>
      </c>
      <c r="W12" s="19">
        <v>2.79173330527476E-2</v>
      </c>
      <c r="X12" s="19">
        <v>3.9605426891122002E-2</v>
      </c>
      <c r="Y12" s="19">
        <v>2.9062565300256901E-2</v>
      </c>
      <c r="Z12" s="19">
        <v>7.0546140670244102E-3</v>
      </c>
      <c r="AA12" s="19">
        <v>1.37753118734382E-2</v>
      </c>
      <c r="AB12" s="19"/>
      <c r="AC12" s="19">
        <v>1.7065853697699598E-2</v>
      </c>
      <c r="AD12" s="19">
        <v>2.03927215080855E-2</v>
      </c>
      <c r="AE12" s="19">
        <v>4.7359431520376701E-2</v>
      </c>
      <c r="AF12" s="19"/>
      <c r="AG12" s="19">
        <v>1.43677067960171E-2</v>
      </c>
      <c r="AH12" s="19">
        <v>1.45978725396305E-2</v>
      </c>
      <c r="AI12" s="19">
        <v>2.3056666131194399E-2</v>
      </c>
      <c r="AJ12" s="19">
        <v>1.7475844790965301E-2</v>
      </c>
      <c r="AK12" s="19"/>
      <c r="AL12" s="19">
        <v>4.1054027950275102E-2</v>
      </c>
      <c r="AM12" s="19">
        <v>2.7753907188436299E-2</v>
      </c>
      <c r="AN12" s="19">
        <v>1.8550743196406701E-2</v>
      </c>
      <c r="AO12" s="19">
        <v>1.00851800272164E-2</v>
      </c>
      <c r="AP12" s="19">
        <v>1.85868903139066E-2</v>
      </c>
      <c r="AQ12" s="19"/>
      <c r="AR12" s="19">
        <v>5.53870787281842E-2</v>
      </c>
      <c r="AS12" s="19">
        <v>2.5827072980245499E-2</v>
      </c>
      <c r="AT12" s="19">
        <v>1.9904130412993201E-2</v>
      </c>
      <c r="AU12" s="19">
        <v>1.0338203677638399E-2</v>
      </c>
      <c r="AV12" s="19">
        <v>1.89802232387929E-2</v>
      </c>
      <c r="AW12" s="19"/>
      <c r="AX12" s="19">
        <v>2.2926881171832201E-2</v>
      </c>
      <c r="AY12" s="19">
        <v>2.9068666510038199E-2</v>
      </c>
      <c r="AZ12" s="19">
        <v>3.3639654559330302E-2</v>
      </c>
      <c r="BA12" s="19">
        <v>2.3393131215183601E-2</v>
      </c>
      <c r="BB12" s="19">
        <v>3.1475180937022E-2</v>
      </c>
      <c r="BC12" s="19">
        <v>1.38489731732788E-2</v>
      </c>
      <c r="BD12" s="19"/>
      <c r="BE12" s="19">
        <v>3.2433117711531199E-2</v>
      </c>
      <c r="BF12" s="19">
        <v>2.1598778279437899E-2</v>
      </c>
      <c r="BG12" s="19">
        <v>1.8238860056998599E-2</v>
      </c>
      <c r="BH12" s="19"/>
      <c r="BI12" s="19">
        <v>3.47208239545393E-2</v>
      </c>
      <c r="BJ12" s="19">
        <v>2.4569805619221001E-2</v>
      </c>
      <c r="BK12" s="19"/>
      <c r="BL12" s="19">
        <v>1.8256918686478399E-2</v>
      </c>
      <c r="BM12" s="19">
        <v>2.5634630919168799E-2</v>
      </c>
      <c r="BN12" s="19">
        <v>3.4066439208663798E-2</v>
      </c>
      <c r="BO12" s="19">
        <v>4.0459768105022297E-2</v>
      </c>
      <c r="BP12" s="19">
        <v>1.6674059641612001E-2</v>
      </c>
      <c r="BQ12" s="19"/>
      <c r="BR12" s="19">
        <v>2.3066820153969301E-2</v>
      </c>
      <c r="BS12" s="19">
        <v>3.81842878251746E-2</v>
      </c>
      <c r="BT12" s="19">
        <v>3.2932771481139302E-2</v>
      </c>
      <c r="BU12" s="19">
        <v>2.73956476000086E-2</v>
      </c>
      <c r="BV12" s="19"/>
      <c r="BW12" s="19">
        <v>2.9871753122216699E-2</v>
      </c>
      <c r="BX12" s="19">
        <v>1.3964517345786E-2</v>
      </c>
      <c r="BY12" s="19">
        <v>2.1599843768676501E-2</v>
      </c>
      <c r="BZ12" s="19">
        <v>2.5276539583758698E-2</v>
      </c>
      <c r="CA12" s="19">
        <v>3.8171566073502701E-2</v>
      </c>
      <c r="CB12" s="19"/>
      <c r="CC12" s="19">
        <v>4.7927278558537102E-2</v>
      </c>
      <c r="CD12" s="19">
        <v>3.8240600163553302E-2</v>
      </c>
      <c r="CE12" s="19">
        <v>1.66135254248817E-2</v>
      </c>
      <c r="CF12" s="19">
        <v>2.8666518185813901E-2</v>
      </c>
      <c r="CG12" s="19">
        <v>2.2758465134579201E-2</v>
      </c>
      <c r="CH12" s="19">
        <v>3.3272726011624003E-2</v>
      </c>
      <c r="CI12" s="19">
        <v>1.12961220211411E-2</v>
      </c>
      <c r="CJ12" s="19">
        <v>4.9805747078414501E-3</v>
      </c>
      <c r="CK12" s="19">
        <v>1.84016716713938E-2</v>
      </c>
      <c r="CL12" s="19">
        <v>3.0913638029865E-2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169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160</v>
      </c>
      <c r="C9" s="17">
        <v>0.49605349114678798</v>
      </c>
      <c r="D9" s="17">
        <v>0.48975734382125902</v>
      </c>
      <c r="E9" s="17">
        <v>0.50262148828523201</v>
      </c>
      <c r="F9" s="17"/>
      <c r="G9" s="17">
        <v>0.47832635342892499</v>
      </c>
      <c r="H9" s="17">
        <v>0.48622880309889699</v>
      </c>
      <c r="I9" s="17">
        <v>0.45028354105372997</v>
      </c>
      <c r="J9" s="17">
        <v>0.50954090811173303</v>
      </c>
      <c r="K9" s="17">
        <v>0.497395188094302</v>
      </c>
      <c r="L9" s="17">
        <v>0.532509693881969</v>
      </c>
      <c r="M9" s="17"/>
      <c r="N9" s="17">
        <v>0.50750149473957695</v>
      </c>
      <c r="O9" s="17">
        <v>0.47640209399309802</v>
      </c>
      <c r="P9" s="17">
        <v>0.50497108176357997</v>
      </c>
      <c r="Q9" s="17">
        <v>0.49801753271329602</v>
      </c>
      <c r="R9" s="17"/>
      <c r="S9" s="17">
        <v>0.49242910657873101</v>
      </c>
      <c r="T9" s="17">
        <v>0.49702909396620798</v>
      </c>
      <c r="U9" s="17">
        <v>0.52518766727241695</v>
      </c>
      <c r="V9" s="17">
        <v>0.49487614329584001</v>
      </c>
      <c r="W9" s="17">
        <v>0.46531955117569601</v>
      </c>
      <c r="X9" s="17">
        <v>0.50282296517178204</v>
      </c>
      <c r="Y9" s="17">
        <v>0.495565817386179</v>
      </c>
      <c r="Z9" s="17">
        <v>0.45155100799483999</v>
      </c>
      <c r="AA9" s="17">
        <v>0.50912581361822795</v>
      </c>
      <c r="AB9" s="17"/>
      <c r="AC9" s="17">
        <v>0.52007499110450295</v>
      </c>
      <c r="AD9" s="17">
        <v>0.49947900157563402</v>
      </c>
      <c r="AE9" s="17">
        <v>0.443468438515012</v>
      </c>
      <c r="AF9" s="17"/>
      <c r="AG9" s="17">
        <v>0.55316999786780396</v>
      </c>
      <c r="AH9" s="17">
        <v>0.47932170081245001</v>
      </c>
      <c r="AI9" s="17">
        <v>0.51865152451897001</v>
      </c>
      <c r="AJ9" s="17">
        <v>0.49786726923138802</v>
      </c>
      <c r="AK9" s="17"/>
      <c r="AL9" s="17">
        <v>0.48892441526083003</v>
      </c>
      <c r="AM9" s="17">
        <v>0.49241614871407902</v>
      </c>
      <c r="AN9" s="17">
        <v>0.49302922683839301</v>
      </c>
      <c r="AO9" s="17">
        <v>0.50773032139376595</v>
      </c>
      <c r="AP9" s="17">
        <v>0.52135477177247302</v>
      </c>
      <c r="AQ9" s="17"/>
      <c r="AR9" s="17">
        <v>0.47005443489024001</v>
      </c>
      <c r="AS9" s="17">
        <v>0.50598660674825902</v>
      </c>
      <c r="AT9" s="17">
        <v>0.49958368365219802</v>
      </c>
      <c r="AU9" s="17">
        <v>0.49015657313573202</v>
      </c>
      <c r="AV9" s="17">
        <v>0.51727648648712399</v>
      </c>
      <c r="AW9" s="17"/>
      <c r="AX9" s="17">
        <v>0.49818286638005399</v>
      </c>
      <c r="AY9" s="17">
        <v>0.492808751509277</v>
      </c>
      <c r="AZ9" s="17">
        <v>0.55499672130723299</v>
      </c>
      <c r="BA9" s="17">
        <v>0.52770924209793302</v>
      </c>
      <c r="BB9" s="17">
        <v>0.411148870818416</v>
      </c>
      <c r="BC9" s="17">
        <v>0.44661616979617302</v>
      </c>
      <c r="BD9" s="17"/>
      <c r="BE9" s="17">
        <v>0.45300988850569301</v>
      </c>
      <c r="BF9" s="17">
        <v>0.52428782542266505</v>
      </c>
      <c r="BG9" s="17">
        <v>0.52843582012216095</v>
      </c>
      <c r="BH9" s="17"/>
      <c r="BI9" s="17">
        <v>0.43652063468515401</v>
      </c>
      <c r="BJ9" s="17">
        <v>0.51116753178915897</v>
      </c>
      <c r="BK9" s="17"/>
      <c r="BL9" s="17">
        <v>0.53974696673639699</v>
      </c>
      <c r="BM9" s="17">
        <v>0.49079642584761102</v>
      </c>
      <c r="BN9" s="17">
        <v>0.45307876330326602</v>
      </c>
      <c r="BO9" s="17">
        <v>0.478099053855566</v>
      </c>
      <c r="BP9" s="17">
        <v>0.45580243019732902</v>
      </c>
      <c r="BQ9" s="17"/>
      <c r="BR9" s="17">
        <v>0.49748595497589398</v>
      </c>
      <c r="BS9" s="17">
        <v>0.47378537385752201</v>
      </c>
      <c r="BT9" s="17">
        <v>0.46920867035552599</v>
      </c>
      <c r="BU9" s="17">
        <v>0.55483455265930703</v>
      </c>
      <c r="BV9" s="17"/>
      <c r="BW9" s="17">
        <v>0.51867030118711499</v>
      </c>
      <c r="BX9" s="17">
        <v>0.50964037945301699</v>
      </c>
      <c r="BY9" s="17">
        <v>0.473684525388821</v>
      </c>
      <c r="BZ9" s="17">
        <v>0.49102689244468301</v>
      </c>
      <c r="CA9" s="17">
        <v>0.48696827835670897</v>
      </c>
      <c r="CB9" s="17"/>
      <c r="CC9" s="17">
        <v>0.46863989919763399</v>
      </c>
      <c r="CD9" s="17">
        <v>0.43033447080299903</v>
      </c>
      <c r="CE9" s="17">
        <v>0.48089809202171002</v>
      </c>
      <c r="CF9" s="17">
        <v>0.51281338491406903</v>
      </c>
      <c r="CG9" s="17">
        <v>0.48405665247565299</v>
      </c>
      <c r="CH9" s="17">
        <v>0.49052034860809002</v>
      </c>
      <c r="CI9" s="17">
        <v>0.51369859066938195</v>
      </c>
      <c r="CJ9" s="17">
        <v>0.51500357011178399</v>
      </c>
      <c r="CK9" s="17">
        <v>0.534903422471253</v>
      </c>
      <c r="CL9" s="17">
        <v>0.55496067403371496</v>
      </c>
    </row>
    <row r="10" spans="2:90" ht="30" x14ac:dyDescent="0.25">
      <c r="B10" s="18" t="s">
        <v>161</v>
      </c>
      <c r="C10" s="17">
        <v>0.40988771376640498</v>
      </c>
      <c r="D10" s="17">
        <v>0.41464810114841399</v>
      </c>
      <c r="E10" s="17">
        <v>0.40536015476473602</v>
      </c>
      <c r="F10" s="17"/>
      <c r="G10" s="17">
        <v>0.430397385910536</v>
      </c>
      <c r="H10" s="17">
        <v>0.43650573400451897</v>
      </c>
      <c r="I10" s="17">
        <v>0.46639734494466001</v>
      </c>
      <c r="J10" s="17">
        <v>0.37653345634771301</v>
      </c>
      <c r="K10" s="17">
        <v>0.38156282100962702</v>
      </c>
      <c r="L10" s="17">
        <v>0.384992082457639</v>
      </c>
      <c r="M10" s="17"/>
      <c r="N10" s="17">
        <v>0.43067386566541099</v>
      </c>
      <c r="O10" s="17">
        <v>0.44231399255292098</v>
      </c>
      <c r="P10" s="17">
        <v>0.39584731476158203</v>
      </c>
      <c r="Q10" s="17">
        <v>0.36293070054814203</v>
      </c>
      <c r="R10" s="17"/>
      <c r="S10" s="17">
        <v>0.42675828159037699</v>
      </c>
      <c r="T10" s="17">
        <v>0.412124379078876</v>
      </c>
      <c r="U10" s="17">
        <v>0.39459145860131201</v>
      </c>
      <c r="V10" s="17">
        <v>0.40092639749242698</v>
      </c>
      <c r="W10" s="17">
        <v>0.43029785789611802</v>
      </c>
      <c r="X10" s="17">
        <v>0.410562606924472</v>
      </c>
      <c r="Y10" s="17">
        <v>0.41258267278205202</v>
      </c>
      <c r="Z10" s="17">
        <v>0.45757909816335302</v>
      </c>
      <c r="AA10" s="17">
        <v>0.37263724338633297</v>
      </c>
      <c r="AB10" s="17"/>
      <c r="AC10" s="17">
        <v>0.39372270480140598</v>
      </c>
      <c r="AD10" s="17">
        <v>0.42280574847076502</v>
      </c>
      <c r="AE10" s="17">
        <v>0.41349720921340399</v>
      </c>
      <c r="AF10" s="17"/>
      <c r="AG10" s="17">
        <v>0.37725246374397697</v>
      </c>
      <c r="AH10" s="17">
        <v>0.45230027881267099</v>
      </c>
      <c r="AI10" s="17">
        <v>0.37646256860986499</v>
      </c>
      <c r="AJ10" s="17">
        <v>0.41337108795503402</v>
      </c>
      <c r="AK10" s="17"/>
      <c r="AL10" s="17">
        <v>0.37904431106073699</v>
      </c>
      <c r="AM10" s="17">
        <v>0.427090344653904</v>
      </c>
      <c r="AN10" s="17">
        <v>0.43046933918291003</v>
      </c>
      <c r="AO10" s="17">
        <v>0.43901946582486301</v>
      </c>
      <c r="AP10" s="17">
        <v>0.37677451204064899</v>
      </c>
      <c r="AQ10" s="17"/>
      <c r="AR10" s="17">
        <v>0.34267573638627502</v>
      </c>
      <c r="AS10" s="17">
        <v>0.39066850014985699</v>
      </c>
      <c r="AT10" s="17">
        <v>0.41140986103571903</v>
      </c>
      <c r="AU10" s="17">
        <v>0.46148777843181099</v>
      </c>
      <c r="AV10" s="17">
        <v>0.44731822169625002</v>
      </c>
      <c r="AW10" s="17"/>
      <c r="AX10" s="17">
        <v>0.40670866792360799</v>
      </c>
      <c r="AY10" s="17">
        <v>0.41501951809209198</v>
      </c>
      <c r="AZ10" s="17">
        <v>0.35109093844926997</v>
      </c>
      <c r="BA10" s="17">
        <v>0.37322072935806799</v>
      </c>
      <c r="BB10" s="17">
        <v>0.48761621894519802</v>
      </c>
      <c r="BC10" s="17">
        <v>0.48689738833109802</v>
      </c>
      <c r="BD10" s="17"/>
      <c r="BE10" s="17">
        <v>0.44207678815414198</v>
      </c>
      <c r="BF10" s="17">
        <v>0.40911292843559099</v>
      </c>
      <c r="BG10" s="17">
        <v>0.371053169646829</v>
      </c>
      <c r="BH10" s="17"/>
      <c r="BI10" s="17">
        <v>0.41564437534656701</v>
      </c>
      <c r="BJ10" s="17">
        <v>0.40842622808844098</v>
      </c>
      <c r="BK10" s="17"/>
      <c r="BL10" s="17">
        <v>0.38133830183214701</v>
      </c>
      <c r="BM10" s="17">
        <v>0.43758220198029102</v>
      </c>
      <c r="BN10" s="17">
        <v>0.39537274812821499</v>
      </c>
      <c r="BO10" s="17">
        <v>0.38781927736513</v>
      </c>
      <c r="BP10" s="17">
        <v>0.45343615828349698</v>
      </c>
      <c r="BQ10" s="17"/>
      <c r="BR10" s="17">
        <v>0.40802214802403902</v>
      </c>
      <c r="BS10" s="17">
        <v>0.42374388682423297</v>
      </c>
      <c r="BT10" s="17">
        <v>0.45693528126095401</v>
      </c>
      <c r="BU10" s="17">
        <v>0.37972410578726201</v>
      </c>
      <c r="BV10" s="17"/>
      <c r="BW10" s="17">
        <v>0.405713074453596</v>
      </c>
      <c r="BX10" s="17">
        <v>0.40637791071259199</v>
      </c>
      <c r="BY10" s="17">
        <v>0.44421282423740799</v>
      </c>
      <c r="BZ10" s="17">
        <v>0.417238754091314</v>
      </c>
      <c r="CA10" s="17">
        <v>0.38385430816358002</v>
      </c>
      <c r="CB10" s="17"/>
      <c r="CC10" s="17">
        <v>0.37518425297951302</v>
      </c>
      <c r="CD10" s="17">
        <v>0.46189760750747799</v>
      </c>
      <c r="CE10" s="17">
        <v>0.44569306333362702</v>
      </c>
      <c r="CF10" s="17">
        <v>0.37445514086703602</v>
      </c>
      <c r="CG10" s="17">
        <v>0.436804490342037</v>
      </c>
      <c r="CH10" s="17">
        <v>0.41328537885275002</v>
      </c>
      <c r="CI10" s="17">
        <v>0.39123226473610501</v>
      </c>
      <c r="CJ10" s="17">
        <v>0.41648529589779998</v>
      </c>
      <c r="CK10" s="17">
        <v>0.421832515574248</v>
      </c>
      <c r="CL10" s="17">
        <v>0.36708165743422799</v>
      </c>
    </row>
    <row r="11" spans="2:90" x14ac:dyDescent="0.25">
      <c r="B11" s="18" t="s">
        <v>162</v>
      </c>
      <c r="C11" s="17">
        <v>5.8021411674695197E-2</v>
      </c>
      <c r="D11" s="17">
        <v>5.5516853505632499E-2</v>
      </c>
      <c r="E11" s="17">
        <v>6.0615607673632201E-2</v>
      </c>
      <c r="F11" s="17"/>
      <c r="G11" s="17">
        <v>4.7173444527937598E-2</v>
      </c>
      <c r="H11" s="17">
        <v>2.55211192625476E-2</v>
      </c>
      <c r="I11" s="17">
        <v>5.2645567800273997E-2</v>
      </c>
      <c r="J11" s="17">
        <v>7.4005158404723603E-2</v>
      </c>
      <c r="K11" s="17">
        <v>8.9229009503050197E-2</v>
      </c>
      <c r="L11" s="17">
        <v>5.7661542096527699E-2</v>
      </c>
      <c r="M11" s="17"/>
      <c r="N11" s="17">
        <v>3.4837532142689601E-2</v>
      </c>
      <c r="O11" s="17">
        <v>4.8970652945337201E-2</v>
      </c>
      <c r="P11" s="17">
        <v>6.9127440334392096E-2</v>
      </c>
      <c r="Q11" s="17">
        <v>8.3564367395500203E-2</v>
      </c>
      <c r="R11" s="17"/>
      <c r="S11" s="17">
        <v>4.2642845450744697E-2</v>
      </c>
      <c r="T11" s="17">
        <v>5.8942183305706899E-2</v>
      </c>
      <c r="U11" s="17">
        <v>5.5129708143685903E-2</v>
      </c>
      <c r="V11" s="17">
        <v>6.3139960523972902E-2</v>
      </c>
      <c r="W11" s="17">
        <v>7.8404384668204305E-2</v>
      </c>
      <c r="X11" s="17">
        <v>4.8214643535957599E-2</v>
      </c>
      <c r="Y11" s="17">
        <v>5.68586672560112E-2</v>
      </c>
      <c r="Z11" s="17">
        <v>4.9374314824805698E-2</v>
      </c>
      <c r="AA11" s="17">
        <v>7.1741642765798905E-2</v>
      </c>
      <c r="AB11" s="17"/>
      <c r="AC11" s="17">
        <v>5.9699952484536099E-2</v>
      </c>
      <c r="AD11" s="17">
        <v>5.3615576696457001E-2</v>
      </c>
      <c r="AE11" s="17">
        <v>7.4660376688146707E-2</v>
      </c>
      <c r="AF11" s="17"/>
      <c r="AG11" s="17">
        <v>4.3870770335274603E-2</v>
      </c>
      <c r="AH11" s="17">
        <v>4.6308684403287198E-2</v>
      </c>
      <c r="AI11" s="17">
        <v>6.5641071874454601E-2</v>
      </c>
      <c r="AJ11" s="17">
        <v>6.0279883558814397E-2</v>
      </c>
      <c r="AK11" s="17"/>
      <c r="AL11" s="17">
        <v>8.1309373702818696E-2</v>
      </c>
      <c r="AM11" s="17">
        <v>4.7925084787840397E-2</v>
      </c>
      <c r="AN11" s="17">
        <v>4.1774236940630802E-2</v>
      </c>
      <c r="AO11" s="17">
        <v>4.12186219652649E-2</v>
      </c>
      <c r="AP11" s="17">
        <v>6.7813670590733705E-2</v>
      </c>
      <c r="AQ11" s="17"/>
      <c r="AR11" s="17">
        <v>0.117170797389079</v>
      </c>
      <c r="AS11" s="17">
        <v>6.6366486716964906E-2</v>
      </c>
      <c r="AT11" s="17">
        <v>5.7026410994534898E-2</v>
      </c>
      <c r="AU11" s="17">
        <v>3.17806775467376E-2</v>
      </c>
      <c r="AV11" s="17">
        <v>1.7700175410435601E-2</v>
      </c>
      <c r="AW11" s="17"/>
      <c r="AX11" s="17">
        <v>5.7965632206974801E-2</v>
      </c>
      <c r="AY11" s="17">
        <v>5.5630316503097098E-2</v>
      </c>
      <c r="AZ11" s="17">
        <v>5.6509568045278999E-2</v>
      </c>
      <c r="BA11" s="17">
        <v>6.5246167311019607E-2</v>
      </c>
      <c r="BB11" s="17">
        <v>6.4840231039682505E-2</v>
      </c>
      <c r="BC11" s="17">
        <v>3.8298179351136802E-2</v>
      </c>
      <c r="BD11" s="17"/>
      <c r="BE11" s="17">
        <v>6.1288125727857301E-2</v>
      </c>
      <c r="BF11" s="17">
        <v>3.92573296523046E-2</v>
      </c>
      <c r="BG11" s="17">
        <v>7.2262638033621193E-2</v>
      </c>
      <c r="BH11" s="17"/>
      <c r="BI11" s="17">
        <v>9.5044991814789606E-2</v>
      </c>
      <c r="BJ11" s="17">
        <v>4.8621965247593803E-2</v>
      </c>
      <c r="BK11" s="17"/>
      <c r="BL11" s="17">
        <v>5.3068366980310401E-2</v>
      </c>
      <c r="BM11" s="17">
        <v>4.7928741805467898E-2</v>
      </c>
      <c r="BN11" s="17">
        <v>0.107222409105222</v>
      </c>
      <c r="BO11" s="17">
        <v>8.2627784863322895E-2</v>
      </c>
      <c r="BP11" s="17">
        <v>5.1786723623484403E-2</v>
      </c>
      <c r="BQ11" s="17"/>
      <c r="BR11" s="17">
        <v>6.0116601275338501E-2</v>
      </c>
      <c r="BS11" s="17">
        <v>5.1889021517323101E-2</v>
      </c>
      <c r="BT11" s="17">
        <v>4.7957790194991599E-2</v>
      </c>
      <c r="BU11" s="17">
        <v>4.2083038002026001E-2</v>
      </c>
      <c r="BV11" s="17"/>
      <c r="BW11" s="17">
        <v>4.3684417844164797E-2</v>
      </c>
      <c r="BX11" s="17">
        <v>5.2074231370217001E-2</v>
      </c>
      <c r="BY11" s="17">
        <v>5.0487242901799602E-2</v>
      </c>
      <c r="BZ11" s="17">
        <v>6.0394738254767398E-2</v>
      </c>
      <c r="CA11" s="17">
        <v>8.0037125248037494E-2</v>
      </c>
      <c r="CB11" s="17"/>
      <c r="CC11" s="17">
        <v>9.9065720523862699E-2</v>
      </c>
      <c r="CD11" s="17">
        <v>6.3990201099156305E-2</v>
      </c>
      <c r="CE11" s="17">
        <v>4.7796235244517503E-2</v>
      </c>
      <c r="CF11" s="17">
        <v>7.1278019120252001E-2</v>
      </c>
      <c r="CG11" s="17">
        <v>5.4816168363032103E-2</v>
      </c>
      <c r="CH11" s="17">
        <v>4.0720805202472302E-2</v>
      </c>
      <c r="CI11" s="17">
        <v>6.5738213870006001E-2</v>
      </c>
      <c r="CJ11" s="17">
        <v>5.7455652850761298E-2</v>
      </c>
      <c r="CK11" s="17">
        <v>2.4049401046977299E-2</v>
      </c>
      <c r="CL11" s="17">
        <v>4.1112505755113E-2</v>
      </c>
    </row>
    <row r="12" spans="2:90" x14ac:dyDescent="0.25">
      <c r="B12" s="18" t="s">
        <v>163</v>
      </c>
      <c r="C12" s="19">
        <v>3.6037383412111698E-2</v>
      </c>
      <c r="D12" s="19">
        <v>4.0077701524694899E-2</v>
      </c>
      <c r="E12" s="19">
        <v>3.1402749276399897E-2</v>
      </c>
      <c r="F12" s="19"/>
      <c r="G12" s="19">
        <v>4.4102816132600697E-2</v>
      </c>
      <c r="H12" s="19">
        <v>5.1744343634036502E-2</v>
      </c>
      <c r="I12" s="19">
        <v>3.0673546201336301E-2</v>
      </c>
      <c r="J12" s="19">
        <v>3.9920477135830301E-2</v>
      </c>
      <c r="K12" s="19">
        <v>3.1812981393020801E-2</v>
      </c>
      <c r="L12" s="19">
        <v>2.4836681563864701E-2</v>
      </c>
      <c r="M12" s="19"/>
      <c r="N12" s="19">
        <v>2.6987107452322801E-2</v>
      </c>
      <c r="O12" s="19">
        <v>3.2313260508643797E-2</v>
      </c>
      <c r="P12" s="19">
        <v>3.0054163140446E-2</v>
      </c>
      <c r="Q12" s="19">
        <v>5.5487399343061898E-2</v>
      </c>
      <c r="R12" s="19"/>
      <c r="S12" s="19">
        <v>3.8169766380147102E-2</v>
      </c>
      <c r="T12" s="19">
        <v>3.190434364921E-2</v>
      </c>
      <c r="U12" s="19">
        <v>2.5091165982584498E-2</v>
      </c>
      <c r="V12" s="19">
        <v>4.10574986877595E-2</v>
      </c>
      <c r="W12" s="19">
        <v>2.5978206259981901E-2</v>
      </c>
      <c r="X12" s="19">
        <v>3.8399784367788299E-2</v>
      </c>
      <c r="Y12" s="19">
        <v>3.4992842575757799E-2</v>
      </c>
      <c r="Z12" s="19">
        <v>4.1495579017001502E-2</v>
      </c>
      <c r="AA12" s="19">
        <v>4.6495300229639699E-2</v>
      </c>
      <c r="AB12" s="19"/>
      <c r="AC12" s="19">
        <v>2.6502351609555101E-2</v>
      </c>
      <c r="AD12" s="19">
        <v>2.4099673257144301E-2</v>
      </c>
      <c r="AE12" s="19">
        <v>6.8373975583437704E-2</v>
      </c>
      <c r="AF12" s="19"/>
      <c r="AG12" s="19">
        <v>2.5706768052945202E-2</v>
      </c>
      <c r="AH12" s="19">
        <v>2.2069335971591299E-2</v>
      </c>
      <c r="AI12" s="19">
        <v>3.9244834996709999E-2</v>
      </c>
      <c r="AJ12" s="19">
        <v>2.8481759254763601E-2</v>
      </c>
      <c r="AK12" s="19"/>
      <c r="AL12" s="19">
        <v>5.0721899975614299E-2</v>
      </c>
      <c r="AM12" s="19">
        <v>3.2568421844175799E-2</v>
      </c>
      <c r="AN12" s="19">
        <v>3.4727197038066301E-2</v>
      </c>
      <c r="AO12" s="19">
        <v>1.2031590816106301E-2</v>
      </c>
      <c r="AP12" s="19">
        <v>3.4057045596144198E-2</v>
      </c>
      <c r="AQ12" s="19"/>
      <c r="AR12" s="19">
        <v>7.0099031334405607E-2</v>
      </c>
      <c r="AS12" s="19">
        <v>3.6978406384918401E-2</v>
      </c>
      <c r="AT12" s="19">
        <v>3.1980044317548202E-2</v>
      </c>
      <c r="AU12" s="19">
        <v>1.65749708857202E-2</v>
      </c>
      <c r="AV12" s="19">
        <v>1.7705116406190401E-2</v>
      </c>
      <c r="AW12" s="19"/>
      <c r="AX12" s="19">
        <v>3.7142833489363099E-2</v>
      </c>
      <c r="AY12" s="19">
        <v>3.6541413895534697E-2</v>
      </c>
      <c r="AZ12" s="19">
        <v>3.74027721982182E-2</v>
      </c>
      <c r="BA12" s="19">
        <v>3.3823861232978703E-2</v>
      </c>
      <c r="BB12" s="19">
        <v>3.6394679196703299E-2</v>
      </c>
      <c r="BC12" s="19">
        <v>2.8188262521592299E-2</v>
      </c>
      <c r="BD12" s="19"/>
      <c r="BE12" s="19">
        <v>4.3625197612308098E-2</v>
      </c>
      <c r="BF12" s="19">
        <v>2.7341916489438799E-2</v>
      </c>
      <c r="BG12" s="19">
        <v>2.8248372197387999E-2</v>
      </c>
      <c r="BH12" s="19"/>
      <c r="BI12" s="19">
        <v>5.2789998153489899E-2</v>
      </c>
      <c r="BJ12" s="19">
        <v>3.1784274874806097E-2</v>
      </c>
      <c r="BK12" s="19"/>
      <c r="BL12" s="19">
        <v>2.5846364451145801E-2</v>
      </c>
      <c r="BM12" s="19">
        <v>2.3692630366630201E-2</v>
      </c>
      <c r="BN12" s="19">
        <v>4.4326079463297197E-2</v>
      </c>
      <c r="BO12" s="19">
        <v>5.1453883915981199E-2</v>
      </c>
      <c r="BP12" s="19">
        <v>3.8974687895690099E-2</v>
      </c>
      <c r="BQ12" s="19"/>
      <c r="BR12" s="19">
        <v>3.4375295724728798E-2</v>
      </c>
      <c r="BS12" s="19">
        <v>5.0581717800922403E-2</v>
      </c>
      <c r="BT12" s="19">
        <v>2.5898258188527999E-2</v>
      </c>
      <c r="BU12" s="19">
        <v>2.3358303551404901E-2</v>
      </c>
      <c r="BV12" s="19"/>
      <c r="BW12" s="19">
        <v>3.1932206515124698E-2</v>
      </c>
      <c r="BX12" s="19">
        <v>3.1907478464173897E-2</v>
      </c>
      <c r="BY12" s="19">
        <v>3.1615407471971703E-2</v>
      </c>
      <c r="BZ12" s="19">
        <v>3.1339615209235602E-2</v>
      </c>
      <c r="CA12" s="19">
        <v>4.9140288231673497E-2</v>
      </c>
      <c r="CB12" s="19"/>
      <c r="CC12" s="19">
        <v>5.71101272989901E-2</v>
      </c>
      <c r="CD12" s="19">
        <v>4.3777720590366498E-2</v>
      </c>
      <c r="CE12" s="19">
        <v>2.5612609400145502E-2</v>
      </c>
      <c r="CF12" s="19">
        <v>4.1453455098642997E-2</v>
      </c>
      <c r="CG12" s="19">
        <v>2.43226888192772E-2</v>
      </c>
      <c r="CH12" s="19">
        <v>5.5473467336687399E-2</v>
      </c>
      <c r="CI12" s="19">
        <v>2.9330930724506502E-2</v>
      </c>
      <c r="CJ12" s="19">
        <v>1.10554811396547E-2</v>
      </c>
      <c r="CK12" s="19">
        <v>1.9214660907522201E-2</v>
      </c>
      <c r="CL12" s="19">
        <v>3.6845162776944003E-2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172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1172</v>
      </c>
      <c r="D7" s="10">
        <v>553</v>
      </c>
      <c r="E7" s="10">
        <v>618</v>
      </c>
      <c r="F7" s="10"/>
      <c r="G7" s="10">
        <v>102</v>
      </c>
      <c r="H7" s="10">
        <v>316</v>
      </c>
      <c r="I7" s="10">
        <v>408</v>
      </c>
      <c r="J7" s="10">
        <v>276</v>
      </c>
      <c r="K7" s="10">
        <v>59</v>
      </c>
      <c r="L7" s="10">
        <v>11</v>
      </c>
      <c r="M7" s="10"/>
      <c r="N7" s="10">
        <v>408</v>
      </c>
      <c r="O7" s="10">
        <v>289</v>
      </c>
      <c r="P7" s="10">
        <v>274</v>
      </c>
      <c r="Q7" s="10">
        <v>199</v>
      </c>
      <c r="R7" s="10"/>
      <c r="S7" s="10">
        <v>238</v>
      </c>
      <c r="T7" s="10">
        <v>167</v>
      </c>
      <c r="U7" s="10">
        <v>99</v>
      </c>
      <c r="V7" s="10">
        <v>100</v>
      </c>
      <c r="W7" s="10">
        <v>93</v>
      </c>
      <c r="X7" s="10">
        <v>147</v>
      </c>
      <c r="Y7" s="10">
        <v>101</v>
      </c>
      <c r="Z7" s="10">
        <v>57</v>
      </c>
      <c r="AA7" s="10">
        <v>170</v>
      </c>
      <c r="AB7" s="10"/>
      <c r="AC7" s="10">
        <v>365</v>
      </c>
      <c r="AD7" s="10">
        <v>488</v>
      </c>
      <c r="AE7" s="10">
        <v>249</v>
      </c>
      <c r="AF7" s="10"/>
      <c r="AG7" s="10">
        <v>209</v>
      </c>
      <c r="AH7" s="10">
        <v>384</v>
      </c>
      <c r="AI7" s="10">
        <v>81</v>
      </c>
      <c r="AJ7" s="10">
        <v>229</v>
      </c>
      <c r="AK7" s="10"/>
      <c r="AL7" s="10">
        <v>187</v>
      </c>
      <c r="AM7" s="10">
        <v>232</v>
      </c>
      <c r="AN7" s="10">
        <v>371</v>
      </c>
      <c r="AO7" s="10">
        <v>227</v>
      </c>
      <c r="AP7" s="10">
        <v>36</v>
      </c>
      <c r="AQ7" s="10"/>
      <c r="AR7" s="10">
        <v>67</v>
      </c>
      <c r="AS7" s="10">
        <v>234</v>
      </c>
      <c r="AT7" s="10">
        <v>349</v>
      </c>
      <c r="AU7" s="10">
        <v>293</v>
      </c>
      <c r="AV7" s="10">
        <v>205</v>
      </c>
      <c r="AW7" s="10"/>
      <c r="AX7" s="10">
        <v>408</v>
      </c>
      <c r="AY7" s="10">
        <v>325</v>
      </c>
      <c r="AZ7" s="10">
        <v>138</v>
      </c>
      <c r="BA7" s="10">
        <v>168</v>
      </c>
      <c r="BB7" s="10">
        <v>84</v>
      </c>
      <c r="BC7" s="10">
        <v>48</v>
      </c>
      <c r="BD7" s="10"/>
      <c r="BE7" s="10" t="s">
        <v>170</v>
      </c>
      <c r="BF7" s="10">
        <v>1172</v>
      </c>
      <c r="BG7" s="10" t="s">
        <v>170</v>
      </c>
      <c r="BH7" s="10"/>
      <c r="BI7" s="10">
        <v>174</v>
      </c>
      <c r="BJ7" s="10">
        <v>998</v>
      </c>
      <c r="BK7" s="10"/>
      <c r="BL7" s="10">
        <v>231</v>
      </c>
      <c r="BM7" s="10">
        <v>454</v>
      </c>
      <c r="BN7" s="10">
        <v>90</v>
      </c>
      <c r="BO7" s="10">
        <v>106</v>
      </c>
      <c r="BP7" s="10">
        <v>280</v>
      </c>
      <c r="BQ7" s="10"/>
      <c r="BR7" s="10">
        <v>825</v>
      </c>
      <c r="BS7" s="10">
        <v>121</v>
      </c>
      <c r="BT7" s="10">
        <v>130</v>
      </c>
      <c r="BU7" s="10">
        <v>90</v>
      </c>
      <c r="BV7" s="10"/>
      <c r="BW7" s="10">
        <v>191</v>
      </c>
      <c r="BX7" s="10">
        <v>220</v>
      </c>
      <c r="BY7" s="10">
        <v>223</v>
      </c>
      <c r="BZ7" s="10">
        <v>212</v>
      </c>
      <c r="CA7" s="10">
        <v>282</v>
      </c>
      <c r="CB7" s="10"/>
      <c r="CC7" s="10">
        <v>144</v>
      </c>
      <c r="CD7" s="10">
        <v>149</v>
      </c>
      <c r="CE7" s="10">
        <v>139</v>
      </c>
      <c r="CF7" s="10">
        <v>125</v>
      </c>
      <c r="CG7" s="10">
        <v>110</v>
      </c>
      <c r="CH7" s="10">
        <v>108</v>
      </c>
      <c r="CI7" s="10">
        <v>109</v>
      </c>
      <c r="CJ7" s="10">
        <v>84</v>
      </c>
      <c r="CK7" s="10">
        <v>82</v>
      </c>
      <c r="CL7" s="10">
        <v>68</v>
      </c>
    </row>
    <row r="8" spans="2:90" ht="30" customHeight="1" x14ac:dyDescent="0.25">
      <c r="B8" s="11" t="s">
        <v>20</v>
      </c>
      <c r="C8" s="11">
        <v>1167</v>
      </c>
      <c r="D8" s="11">
        <v>580</v>
      </c>
      <c r="E8" s="11">
        <v>585</v>
      </c>
      <c r="F8" s="11"/>
      <c r="G8" s="11">
        <v>87</v>
      </c>
      <c r="H8" s="11">
        <v>360</v>
      </c>
      <c r="I8" s="11">
        <v>388</v>
      </c>
      <c r="J8" s="11">
        <v>262</v>
      </c>
      <c r="K8" s="11">
        <v>60</v>
      </c>
      <c r="L8" s="11">
        <v>11</v>
      </c>
      <c r="M8" s="11"/>
      <c r="N8" s="11">
        <v>376</v>
      </c>
      <c r="O8" s="11">
        <v>282</v>
      </c>
      <c r="P8" s="11">
        <v>263</v>
      </c>
      <c r="Q8" s="11">
        <v>244</v>
      </c>
      <c r="R8" s="11"/>
      <c r="S8" s="11">
        <v>232</v>
      </c>
      <c r="T8" s="11">
        <v>159</v>
      </c>
      <c r="U8" s="11">
        <v>106</v>
      </c>
      <c r="V8" s="11">
        <v>109</v>
      </c>
      <c r="W8" s="11">
        <v>98</v>
      </c>
      <c r="X8" s="11">
        <v>151</v>
      </c>
      <c r="Y8" s="11">
        <v>98</v>
      </c>
      <c r="Z8" s="11">
        <v>54</v>
      </c>
      <c r="AA8" s="11">
        <v>159</v>
      </c>
      <c r="AB8" s="11"/>
      <c r="AC8" s="11">
        <v>368</v>
      </c>
      <c r="AD8" s="11">
        <v>484</v>
      </c>
      <c r="AE8" s="11">
        <v>250</v>
      </c>
      <c r="AF8" s="11"/>
      <c r="AG8" s="11">
        <v>207</v>
      </c>
      <c r="AH8" s="11">
        <v>383</v>
      </c>
      <c r="AI8" s="11">
        <v>80</v>
      </c>
      <c r="AJ8" s="11">
        <v>232</v>
      </c>
      <c r="AK8" s="11"/>
      <c r="AL8" s="11">
        <v>203</v>
      </c>
      <c r="AM8" s="11">
        <v>237</v>
      </c>
      <c r="AN8" s="11">
        <v>360</v>
      </c>
      <c r="AO8" s="11">
        <v>218</v>
      </c>
      <c r="AP8" s="11">
        <v>33</v>
      </c>
      <c r="AQ8" s="11"/>
      <c r="AR8" s="11">
        <v>69</v>
      </c>
      <c r="AS8" s="11">
        <v>243</v>
      </c>
      <c r="AT8" s="11">
        <v>354</v>
      </c>
      <c r="AU8" s="11">
        <v>283</v>
      </c>
      <c r="AV8" s="11">
        <v>195</v>
      </c>
      <c r="AW8" s="11"/>
      <c r="AX8" s="11">
        <v>405</v>
      </c>
      <c r="AY8" s="11">
        <v>317</v>
      </c>
      <c r="AZ8" s="11">
        <v>140</v>
      </c>
      <c r="BA8" s="11">
        <v>172</v>
      </c>
      <c r="BB8" s="11">
        <v>82</v>
      </c>
      <c r="BC8" s="11">
        <v>51</v>
      </c>
      <c r="BD8" s="11"/>
      <c r="BE8" s="11" t="s">
        <v>170</v>
      </c>
      <c r="BF8" s="11">
        <v>1167</v>
      </c>
      <c r="BG8" s="11" t="s">
        <v>170</v>
      </c>
      <c r="BH8" s="11"/>
      <c r="BI8" s="11">
        <v>177</v>
      </c>
      <c r="BJ8" s="11">
        <v>990</v>
      </c>
      <c r="BK8" s="11"/>
      <c r="BL8" s="11">
        <v>231</v>
      </c>
      <c r="BM8" s="11">
        <v>441</v>
      </c>
      <c r="BN8" s="11">
        <v>92</v>
      </c>
      <c r="BO8" s="11">
        <v>111</v>
      </c>
      <c r="BP8" s="11">
        <v>281</v>
      </c>
      <c r="BQ8" s="11"/>
      <c r="BR8" s="11">
        <v>824</v>
      </c>
      <c r="BS8" s="11">
        <v>120</v>
      </c>
      <c r="BT8" s="11">
        <v>129</v>
      </c>
      <c r="BU8" s="11">
        <v>89</v>
      </c>
      <c r="BV8" s="11"/>
      <c r="BW8" s="11">
        <v>189</v>
      </c>
      <c r="BX8" s="11">
        <v>216</v>
      </c>
      <c r="BY8" s="11">
        <v>222</v>
      </c>
      <c r="BZ8" s="11">
        <v>213</v>
      </c>
      <c r="CA8" s="11">
        <v>283</v>
      </c>
      <c r="CB8" s="11"/>
      <c r="CC8" s="11">
        <v>143</v>
      </c>
      <c r="CD8" s="11">
        <v>148</v>
      </c>
      <c r="CE8" s="11">
        <v>141</v>
      </c>
      <c r="CF8" s="11">
        <v>125</v>
      </c>
      <c r="CG8" s="11">
        <v>112</v>
      </c>
      <c r="CH8" s="11">
        <v>108</v>
      </c>
      <c r="CI8" s="11">
        <v>106</v>
      </c>
      <c r="CJ8" s="11">
        <v>83</v>
      </c>
      <c r="CK8" s="11">
        <v>79</v>
      </c>
      <c r="CL8" s="11">
        <v>69</v>
      </c>
    </row>
    <row r="9" spans="2:90" ht="30" x14ac:dyDescent="0.25">
      <c r="B9" s="18" t="s">
        <v>160</v>
      </c>
      <c r="C9" s="17">
        <v>0.56278234400044103</v>
      </c>
      <c r="D9" s="17">
        <v>0.57288373596391495</v>
      </c>
      <c r="E9" s="17">
        <v>0.55397920565839498</v>
      </c>
      <c r="F9" s="17"/>
      <c r="G9" s="17">
        <v>0.64602807717802502</v>
      </c>
      <c r="H9" s="17">
        <v>0.67402560004133805</v>
      </c>
      <c r="I9" s="17">
        <v>0.57385101762965596</v>
      </c>
      <c r="J9" s="17">
        <v>0.44200559384696902</v>
      </c>
      <c r="K9" s="17">
        <v>0.27959067225350398</v>
      </c>
      <c r="L9" s="17">
        <v>0.28098964770422902</v>
      </c>
      <c r="M9" s="17"/>
      <c r="N9" s="17">
        <v>0.62943874391904497</v>
      </c>
      <c r="O9" s="17">
        <v>0.54230104455514905</v>
      </c>
      <c r="P9" s="17">
        <v>0.526892378325439</v>
      </c>
      <c r="Q9" s="17">
        <v>0.52317346892759997</v>
      </c>
      <c r="R9" s="17"/>
      <c r="S9" s="17">
        <v>0.64261950536018597</v>
      </c>
      <c r="T9" s="17">
        <v>0.51931524596122902</v>
      </c>
      <c r="U9" s="17">
        <v>0.52660547985524297</v>
      </c>
      <c r="V9" s="17">
        <v>0.50237277831773897</v>
      </c>
      <c r="W9" s="17">
        <v>0.53811263101182405</v>
      </c>
      <c r="X9" s="17">
        <v>0.56499677586806996</v>
      </c>
      <c r="Y9" s="17">
        <v>0.59690844971198598</v>
      </c>
      <c r="Z9" s="17">
        <v>0.52953151586292202</v>
      </c>
      <c r="AA9" s="17">
        <v>0.55832646528990404</v>
      </c>
      <c r="AB9" s="17"/>
      <c r="AC9" s="17">
        <v>0.55542255888312597</v>
      </c>
      <c r="AD9" s="17">
        <v>0.55936095350061998</v>
      </c>
      <c r="AE9" s="17">
        <v>0.57536279160954895</v>
      </c>
      <c r="AF9" s="17"/>
      <c r="AG9" s="17">
        <v>0.62266275104375401</v>
      </c>
      <c r="AH9" s="17">
        <v>0.63242352557688797</v>
      </c>
      <c r="AI9" s="17">
        <v>0.50585707216725195</v>
      </c>
      <c r="AJ9" s="17">
        <v>0.48446951481002198</v>
      </c>
      <c r="AK9" s="17"/>
      <c r="AL9" s="17">
        <v>0.47952931993806203</v>
      </c>
      <c r="AM9" s="17">
        <v>0.53433985007596396</v>
      </c>
      <c r="AN9" s="17">
        <v>0.60239763381017797</v>
      </c>
      <c r="AO9" s="17">
        <v>0.659197405655089</v>
      </c>
      <c r="AP9" s="17">
        <v>0.77999574841375297</v>
      </c>
      <c r="AQ9" s="17"/>
      <c r="AR9" s="17">
        <v>0.49117656392144499</v>
      </c>
      <c r="AS9" s="17">
        <v>0.52185660865130901</v>
      </c>
      <c r="AT9" s="17">
        <v>0.56720977392974703</v>
      </c>
      <c r="AU9" s="17">
        <v>0.52951457771634503</v>
      </c>
      <c r="AV9" s="17">
        <v>0.69145163323488301</v>
      </c>
      <c r="AW9" s="17"/>
      <c r="AX9" s="17">
        <v>0.64899691617228705</v>
      </c>
      <c r="AY9" s="17">
        <v>0.52744530400784095</v>
      </c>
      <c r="AZ9" s="17">
        <v>0.52715755837219902</v>
      </c>
      <c r="BA9" s="17">
        <v>0.54552465299033503</v>
      </c>
      <c r="BB9" s="17">
        <v>0.45191669746310098</v>
      </c>
      <c r="BC9" s="17">
        <v>0.44234647578477199</v>
      </c>
      <c r="BD9" s="17"/>
      <c r="BE9" s="17" t="s">
        <v>171</v>
      </c>
      <c r="BF9" s="17">
        <v>0.56278234400044103</v>
      </c>
      <c r="BG9" s="17" t="s">
        <v>171</v>
      </c>
      <c r="BH9" s="17"/>
      <c r="BI9" s="17">
        <v>0.45548777079211999</v>
      </c>
      <c r="BJ9" s="17">
        <v>0.58194017452565105</v>
      </c>
      <c r="BK9" s="17"/>
      <c r="BL9" s="17">
        <v>0.60255815530256496</v>
      </c>
      <c r="BM9" s="17">
        <v>0.57747325980886399</v>
      </c>
      <c r="BN9" s="17">
        <v>0.41511522454523198</v>
      </c>
      <c r="BO9" s="17">
        <v>0.50362138716884597</v>
      </c>
      <c r="BP9" s="17">
        <v>0.58588538493654196</v>
      </c>
      <c r="BQ9" s="17"/>
      <c r="BR9" s="17">
        <v>0.52529220386724096</v>
      </c>
      <c r="BS9" s="17">
        <v>0.62068377923173701</v>
      </c>
      <c r="BT9" s="17">
        <v>0.69414177248604902</v>
      </c>
      <c r="BU9" s="17">
        <v>0.66628941426288402</v>
      </c>
      <c r="BV9" s="17"/>
      <c r="BW9" s="17">
        <v>0.54772820524451304</v>
      </c>
      <c r="BX9" s="17">
        <v>0.56115520489104198</v>
      </c>
      <c r="BY9" s="17">
        <v>0.54747104129220603</v>
      </c>
      <c r="BZ9" s="17">
        <v>0.58024030628791901</v>
      </c>
      <c r="CA9" s="17">
        <v>0.58435449474798395</v>
      </c>
      <c r="CB9" s="17"/>
      <c r="CC9" s="17">
        <v>0.53276178727315604</v>
      </c>
      <c r="CD9" s="17">
        <v>0.61754763984774996</v>
      </c>
      <c r="CE9" s="17">
        <v>0.572543559808394</v>
      </c>
      <c r="CF9" s="17">
        <v>0.56899136574448494</v>
      </c>
      <c r="CG9" s="17">
        <v>0.59186181404874305</v>
      </c>
      <c r="CH9" s="17">
        <v>0.57272417193735703</v>
      </c>
      <c r="CI9" s="17">
        <v>0.60466452556110195</v>
      </c>
      <c r="CJ9" s="17">
        <v>0.51025388772025304</v>
      </c>
      <c r="CK9" s="17">
        <v>0.53913031288478097</v>
      </c>
      <c r="CL9" s="17">
        <v>0.46977432070805802</v>
      </c>
    </row>
    <row r="10" spans="2:90" ht="30" x14ac:dyDescent="0.25">
      <c r="B10" s="18" t="s">
        <v>161</v>
      </c>
      <c r="C10" s="17">
        <v>0.16422677445570599</v>
      </c>
      <c r="D10" s="17">
        <v>0.1701403379259</v>
      </c>
      <c r="E10" s="17">
        <v>0.156561864504562</v>
      </c>
      <c r="F10" s="17"/>
      <c r="G10" s="17">
        <v>0.206934055133879</v>
      </c>
      <c r="H10" s="17">
        <v>0.188725718536745</v>
      </c>
      <c r="I10" s="17">
        <v>0.18208825078927701</v>
      </c>
      <c r="J10" s="17">
        <v>0.11551420723077099</v>
      </c>
      <c r="K10" s="17">
        <v>8.1435938354730994E-2</v>
      </c>
      <c r="L10" s="17">
        <v>0</v>
      </c>
      <c r="M10" s="17"/>
      <c r="N10" s="17">
        <v>0.17421023393797999</v>
      </c>
      <c r="O10" s="17">
        <v>0.17439945829765</v>
      </c>
      <c r="P10" s="17">
        <v>0.14829329416429099</v>
      </c>
      <c r="Q10" s="17">
        <v>0.15540195371684101</v>
      </c>
      <c r="R10" s="17"/>
      <c r="S10" s="17">
        <v>0.16671063184959101</v>
      </c>
      <c r="T10" s="17">
        <v>0.17147684485076101</v>
      </c>
      <c r="U10" s="17">
        <v>0.14387657761730099</v>
      </c>
      <c r="V10" s="17">
        <v>0.16121444657089801</v>
      </c>
      <c r="W10" s="17">
        <v>0.155086334179039</v>
      </c>
      <c r="X10" s="17">
        <v>0.166016300968928</v>
      </c>
      <c r="Y10" s="17">
        <v>0.17214441574618899</v>
      </c>
      <c r="Z10" s="17">
        <v>0.19788493615887501</v>
      </c>
      <c r="AA10" s="17">
        <v>0.15656233006804501</v>
      </c>
      <c r="AB10" s="17"/>
      <c r="AC10" s="17">
        <v>0.171891197900751</v>
      </c>
      <c r="AD10" s="17">
        <v>0.16834361264991399</v>
      </c>
      <c r="AE10" s="17">
        <v>0.131854036313995</v>
      </c>
      <c r="AF10" s="17"/>
      <c r="AG10" s="17">
        <v>0.16444782776049899</v>
      </c>
      <c r="AH10" s="17">
        <v>0.18134636578399399</v>
      </c>
      <c r="AI10" s="17">
        <v>0.179067924318424</v>
      </c>
      <c r="AJ10" s="17">
        <v>0.178940573250715</v>
      </c>
      <c r="AK10" s="17"/>
      <c r="AL10" s="17">
        <v>0.108343125270092</v>
      </c>
      <c r="AM10" s="17">
        <v>0.155018540049045</v>
      </c>
      <c r="AN10" s="17">
        <v>0.17311837378063899</v>
      </c>
      <c r="AO10" s="17">
        <v>0.21237231641899099</v>
      </c>
      <c r="AP10" s="17">
        <v>7.5618445293888101E-2</v>
      </c>
      <c r="AQ10" s="17"/>
      <c r="AR10" s="17">
        <v>8.8872535630094701E-2</v>
      </c>
      <c r="AS10" s="17">
        <v>0.206470899831841</v>
      </c>
      <c r="AT10" s="17">
        <v>0.15218271674181</v>
      </c>
      <c r="AU10" s="17">
        <v>0.17529789822490499</v>
      </c>
      <c r="AV10" s="17">
        <v>0.158825315009714</v>
      </c>
      <c r="AW10" s="17"/>
      <c r="AX10" s="17">
        <v>0.18712416308313901</v>
      </c>
      <c r="AY10" s="17">
        <v>0.14584463077434201</v>
      </c>
      <c r="AZ10" s="17">
        <v>0.19797597134738201</v>
      </c>
      <c r="BA10" s="17">
        <v>9.7811068928741196E-2</v>
      </c>
      <c r="BB10" s="17">
        <v>0.15160677508478401</v>
      </c>
      <c r="BC10" s="17">
        <v>0.25078390356775998</v>
      </c>
      <c r="BD10" s="17"/>
      <c r="BE10" s="17" t="s">
        <v>171</v>
      </c>
      <c r="BF10" s="17">
        <v>0.16422677445570599</v>
      </c>
      <c r="BG10" s="17" t="s">
        <v>171</v>
      </c>
      <c r="BH10" s="17"/>
      <c r="BI10" s="17">
        <v>0.175917226969386</v>
      </c>
      <c r="BJ10" s="17">
        <v>0.16213940226787599</v>
      </c>
      <c r="BK10" s="17"/>
      <c r="BL10" s="17">
        <v>0.148270550552699</v>
      </c>
      <c r="BM10" s="17">
        <v>0.14674123016972501</v>
      </c>
      <c r="BN10" s="17">
        <v>0.172112514576441</v>
      </c>
      <c r="BO10" s="17">
        <v>0.17331269456358001</v>
      </c>
      <c r="BP10" s="17">
        <v>0.195421815503383</v>
      </c>
      <c r="BQ10" s="17"/>
      <c r="BR10" s="17">
        <v>0.15859171605671599</v>
      </c>
      <c r="BS10" s="17">
        <v>0.14480152614745301</v>
      </c>
      <c r="BT10" s="17">
        <v>0.19367763266933199</v>
      </c>
      <c r="BU10" s="17">
        <v>0.19629559107865399</v>
      </c>
      <c r="BV10" s="17"/>
      <c r="BW10" s="17">
        <v>0.14984100287700799</v>
      </c>
      <c r="BX10" s="17">
        <v>0.15339790163952799</v>
      </c>
      <c r="BY10" s="17">
        <v>0.188254703895888</v>
      </c>
      <c r="BZ10" s="17">
        <v>0.150779246359554</v>
      </c>
      <c r="CA10" s="17">
        <v>0.17281325220824301</v>
      </c>
      <c r="CB10" s="17"/>
      <c r="CC10" s="17">
        <v>0.22630260711446901</v>
      </c>
      <c r="CD10" s="17">
        <v>0.13772330947421099</v>
      </c>
      <c r="CE10" s="17">
        <v>0.207476973452865</v>
      </c>
      <c r="CF10" s="17">
        <v>0.17677892051617</v>
      </c>
      <c r="CG10" s="17">
        <v>0.12511997690370599</v>
      </c>
      <c r="CH10" s="17">
        <v>0.111912414248732</v>
      </c>
      <c r="CI10" s="17">
        <v>0.16237189472058999</v>
      </c>
      <c r="CJ10" s="17">
        <v>0.17589100093701701</v>
      </c>
      <c r="CK10" s="17">
        <v>0.16204060836564099</v>
      </c>
      <c r="CL10" s="17">
        <v>0.103805650421848</v>
      </c>
    </row>
    <row r="11" spans="2:90" x14ac:dyDescent="0.25">
      <c r="B11" s="18" t="s">
        <v>162</v>
      </c>
      <c r="C11" s="17">
        <v>0.23862982813406799</v>
      </c>
      <c r="D11" s="17">
        <v>0.23048994522029201</v>
      </c>
      <c r="E11" s="17">
        <v>0.24721526361392099</v>
      </c>
      <c r="F11" s="17"/>
      <c r="G11" s="17">
        <v>0.112465435391747</v>
      </c>
      <c r="H11" s="17">
        <v>9.5202865673117296E-2</v>
      </c>
      <c r="I11" s="17">
        <v>0.20952876355997699</v>
      </c>
      <c r="J11" s="17">
        <v>0.41339782338625602</v>
      </c>
      <c r="K11" s="17">
        <v>0.62303008844368901</v>
      </c>
      <c r="L11" s="17">
        <v>0.71901035229577104</v>
      </c>
      <c r="M11" s="17"/>
      <c r="N11" s="17">
        <v>0.16274749513526501</v>
      </c>
      <c r="O11" s="17">
        <v>0.25943017156873499</v>
      </c>
      <c r="P11" s="17">
        <v>0.29972457781796702</v>
      </c>
      <c r="Q11" s="17">
        <v>0.26352570487365301</v>
      </c>
      <c r="R11" s="17"/>
      <c r="S11" s="17">
        <v>0.160589466417668</v>
      </c>
      <c r="T11" s="17">
        <v>0.28574957774302701</v>
      </c>
      <c r="U11" s="17">
        <v>0.32197751879467301</v>
      </c>
      <c r="V11" s="17">
        <v>0.28861407999336303</v>
      </c>
      <c r="W11" s="17">
        <v>0.27843804428264501</v>
      </c>
      <c r="X11" s="17">
        <v>0.20405073264941301</v>
      </c>
      <c r="Y11" s="17">
        <v>0.206057569940374</v>
      </c>
      <c r="Z11" s="17">
        <v>0.272583547978203</v>
      </c>
      <c r="AA11" s="17">
        <v>0.23278953648009801</v>
      </c>
      <c r="AB11" s="17"/>
      <c r="AC11" s="17">
        <v>0.25854606022541199</v>
      </c>
      <c r="AD11" s="17">
        <v>0.236168835005588</v>
      </c>
      <c r="AE11" s="17">
        <v>0.239011992895376</v>
      </c>
      <c r="AF11" s="17"/>
      <c r="AG11" s="17">
        <v>0.19163913056661899</v>
      </c>
      <c r="AH11" s="17">
        <v>0.15464213371711999</v>
      </c>
      <c r="AI11" s="17">
        <v>0.26765947427201198</v>
      </c>
      <c r="AJ11" s="17">
        <v>0.32710886095965103</v>
      </c>
      <c r="AK11" s="17"/>
      <c r="AL11" s="17">
        <v>0.36038993456899399</v>
      </c>
      <c r="AM11" s="17">
        <v>0.27471644570806097</v>
      </c>
      <c r="AN11" s="17">
        <v>0.190748861854518</v>
      </c>
      <c r="AO11" s="17">
        <v>0.10814877239253</v>
      </c>
      <c r="AP11" s="17">
        <v>8.6988875286064596E-2</v>
      </c>
      <c r="AQ11" s="17"/>
      <c r="AR11" s="17">
        <v>0.32431289591373702</v>
      </c>
      <c r="AS11" s="17">
        <v>0.227912341018911</v>
      </c>
      <c r="AT11" s="17">
        <v>0.25646225261167999</v>
      </c>
      <c r="AU11" s="17">
        <v>0.26728475769922699</v>
      </c>
      <c r="AV11" s="17">
        <v>0.121317540792242</v>
      </c>
      <c r="AW11" s="17"/>
      <c r="AX11" s="17">
        <v>0.13432813273879399</v>
      </c>
      <c r="AY11" s="17">
        <v>0.28681921601330101</v>
      </c>
      <c r="AZ11" s="17">
        <v>0.22829355154279701</v>
      </c>
      <c r="BA11" s="17">
        <v>0.33568556743155697</v>
      </c>
      <c r="BB11" s="17">
        <v>0.36255321551515202</v>
      </c>
      <c r="BC11" s="17">
        <v>0.25577080724456802</v>
      </c>
      <c r="BD11" s="17"/>
      <c r="BE11" s="17" t="s">
        <v>171</v>
      </c>
      <c r="BF11" s="17">
        <v>0.23862982813406799</v>
      </c>
      <c r="BG11" s="17" t="s">
        <v>171</v>
      </c>
      <c r="BH11" s="17"/>
      <c r="BI11" s="17">
        <v>0.29676647976686599</v>
      </c>
      <c r="BJ11" s="17">
        <v>0.22824932065843001</v>
      </c>
      <c r="BK11" s="17"/>
      <c r="BL11" s="17">
        <v>0.20838287126212099</v>
      </c>
      <c r="BM11" s="17">
        <v>0.254546609721853</v>
      </c>
      <c r="BN11" s="17">
        <v>0.386867404061291</v>
      </c>
      <c r="BO11" s="17">
        <v>0.26482390932445299</v>
      </c>
      <c r="BP11" s="17">
        <v>0.17802209034487301</v>
      </c>
      <c r="BQ11" s="17"/>
      <c r="BR11" s="17">
        <v>0.27730232458044102</v>
      </c>
      <c r="BS11" s="17">
        <v>0.20291445114286499</v>
      </c>
      <c r="BT11" s="17">
        <v>8.5635101697570395E-2</v>
      </c>
      <c r="BU11" s="17">
        <v>0.127136704385687</v>
      </c>
      <c r="BV11" s="17"/>
      <c r="BW11" s="17">
        <v>0.25854554151171699</v>
      </c>
      <c r="BX11" s="17">
        <v>0.248007512421661</v>
      </c>
      <c r="BY11" s="17">
        <v>0.24277453698263601</v>
      </c>
      <c r="BZ11" s="17">
        <v>0.248544942537685</v>
      </c>
      <c r="CA11" s="17">
        <v>0.20065390216973999</v>
      </c>
      <c r="CB11" s="17"/>
      <c r="CC11" s="17">
        <v>0.19743761781260299</v>
      </c>
      <c r="CD11" s="17">
        <v>0.21796741020618701</v>
      </c>
      <c r="CE11" s="17">
        <v>0.208022642462622</v>
      </c>
      <c r="CF11" s="17">
        <v>0.231647568486373</v>
      </c>
      <c r="CG11" s="17">
        <v>0.239445915419987</v>
      </c>
      <c r="CH11" s="17">
        <v>0.25525059041570197</v>
      </c>
      <c r="CI11" s="17">
        <v>0.195281152072485</v>
      </c>
      <c r="CJ11" s="17">
        <v>0.28681117729179001</v>
      </c>
      <c r="CK11" s="17">
        <v>0.27832461724579199</v>
      </c>
      <c r="CL11" s="17">
        <v>0.37533631944838602</v>
      </c>
    </row>
    <row r="12" spans="2:90" x14ac:dyDescent="0.25">
      <c r="B12" s="18" t="s">
        <v>163</v>
      </c>
      <c r="C12" s="19">
        <v>3.4361053409785201E-2</v>
      </c>
      <c r="D12" s="19">
        <v>2.6485980889892801E-2</v>
      </c>
      <c r="E12" s="19">
        <v>4.2243666223122298E-2</v>
      </c>
      <c r="F12" s="19"/>
      <c r="G12" s="19">
        <v>3.4572432296349799E-2</v>
      </c>
      <c r="H12" s="19">
        <v>4.20458157488003E-2</v>
      </c>
      <c r="I12" s="19">
        <v>3.45319680210893E-2</v>
      </c>
      <c r="J12" s="19">
        <v>2.9082375536003399E-2</v>
      </c>
      <c r="K12" s="19">
        <v>1.5943300948075799E-2</v>
      </c>
      <c r="L12" s="19">
        <v>0</v>
      </c>
      <c r="M12" s="19"/>
      <c r="N12" s="19">
        <v>3.3603527007710597E-2</v>
      </c>
      <c r="O12" s="19">
        <v>2.3869325578466299E-2</v>
      </c>
      <c r="P12" s="19">
        <v>2.5089749692302599E-2</v>
      </c>
      <c r="Q12" s="19">
        <v>5.7898872481905297E-2</v>
      </c>
      <c r="R12" s="19"/>
      <c r="S12" s="19">
        <v>3.0080396372555801E-2</v>
      </c>
      <c r="T12" s="19">
        <v>2.3458331444983601E-2</v>
      </c>
      <c r="U12" s="19">
        <v>7.5404237327826203E-3</v>
      </c>
      <c r="V12" s="19">
        <v>4.77986951180005E-2</v>
      </c>
      <c r="W12" s="19">
        <v>2.8362990526491501E-2</v>
      </c>
      <c r="X12" s="19">
        <v>6.4936190513589107E-2</v>
      </c>
      <c r="Y12" s="19">
        <v>2.4889564601450701E-2</v>
      </c>
      <c r="Z12" s="19">
        <v>0</v>
      </c>
      <c r="AA12" s="19">
        <v>5.2321668161953098E-2</v>
      </c>
      <c r="AB12" s="19"/>
      <c r="AC12" s="19">
        <v>1.4140182990711301E-2</v>
      </c>
      <c r="AD12" s="19">
        <v>3.6126598843878803E-2</v>
      </c>
      <c r="AE12" s="19">
        <v>5.3771179181079799E-2</v>
      </c>
      <c r="AF12" s="19"/>
      <c r="AG12" s="19">
        <v>2.1250290629128699E-2</v>
      </c>
      <c r="AH12" s="19">
        <v>3.1587974921998503E-2</v>
      </c>
      <c r="AI12" s="19">
        <v>4.7415529242313202E-2</v>
      </c>
      <c r="AJ12" s="19">
        <v>9.4810509796112406E-3</v>
      </c>
      <c r="AK12" s="19"/>
      <c r="AL12" s="19">
        <v>5.17376202228522E-2</v>
      </c>
      <c r="AM12" s="19">
        <v>3.5925164166930403E-2</v>
      </c>
      <c r="AN12" s="19">
        <v>3.3735130554664899E-2</v>
      </c>
      <c r="AO12" s="19">
        <v>2.0281505533389799E-2</v>
      </c>
      <c r="AP12" s="19">
        <v>5.7396931006294498E-2</v>
      </c>
      <c r="AQ12" s="19"/>
      <c r="AR12" s="19">
        <v>9.5638004534723403E-2</v>
      </c>
      <c r="AS12" s="19">
        <v>4.3760150497938501E-2</v>
      </c>
      <c r="AT12" s="19">
        <v>2.4145256716762001E-2</v>
      </c>
      <c r="AU12" s="19">
        <v>2.7902766359522199E-2</v>
      </c>
      <c r="AV12" s="19">
        <v>2.84055109631609E-2</v>
      </c>
      <c r="AW12" s="19"/>
      <c r="AX12" s="19">
        <v>2.9550788005780902E-2</v>
      </c>
      <c r="AY12" s="19">
        <v>3.9890849204516798E-2</v>
      </c>
      <c r="AZ12" s="19">
        <v>4.6572918737621503E-2</v>
      </c>
      <c r="BA12" s="19">
        <v>2.0978710649366902E-2</v>
      </c>
      <c r="BB12" s="19">
        <v>3.39233119369634E-2</v>
      </c>
      <c r="BC12" s="19">
        <v>5.1098813402899103E-2</v>
      </c>
      <c r="BD12" s="19"/>
      <c r="BE12" s="19" t="s">
        <v>171</v>
      </c>
      <c r="BF12" s="19">
        <v>3.4361053409785201E-2</v>
      </c>
      <c r="BG12" s="19" t="s">
        <v>171</v>
      </c>
      <c r="BH12" s="19"/>
      <c r="BI12" s="19">
        <v>7.1828522471627701E-2</v>
      </c>
      <c r="BJ12" s="19">
        <v>2.76711025480426E-2</v>
      </c>
      <c r="BK12" s="19"/>
      <c r="BL12" s="19">
        <v>4.0788422882615999E-2</v>
      </c>
      <c r="BM12" s="19">
        <v>2.12389002995583E-2</v>
      </c>
      <c r="BN12" s="19">
        <v>2.5904856817036099E-2</v>
      </c>
      <c r="BO12" s="19">
        <v>5.8242008943120503E-2</v>
      </c>
      <c r="BP12" s="19">
        <v>4.06707092152023E-2</v>
      </c>
      <c r="BQ12" s="19"/>
      <c r="BR12" s="19">
        <v>3.88137554956016E-2</v>
      </c>
      <c r="BS12" s="19">
        <v>3.1600243477944899E-2</v>
      </c>
      <c r="BT12" s="19">
        <v>2.65454931470482E-2</v>
      </c>
      <c r="BU12" s="19">
        <v>1.02782902727754E-2</v>
      </c>
      <c r="BV12" s="19"/>
      <c r="BW12" s="19">
        <v>4.38852503667614E-2</v>
      </c>
      <c r="BX12" s="19">
        <v>3.7439381047769102E-2</v>
      </c>
      <c r="BY12" s="19">
        <v>2.1499717829270001E-2</v>
      </c>
      <c r="BZ12" s="19">
        <v>2.0435504814841202E-2</v>
      </c>
      <c r="CA12" s="19">
        <v>4.2178350874032697E-2</v>
      </c>
      <c r="CB12" s="19"/>
      <c r="CC12" s="19">
        <v>4.3497987799771799E-2</v>
      </c>
      <c r="CD12" s="19">
        <v>2.67616404718523E-2</v>
      </c>
      <c r="CE12" s="19">
        <v>1.19568242761187E-2</v>
      </c>
      <c r="CF12" s="19">
        <v>2.2582145252972401E-2</v>
      </c>
      <c r="CG12" s="19">
        <v>4.3572293627563999E-2</v>
      </c>
      <c r="CH12" s="19">
        <v>6.0112823398209198E-2</v>
      </c>
      <c r="CI12" s="19">
        <v>3.7682427645822102E-2</v>
      </c>
      <c r="CJ12" s="19">
        <v>2.7043934050939401E-2</v>
      </c>
      <c r="CK12" s="19">
        <v>2.0504461503786001E-2</v>
      </c>
      <c r="CL12" s="19">
        <v>5.1083709421708597E-2</v>
      </c>
    </row>
    <row r="13" spans="2:90" x14ac:dyDescent="0.25">
      <c r="B13" s="16" t="s">
        <v>173</v>
      </c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174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160</v>
      </c>
      <c r="C9" s="17">
        <v>0.66224095794061599</v>
      </c>
      <c r="D9" s="17">
        <v>0.67744979033090202</v>
      </c>
      <c r="E9" s="17">
        <v>0.64838062687555698</v>
      </c>
      <c r="F9" s="17"/>
      <c r="G9" s="17">
        <v>0.652595319242537</v>
      </c>
      <c r="H9" s="17">
        <v>0.70762473207919396</v>
      </c>
      <c r="I9" s="17">
        <v>0.66908349799533196</v>
      </c>
      <c r="J9" s="17">
        <v>0.69146560378641697</v>
      </c>
      <c r="K9" s="17">
        <v>0.65238443377899702</v>
      </c>
      <c r="L9" s="17">
        <v>0.61460000376845303</v>
      </c>
      <c r="M9" s="17"/>
      <c r="N9" s="17">
        <v>0.74239394770911205</v>
      </c>
      <c r="O9" s="17">
        <v>0.65650635982289496</v>
      </c>
      <c r="P9" s="17">
        <v>0.65607546711602405</v>
      </c>
      <c r="Q9" s="17">
        <v>0.58808872089592501</v>
      </c>
      <c r="R9" s="17"/>
      <c r="S9" s="17">
        <v>0.72655079687316604</v>
      </c>
      <c r="T9" s="17">
        <v>0.67548071693640399</v>
      </c>
      <c r="U9" s="17">
        <v>0.64753090100256405</v>
      </c>
      <c r="V9" s="17">
        <v>0.66153331971104601</v>
      </c>
      <c r="W9" s="17">
        <v>0.62738720152538396</v>
      </c>
      <c r="X9" s="17">
        <v>0.68559527098758</v>
      </c>
      <c r="Y9" s="17">
        <v>0.623956526419708</v>
      </c>
      <c r="Z9" s="17">
        <v>0.57910690577065804</v>
      </c>
      <c r="AA9" s="17">
        <v>0.64422688655371096</v>
      </c>
      <c r="AB9" s="17"/>
      <c r="AC9" s="17">
        <v>0.64249461224703197</v>
      </c>
      <c r="AD9" s="17">
        <v>0.69726062447923298</v>
      </c>
      <c r="AE9" s="17">
        <v>0.631996244050955</v>
      </c>
      <c r="AF9" s="17"/>
      <c r="AG9" s="17">
        <v>0.68601745832502203</v>
      </c>
      <c r="AH9" s="17">
        <v>0.70074444224212495</v>
      </c>
      <c r="AI9" s="17">
        <v>0.70673848420289198</v>
      </c>
      <c r="AJ9" s="17">
        <v>0.63888324665886598</v>
      </c>
      <c r="AK9" s="17"/>
      <c r="AL9" s="17">
        <v>0.61665192418669801</v>
      </c>
      <c r="AM9" s="17">
        <v>0.65228073841739997</v>
      </c>
      <c r="AN9" s="17">
        <v>0.71247214878387399</v>
      </c>
      <c r="AO9" s="17">
        <v>0.72071817147115702</v>
      </c>
      <c r="AP9" s="17">
        <v>0.83689714039929397</v>
      </c>
      <c r="AQ9" s="17"/>
      <c r="AR9" s="17">
        <v>0.55689431546327905</v>
      </c>
      <c r="AS9" s="17">
        <v>0.63949299888417799</v>
      </c>
      <c r="AT9" s="17">
        <v>0.670485396977896</v>
      </c>
      <c r="AU9" s="17">
        <v>0.70722771581061405</v>
      </c>
      <c r="AV9" s="17">
        <v>0.76987896302244996</v>
      </c>
      <c r="AW9" s="17"/>
      <c r="AX9" s="17">
        <v>0.70038976325253999</v>
      </c>
      <c r="AY9" s="17">
        <v>0.65753695723911099</v>
      </c>
      <c r="AZ9" s="17">
        <v>0.70905610333994196</v>
      </c>
      <c r="BA9" s="17">
        <v>0.64241236559327497</v>
      </c>
      <c r="BB9" s="17">
        <v>0.60416891540366702</v>
      </c>
      <c r="BC9" s="17">
        <v>0.60445527183595504</v>
      </c>
      <c r="BD9" s="17"/>
      <c r="BE9" s="17">
        <v>0.65271547760904802</v>
      </c>
      <c r="BF9" s="17">
        <v>0.70939358001904096</v>
      </c>
      <c r="BG9" s="17">
        <v>0.63664688777995304</v>
      </c>
      <c r="BH9" s="17"/>
      <c r="BI9" s="17">
        <v>0.55039337801163402</v>
      </c>
      <c r="BJ9" s="17">
        <v>0.69063651913608504</v>
      </c>
      <c r="BK9" s="17"/>
      <c r="BL9" s="17">
        <v>0.66856537330410604</v>
      </c>
      <c r="BM9" s="17">
        <v>0.70243951026488105</v>
      </c>
      <c r="BN9" s="17">
        <v>0.59197663768764397</v>
      </c>
      <c r="BO9" s="17">
        <v>0.59495037822593999</v>
      </c>
      <c r="BP9" s="17">
        <v>0.68183931613472204</v>
      </c>
      <c r="BQ9" s="17"/>
      <c r="BR9" s="17">
        <v>0.64683959303905103</v>
      </c>
      <c r="BS9" s="17">
        <v>0.71150581904509302</v>
      </c>
      <c r="BT9" s="17">
        <v>0.78445652315085102</v>
      </c>
      <c r="BU9" s="17">
        <v>0.75912012085128699</v>
      </c>
      <c r="BV9" s="17"/>
      <c r="BW9" s="17">
        <v>0.67711200826305196</v>
      </c>
      <c r="BX9" s="17">
        <v>0.69647652207524002</v>
      </c>
      <c r="BY9" s="17">
        <v>0.65608094562495101</v>
      </c>
      <c r="BZ9" s="17">
        <v>0.64134349168096805</v>
      </c>
      <c r="CA9" s="17">
        <v>0.64175007330228495</v>
      </c>
      <c r="CB9" s="17"/>
      <c r="CC9" s="17">
        <v>0.63607097611598296</v>
      </c>
      <c r="CD9" s="17">
        <v>0.66845967589831001</v>
      </c>
      <c r="CE9" s="17">
        <v>0.66099442211224302</v>
      </c>
      <c r="CF9" s="17">
        <v>0.63055593460121595</v>
      </c>
      <c r="CG9" s="17">
        <v>0.65486952003447896</v>
      </c>
      <c r="CH9" s="17">
        <v>0.674759895643402</v>
      </c>
      <c r="CI9" s="17">
        <v>0.65322389184464003</v>
      </c>
      <c r="CJ9" s="17">
        <v>0.692157514374522</v>
      </c>
      <c r="CK9" s="17">
        <v>0.70668562690658798</v>
      </c>
      <c r="CL9" s="17">
        <v>0.660059149823092</v>
      </c>
    </row>
    <row r="10" spans="2:90" ht="30" x14ac:dyDescent="0.25">
      <c r="B10" s="18" t="s">
        <v>161</v>
      </c>
      <c r="C10" s="17">
        <v>0.16396465845941899</v>
      </c>
      <c r="D10" s="17">
        <v>0.17459552673856499</v>
      </c>
      <c r="E10" s="17">
        <v>0.15432110626652801</v>
      </c>
      <c r="F10" s="17"/>
      <c r="G10" s="17">
        <v>0.22366382315563499</v>
      </c>
      <c r="H10" s="17">
        <v>0.197457952763372</v>
      </c>
      <c r="I10" s="17">
        <v>0.21343059935476</v>
      </c>
      <c r="J10" s="17">
        <v>0.136724726019609</v>
      </c>
      <c r="K10" s="17">
        <v>0.13247053833820299</v>
      </c>
      <c r="L10" s="17">
        <v>0.11921952062544</v>
      </c>
      <c r="M10" s="17"/>
      <c r="N10" s="17">
        <v>0.153966327431385</v>
      </c>
      <c r="O10" s="17">
        <v>0.19324094494365401</v>
      </c>
      <c r="P10" s="17">
        <v>0.159460661269205</v>
      </c>
      <c r="Q10" s="17">
        <v>0.149472521553036</v>
      </c>
      <c r="R10" s="17"/>
      <c r="S10" s="17">
        <v>0.136363755617045</v>
      </c>
      <c r="T10" s="17">
        <v>0.14450659996569301</v>
      </c>
      <c r="U10" s="17">
        <v>0.171588576810775</v>
      </c>
      <c r="V10" s="17">
        <v>0.146029690641578</v>
      </c>
      <c r="W10" s="17">
        <v>0.18311549510097799</v>
      </c>
      <c r="X10" s="17">
        <v>0.14939377742339699</v>
      </c>
      <c r="Y10" s="17">
        <v>0.18966350355679601</v>
      </c>
      <c r="Z10" s="17">
        <v>0.247452641752652</v>
      </c>
      <c r="AA10" s="17">
        <v>0.179613335456631</v>
      </c>
      <c r="AB10" s="17"/>
      <c r="AC10" s="17">
        <v>0.15296509844801001</v>
      </c>
      <c r="AD10" s="17">
        <v>0.16810813021602999</v>
      </c>
      <c r="AE10" s="17">
        <v>0.16049859273959899</v>
      </c>
      <c r="AF10" s="17"/>
      <c r="AG10" s="17">
        <v>0.138506630060866</v>
      </c>
      <c r="AH10" s="17">
        <v>0.182222866633904</v>
      </c>
      <c r="AI10" s="17">
        <v>0.146121384469898</v>
      </c>
      <c r="AJ10" s="17">
        <v>0.18188310259146701</v>
      </c>
      <c r="AK10" s="17"/>
      <c r="AL10" s="17">
        <v>0.13488993628913901</v>
      </c>
      <c r="AM10" s="17">
        <v>0.175308705344312</v>
      </c>
      <c r="AN10" s="17">
        <v>0.17583796814824701</v>
      </c>
      <c r="AO10" s="17">
        <v>0.179906720240988</v>
      </c>
      <c r="AP10" s="17">
        <v>9.1847541825439999E-2</v>
      </c>
      <c r="AQ10" s="17"/>
      <c r="AR10" s="17">
        <v>0.13329449859534301</v>
      </c>
      <c r="AS10" s="17">
        <v>0.16563857424544701</v>
      </c>
      <c r="AT10" s="17">
        <v>0.17359986256556001</v>
      </c>
      <c r="AU10" s="17">
        <v>0.18250916151275201</v>
      </c>
      <c r="AV10" s="17">
        <v>0.15588679592902799</v>
      </c>
      <c r="AW10" s="17"/>
      <c r="AX10" s="17">
        <v>0.16536268384271</v>
      </c>
      <c r="AY10" s="17">
        <v>0.16140483853652199</v>
      </c>
      <c r="AZ10" s="17">
        <v>0.12277222434405401</v>
      </c>
      <c r="BA10" s="17">
        <v>0.16555059337214201</v>
      </c>
      <c r="BB10" s="17">
        <v>0.17315901003634299</v>
      </c>
      <c r="BC10" s="17">
        <v>0.24273869292764899</v>
      </c>
      <c r="BD10" s="17"/>
      <c r="BE10" s="17">
        <v>0.17614023011726301</v>
      </c>
      <c r="BF10" s="17">
        <v>0.182971823797625</v>
      </c>
      <c r="BG10" s="17">
        <v>0.13100485736883999</v>
      </c>
      <c r="BH10" s="17"/>
      <c r="BI10" s="17">
        <v>0.18163708712112001</v>
      </c>
      <c r="BJ10" s="17">
        <v>0.15947803005087799</v>
      </c>
      <c r="BK10" s="17"/>
      <c r="BL10" s="17">
        <v>0.13663660584599199</v>
      </c>
      <c r="BM10" s="17">
        <v>0.19417141915448299</v>
      </c>
      <c r="BN10" s="17">
        <v>0.15198184724077701</v>
      </c>
      <c r="BO10" s="17">
        <v>0.16984370897147399</v>
      </c>
      <c r="BP10" s="17">
        <v>0.18443952146008899</v>
      </c>
      <c r="BQ10" s="17"/>
      <c r="BR10" s="17">
        <v>0.163919350157257</v>
      </c>
      <c r="BS10" s="17">
        <v>0.19341425928365999</v>
      </c>
      <c r="BT10" s="17">
        <v>0.16572357134437701</v>
      </c>
      <c r="BU10" s="17">
        <v>0.12535482639223</v>
      </c>
      <c r="BV10" s="17"/>
      <c r="BW10" s="17">
        <v>0.14853324327992101</v>
      </c>
      <c r="BX10" s="17">
        <v>0.14905464544953001</v>
      </c>
      <c r="BY10" s="17">
        <v>0.174111406949647</v>
      </c>
      <c r="BZ10" s="17">
        <v>0.176417710009764</v>
      </c>
      <c r="CA10" s="17">
        <v>0.17439542607401401</v>
      </c>
      <c r="CB10" s="17"/>
      <c r="CC10" s="17">
        <v>0.16910013705625199</v>
      </c>
      <c r="CD10" s="17">
        <v>0.15978127268945</v>
      </c>
      <c r="CE10" s="17">
        <v>0.183590186548451</v>
      </c>
      <c r="CF10" s="17">
        <v>0.19320654140986701</v>
      </c>
      <c r="CG10" s="17">
        <v>0.15399794203970399</v>
      </c>
      <c r="CH10" s="17">
        <v>0.15864096644610101</v>
      </c>
      <c r="CI10" s="17">
        <v>0.151511210248854</v>
      </c>
      <c r="CJ10" s="17">
        <v>0.143802674296582</v>
      </c>
      <c r="CK10" s="17">
        <v>0.15535145909425399</v>
      </c>
      <c r="CL10" s="17">
        <v>0.16357500967657601</v>
      </c>
    </row>
    <row r="11" spans="2:90" x14ac:dyDescent="0.25">
      <c r="B11" s="18" t="s">
        <v>162</v>
      </c>
      <c r="C11" s="17">
        <v>0.15122515081361501</v>
      </c>
      <c r="D11" s="17">
        <v>0.124315342543804</v>
      </c>
      <c r="E11" s="17">
        <v>0.176641892688294</v>
      </c>
      <c r="F11" s="17"/>
      <c r="G11" s="17">
        <v>7.8511773844465504E-2</v>
      </c>
      <c r="H11" s="17">
        <v>6.1431052081269401E-2</v>
      </c>
      <c r="I11" s="17">
        <v>9.3896144496157297E-2</v>
      </c>
      <c r="J11" s="17">
        <v>0.154784793168454</v>
      </c>
      <c r="K11" s="17">
        <v>0.198900265862238</v>
      </c>
      <c r="L11" s="17">
        <v>0.25415548557871798</v>
      </c>
      <c r="M11" s="17"/>
      <c r="N11" s="17">
        <v>9.1864201149445004E-2</v>
      </c>
      <c r="O11" s="17">
        <v>0.134177710066339</v>
      </c>
      <c r="P11" s="17">
        <v>0.165306907625382</v>
      </c>
      <c r="Q11" s="17">
        <v>0.21811903732243401</v>
      </c>
      <c r="R11" s="17"/>
      <c r="S11" s="17">
        <v>0.10226984959141699</v>
      </c>
      <c r="T11" s="17">
        <v>0.16769210801778001</v>
      </c>
      <c r="U11" s="17">
        <v>0.168321325605924</v>
      </c>
      <c r="V11" s="17">
        <v>0.16587562930332</v>
      </c>
      <c r="W11" s="17">
        <v>0.16360065374015101</v>
      </c>
      <c r="X11" s="17">
        <v>0.13968863915844901</v>
      </c>
      <c r="Y11" s="17">
        <v>0.164409276063919</v>
      </c>
      <c r="Z11" s="17">
        <v>0.16164175953858401</v>
      </c>
      <c r="AA11" s="17">
        <v>0.15103190928417801</v>
      </c>
      <c r="AB11" s="17"/>
      <c r="AC11" s="17">
        <v>0.18740300574406499</v>
      </c>
      <c r="AD11" s="17">
        <v>0.124009851207915</v>
      </c>
      <c r="AE11" s="17">
        <v>0.16637416015262499</v>
      </c>
      <c r="AF11" s="17"/>
      <c r="AG11" s="17">
        <v>0.16229294206327599</v>
      </c>
      <c r="AH11" s="17">
        <v>0.106508337137126</v>
      </c>
      <c r="AI11" s="17">
        <v>0.136748144807292</v>
      </c>
      <c r="AJ11" s="17">
        <v>0.16121338368975199</v>
      </c>
      <c r="AK11" s="17"/>
      <c r="AL11" s="17">
        <v>0.21565544958827401</v>
      </c>
      <c r="AM11" s="17">
        <v>0.15221335924388199</v>
      </c>
      <c r="AN11" s="17">
        <v>9.6886999236092203E-2</v>
      </c>
      <c r="AO11" s="17">
        <v>8.5332992065928703E-2</v>
      </c>
      <c r="AP11" s="17">
        <v>5.2668427461359399E-2</v>
      </c>
      <c r="AQ11" s="17"/>
      <c r="AR11" s="17">
        <v>0.25045224130489102</v>
      </c>
      <c r="AS11" s="17">
        <v>0.17451426473492199</v>
      </c>
      <c r="AT11" s="17">
        <v>0.140576717756692</v>
      </c>
      <c r="AU11" s="17">
        <v>0.10472016411587701</v>
      </c>
      <c r="AV11" s="17">
        <v>5.9838329715606001E-2</v>
      </c>
      <c r="AW11" s="17"/>
      <c r="AX11" s="17">
        <v>0.10936113934321</v>
      </c>
      <c r="AY11" s="17">
        <v>0.15566862776207299</v>
      </c>
      <c r="AZ11" s="17">
        <v>0.145207812788024</v>
      </c>
      <c r="BA11" s="17">
        <v>0.17402454378590701</v>
      </c>
      <c r="BB11" s="17">
        <v>0.204113243631937</v>
      </c>
      <c r="BC11" s="17">
        <v>0.137563156603559</v>
      </c>
      <c r="BD11" s="17"/>
      <c r="BE11" s="17">
        <v>0.144482695711525</v>
      </c>
      <c r="BF11" s="17">
        <v>8.8285123044511304E-2</v>
      </c>
      <c r="BG11" s="17">
        <v>0.21851630602939501</v>
      </c>
      <c r="BH11" s="17"/>
      <c r="BI11" s="17">
        <v>0.23763262317165601</v>
      </c>
      <c r="BJ11" s="17">
        <v>0.129288255347067</v>
      </c>
      <c r="BK11" s="17"/>
      <c r="BL11" s="17">
        <v>0.180726222921855</v>
      </c>
      <c r="BM11" s="17">
        <v>8.8982311126916597E-2</v>
      </c>
      <c r="BN11" s="17">
        <v>0.23629894768335999</v>
      </c>
      <c r="BO11" s="17">
        <v>0.18294845980073399</v>
      </c>
      <c r="BP11" s="17">
        <v>0.114120644153109</v>
      </c>
      <c r="BQ11" s="17"/>
      <c r="BR11" s="17">
        <v>0.16703948082756301</v>
      </c>
      <c r="BS11" s="17">
        <v>7.4813167417190699E-2</v>
      </c>
      <c r="BT11" s="17">
        <v>3.6336783734333598E-2</v>
      </c>
      <c r="BU11" s="17">
        <v>0.10296778928256201</v>
      </c>
      <c r="BV11" s="17"/>
      <c r="BW11" s="17">
        <v>0.152293893984912</v>
      </c>
      <c r="BX11" s="17">
        <v>0.14283914530964401</v>
      </c>
      <c r="BY11" s="17">
        <v>0.147274755014001</v>
      </c>
      <c r="BZ11" s="17">
        <v>0.15661808182959</v>
      </c>
      <c r="CA11" s="17">
        <v>0.15753224987321601</v>
      </c>
      <c r="CB11" s="17"/>
      <c r="CC11" s="17">
        <v>0.16450587243116099</v>
      </c>
      <c r="CD11" s="17">
        <v>0.139367538954144</v>
      </c>
      <c r="CE11" s="17">
        <v>0.13683109083178199</v>
      </c>
      <c r="CF11" s="17">
        <v>0.154684646318278</v>
      </c>
      <c r="CG11" s="17">
        <v>0.164789405255443</v>
      </c>
      <c r="CH11" s="17">
        <v>0.14000273121304499</v>
      </c>
      <c r="CI11" s="17">
        <v>0.18186562234624901</v>
      </c>
      <c r="CJ11" s="17">
        <v>0.14933314089185801</v>
      </c>
      <c r="CK11" s="17">
        <v>0.123647242177093</v>
      </c>
      <c r="CL11" s="17">
        <v>0.16369282054183201</v>
      </c>
    </row>
    <row r="12" spans="2:90" x14ac:dyDescent="0.25">
      <c r="B12" s="18" t="s">
        <v>163</v>
      </c>
      <c r="C12" s="19">
        <v>2.2569232786350001E-2</v>
      </c>
      <c r="D12" s="19">
        <v>2.3639340386728901E-2</v>
      </c>
      <c r="E12" s="19">
        <v>2.06563741696211E-2</v>
      </c>
      <c r="F12" s="19"/>
      <c r="G12" s="19">
        <v>4.5229083757362697E-2</v>
      </c>
      <c r="H12" s="19">
        <v>3.3486263076165097E-2</v>
      </c>
      <c r="I12" s="19">
        <v>2.3589758153750601E-2</v>
      </c>
      <c r="J12" s="19">
        <v>1.70248770255194E-2</v>
      </c>
      <c r="K12" s="19">
        <v>1.6244762020561101E-2</v>
      </c>
      <c r="L12" s="19">
        <v>1.20249900273882E-2</v>
      </c>
      <c r="M12" s="19"/>
      <c r="N12" s="19">
        <v>1.17755237100581E-2</v>
      </c>
      <c r="O12" s="19">
        <v>1.6074985167112501E-2</v>
      </c>
      <c r="P12" s="19">
        <v>1.91569639893884E-2</v>
      </c>
      <c r="Q12" s="19">
        <v>4.4319720228605003E-2</v>
      </c>
      <c r="R12" s="19"/>
      <c r="S12" s="19">
        <v>3.4815597918372403E-2</v>
      </c>
      <c r="T12" s="19">
        <v>1.2320575080123001E-2</v>
      </c>
      <c r="U12" s="19">
        <v>1.25591965807364E-2</v>
      </c>
      <c r="V12" s="19">
        <v>2.6561360344055901E-2</v>
      </c>
      <c r="W12" s="19">
        <v>2.5896649633486601E-2</v>
      </c>
      <c r="X12" s="19">
        <v>2.5322312430573798E-2</v>
      </c>
      <c r="Y12" s="19">
        <v>2.19706939595769E-2</v>
      </c>
      <c r="Z12" s="19">
        <v>1.1798692938106E-2</v>
      </c>
      <c r="AA12" s="19">
        <v>2.5127868705480699E-2</v>
      </c>
      <c r="AB12" s="19"/>
      <c r="AC12" s="19">
        <v>1.7137283560893599E-2</v>
      </c>
      <c r="AD12" s="19">
        <v>1.06213940968216E-2</v>
      </c>
      <c r="AE12" s="19">
        <v>4.1131003056821401E-2</v>
      </c>
      <c r="AF12" s="19"/>
      <c r="AG12" s="19">
        <v>1.3182969550836299E-2</v>
      </c>
      <c r="AH12" s="19">
        <v>1.0524353986845E-2</v>
      </c>
      <c r="AI12" s="19">
        <v>1.03919865199191E-2</v>
      </c>
      <c r="AJ12" s="19">
        <v>1.8020267059915801E-2</v>
      </c>
      <c r="AK12" s="19"/>
      <c r="AL12" s="19">
        <v>3.2802689935888897E-2</v>
      </c>
      <c r="AM12" s="19">
        <v>2.0197196994405298E-2</v>
      </c>
      <c r="AN12" s="19">
        <v>1.4802883831787199E-2</v>
      </c>
      <c r="AO12" s="19">
        <v>1.40421162219259E-2</v>
      </c>
      <c r="AP12" s="19">
        <v>1.85868903139066E-2</v>
      </c>
      <c r="AQ12" s="19"/>
      <c r="AR12" s="19">
        <v>5.93589446364867E-2</v>
      </c>
      <c r="AS12" s="19">
        <v>2.0354162135452599E-2</v>
      </c>
      <c r="AT12" s="19">
        <v>1.53380226998525E-2</v>
      </c>
      <c r="AU12" s="19">
        <v>5.5429585607565503E-3</v>
      </c>
      <c r="AV12" s="19">
        <v>1.4395911332915901E-2</v>
      </c>
      <c r="AW12" s="19"/>
      <c r="AX12" s="19">
        <v>2.4886413561540199E-2</v>
      </c>
      <c r="AY12" s="19">
        <v>2.53895764622936E-2</v>
      </c>
      <c r="AZ12" s="19">
        <v>2.2963859527981301E-2</v>
      </c>
      <c r="BA12" s="19">
        <v>1.8012497248675399E-2</v>
      </c>
      <c r="BB12" s="19">
        <v>1.8558830928053101E-2</v>
      </c>
      <c r="BC12" s="19">
        <v>1.52428786328366E-2</v>
      </c>
      <c r="BD12" s="19"/>
      <c r="BE12" s="19">
        <v>2.6661596562163201E-2</v>
      </c>
      <c r="BF12" s="19">
        <v>1.9349473138822099E-2</v>
      </c>
      <c r="BG12" s="19">
        <v>1.3831948821811799E-2</v>
      </c>
      <c r="BH12" s="19"/>
      <c r="BI12" s="19">
        <v>3.03369116955905E-2</v>
      </c>
      <c r="BJ12" s="19">
        <v>2.0597195465970299E-2</v>
      </c>
      <c r="BK12" s="19"/>
      <c r="BL12" s="19">
        <v>1.4071797928047001E-2</v>
      </c>
      <c r="BM12" s="19">
        <v>1.4406759453720001E-2</v>
      </c>
      <c r="BN12" s="19">
        <v>1.9742567388219001E-2</v>
      </c>
      <c r="BO12" s="19">
        <v>5.2257453001851598E-2</v>
      </c>
      <c r="BP12" s="19">
        <v>1.96005182520789E-2</v>
      </c>
      <c r="BQ12" s="19"/>
      <c r="BR12" s="19">
        <v>2.2201575976129598E-2</v>
      </c>
      <c r="BS12" s="19">
        <v>2.02667542540555E-2</v>
      </c>
      <c r="BT12" s="19">
        <v>1.34831217704388E-2</v>
      </c>
      <c r="BU12" s="19">
        <v>1.25572634739207E-2</v>
      </c>
      <c r="BV12" s="19"/>
      <c r="BW12" s="19">
        <v>2.20608544721154E-2</v>
      </c>
      <c r="BX12" s="19">
        <v>1.16296871655856E-2</v>
      </c>
      <c r="BY12" s="19">
        <v>2.2532892411400801E-2</v>
      </c>
      <c r="BZ12" s="19">
        <v>2.5620716479677501E-2</v>
      </c>
      <c r="CA12" s="19">
        <v>2.63222507504846E-2</v>
      </c>
      <c r="CB12" s="19"/>
      <c r="CC12" s="19">
        <v>3.0323014396603599E-2</v>
      </c>
      <c r="CD12" s="19">
        <v>3.2391512458094802E-2</v>
      </c>
      <c r="CE12" s="19">
        <v>1.85843005075245E-2</v>
      </c>
      <c r="CF12" s="19">
        <v>2.15528776706388E-2</v>
      </c>
      <c r="CG12" s="19">
        <v>2.6343132670373599E-2</v>
      </c>
      <c r="CH12" s="19">
        <v>2.6596406697452599E-2</v>
      </c>
      <c r="CI12" s="19">
        <v>1.33992755602571E-2</v>
      </c>
      <c r="CJ12" s="19">
        <v>1.47066704370373E-2</v>
      </c>
      <c r="CK12" s="19">
        <v>1.43156718220642E-2</v>
      </c>
      <c r="CL12" s="19">
        <v>1.26730199584993E-2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CL1215"/>
  <sheetViews>
    <sheetView showGridLines="0" workbookViewId="0">
      <pane xSplit="2" ySplit="8" topLeftCell="C431" activePane="bottomRight" state="frozen"/>
      <selection pane="topRight"/>
      <selection pane="bottomLeft"/>
      <selection pane="bottomRight" activeCell="D446" sqref="D446"/>
    </sheetView>
  </sheetViews>
  <sheetFormatPr defaultColWidth="11.42578125" defaultRowHeight="15" x14ac:dyDescent="0.25"/>
  <cols>
    <col min="2" max="2" width="20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25" t="s">
        <v>570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3"/>
      <c r="C5" s="13"/>
      <c r="D5" s="28" t="s">
        <v>91</v>
      </c>
      <c r="E5" s="28"/>
      <c r="F5" s="13"/>
      <c r="G5" s="28" t="s">
        <v>92</v>
      </c>
      <c r="H5" s="28"/>
      <c r="I5" s="28"/>
      <c r="J5" s="28"/>
      <c r="K5" s="28"/>
      <c r="L5" s="28"/>
      <c r="M5" s="13"/>
      <c r="N5" s="28" t="s">
        <v>93</v>
      </c>
      <c r="O5" s="28"/>
      <c r="P5" s="28"/>
      <c r="Q5" s="28"/>
      <c r="R5" s="13"/>
      <c r="S5" s="28" t="s">
        <v>94</v>
      </c>
      <c r="T5" s="28"/>
      <c r="U5" s="28"/>
      <c r="V5" s="28"/>
      <c r="W5" s="28"/>
      <c r="X5" s="28"/>
      <c r="Y5" s="28"/>
      <c r="Z5" s="28"/>
      <c r="AA5" s="28"/>
      <c r="AB5" s="13"/>
      <c r="AC5" s="28" t="s">
        <v>95</v>
      </c>
      <c r="AD5" s="28"/>
      <c r="AE5" s="28"/>
      <c r="AF5" s="13"/>
      <c r="AG5" s="28" t="s">
        <v>96</v>
      </c>
      <c r="AH5" s="28"/>
      <c r="AI5" s="28"/>
      <c r="AJ5" s="28"/>
      <c r="AK5" s="13"/>
      <c r="AL5" s="28" t="s">
        <v>97</v>
      </c>
      <c r="AM5" s="28"/>
      <c r="AN5" s="28"/>
      <c r="AO5" s="28"/>
      <c r="AP5" s="28"/>
      <c r="AQ5" s="13"/>
      <c r="AR5" s="28" t="s">
        <v>98</v>
      </c>
      <c r="AS5" s="28"/>
      <c r="AT5" s="28"/>
      <c r="AU5" s="28"/>
      <c r="AV5" s="28"/>
      <c r="AW5" s="13"/>
      <c r="AX5" s="28" t="s">
        <v>99</v>
      </c>
      <c r="AY5" s="28"/>
      <c r="AZ5" s="28"/>
      <c r="BA5" s="28"/>
      <c r="BB5" s="28"/>
      <c r="BC5" s="28"/>
      <c r="BD5" s="13"/>
      <c r="BE5" s="28" t="s">
        <v>100</v>
      </c>
      <c r="BF5" s="28"/>
      <c r="BG5" s="28"/>
      <c r="BH5" s="13"/>
      <c r="BI5" s="28" t="s">
        <v>101</v>
      </c>
      <c r="BJ5" s="28"/>
      <c r="BK5" s="13"/>
      <c r="BL5" s="28" t="s">
        <v>102</v>
      </c>
      <c r="BM5" s="28"/>
      <c r="BN5" s="28"/>
      <c r="BO5" s="28"/>
      <c r="BP5" s="28"/>
      <c r="BQ5" s="13"/>
      <c r="BR5" s="28" t="s">
        <v>103</v>
      </c>
      <c r="BS5" s="28"/>
      <c r="BT5" s="28"/>
      <c r="BU5" s="28"/>
      <c r="BV5" s="13"/>
      <c r="BW5" s="28" t="s">
        <v>104</v>
      </c>
      <c r="BX5" s="28"/>
      <c r="BY5" s="28"/>
      <c r="BZ5" s="28"/>
      <c r="CA5" s="28"/>
      <c r="CB5" s="13"/>
      <c r="CC5" s="28" t="s">
        <v>105</v>
      </c>
      <c r="CD5" s="28"/>
      <c r="CE5" s="28"/>
      <c r="CF5" s="28"/>
      <c r="CG5" s="28"/>
      <c r="CH5" s="28"/>
      <c r="CI5" s="28"/>
      <c r="CJ5" s="28"/>
      <c r="CK5" s="28"/>
      <c r="CL5" s="28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20.100000000000001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20.100000000000001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11" spans="2:90" x14ac:dyDescent="0.25">
      <c r="B11" s="6" t="s">
        <v>112</v>
      </c>
    </row>
    <row r="12" spans="2:90" x14ac:dyDescent="0.25">
      <c r="B12" s="24" t="s">
        <v>113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</row>
    <row r="13" spans="2:90" x14ac:dyDescent="0.25">
      <c r="B13" t="s">
        <v>106</v>
      </c>
      <c r="C13" s="17">
        <v>0.127826368089795</v>
      </c>
      <c r="D13" s="17">
        <v>0.12486614113632701</v>
      </c>
      <c r="E13" s="17">
        <v>0.13114799313554701</v>
      </c>
      <c r="F13" s="17"/>
      <c r="G13" s="17">
        <v>0.101669086632517</v>
      </c>
      <c r="H13" s="17">
        <v>0.126007993679222</v>
      </c>
      <c r="I13" s="17">
        <v>9.0376866402922904E-2</v>
      </c>
      <c r="J13" s="17">
        <v>9.0841593160262399E-2</v>
      </c>
      <c r="K13" s="17">
        <v>0.12950898164650099</v>
      </c>
      <c r="L13" s="17">
        <v>0.19223963332541699</v>
      </c>
      <c r="M13" s="17"/>
      <c r="N13" s="17">
        <v>0.137345604614794</v>
      </c>
      <c r="O13" s="17">
        <v>0.100550778955807</v>
      </c>
      <c r="P13" s="17">
        <v>0.114889323957675</v>
      </c>
      <c r="Q13" s="17">
        <v>0.15611243730542099</v>
      </c>
      <c r="R13" s="17"/>
      <c r="S13" s="17">
        <v>0.10502959416839899</v>
      </c>
      <c r="T13" s="17">
        <v>0.101898775454554</v>
      </c>
      <c r="U13" s="17">
        <v>0.160044207203867</v>
      </c>
      <c r="V13" s="17">
        <v>0.15057237684500699</v>
      </c>
      <c r="W13" s="17">
        <v>0.142532853873646</v>
      </c>
      <c r="X13" s="17">
        <v>0.11509232245008599</v>
      </c>
      <c r="Y13" s="17">
        <v>0.12100308777457899</v>
      </c>
      <c r="Z13" s="17">
        <v>0.174423510163528</v>
      </c>
      <c r="AA13" s="17">
        <v>0.13166578203344201</v>
      </c>
      <c r="AB13" s="17"/>
      <c r="AC13" s="17">
        <v>0.15199689103182301</v>
      </c>
      <c r="AD13" s="17">
        <v>0.121818419731944</v>
      </c>
      <c r="AE13" s="17">
        <v>9.3630304329661698E-2</v>
      </c>
      <c r="AF13" s="17"/>
      <c r="AG13" s="17">
        <v>0.166148063795755</v>
      </c>
      <c r="AH13" s="17">
        <v>0.132573615173249</v>
      </c>
      <c r="AI13" s="17">
        <v>0.124647533942536</v>
      </c>
      <c r="AJ13" s="17">
        <v>0.124794731428348</v>
      </c>
      <c r="AK13" s="17"/>
      <c r="AL13" s="17">
        <v>0.150384298299268</v>
      </c>
      <c r="AM13" s="17">
        <v>0.11228171881913999</v>
      </c>
      <c r="AN13" s="17">
        <v>9.9771409549931203E-2</v>
      </c>
      <c r="AO13" s="17">
        <v>0.15660533392221901</v>
      </c>
      <c r="AP13" s="17">
        <v>0.124528849159105</v>
      </c>
      <c r="AQ13" s="17"/>
      <c r="AR13" s="17">
        <v>0.16088680068498401</v>
      </c>
      <c r="AS13" s="17">
        <v>0.13556111078093999</v>
      </c>
      <c r="AT13" s="17">
        <v>0.123084154662816</v>
      </c>
      <c r="AU13" s="17">
        <v>0.114430709851281</v>
      </c>
      <c r="AV13" s="17">
        <v>0.11777423672123399</v>
      </c>
      <c r="AW13" s="17"/>
      <c r="AX13" s="17">
        <v>0.12822633703588501</v>
      </c>
      <c r="AY13" s="17">
        <v>0.11325843215515501</v>
      </c>
      <c r="AZ13" s="17">
        <v>0.108239109266</v>
      </c>
      <c r="BA13" s="17">
        <v>0.13913235905759599</v>
      </c>
      <c r="BB13" s="17">
        <v>0.14154006442613601</v>
      </c>
      <c r="BC13" s="17">
        <v>0.18796868936101899</v>
      </c>
      <c r="BD13" s="17"/>
      <c r="BE13" s="17">
        <v>0.10900394459426101</v>
      </c>
      <c r="BF13" s="17">
        <v>0.118987731006004</v>
      </c>
      <c r="BG13" s="17">
        <v>0.16141140413590499</v>
      </c>
      <c r="BH13" s="17"/>
      <c r="BI13" s="17">
        <v>0.13249514478798599</v>
      </c>
      <c r="BJ13" s="17">
        <v>0.126641071684405</v>
      </c>
      <c r="BK13" s="17"/>
      <c r="BL13" s="17">
        <v>0.16745789786298801</v>
      </c>
      <c r="BM13" s="17">
        <v>9.3532598692938604E-2</v>
      </c>
      <c r="BN13" s="17">
        <v>0.147936487888714</v>
      </c>
      <c r="BO13" s="17">
        <v>0.115633971862536</v>
      </c>
      <c r="BP13" s="17">
        <v>8.5839315348244197E-2</v>
      </c>
      <c r="BQ13" s="17"/>
      <c r="BR13" s="17">
        <v>0.12824118586855399</v>
      </c>
      <c r="BS13" s="17">
        <v>0.12418149856170101</v>
      </c>
      <c r="BT13" s="17">
        <v>0.11746096549302</v>
      </c>
      <c r="BU13" s="17">
        <v>0.13101047047800099</v>
      </c>
      <c r="BV13" s="17"/>
      <c r="BW13" s="17">
        <v>0.13500125995290899</v>
      </c>
      <c r="BX13" s="17">
        <v>0.13799741933319201</v>
      </c>
      <c r="BY13" s="17">
        <v>0.118456297202718</v>
      </c>
      <c r="BZ13" s="17">
        <v>0.12886737999693201</v>
      </c>
      <c r="CA13" s="17">
        <v>0.11752878599851101</v>
      </c>
      <c r="CB13" s="17"/>
      <c r="CC13" s="17">
        <v>0.102273716309958</v>
      </c>
      <c r="CD13" s="17">
        <v>0.11515326279431801</v>
      </c>
      <c r="CE13" s="17">
        <v>9.9112883505345001E-2</v>
      </c>
      <c r="CF13" s="17">
        <v>0.14121981603679301</v>
      </c>
      <c r="CG13" s="17">
        <v>0.13775177616099701</v>
      </c>
      <c r="CH13" s="17">
        <v>0.15593768595671401</v>
      </c>
      <c r="CI13" s="17">
        <v>0.115022014981406</v>
      </c>
      <c r="CJ13" s="17">
        <v>0.12946572346549001</v>
      </c>
      <c r="CK13" s="17">
        <v>0.13763591239244599</v>
      </c>
      <c r="CL13" s="17">
        <v>0.14557311498689199</v>
      </c>
    </row>
    <row r="14" spans="2:90" x14ac:dyDescent="0.25">
      <c r="B14" t="s">
        <v>107</v>
      </c>
      <c r="C14" s="17">
        <v>0.36972504283389002</v>
      </c>
      <c r="D14" s="17">
        <v>0.35800442986828601</v>
      </c>
      <c r="E14" s="17">
        <v>0.38124554457626297</v>
      </c>
      <c r="F14" s="17"/>
      <c r="G14" s="17">
        <v>0.19043164723505701</v>
      </c>
      <c r="H14" s="17">
        <v>0.31059235883189701</v>
      </c>
      <c r="I14" s="17">
        <v>0.33787534149385201</v>
      </c>
      <c r="J14" s="17">
        <v>0.34755441945915699</v>
      </c>
      <c r="K14" s="17">
        <v>0.39146656961086002</v>
      </c>
      <c r="L14" s="17">
        <v>0.51628781909703503</v>
      </c>
      <c r="M14" s="17"/>
      <c r="N14" s="17">
        <v>0.40437777118409501</v>
      </c>
      <c r="O14" s="17">
        <v>0.36265145535988502</v>
      </c>
      <c r="P14" s="17">
        <v>0.37198694207109001</v>
      </c>
      <c r="Q14" s="17">
        <v>0.339074627891853</v>
      </c>
      <c r="R14" s="17"/>
      <c r="S14" s="17">
        <v>0.33134405683776702</v>
      </c>
      <c r="T14" s="17">
        <v>0.401077759607262</v>
      </c>
      <c r="U14" s="17">
        <v>0.360568293906943</v>
      </c>
      <c r="V14" s="17">
        <v>0.38209016669283902</v>
      </c>
      <c r="W14" s="17">
        <v>0.34557047091432203</v>
      </c>
      <c r="X14" s="17">
        <v>0.360833499351082</v>
      </c>
      <c r="Y14" s="17">
        <v>0.384107932585187</v>
      </c>
      <c r="Z14" s="17">
        <v>0.40933399370740498</v>
      </c>
      <c r="AA14" s="17">
        <v>0.371053093851689</v>
      </c>
      <c r="AB14" s="17"/>
      <c r="AC14" s="17">
        <v>0.41469524941333602</v>
      </c>
      <c r="AD14" s="17">
        <v>0.394594761645021</v>
      </c>
      <c r="AE14" s="17">
        <v>0.28927074761661897</v>
      </c>
      <c r="AF14" s="17"/>
      <c r="AG14" s="17">
        <v>0.448326289822988</v>
      </c>
      <c r="AH14" s="17">
        <v>0.35924661800895302</v>
      </c>
      <c r="AI14" s="17">
        <v>0.38748282981523602</v>
      </c>
      <c r="AJ14" s="17">
        <v>0.36916784037636902</v>
      </c>
      <c r="AK14" s="17"/>
      <c r="AL14" s="17">
        <v>0.35678918369600299</v>
      </c>
      <c r="AM14" s="17">
        <v>0.35705927657877301</v>
      </c>
      <c r="AN14" s="17">
        <v>0.36130368824683001</v>
      </c>
      <c r="AO14" s="17">
        <v>0.36243659302522502</v>
      </c>
      <c r="AP14" s="17">
        <v>0.45708266775967299</v>
      </c>
      <c r="AQ14" s="17"/>
      <c r="AR14" s="17">
        <v>0.30700941727028502</v>
      </c>
      <c r="AS14" s="17">
        <v>0.349594397786407</v>
      </c>
      <c r="AT14" s="17">
        <v>0.39130453501533002</v>
      </c>
      <c r="AU14" s="17">
        <v>0.38090729326408002</v>
      </c>
      <c r="AV14" s="17">
        <v>0.42060096735001501</v>
      </c>
      <c r="AW14" s="17"/>
      <c r="AX14" s="17">
        <v>0.313472640673648</v>
      </c>
      <c r="AY14" s="17">
        <v>0.38365970809837402</v>
      </c>
      <c r="AZ14" s="17">
        <v>0.33980109269886599</v>
      </c>
      <c r="BA14" s="17">
        <v>0.378027844955036</v>
      </c>
      <c r="BB14" s="17">
        <v>0.45556772823086999</v>
      </c>
      <c r="BC14" s="17">
        <v>0.40008314059197098</v>
      </c>
      <c r="BD14" s="17"/>
      <c r="BE14" s="17">
        <v>0.29990170655672099</v>
      </c>
      <c r="BF14" s="17">
        <v>0.36675903611198901</v>
      </c>
      <c r="BG14" s="17">
        <v>0.46507981008952598</v>
      </c>
      <c r="BH14" s="17"/>
      <c r="BI14" s="17">
        <v>0.35482703586850101</v>
      </c>
      <c r="BJ14" s="17">
        <v>0.37350730856324099</v>
      </c>
      <c r="BK14" s="17"/>
      <c r="BL14" s="17">
        <v>0.47394176095467999</v>
      </c>
      <c r="BM14" s="17">
        <v>0.36096373251902703</v>
      </c>
      <c r="BN14" s="17">
        <v>0.25473384821905498</v>
      </c>
      <c r="BO14" s="17">
        <v>0.28826620855283902</v>
      </c>
      <c r="BP14" s="17">
        <v>0.27716951926322497</v>
      </c>
      <c r="BQ14" s="17"/>
      <c r="BR14" s="17">
        <v>0.38075573036606702</v>
      </c>
      <c r="BS14" s="17">
        <v>0.33404662215710201</v>
      </c>
      <c r="BT14" s="17">
        <v>0.31163744390387199</v>
      </c>
      <c r="BU14" s="17">
        <v>0.31190281101232897</v>
      </c>
      <c r="BV14" s="17"/>
      <c r="BW14" s="17">
        <v>0.41010558889868598</v>
      </c>
      <c r="BX14" s="17">
        <v>0.39563761877239201</v>
      </c>
      <c r="BY14" s="17">
        <v>0.38365126705593</v>
      </c>
      <c r="BZ14" s="17">
        <v>0.34477971571697302</v>
      </c>
      <c r="CA14" s="17">
        <v>0.330526657317885</v>
      </c>
      <c r="CB14" s="17"/>
      <c r="CC14" s="17">
        <v>0.30769337861004398</v>
      </c>
      <c r="CD14" s="17">
        <v>0.29061749701504802</v>
      </c>
      <c r="CE14" s="17">
        <v>0.33328163724974202</v>
      </c>
      <c r="CF14" s="17">
        <v>0.31925747999236298</v>
      </c>
      <c r="CG14" s="17">
        <v>0.41262548273308702</v>
      </c>
      <c r="CH14" s="17">
        <v>0.33290234812269498</v>
      </c>
      <c r="CI14" s="17">
        <v>0.40715405841244801</v>
      </c>
      <c r="CJ14" s="17">
        <v>0.43586591145296999</v>
      </c>
      <c r="CK14" s="17">
        <v>0.477980500782754</v>
      </c>
      <c r="CL14" s="17">
        <v>0.45045857616575002</v>
      </c>
    </row>
    <row r="15" spans="2:90" x14ac:dyDescent="0.25">
      <c r="B15" t="s">
        <v>108</v>
      </c>
      <c r="C15" s="17">
        <v>0.27729518564522898</v>
      </c>
      <c r="D15" s="17">
        <v>0.29617817172281802</v>
      </c>
      <c r="E15" s="17">
        <v>0.25897209444956998</v>
      </c>
      <c r="F15" s="17"/>
      <c r="G15" s="17">
        <v>0.35133247203930301</v>
      </c>
      <c r="H15" s="17">
        <v>0.31256167479268698</v>
      </c>
      <c r="I15" s="17">
        <v>0.32269325082668399</v>
      </c>
      <c r="J15" s="17">
        <v>0.31565478445380402</v>
      </c>
      <c r="K15" s="17">
        <v>0.25866843408130102</v>
      </c>
      <c r="L15" s="17">
        <v>0.17209669071664899</v>
      </c>
      <c r="M15" s="17"/>
      <c r="N15" s="17">
        <v>0.26610741669807098</v>
      </c>
      <c r="O15" s="17">
        <v>0.299107096185392</v>
      </c>
      <c r="P15" s="17">
        <v>0.26807751412361902</v>
      </c>
      <c r="Q15" s="17">
        <v>0.27392826571401302</v>
      </c>
      <c r="R15" s="17"/>
      <c r="S15" s="17">
        <v>0.30230577924117102</v>
      </c>
      <c r="T15" s="17">
        <v>0.27330220872543498</v>
      </c>
      <c r="U15" s="17">
        <v>0.269281525465286</v>
      </c>
      <c r="V15" s="17">
        <v>0.25426733898791098</v>
      </c>
      <c r="W15" s="17">
        <v>0.27725505667786698</v>
      </c>
      <c r="X15" s="17">
        <v>0.269920441161906</v>
      </c>
      <c r="Y15" s="17">
        <v>0.29587217110213199</v>
      </c>
      <c r="Z15" s="17">
        <v>0.23241467248167499</v>
      </c>
      <c r="AA15" s="17">
        <v>0.28654846010628199</v>
      </c>
      <c r="AB15" s="17"/>
      <c r="AC15" s="17">
        <v>0.240133066349349</v>
      </c>
      <c r="AD15" s="17">
        <v>0.289795971563369</v>
      </c>
      <c r="AE15" s="17">
        <v>0.312146285279153</v>
      </c>
      <c r="AF15" s="17"/>
      <c r="AG15" s="17">
        <v>0.23458613291508901</v>
      </c>
      <c r="AH15" s="17">
        <v>0.29572441351749701</v>
      </c>
      <c r="AI15" s="17">
        <v>0.29150626650844103</v>
      </c>
      <c r="AJ15" s="17">
        <v>0.290684076948448</v>
      </c>
      <c r="AK15" s="17"/>
      <c r="AL15" s="17">
        <v>0.27066198343239301</v>
      </c>
      <c r="AM15" s="17">
        <v>0.270796920971489</v>
      </c>
      <c r="AN15" s="17">
        <v>0.31653405673308699</v>
      </c>
      <c r="AO15" s="17">
        <v>0.27662744229500902</v>
      </c>
      <c r="AP15" s="17">
        <v>0.27369657005940401</v>
      </c>
      <c r="AQ15" s="17"/>
      <c r="AR15" s="17">
        <v>0.256936665225941</v>
      </c>
      <c r="AS15" s="17">
        <v>0.28580376383514799</v>
      </c>
      <c r="AT15" s="17">
        <v>0.27720160599854499</v>
      </c>
      <c r="AU15" s="17">
        <v>0.303557938289924</v>
      </c>
      <c r="AV15" s="17">
        <v>0.26632820937345397</v>
      </c>
      <c r="AW15" s="17"/>
      <c r="AX15" s="17">
        <v>0.31615842566789898</v>
      </c>
      <c r="AY15" s="17">
        <v>0.26609592811777799</v>
      </c>
      <c r="AZ15" s="17">
        <v>0.31315638984262001</v>
      </c>
      <c r="BA15" s="17">
        <v>0.27737736973733301</v>
      </c>
      <c r="BB15" s="17">
        <v>0.21195102062783999</v>
      </c>
      <c r="BC15" s="17">
        <v>0.231155233020056</v>
      </c>
      <c r="BD15" s="17"/>
      <c r="BE15" s="17">
        <v>0.322325674802665</v>
      </c>
      <c r="BF15" s="17">
        <v>0.29551798236225402</v>
      </c>
      <c r="BG15" s="17">
        <v>0.20541331350327399</v>
      </c>
      <c r="BH15" s="17"/>
      <c r="BI15" s="17">
        <v>0.27341329985096002</v>
      </c>
      <c r="BJ15" s="17">
        <v>0.27828070831541002</v>
      </c>
      <c r="BK15" s="17"/>
      <c r="BL15" s="17">
        <v>0.21158846795405301</v>
      </c>
      <c r="BM15" s="17">
        <v>0.31083826217967903</v>
      </c>
      <c r="BN15" s="17">
        <v>0.31674588031936102</v>
      </c>
      <c r="BO15" s="17">
        <v>0.33969420363345498</v>
      </c>
      <c r="BP15" s="17">
        <v>0.34458433517377401</v>
      </c>
      <c r="BQ15" s="17"/>
      <c r="BR15" s="17">
        <v>0.26959218075984898</v>
      </c>
      <c r="BS15" s="17">
        <v>0.30079007908108701</v>
      </c>
      <c r="BT15" s="17">
        <v>0.32993138351371198</v>
      </c>
      <c r="BU15" s="17">
        <v>0.33278417490172701</v>
      </c>
      <c r="BV15" s="17"/>
      <c r="BW15" s="17">
        <v>0.26519880008832403</v>
      </c>
      <c r="BX15" s="17">
        <v>0.27816000517237399</v>
      </c>
      <c r="BY15" s="17">
        <v>0.260999203266016</v>
      </c>
      <c r="BZ15" s="17">
        <v>0.27451326925896102</v>
      </c>
      <c r="CA15" s="17">
        <v>0.299046015768763</v>
      </c>
      <c r="CB15" s="17"/>
      <c r="CC15" s="17">
        <v>0.32938889827395301</v>
      </c>
      <c r="CD15" s="17">
        <v>0.279114474256838</v>
      </c>
      <c r="CE15" s="17">
        <v>0.31297199227797401</v>
      </c>
      <c r="CF15" s="17">
        <v>0.287563630578687</v>
      </c>
      <c r="CG15" s="17">
        <v>0.22550938303257301</v>
      </c>
      <c r="CH15" s="17">
        <v>0.27730585594069801</v>
      </c>
      <c r="CI15" s="17">
        <v>0.29513348331771699</v>
      </c>
      <c r="CJ15" s="17">
        <v>0.28458293356615999</v>
      </c>
      <c r="CK15" s="17">
        <v>0.217308555552537</v>
      </c>
      <c r="CL15" s="17">
        <v>0.23334136591462401</v>
      </c>
    </row>
    <row r="16" spans="2:90" x14ac:dyDescent="0.25">
      <c r="B16" t="s">
        <v>109</v>
      </c>
      <c r="C16" s="17">
        <v>9.2445727278069698E-2</v>
      </c>
      <c r="D16" s="17">
        <v>8.8220183107655101E-2</v>
      </c>
      <c r="E16" s="17">
        <v>9.6385063096456294E-2</v>
      </c>
      <c r="F16" s="17"/>
      <c r="G16" s="17">
        <v>0.14387076682137501</v>
      </c>
      <c r="H16" s="17">
        <v>0.123106714135008</v>
      </c>
      <c r="I16" s="17">
        <v>0.103970223333576</v>
      </c>
      <c r="J16" s="17">
        <v>8.5593509051635E-2</v>
      </c>
      <c r="K16" s="17">
        <v>9.2202619468115796E-2</v>
      </c>
      <c r="L16" s="17">
        <v>4.4139809268453199E-2</v>
      </c>
      <c r="M16" s="17"/>
      <c r="N16" s="17">
        <v>8.8409126585478504E-2</v>
      </c>
      <c r="O16" s="17">
        <v>9.8486357143178299E-2</v>
      </c>
      <c r="P16" s="17">
        <v>0.100985085852012</v>
      </c>
      <c r="Q16" s="17">
        <v>8.2770686805871393E-2</v>
      </c>
      <c r="R16" s="17"/>
      <c r="S16" s="17">
        <v>0.10171233693267299</v>
      </c>
      <c r="T16" s="17">
        <v>0.10236332600895499</v>
      </c>
      <c r="U16" s="17">
        <v>8.5342416296388807E-2</v>
      </c>
      <c r="V16" s="17">
        <v>8.5882285712830395E-2</v>
      </c>
      <c r="W16" s="17">
        <v>0.100655532524364</v>
      </c>
      <c r="X16" s="17">
        <v>0.11031904627924601</v>
      </c>
      <c r="Y16" s="17">
        <v>5.8536966359286E-2</v>
      </c>
      <c r="Z16" s="17">
        <v>7.0058486296470504E-2</v>
      </c>
      <c r="AA16" s="17">
        <v>9.3934111124668096E-2</v>
      </c>
      <c r="AB16" s="17"/>
      <c r="AC16" s="17">
        <v>7.7869371790788497E-2</v>
      </c>
      <c r="AD16" s="17">
        <v>9.2375673714338802E-2</v>
      </c>
      <c r="AE16" s="17">
        <v>0.113383929681437</v>
      </c>
      <c r="AF16" s="17"/>
      <c r="AG16" s="17">
        <v>7.8747108057972207E-2</v>
      </c>
      <c r="AH16" s="17">
        <v>9.80119705460194E-2</v>
      </c>
      <c r="AI16" s="17">
        <v>9.4489747463035595E-2</v>
      </c>
      <c r="AJ16" s="17">
        <v>8.9463079262661699E-2</v>
      </c>
      <c r="AK16" s="17"/>
      <c r="AL16" s="17">
        <v>7.52922282482162E-2</v>
      </c>
      <c r="AM16" s="17">
        <v>9.6137138274827103E-2</v>
      </c>
      <c r="AN16" s="17">
        <v>0.11546147311657599</v>
      </c>
      <c r="AO16" s="17">
        <v>0.100938159797796</v>
      </c>
      <c r="AP16" s="17">
        <v>3.7320731688667799E-2</v>
      </c>
      <c r="AQ16" s="17"/>
      <c r="AR16" s="17">
        <v>7.8278983847930306E-2</v>
      </c>
      <c r="AS16" s="17">
        <v>9.3900858794317907E-2</v>
      </c>
      <c r="AT16" s="17">
        <v>9.8261611936824006E-2</v>
      </c>
      <c r="AU16" s="17">
        <v>8.7781086276776193E-2</v>
      </c>
      <c r="AV16" s="17">
        <v>9.9550585294277905E-2</v>
      </c>
      <c r="AW16" s="17"/>
      <c r="AX16" s="17">
        <v>0.11173481111027</v>
      </c>
      <c r="AY16" s="17">
        <v>8.7677713195574394E-2</v>
      </c>
      <c r="AZ16" s="17">
        <v>9.2025470550829103E-2</v>
      </c>
      <c r="BA16" s="17">
        <v>8.2798159841981606E-2</v>
      </c>
      <c r="BB16" s="17">
        <v>9.1826430348178098E-2</v>
      </c>
      <c r="BC16" s="17">
        <v>7.1532013361387897E-2</v>
      </c>
      <c r="BD16" s="17"/>
      <c r="BE16" s="17">
        <v>0.10686944927086001</v>
      </c>
      <c r="BF16" s="17">
        <v>0.103514360932179</v>
      </c>
      <c r="BG16" s="17">
        <v>6.3899537253608196E-2</v>
      </c>
      <c r="BH16" s="17"/>
      <c r="BI16" s="17">
        <v>9.2783522680491795E-2</v>
      </c>
      <c r="BJ16" s="17">
        <v>9.2359968694583905E-2</v>
      </c>
      <c r="BK16" s="17"/>
      <c r="BL16" s="17">
        <v>6.1782709549933201E-2</v>
      </c>
      <c r="BM16" s="17">
        <v>8.97546454443785E-2</v>
      </c>
      <c r="BN16" s="17">
        <v>0.102351508099083</v>
      </c>
      <c r="BO16" s="17">
        <v>0.11778224149899</v>
      </c>
      <c r="BP16" s="17">
        <v>0.133401338160162</v>
      </c>
      <c r="BQ16" s="17"/>
      <c r="BR16" s="17">
        <v>8.8765677916169003E-2</v>
      </c>
      <c r="BS16" s="17">
        <v>0.114927666996748</v>
      </c>
      <c r="BT16" s="17">
        <v>0.114897946085221</v>
      </c>
      <c r="BU16" s="17">
        <v>0.10332081835644399</v>
      </c>
      <c r="BV16" s="17"/>
      <c r="BW16" s="17">
        <v>8.8196020408994394E-2</v>
      </c>
      <c r="BX16" s="17">
        <v>7.9838108789302503E-2</v>
      </c>
      <c r="BY16" s="17">
        <v>0.10221757036712401</v>
      </c>
      <c r="BZ16" s="17">
        <v>9.4831821605009095E-2</v>
      </c>
      <c r="CA16" s="17">
        <v>9.8729697772246106E-2</v>
      </c>
      <c r="CB16" s="17"/>
      <c r="CC16" s="17">
        <v>0.100392432703422</v>
      </c>
      <c r="CD16" s="17">
        <v>0.118497684203451</v>
      </c>
      <c r="CE16" s="17">
        <v>0.10418646631763299</v>
      </c>
      <c r="CF16" s="17">
        <v>0.11517601799539701</v>
      </c>
      <c r="CG16" s="17">
        <v>9.3048297747249306E-2</v>
      </c>
      <c r="CH16" s="17">
        <v>8.5292834557253006E-2</v>
      </c>
      <c r="CI16" s="17">
        <v>9.1614195498815207E-2</v>
      </c>
      <c r="CJ16" s="17">
        <v>5.1605600010502101E-2</v>
      </c>
      <c r="CK16" s="17">
        <v>7.5292866555927901E-2</v>
      </c>
      <c r="CL16" s="17">
        <v>8.4168432262676701E-2</v>
      </c>
    </row>
    <row r="17" spans="2:90" x14ac:dyDescent="0.25">
      <c r="B17" t="s">
        <v>110</v>
      </c>
      <c r="C17" s="17">
        <v>6.7227719065349606E-2</v>
      </c>
      <c r="D17" s="17">
        <v>6.9822223283430199E-2</v>
      </c>
      <c r="E17" s="17">
        <v>6.5089355156651499E-2</v>
      </c>
      <c r="F17" s="17"/>
      <c r="G17" s="17">
        <v>0.14243725832689899</v>
      </c>
      <c r="H17" s="17">
        <v>5.9206399655528499E-2</v>
      </c>
      <c r="I17" s="17">
        <v>6.3947700371885893E-2</v>
      </c>
      <c r="J17" s="17">
        <v>7.22439601402705E-2</v>
      </c>
      <c r="K17" s="17">
        <v>7.6245193086281499E-2</v>
      </c>
      <c r="L17" s="17">
        <v>3.1971176249369702E-2</v>
      </c>
      <c r="M17" s="17"/>
      <c r="N17" s="17">
        <v>5.8858717810615399E-2</v>
      </c>
      <c r="O17" s="17">
        <v>8.1548273921106598E-2</v>
      </c>
      <c r="P17" s="17">
        <v>8.2447767328086202E-2</v>
      </c>
      <c r="Q17" s="17">
        <v>4.78930046248797E-2</v>
      </c>
      <c r="R17" s="17"/>
      <c r="S17" s="17">
        <v>8.9023916091633001E-2</v>
      </c>
      <c r="T17" s="17">
        <v>5.3686995402601197E-2</v>
      </c>
      <c r="U17" s="17">
        <v>4.8757756947492299E-2</v>
      </c>
      <c r="V17" s="17">
        <v>7.4671399778446501E-2</v>
      </c>
      <c r="W17" s="17">
        <v>8.7699550295394793E-2</v>
      </c>
      <c r="X17" s="17">
        <v>7.2933119650734998E-2</v>
      </c>
      <c r="Y17" s="17">
        <v>7.3645667791056496E-2</v>
      </c>
      <c r="Z17" s="17">
        <v>5.4942764192007297E-2</v>
      </c>
      <c r="AA17" s="17">
        <v>4.7660529750952203E-2</v>
      </c>
      <c r="AB17" s="17"/>
      <c r="AC17" s="17">
        <v>5.83672223800967E-2</v>
      </c>
      <c r="AD17" s="17">
        <v>5.3514624591619403E-2</v>
      </c>
      <c r="AE17" s="17">
        <v>7.9076394059921604E-2</v>
      </c>
      <c r="AF17" s="17"/>
      <c r="AG17" s="17">
        <v>2.77773239382135E-2</v>
      </c>
      <c r="AH17" s="17">
        <v>6.8139986304887906E-2</v>
      </c>
      <c r="AI17" s="17">
        <v>4.79931979211011E-2</v>
      </c>
      <c r="AJ17" s="17">
        <v>7.8705950517538301E-2</v>
      </c>
      <c r="AK17" s="17"/>
      <c r="AL17" s="17">
        <v>6.5402143459464795E-2</v>
      </c>
      <c r="AM17" s="17">
        <v>8.7899846924699196E-2</v>
      </c>
      <c r="AN17" s="17">
        <v>6.11725592446795E-2</v>
      </c>
      <c r="AO17" s="17">
        <v>4.9848946119362997E-2</v>
      </c>
      <c r="AP17" s="17">
        <v>6.3024283784446897E-2</v>
      </c>
      <c r="AQ17" s="17"/>
      <c r="AR17" s="17">
        <v>8.6866334807347803E-2</v>
      </c>
      <c r="AS17" s="17">
        <v>5.4901085242471302E-2</v>
      </c>
      <c r="AT17" s="17">
        <v>6.9032490150659695E-2</v>
      </c>
      <c r="AU17" s="17">
        <v>6.4849871209950602E-2</v>
      </c>
      <c r="AV17" s="17">
        <v>6.1114224385484903E-2</v>
      </c>
      <c r="AW17" s="17"/>
      <c r="AX17" s="17">
        <v>6.1940259624525401E-2</v>
      </c>
      <c r="AY17" s="17">
        <v>8.0887540374983705E-2</v>
      </c>
      <c r="AZ17" s="17">
        <v>7.3202375274780504E-2</v>
      </c>
      <c r="BA17" s="17">
        <v>5.83946314378187E-2</v>
      </c>
      <c r="BB17" s="17">
        <v>5.3419896598455002E-2</v>
      </c>
      <c r="BC17" s="17">
        <v>5.8078821608485598E-2</v>
      </c>
      <c r="BD17" s="17"/>
      <c r="BE17" s="17">
        <v>8.9074992603955905E-2</v>
      </c>
      <c r="BF17" s="17">
        <v>5.4718170092501503E-2</v>
      </c>
      <c r="BG17" s="17">
        <v>5.1350445900696103E-2</v>
      </c>
      <c r="BH17" s="17"/>
      <c r="BI17" s="17">
        <v>8.5760899623504805E-2</v>
      </c>
      <c r="BJ17" s="17">
        <v>6.2522565292510393E-2</v>
      </c>
      <c r="BK17" s="17"/>
      <c r="BL17" s="17">
        <v>4.2849397111179403E-2</v>
      </c>
      <c r="BM17" s="17">
        <v>6.5230362161255995E-2</v>
      </c>
      <c r="BN17" s="17">
        <v>0.10353706940523701</v>
      </c>
      <c r="BO17" s="17">
        <v>6.23608355371029E-2</v>
      </c>
      <c r="BP17" s="17">
        <v>9.1817262760267596E-2</v>
      </c>
      <c r="BQ17" s="17"/>
      <c r="BR17" s="17">
        <v>7.06436203572329E-2</v>
      </c>
      <c r="BS17" s="17">
        <v>4.0184000682633302E-2</v>
      </c>
      <c r="BT17" s="17">
        <v>6.0012369159291902E-2</v>
      </c>
      <c r="BU17" s="17">
        <v>5.4668253757417198E-2</v>
      </c>
      <c r="BV17" s="17"/>
      <c r="BW17" s="17">
        <v>3.9432166924055601E-2</v>
      </c>
      <c r="BX17" s="17">
        <v>6.50447200819773E-2</v>
      </c>
      <c r="BY17" s="17">
        <v>6.8358219341039694E-2</v>
      </c>
      <c r="BZ17" s="17">
        <v>8.6385668614123307E-2</v>
      </c>
      <c r="CA17" s="17">
        <v>7.6131218447595794E-2</v>
      </c>
      <c r="CB17" s="17"/>
      <c r="CC17" s="17">
        <v>8.4433580631703795E-2</v>
      </c>
      <c r="CD17" s="17">
        <v>0.10472177138710501</v>
      </c>
      <c r="CE17" s="17">
        <v>7.8617485939869197E-2</v>
      </c>
      <c r="CF17" s="17">
        <v>7.67791928322685E-2</v>
      </c>
      <c r="CG17" s="17">
        <v>6.6378315099129698E-2</v>
      </c>
      <c r="CH17" s="17">
        <v>6.45478517218009E-2</v>
      </c>
      <c r="CI17" s="17">
        <v>3.9447937065158499E-2</v>
      </c>
      <c r="CJ17" s="17">
        <v>5.9092430370912198E-2</v>
      </c>
      <c r="CK17" s="17">
        <v>4.5147788390820301E-2</v>
      </c>
      <c r="CL17" s="17">
        <v>4.50238931936719E-2</v>
      </c>
    </row>
    <row r="18" spans="2:90" x14ac:dyDescent="0.25">
      <c r="B18" t="s">
        <v>111</v>
      </c>
      <c r="C18" s="17">
        <v>6.5479957087666796E-2</v>
      </c>
      <c r="D18" s="17">
        <v>6.2908850881483999E-2</v>
      </c>
      <c r="E18" s="17">
        <v>6.7159949585512496E-2</v>
      </c>
      <c r="F18" s="17"/>
      <c r="G18" s="17">
        <v>7.0258768944849698E-2</v>
      </c>
      <c r="H18" s="17">
        <v>6.8524858905657599E-2</v>
      </c>
      <c r="I18" s="17">
        <v>8.1136617571078901E-2</v>
      </c>
      <c r="J18" s="17">
        <v>8.8111733734871203E-2</v>
      </c>
      <c r="K18" s="17">
        <v>5.1908202106940603E-2</v>
      </c>
      <c r="L18" s="17">
        <v>4.32648713430763E-2</v>
      </c>
      <c r="M18" s="17"/>
      <c r="N18" s="17">
        <v>4.49013631069453E-2</v>
      </c>
      <c r="O18" s="17">
        <v>5.76560384346302E-2</v>
      </c>
      <c r="P18" s="17">
        <v>6.1613366667518703E-2</v>
      </c>
      <c r="Q18" s="17">
        <v>0.10022097765796199</v>
      </c>
      <c r="R18" s="17"/>
      <c r="S18" s="17">
        <v>7.05843167283568E-2</v>
      </c>
      <c r="T18" s="17">
        <v>6.7670934801192295E-2</v>
      </c>
      <c r="U18" s="17">
        <v>7.6005800180022606E-2</v>
      </c>
      <c r="V18" s="17">
        <v>5.2516431982965302E-2</v>
      </c>
      <c r="W18" s="17">
        <v>4.6286535714406198E-2</v>
      </c>
      <c r="X18" s="17">
        <v>7.0901571106945199E-2</v>
      </c>
      <c r="Y18" s="17">
        <v>6.6834174387759196E-2</v>
      </c>
      <c r="Z18" s="17">
        <v>5.8826573158914403E-2</v>
      </c>
      <c r="AA18" s="17">
        <v>6.91380231329662E-2</v>
      </c>
      <c r="AB18" s="17"/>
      <c r="AC18" s="17">
        <v>5.6938199034605598E-2</v>
      </c>
      <c r="AD18" s="17">
        <v>4.7900548753707202E-2</v>
      </c>
      <c r="AE18" s="17">
        <v>0.112492339033208</v>
      </c>
      <c r="AF18" s="17"/>
      <c r="AG18" s="17">
        <v>4.4415081469982701E-2</v>
      </c>
      <c r="AH18" s="17">
        <v>4.6303396449393797E-2</v>
      </c>
      <c r="AI18" s="17">
        <v>5.3880424349650402E-2</v>
      </c>
      <c r="AJ18" s="17">
        <v>4.71843214666346E-2</v>
      </c>
      <c r="AK18" s="17"/>
      <c r="AL18" s="17">
        <v>8.1470162864654999E-2</v>
      </c>
      <c r="AM18" s="17">
        <v>7.5825098431071797E-2</v>
      </c>
      <c r="AN18" s="17">
        <v>4.5756813108896802E-2</v>
      </c>
      <c r="AO18" s="17">
        <v>5.3543524840388199E-2</v>
      </c>
      <c r="AP18" s="17">
        <v>4.4346897548702503E-2</v>
      </c>
      <c r="AQ18" s="17"/>
      <c r="AR18" s="17">
        <v>0.110021798163512</v>
      </c>
      <c r="AS18" s="17">
        <v>8.0238783560716606E-2</v>
      </c>
      <c r="AT18" s="17">
        <v>4.1115602235824403E-2</v>
      </c>
      <c r="AU18" s="17">
        <v>4.8473101107987901E-2</v>
      </c>
      <c r="AV18" s="17">
        <v>3.4631776875533198E-2</v>
      </c>
      <c r="AW18" s="17"/>
      <c r="AX18" s="17">
        <v>6.8467525887773203E-2</v>
      </c>
      <c r="AY18" s="17">
        <v>6.8420678058134898E-2</v>
      </c>
      <c r="AZ18" s="17">
        <v>7.3575562366904407E-2</v>
      </c>
      <c r="BA18" s="17">
        <v>6.4269634970234801E-2</v>
      </c>
      <c r="BB18" s="17">
        <v>4.5694859768520897E-2</v>
      </c>
      <c r="BC18" s="17">
        <v>5.1182102057080001E-2</v>
      </c>
      <c r="BD18" s="17"/>
      <c r="BE18" s="17">
        <v>7.2824232171538106E-2</v>
      </c>
      <c r="BF18" s="17">
        <v>6.0502719495072299E-2</v>
      </c>
      <c r="BG18" s="17">
        <v>5.2845489116990003E-2</v>
      </c>
      <c r="BH18" s="17"/>
      <c r="BI18" s="17">
        <v>6.0720097188556699E-2</v>
      </c>
      <c r="BJ18" s="17">
        <v>6.6688377449849498E-2</v>
      </c>
      <c r="BK18" s="17"/>
      <c r="BL18" s="17">
        <v>4.2379766567166702E-2</v>
      </c>
      <c r="BM18" s="17">
        <v>7.9680399002721503E-2</v>
      </c>
      <c r="BN18" s="17">
        <v>7.4695206068551095E-2</v>
      </c>
      <c r="BO18" s="17">
        <v>7.6262538915076894E-2</v>
      </c>
      <c r="BP18" s="17">
        <v>6.7188229294327703E-2</v>
      </c>
      <c r="BQ18" s="17"/>
      <c r="BR18" s="17">
        <v>6.2001604732128297E-2</v>
      </c>
      <c r="BS18" s="17">
        <v>8.5870132520729101E-2</v>
      </c>
      <c r="BT18" s="17">
        <v>6.6059891844882604E-2</v>
      </c>
      <c r="BU18" s="17">
        <v>6.6313471494082801E-2</v>
      </c>
      <c r="BV18" s="17"/>
      <c r="BW18" s="17">
        <v>6.2066163727030103E-2</v>
      </c>
      <c r="BX18" s="17">
        <v>4.3322127850762303E-2</v>
      </c>
      <c r="BY18" s="17">
        <v>6.6317442767171997E-2</v>
      </c>
      <c r="BZ18" s="17">
        <v>7.06221448080009E-2</v>
      </c>
      <c r="CA18" s="17">
        <v>7.8037624694999294E-2</v>
      </c>
      <c r="CB18" s="17"/>
      <c r="CC18" s="17">
        <v>7.5817993470919207E-2</v>
      </c>
      <c r="CD18" s="17">
        <v>9.18953103432395E-2</v>
      </c>
      <c r="CE18" s="17">
        <v>7.1829534709437107E-2</v>
      </c>
      <c r="CF18" s="17">
        <v>6.0003862564491799E-2</v>
      </c>
      <c r="CG18" s="17">
        <v>6.4686745226964798E-2</v>
      </c>
      <c r="CH18" s="17">
        <v>8.4013423700838294E-2</v>
      </c>
      <c r="CI18" s="17">
        <v>5.16283107244545E-2</v>
      </c>
      <c r="CJ18" s="17">
        <v>3.9387401133966098E-2</v>
      </c>
      <c r="CK18" s="17">
        <v>4.6634376325514398E-2</v>
      </c>
      <c r="CL18" s="17">
        <v>4.1434617476385903E-2</v>
      </c>
    </row>
    <row r="19" spans="2:90" x14ac:dyDescent="0.25"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</row>
    <row r="20" spans="2:90" x14ac:dyDescent="0.25">
      <c r="B20" s="6" t="s">
        <v>136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</row>
    <row r="21" spans="2:90" x14ac:dyDescent="0.25">
      <c r="B21" s="24" t="s">
        <v>113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</row>
    <row r="22" spans="2:90" x14ac:dyDescent="0.25">
      <c r="B22" t="s">
        <v>132</v>
      </c>
      <c r="C22" s="17">
        <v>0.58714480388736401</v>
      </c>
      <c r="D22" s="17">
        <v>0.56332470151521497</v>
      </c>
      <c r="E22" s="17">
        <v>0.60950117674403703</v>
      </c>
      <c r="F22" s="17"/>
      <c r="G22" s="17">
        <v>0.57165037794943496</v>
      </c>
      <c r="H22" s="17">
        <v>0.56255603348807404</v>
      </c>
      <c r="I22" s="17">
        <v>0.62504627425800696</v>
      </c>
      <c r="J22" s="17">
        <v>0.63317089630245804</v>
      </c>
      <c r="K22" s="17">
        <v>0.56870790289419704</v>
      </c>
      <c r="L22" s="17">
        <v>0.56519662604240395</v>
      </c>
      <c r="M22" s="17"/>
      <c r="N22" s="17">
        <v>0.58522392906764797</v>
      </c>
      <c r="O22" s="17">
        <v>0.61473527251052396</v>
      </c>
      <c r="P22" s="17">
        <v>0.57811125809867103</v>
      </c>
      <c r="Q22" s="17">
        <v>0.56977661641975996</v>
      </c>
      <c r="R22" s="17"/>
      <c r="S22" s="17">
        <v>0.63511308384118503</v>
      </c>
      <c r="T22" s="17">
        <v>0.60723657602414505</v>
      </c>
      <c r="U22" s="17">
        <v>0.52531185775185696</v>
      </c>
      <c r="V22" s="17">
        <v>0.51269546256133003</v>
      </c>
      <c r="W22" s="17">
        <v>0.55654055241886402</v>
      </c>
      <c r="X22" s="17">
        <v>0.58110136496909004</v>
      </c>
      <c r="Y22" s="17">
        <v>0.59910262364260602</v>
      </c>
      <c r="Z22" s="17">
        <v>0.55948004811535501</v>
      </c>
      <c r="AA22" s="17">
        <v>0.64207445611720904</v>
      </c>
      <c r="AB22" s="17"/>
      <c r="AC22" s="17">
        <v>0.56789005070290099</v>
      </c>
      <c r="AD22" s="17">
        <v>0.61329789786252698</v>
      </c>
      <c r="AE22" s="17">
        <v>0.57951891868943795</v>
      </c>
      <c r="AF22" s="17"/>
      <c r="AG22" s="17">
        <v>0.57701090199233396</v>
      </c>
      <c r="AH22" s="17">
        <v>0.63193436515514601</v>
      </c>
      <c r="AI22" s="17">
        <v>0.57894447329990295</v>
      </c>
      <c r="AJ22" s="17">
        <v>0.545080917793758</v>
      </c>
      <c r="AK22" s="17"/>
      <c r="AL22" s="17">
        <v>0.57477583763739404</v>
      </c>
      <c r="AM22" s="17">
        <v>0.58007001412762105</v>
      </c>
      <c r="AN22" s="17">
        <v>0.61330628541068399</v>
      </c>
      <c r="AO22" s="17">
        <v>0.59453546176421102</v>
      </c>
      <c r="AP22" s="17">
        <v>0.58271642295391102</v>
      </c>
      <c r="AQ22" s="17"/>
      <c r="AR22" s="17">
        <v>0.57305730037411995</v>
      </c>
      <c r="AS22" s="17">
        <v>0.55852382431032899</v>
      </c>
      <c r="AT22" s="17">
        <v>0.59910870454555398</v>
      </c>
      <c r="AU22" s="17">
        <v>0.61965873132587201</v>
      </c>
      <c r="AV22" s="17">
        <v>0.59264354273288999</v>
      </c>
      <c r="AW22" s="17"/>
      <c r="AX22" s="17">
        <v>0.59833639027583496</v>
      </c>
      <c r="AY22" s="17">
        <v>0.57037614453637997</v>
      </c>
      <c r="AZ22" s="17">
        <v>0.62870307879345499</v>
      </c>
      <c r="BA22" s="17">
        <v>0.68826863189610998</v>
      </c>
      <c r="BB22" s="17">
        <v>0.50235753231394098</v>
      </c>
      <c r="BC22" s="17">
        <v>0.38953397794746902</v>
      </c>
      <c r="BD22" s="17"/>
      <c r="BE22" s="17">
        <v>0.60647234533443395</v>
      </c>
      <c r="BF22" s="17">
        <v>0.58965101496959105</v>
      </c>
      <c r="BG22" s="17">
        <v>0.56452437917336395</v>
      </c>
      <c r="BH22" s="17"/>
      <c r="BI22" s="17">
        <v>0.57532142319708102</v>
      </c>
      <c r="BJ22" s="17">
        <v>0.590146491810709</v>
      </c>
      <c r="BK22" s="17"/>
      <c r="BL22" s="17">
        <v>0.58195989020385097</v>
      </c>
      <c r="BM22" s="17">
        <v>0.58952428859776296</v>
      </c>
      <c r="BN22" s="17">
        <v>0.50883555003104897</v>
      </c>
      <c r="BO22" s="17">
        <v>0.59022614930675299</v>
      </c>
      <c r="BP22" s="17">
        <v>0.63066100276881798</v>
      </c>
      <c r="BQ22" s="17"/>
      <c r="BR22" s="17">
        <v>0.59383352114185906</v>
      </c>
      <c r="BS22" s="17">
        <v>0.55308754462379195</v>
      </c>
      <c r="BT22" s="17">
        <v>0.59555121274474399</v>
      </c>
      <c r="BU22" s="17">
        <v>0.50821861309262595</v>
      </c>
      <c r="BV22" s="17"/>
      <c r="BW22" s="17">
        <v>0.64082570470799205</v>
      </c>
      <c r="BX22" s="17">
        <v>0.61052615734359905</v>
      </c>
      <c r="BY22" s="17">
        <v>0.58685129682411896</v>
      </c>
      <c r="BZ22" s="17">
        <v>0.543936649963779</v>
      </c>
      <c r="CA22" s="17">
        <v>0.57205166948892305</v>
      </c>
      <c r="CB22" s="17"/>
      <c r="CC22" s="17">
        <v>0.55517632991652199</v>
      </c>
      <c r="CD22" s="17">
        <v>0.55707627789754499</v>
      </c>
      <c r="CE22" s="17">
        <v>0.60454358313486201</v>
      </c>
      <c r="CF22" s="17">
        <v>0.60099930168200399</v>
      </c>
      <c r="CG22" s="17">
        <v>0.53090467074688896</v>
      </c>
      <c r="CH22" s="17">
        <v>0.62780056093562997</v>
      </c>
      <c r="CI22" s="17">
        <v>0.59210292023900502</v>
      </c>
      <c r="CJ22" s="17">
        <v>0.61853990430502503</v>
      </c>
      <c r="CK22" s="17">
        <v>0.59651732728544904</v>
      </c>
      <c r="CL22" s="17">
        <v>0.62276882228359698</v>
      </c>
    </row>
    <row r="23" spans="2:90" x14ac:dyDescent="0.25">
      <c r="B23" t="s">
        <v>133</v>
      </c>
      <c r="C23" s="17">
        <v>0.30881397893449503</v>
      </c>
      <c r="D23" s="17">
        <v>0.32492831274679801</v>
      </c>
      <c r="E23" s="17">
        <v>0.29464993587474297</v>
      </c>
      <c r="F23" s="17"/>
      <c r="G23" s="17">
        <v>0.28403942384141501</v>
      </c>
      <c r="H23" s="17">
        <v>0.31166604486522698</v>
      </c>
      <c r="I23" s="17">
        <v>0.26934935459599302</v>
      </c>
      <c r="J23" s="17">
        <v>0.26810273849816002</v>
      </c>
      <c r="K23" s="17">
        <v>0.329911903933367</v>
      </c>
      <c r="L23" s="17">
        <v>0.36009123152993699</v>
      </c>
      <c r="M23" s="17"/>
      <c r="N23" s="17">
        <v>0.32659185377004302</v>
      </c>
      <c r="O23" s="17">
        <v>0.28633424590738699</v>
      </c>
      <c r="P23" s="17">
        <v>0.32641400007618598</v>
      </c>
      <c r="Q23" s="17">
        <v>0.295744851332153</v>
      </c>
      <c r="R23" s="17"/>
      <c r="S23" s="17">
        <v>0.24873648996949399</v>
      </c>
      <c r="T23" s="17">
        <v>0.28596413670961301</v>
      </c>
      <c r="U23" s="17">
        <v>0.38203459667332401</v>
      </c>
      <c r="V23" s="17">
        <v>0.36558314140522302</v>
      </c>
      <c r="W23" s="17">
        <v>0.35327615242399901</v>
      </c>
      <c r="X23" s="17">
        <v>0.300337732559946</v>
      </c>
      <c r="Y23" s="17">
        <v>0.31592258750366597</v>
      </c>
      <c r="Z23" s="17">
        <v>0.35693324329769099</v>
      </c>
      <c r="AA23" s="17">
        <v>0.25857039686065197</v>
      </c>
      <c r="AB23" s="17"/>
      <c r="AC23" s="17">
        <v>0.33742350175178998</v>
      </c>
      <c r="AD23" s="17">
        <v>0.30155474195943399</v>
      </c>
      <c r="AE23" s="17">
        <v>0.27951377526586602</v>
      </c>
      <c r="AF23" s="17"/>
      <c r="AG23" s="17">
        <v>0.33667189699236999</v>
      </c>
      <c r="AH23" s="17">
        <v>0.27819252467776101</v>
      </c>
      <c r="AI23" s="17">
        <v>0.322703973051715</v>
      </c>
      <c r="AJ23" s="17">
        <v>0.35525581027053499</v>
      </c>
      <c r="AK23" s="17"/>
      <c r="AL23" s="17">
        <v>0.31543714786653299</v>
      </c>
      <c r="AM23" s="17">
        <v>0.323874302845577</v>
      </c>
      <c r="AN23" s="17">
        <v>0.29244553631251702</v>
      </c>
      <c r="AO23" s="17">
        <v>0.29041718107513698</v>
      </c>
      <c r="AP23" s="17">
        <v>0.23280944845856999</v>
      </c>
      <c r="AQ23" s="17"/>
      <c r="AR23" s="17">
        <v>0.27545068305466702</v>
      </c>
      <c r="AS23" s="17">
        <v>0.33004655800527299</v>
      </c>
      <c r="AT23" s="17">
        <v>0.30804516283877398</v>
      </c>
      <c r="AU23" s="17">
        <v>0.29647464609109597</v>
      </c>
      <c r="AV23" s="17">
        <v>0.32087162500105998</v>
      </c>
      <c r="AW23" s="17"/>
      <c r="AX23" s="17">
        <v>0.27430620835773201</v>
      </c>
      <c r="AY23" s="17">
        <v>0.31658716400366799</v>
      </c>
      <c r="AZ23" s="17">
        <v>0.29524091118523299</v>
      </c>
      <c r="BA23" s="17">
        <v>0.230075683084392</v>
      </c>
      <c r="BB23" s="17">
        <v>0.43404635733543001</v>
      </c>
      <c r="BC23" s="17">
        <v>0.440206009418801</v>
      </c>
      <c r="BD23" s="17"/>
      <c r="BE23" s="17">
        <v>0.27825775456612201</v>
      </c>
      <c r="BF23" s="17">
        <v>0.30250511103891398</v>
      </c>
      <c r="BG23" s="17">
        <v>0.35563830115054501</v>
      </c>
      <c r="BH23" s="17"/>
      <c r="BI23" s="17">
        <v>0.32475184902894599</v>
      </c>
      <c r="BJ23" s="17">
        <v>0.30476771556536503</v>
      </c>
      <c r="BK23" s="17"/>
      <c r="BL23" s="17">
        <v>0.331053601074982</v>
      </c>
      <c r="BM23" s="17">
        <v>0.31005283928295901</v>
      </c>
      <c r="BN23" s="17">
        <v>0.34825771171633002</v>
      </c>
      <c r="BO23" s="17">
        <v>0.27929354123288203</v>
      </c>
      <c r="BP23" s="17">
        <v>0.27524562726836599</v>
      </c>
      <c r="BQ23" s="17"/>
      <c r="BR23" s="17">
        <v>0.31149234124682301</v>
      </c>
      <c r="BS23" s="17">
        <v>0.29726428408684502</v>
      </c>
      <c r="BT23" s="17">
        <v>0.26425819520728</v>
      </c>
      <c r="BU23" s="17">
        <v>0.34557401569373303</v>
      </c>
      <c r="BV23" s="17"/>
      <c r="BW23" s="17">
        <v>0.28377051361500699</v>
      </c>
      <c r="BX23" s="17">
        <v>0.31057072334901198</v>
      </c>
      <c r="BY23" s="17">
        <v>0.31331923137005702</v>
      </c>
      <c r="BZ23" s="17">
        <v>0.326664922736284</v>
      </c>
      <c r="CA23" s="17">
        <v>0.29580968865692903</v>
      </c>
      <c r="CB23" s="17"/>
      <c r="CC23" s="17">
        <v>0.29404002689016501</v>
      </c>
      <c r="CD23" s="17">
        <v>0.29670064697503301</v>
      </c>
      <c r="CE23" s="17">
        <v>0.27638380006926699</v>
      </c>
      <c r="CF23" s="17">
        <v>0.29297849556632399</v>
      </c>
      <c r="CG23" s="17">
        <v>0.36290911632185202</v>
      </c>
      <c r="CH23" s="17">
        <v>0.27071588160634702</v>
      </c>
      <c r="CI23" s="17">
        <v>0.32085096588742501</v>
      </c>
      <c r="CJ23" s="17">
        <v>0.31125659869642203</v>
      </c>
      <c r="CK23" s="17">
        <v>0.33314893503783399</v>
      </c>
      <c r="CL23" s="17">
        <v>0.32693037907980399</v>
      </c>
    </row>
    <row r="24" spans="2:90" x14ac:dyDescent="0.25">
      <c r="B24" t="s">
        <v>134</v>
      </c>
      <c r="C24" s="17">
        <v>7.47550381040782E-2</v>
      </c>
      <c r="D24" s="17">
        <v>8.6649961559859295E-2</v>
      </c>
      <c r="E24" s="17">
        <v>6.3524421137978196E-2</v>
      </c>
      <c r="F24" s="17"/>
      <c r="G24" s="17">
        <v>8.3633129940950901E-2</v>
      </c>
      <c r="H24" s="17">
        <v>7.0004220848849094E-2</v>
      </c>
      <c r="I24" s="17">
        <v>6.7399696591459599E-2</v>
      </c>
      <c r="J24" s="17">
        <v>8.0809851976679101E-2</v>
      </c>
      <c r="K24" s="17">
        <v>9.1060367197949604E-2</v>
      </c>
      <c r="L24" s="17">
        <v>6.3967933033609106E-2</v>
      </c>
      <c r="M24" s="17"/>
      <c r="N24" s="17">
        <v>6.4839230185760502E-2</v>
      </c>
      <c r="O24" s="17">
        <v>7.1004566381177803E-2</v>
      </c>
      <c r="P24" s="17">
        <v>7.5143912018551404E-2</v>
      </c>
      <c r="Q24" s="17">
        <v>8.9043236201920298E-2</v>
      </c>
      <c r="R24" s="17"/>
      <c r="S24" s="17">
        <v>7.0234452800050501E-2</v>
      </c>
      <c r="T24" s="17">
        <v>7.8002594614424797E-2</v>
      </c>
      <c r="U24" s="17">
        <v>8.0953947852907701E-2</v>
      </c>
      <c r="V24" s="17">
        <v>9.8293067098539494E-2</v>
      </c>
      <c r="W24" s="17">
        <v>7.0322981118013397E-2</v>
      </c>
      <c r="X24" s="17">
        <v>6.8618976808704699E-2</v>
      </c>
      <c r="Y24" s="17">
        <v>5.4641915045432303E-2</v>
      </c>
      <c r="Z24" s="17">
        <v>7.2979908577668506E-2</v>
      </c>
      <c r="AA24" s="17">
        <v>7.5006368891473399E-2</v>
      </c>
      <c r="AB24" s="17"/>
      <c r="AC24" s="17">
        <v>8.2245511392650905E-2</v>
      </c>
      <c r="AD24" s="17">
        <v>6.7545601845302394E-2</v>
      </c>
      <c r="AE24" s="17">
        <v>6.6152414049501299E-2</v>
      </c>
      <c r="AF24" s="17"/>
      <c r="AG24" s="17">
        <v>6.9818135105632395E-2</v>
      </c>
      <c r="AH24" s="17">
        <v>6.12486438025968E-2</v>
      </c>
      <c r="AI24" s="17">
        <v>8.3430624516729099E-2</v>
      </c>
      <c r="AJ24" s="17">
        <v>8.4993912918704201E-2</v>
      </c>
      <c r="AK24" s="17"/>
      <c r="AL24" s="17">
        <v>7.2964802205704393E-2</v>
      </c>
      <c r="AM24" s="17">
        <v>7.4906824172508796E-2</v>
      </c>
      <c r="AN24" s="17">
        <v>6.46435781777258E-2</v>
      </c>
      <c r="AO24" s="17">
        <v>9.1644822574014198E-2</v>
      </c>
      <c r="AP24" s="17">
        <v>9.3994792671231203E-2</v>
      </c>
      <c r="AQ24" s="17"/>
      <c r="AR24" s="17">
        <v>8.5639706414158107E-2</v>
      </c>
      <c r="AS24" s="17">
        <v>7.9916473737435698E-2</v>
      </c>
      <c r="AT24" s="17">
        <v>7.8098481655447805E-2</v>
      </c>
      <c r="AU24" s="17">
        <v>6.0575969096500697E-2</v>
      </c>
      <c r="AV24" s="17">
        <v>6.3552299337306495E-2</v>
      </c>
      <c r="AW24" s="17"/>
      <c r="AX24" s="17">
        <v>7.6332696053182797E-2</v>
      </c>
      <c r="AY24" s="17">
        <v>8.7520523942070605E-2</v>
      </c>
      <c r="AZ24" s="17">
        <v>4.58869707037683E-2</v>
      </c>
      <c r="BA24" s="17">
        <v>6.0476462172837503E-2</v>
      </c>
      <c r="BB24" s="17">
        <v>5.2091721057554302E-2</v>
      </c>
      <c r="BC24" s="17">
        <v>0.15547858913311499</v>
      </c>
      <c r="BD24" s="17"/>
      <c r="BE24" s="17">
        <v>8.0958369659333201E-2</v>
      </c>
      <c r="BF24" s="17">
        <v>6.9797335823262793E-2</v>
      </c>
      <c r="BG24" s="17">
        <v>7.0971921122558096E-2</v>
      </c>
      <c r="BH24" s="17"/>
      <c r="BI24" s="17">
        <v>7.3027585500182096E-2</v>
      </c>
      <c r="BJ24" s="17">
        <v>7.5193599100725206E-2</v>
      </c>
      <c r="BK24" s="17"/>
      <c r="BL24" s="17">
        <v>7.2159739131792605E-2</v>
      </c>
      <c r="BM24" s="17">
        <v>8.0643681509245502E-2</v>
      </c>
      <c r="BN24" s="17">
        <v>0.10764937768434001</v>
      </c>
      <c r="BO24" s="17">
        <v>7.8582198877889503E-2</v>
      </c>
      <c r="BP24" s="17">
        <v>5.5100311930661401E-2</v>
      </c>
      <c r="BQ24" s="17"/>
      <c r="BR24" s="17">
        <v>7.4642409615986394E-2</v>
      </c>
      <c r="BS24" s="17">
        <v>6.8617159892702298E-2</v>
      </c>
      <c r="BT24" s="17">
        <v>7.2533413070395E-2</v>
      </c>
      <c r="BU24" s="17">
        <v>8.7661785922692803E-2</v>
      </c>
      <c r="BV24" s="17"/>
      <c r="BW24" s="17">
        <v>5.2651298673733103E-2</v>
      </c>
      <c r="BX24" s="17">
        <v>5.0497609318910897E-2</v>
      </c>
      <c r="BY24" s="17">
        <v>6.9021404356081104E-2</v>
      </c>
      <c r="BZ24" s="17">
        <v>0.106213155592617</v>
      </c>
      <c r="CA24" s="17">
        <v>9.4160613085789796E-2</v>
      </c>
      <c r="CB24" s="17"/>
      <c r="CC24" s="17">
        <v>0.104582646404226</v>
      </c>
      <c r="CD24" s="17">
        <v>9.4235906769419397E-2</v>
      </c>
      <c r="CE24" s="17">
        <v>8.3122462145894499E-2</v>
      </c>
      <c r="CF24" s="17">
        <v>7.5768095532694105E-2</v>
      </c>
      <c r="CG24" s="17">
        <v>8.0738011009389904E-2</v>
      </c>
      <c r="CH24" s="17">
        <v>7.7972684796883296E-2</v>
      </c>
      <c r="CI24" s="17">
        <v>6.9446587281949704E-2</v>
      </c>
      <c r="CJ24" s="17">
        <v>5.6355451326203003E-2</v>
      </c>
      <c r="CK24" s="17">
        <v>5.1976947534634499E-2</v>
      </c>
      <c r="CL24" s="17">
        <v>4.0967637857429802E-2</v>
      </c>
    </row>
    <row r="25" spans="2:90" x14ac:dyDescent="0.25">
      <c r="B25" t="s">
        <v>111</v>
      </c>
      <c r="C25" s="17">
        <v>2.92861790740633E-2</v>
      </c>
      <c r="D25" s="17">
        <v>2.5097024178128001E-2</v>
      </c>
      <c r="E25" s="17">
        <v>3.2324466243242402E-2</v>
      </c>
      <c r="F25" s="17"/>
      <c r="G25" s="17">
        <v>6.0677068268199498E-2</v>
      </c>
      <c r="H25" s="17">
        <v>5.5773700797850698E-2</v>
      </c>
      <c r="I25" s="17">
        <v>3.8204674554540699E-2</v>
      </c>
      <c r="J25" s="17">
        <v>1.7916513222703E-2</v>
      </c>
      <c r="K25" s="17">
        <v>1.0319825974486401E-2</v>
      </c>
      <c r="L25" s="17">
        <v>1.07442093940502E-2</v>
      </c>
      <c r="M25" s="17"/>
      <c r="N25" s="17">
        <v>2.3344986976548701E-2</v>
      </c>
      <c r="O25" s="17">
        <v>2.79259152009118E-2</v>
      </c>
      <c r="P25" s="17">
        <v>2.03308298065915E-2</v>
      </c>
      <c r="Q25" s="17">
        <v>4.5435296046167001E-2</v>
      </c>
      <c r="R25" s="17"/>
      <c r="S25" s="17">
        <v>4.5915973389269997E-2</v>
      </c>
      <c r="T25" s="17">
        <v>2.8796692651817401E-2</v>
      </c>
      <c r="U25" s="17">
        <v>1.1699597721911099E-2</v>
      </c>
      <c r="V25" s="17">
        <v>2.3428328934908101E-2</v>
      </c>
      <c r="W25" s="17">
        <v>1.9860314039123701E-2</v>
      </c>
      <c r="X25" s="17">
        <v>4.9941925662260002E-2</v>
      </c>
      <c r="Y25" s="17">
        <v>3.03328738082955E-2</v>
      </c>
      <c r="Z25" s="17">
        <v>1.0606800009285801E-2</v>
      </c>
      <c r="AA25" s="17">
        <v>2.4348778130665601E-2</v>
      </c>
      <c r="AB25" s="17"/>
      <c r="AC25" s="17">
        <v>1.2440936152657499E-2</v>
      </c>
      <c r="AD25" s="17">
        <v>1.7601758332736299E-2</v>
      </c>
      <c r="AE25" s="17">
        <v>7.4814891995195296E-2</v>
      </c>
      <c r="AF25" s="17"/>
      <c r="AG25" s="17">
        <v>1.6499065909663799E-2</v>
      </c>
      <c r="AH25" s="17">
        <v>2.8624466364496899E-2</v>
      </c>
      <c r="AI25" s="17">
        <v>1.4920929131653301E-2</v>
      </c>
      <c r="AJ25" s="17">
        <v>1.4669359017002601E-2</v>
      </c>
      <c r="AK25" s="17"/>
      <c r="AL25" s="17">
        <v>3.68222122903685E-2</v>
      </c>
      <c r="AM25" s="17">
        <v>2.1148858854292699E-2</v>
      </c>
      <c r="AN25" s="17">
        <v>2.9604600099073002E-2</v>
      </c>
      <c r="AO25" s="17">
        <v>2.3402534586638199E-2</v>
      </c>
      <c r="AP25" s="17">
        <v>9.0479335916287207E-2</v>
      </c>
      <c r="AQ25" s="17"/>
      <c r="AR25" s="17">
        <v>6.5852310157055102E-2</v>
      </c>
      <c r="AS25" s="17">
        <v>3.1513143946961503E-2</v>
      </c>
      <c r="AT25" s="17">
        <v>1.4747650960224399E-2</v>
      </c>
      <c r="AU25" s="17">
        <v>2.3290653486531199E-2</v>
      </c>
      <c r="AV25" s="17">
        <v>2.2932532928743601E-2</v>
      </c>
      <c r="AW25" s="17"/>
      <c r="AX25" s="17">
        <v>5.1024705313249499E-2</v>
      </c>
      <c r="AY25" s="17">
        <v>2.55161675178814E-2</v>
      </c>
      <c r="AZ25" s="17">
        <v>3.01690393175435E-2</v>
      </c>
      <c r="BA25" s="17">
        <v>2.1179222846660201E-2</v>
      </c>
      <c r="BB25" s="17">
        <v>1.15043892930749E-2</v>
      </c>
      <c r="BC25" s="17">
        <v>1.4781423500614701E-2</v>
      </c>
      <c r="BD25" s="17"/>
      <c r="BE25" s="17">
        <v>3.4311530440111197E-2</v>
      </c>
      <c r="BF25" s="17">
        <v>3.8046538168232599E-2</v>
      </c>
      <c r="BG25" s="17">
        <v>8.8653985535338108E-3</v>
      </c>
      <c r="BH25" s="17"/>
      <c r="BI25" s="17">
        <v>2.6899142273791001E-2</v>
      </c>
      <c r="BJ25" s="17">
        <v>2.98921935232003E-2</v>
      </c>
      <c r="BK25" s="17"/>
      <c r="BL25" s="17">
        <v>1.4826769589373999E-2</v>
      </c>
      <c r="BM25" s="17">
        <v>1.9779190610033501E-2</v>
      </c>
      <c r="BN25" s="17">
        <v>3.5257360568281701E-2</v>
      </c>
      <c r="BO25" s="17">
        <v>5.18981105824756E-2</v>
      </c>
      <c r="BP25" s="17">
        <v>3.89930580321547E-2</v>
      </c>
      <c r="BQ25" s="17"/>
      <c r="BR25" s="17">
        <v>2.0031727995332E-2</v>
      </c>
      <c r="BS25" s="17">
        <v>8.1031011396660593E-2</v>
      </c>
      <c r="BT25" s="17">
        <v>6.7657178977581306E-2</v>
      </c>
      <c r="BU25" s="17">
        <v>5.8545585290948297E-2</v>
      </c>
      <c r="BV25" s="17"/>
      <c r="BW25" s="17">
        <v>2.2752483003268299E-2</v>
      </c>
      <c r="BX25" s="17">
        <v>2.8405509988478399E-2</v>
      </c>
      <c r="BY25" s="17">
        <v>3.0808067449742699E-2</v>
      </c>
      <c r="BZ25" s="17">
        <v>2.3185271707320199E-2</v>
      </c>
      <c r="CA25" s="17">
        <v>3.7978028768358103E-2</v>
      </c>
      <c r="CB25" s="17"/>
      <c r="CC25" s="17">
        <v>4.6200996789087297E-2</v>
      </c>
      <c r="CD25" s="17">
        <v>5.19871683580021E-2</v>
      </c>
      <c r="CE25" s="17">
        <v>3.59501546499758E-2</v>
      </c>
      <c r="CF25" s="17">
        <v>3.0254107218978199E-2</v>
      </c>
      <c r="CG25" s="17">
        <v>2.5448201921869501E-2</v>
      </c>
      <c r="CH25" s="17">
        <v>2.35108726611402E-2</v>
      </c>
      <c r="CI25" s="17">
        <v>1.75995265916205E-2</v>
      </c>
      <c r="CJ25" s="17">
        <v>1.3848045672350101E-2</v>
      </c>
      <c r="CK25" s="17">
        <v>1.83567901420825E-2</v>
      </c>
      <c r="CL25" s="17">
        <v>9.3331607791693194E-3</v>
      </c>
    </row>
    <row r="26" spans="2:90" x14ac:dyDescent="0.25"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</row>
    <row r="27" spans="2:90" x14ac:dyDescent="0.25">
      <c r="B27" s="6" t="s">
        <v>137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</row>
    <row r="28" spans="2:90" x14ac:dyDescent="0.25">
      <c r="B28" s="24" t="s">
        <v>113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</row>
    <row r="29" spans="2:90" x14ac:dyDescent="0.25">
      <c r="B29" t="s">
        <v>132</v>
      </c>
      <c r="C29" s="17">
        <v>0.13782679474905099</v>
      </c>
      <c r="D29" s="17">
        <v>0.15609835709890299</v>
      </c>
      <c r="E29" s="17">
        <v>0.120900165475005</v>
      </c>
      <c r="F29" s="17"/>
      <c r="G29" s="17">
        <v>0.25587326421495998</v>
      </c>
      <c r="H29" s="17">
        <v>0.224603390671192</v>
      </c>
      <c r="I29" s="17">
        <v>0.157432297046144</v>
      </c>
      <c r="J29" s="17">
        <v>0.102754395156988</v>
      </c>
      <c r="K29" s="17">
        <v>7.9213317004334094E-2</v>
      </c>
      <c r="L29" s="17">
        <v>7.3029364630343097E-2</v>
      </c>
      <c r="M29" s="17"/>
      <c r="N29" s="17">
        <v>0.16938143381243101</v>
      </c>
      <c r="O29" s="17">
        <v>0.13040087783708401</v>
      </c>
      <c r="P29" s="17">
        <v>0.119717472608211</v>
      </c>
      <c r="Q29" s="17">
        <v>0.12761210585364099</v>
      </c>
      <c r="R29" s="17"/>
      <c r="S29" s="17">
        <v>0.304516000139889</v>
      </c>
      <c r="T29" s="17">
        <v>9.3276570412716003E-2</v>
      </c>
      <c r="U29" s="17">
        <v>8.9277932764587897E-2</v>
      </c>
      <c r="V29" s="17">
        <v>0.105201930542055</v>
      </c>
      <c r="W29" s="17">
        <v>0.107521839201141</v>
      </c>
      <c r="X29" s="17">
        <v>0.11934263363816899</v>
      </c>
      <c r="Y29" s="17">
        <v>0.107788640412498</v>
      </c>
      <c r="Z29" s="17">
        <v>0.11419899477068</v>
      </c>
      <c r="AA29" s="17">
        <v>0.12500764822101601</v>
      </c>
      <c r="AB29" s="17"/>
      <c r="AC29" s="17">
        <v>9.8740677250780895E-2</v>
      </c>
      <c r="AD29" s="17">
        <v>0.155074479517572</v>
      </c>
      <c r="AE29" s="17">
        <v>0.15550609099816301</v>
      </c>
      <c r="AF29" s="17"/>
      <c r="AG29" s="17">
        <v>9.8576582719113501E-2</v>
      </c>
      <c r="AH29" s="17">
        <v>0.22849523459556001</v>
      </c>
      <c r="AI29" s="17">
        <v>0.13404126168234101</v>
      </c>
      <c r="AJ29" s="17">
        <v>8.5704182506385201E-2</v>
      </c>
      <c r="AK29" s="17"/>
      <c r="AL29" s="17">
        <v>9.2578355240129404E-2</v>
      </c>
      <c r="AM29" s="17">
        <v>0.112575247394668</v>
      </c>
      <c r="AN29" s="17">
        <v>0.17115493646511201</v>
      </c>
      <c r="AO29" s="17">
        <v>0.24336072231802999</v>
      </c>
      <c r="AP29" s="17">
        <v>0.28434212779849399</v>
      </c>
      <c r="AQ29" s="17"/>
      <c r="AR29" s="17">
        <v>0.14797212574788901</v>
      </c>
      <c r="AS29" s="17">
        <v>0.11553952981377</v>
      </c>
      <c r="AT29" s="17">
        <v>0.13269024796749301</v>
      </c>
      <c r="AU29" s="17">
        <v>0.13970422285126599</v>
      </c>
      <c r="AV29" s="17">
        <v>0.22513656595422099</v>
      </c>
      <c r="AW29" s="17"/>
      <c r="AX29" s="17">
        <v>0.26529986585514898</v>
      </c>
      <c r="AY29" s="17">
        <v>0.121744732588301</v>
      </c>
      <c r="AZ29" s="17">
        <v>0.13783160632354099</v>
      </c>
      <c r="BA29" s="17">
        <v>8.6921455002250306E-2</v>
      </c>
      <c r="BB29" s="17">
        <v>4.4367735907488097E-2</v>
      </c>
      <c r="BC29" s="17">
        <v>4.3530461862880697E-2</v>
      </c>
      <c r="BD29" s="17"/>
      <c r="BE29" s="17">
        <v>0.14394460995633099</v>
      </c>
      <c r="BF29" s="17">
        <v>0.19416169159115099</v>
      </c>
      <c r="BG29" s="17">
        <v>7.8550933814013693E-2</v>
      </c>
      <c r="BH29" s="17"/>
      <c r="BI29" s="17">
        <v>0.12681798626437599</v>
      </c>
      <c r="BJ29" s="17">
        <v>0.140621681283157</v>
      </c>
      <c r="BK29" s="17"/>
      <c r="BL29" s="17">
        <v>0.117078372336528</v>
      </c>
      <c r="BM29" s="17">
        <v>0.137025679299001</v>
      </c>
      <c r="BN29" s="17">
        <v>0.16156742398971199</v>
      </c>
      <c r="BO29" s="17">
        <v>0.13258826207983701</v>
      </c>
      <c r="BP29" s="17">
        <v>0.172266179818024</v>
      </c>
      <c r="BQ29" s="17"/>
      <c r="BR29" s="17">
        <v>0.10883770564841901</v>
      </c>
      <c r="BS29" s="17">
        <v>0.25510874488201801</v>
      </c>
      <c r="BT29" s="17">
        <v>0.30237292844387598</v>
      </c>
      <c r="BU29" s="17">
        <v>0.298841024670016</v>
      </c>
      <c r="BV29" s="17"/>
      <c r="BW29" s="17">
        <v>0.15254514048126799</v>
      </c>
      <c r="BX29" s="17">
        <v>0.141685752704405</v>
      </c>
      <c r="BY29" s="17">
        <v>0.122902691722278</v>
      </c>
      <c r="BZ29" s="17">
        <v>0.130708273290817</v>
      </c>
      <c r="CA29" s="17">
        <v>0.12598199710406599</v>
      </c>
      <c r="CB29" s="17"/>
      <c r="CC29" s="17">
        <v>0.15818717768208801</v>
      </c>
      <c r="CD29" s="17">
        <v>0.16146267253950899</v>
      </c>
      <c r="CE29" s="17">
        <v>0.18211247624716301</v>
      </c>
      <c r="CF29" s="17">
        <v>0.14426335229214199</v>
      </c>
      <c r="CG29" s="17">
        <v>0.126615581153465</v>
      </c>
      <c r="CH29" s="17">
        <v>0.116955663690191</v>
      </c>
      <c r="CI29" s="17">
        <v>0.14071055796686799</v>
      </c>
      <c r="CJ29" s="17">
        <v>0.119730913831387</v>
      </c>
      <c r="CK29" s="17">
        <v>8.4811920874025601E-2</v>
      </c>
      <c r="CL29" s="17">
        <v>8.63549383334693E-2</v>
      </c>
    </row>
    <row r="30" spans="2:90" x14ac:dyDescent="0.25">
      <c r="B30" t="s">
        <v>133</v>
      </c>
      <c r="C30" s="17">
        <v>0.61073246104204604</v>
      </c>
      <c r="D30" s="17">
        <v>0.584648835111785</v>
      </c>
      <c r="E30" s="17">
        <v>0.63571636130957099</v>
      </c>
      <c r="F30" s="17"/>
      <c r="G30" s="17">
        <v>0.51942095101400498</v>
      </c>
      <c r="H30" s="17">
        <v>0.54832222076206705</v>
      </c>
      <c r="I30" s="17">
        <v>0.63617025879468703</v>
      </c>
      <c r="J30" s="17">
        <v>0.62696271216408195</v>
      </c>
      <c r="K30" s="17">
        <v>0.63242834331264697</v>
      </c>
      <c r="L30" s="17">
        <v>0.65295334405965</v>
      </c>
      <c r="M30" s="17"/>
      <c r="N30" s="17">
        <v>0.60350987318223803</v>
      </c>
      <c r="O30" s="17">
        <v>0.61836224972742904</v>
      </c>
      <c r="P30" s="17">
        <v>0.624971184161769</v>
      </c>
      <c r="Q30" s="17">
        <v>0.59890449092367504</v>
      </c>
      <c r="R30" s="17"/>
      <c r="S30" s="17">
        <v>0.54873269795098301</v>
      </c>
      <c r="T30" s="17">
        <v>0.64656233793037199</v>
      </c>
      <c r="U30" s="17">
        <v>0.639733414543458</v>
      </c>
      <c r="V30" s="17">
        <v>0.59859892500517398</v>
      </c>
      <c r="W30" s="17">
        <v>0.57237463789472298</v>
      </c>
      <c r="X30" s="17">
        <v>0.63639744642795704</v>
      </c>
      <c r="Y30" s="17">
        <v>0.61670009616491706</v>
      </c>
      <c r="Z30" s="17">
        <v>0.60551330730975095</v>
      </c>
      <c r="AA30" s="17">
        <v>0.630236837919255</v>
      </c>
      <c r="AB30" s="17"/>
      <c r="AC30" s="17">
        <v>0.63367989632587796</v>
      </c>
      <c r="AD30" s="17">
        <v>0.62810722547764397</v>
      </c>
      <c r="AE30" s="17">
        <v>0.57664312782538796</v>
      </c>
      <c r="AF30" s="17"/>
      <c r="AG30" s="17">
        <v>0.65346490147344205</v>
      </c>
      <c r="AH30" s="17">
        <v>0.59943781798701801</v>
      </c>
      <c r="AI30" s="17">
        <v>0.59773015723557898</v>
      </c>
      <c r="AJ30" s="17">
        <v>0.63035911937177003</v>
      </c>
      <c r="AK30" s="17"/>
      <c r="AL30" s="17">
        <v>0.61922351886719595</v>
      </c>
      <c r="AM30" s="17">
        <v>0.63112027701939399</v>
      </c>
      <c r="AN30" s="17">
        <v>0.61656784112315</v>
      </c>
      <c r="AO30" s="17">
        <v>0.54693926006858495</v>
      </c>
      <c r="AP30" s="17">
        <v>0.44128228925365098</v>
      </c>
      <c r="AQ30" s="17"/>
      <c r="AR30" s="17">
        <v>0.56149012120512998</v>
      </c>
      <c r="AS30" s="17">
        <v>0.63668945724703396</v>
      </c>
      <c r="AT30" s="17">
        <v>0.619080652434017</v>
      </c>
      <c r="AU30" s="17">
        <v>0.61747322060021503</v>
      </c>
      <c r="AV30" s="17">
        <v>0.55083855879536103</v>
      </c>
      <c r="AW30" s="17"/>
      <c r="AX30" s="17">
        <v>0.53959636027131297</v>
      </c>
      <c r="AY30" s="17">
        <v>0.64442996568681499</v>
      </c>
      <c r="AZ30" s="17">
        <v>0.66555167936719295</v>
      </c>
      <c r="BA30" s="17">
        <v>0.728500933610987</v>
      </c>
      <c r="BB30" s="17">
        <v>0.50550380884315804</v>
      </c>
      <c r="BC30" s="17">
        <v>0.43696062820456999</v>
      </c>
      <c r="BD30" s="17"/>
      <c r="BE30" s="17">
        <v>0.59289669725064997</v>
      </c>
      <c r="BF30" s="17">
        <v>0.61172396067741996</v>
      </c>
      <c r="BG30" s="17">
        <v>0.63891211268590797</v>
      </c>
      <c r="BH30" s="17"/>
      <c r="BI30" s="17">
        <v>0.57628210239098299</v>
      </c>
      <c r="BJ30" s="17">
        <v>0.61947862495460704</v>
      </c>
      <c r="BK30" s="17"/>
      <c r="BL30" s="17">
        <v>0.62883083461255995</v>
      </c>
      <c r="BM30" s="17">
        <v>0.61749355752898805</v>
      </c>
      <c r="BN30" s="17">
        <v>0.56916987289671395</v>
      </c>
      <c r="BO30" s="17">
        <v>0.59784748446430802</v>
      </c>
      <c r="BP30" s="17">
        <v>0.60499684962621503</v>
      </c>
      <c r="BQ30" s="17"/>
      <c r="BR30" s="17">
        <v>0.626106290514024</v>
      </c>
      <c r="BS30" s="17">
        <v>0.56033556330085998</v>
      </c>
      <c r="BT30" s="17">
        <v>0.52574720433271704</v>
      </c>
      <c r="BU30" s="17">
        <v>0.50580811195439201</v>
      </c>
      <c r="BV30" s="17"/>
      <c r="BW30" s="17">
        <v>0.64569672423864799</v>
      </c>
      <c r="BX30" s="17">
        <v>0.62971764266645502</v>
      </c>
      <c r="BY30" s="17">
        <v>0.59776388205689601</v>
      </c>
      <c r="BZ30" s="17">
        <v>0.59216481775093599</v>
      </c>
      <c r="CA30" s="17">
        <v>0.61296309775798696</v>
      </c>
      <c r="CB30" s="17"/>
      <c r="CC30" s="17">
        <v>0.59110649095011103</v>
      </c>
      <c r="CD30" s="17">
        <v>0.56552080466375798</v>
      </c>
      <c r="CE30" s="17">
        <v>0.62513828979515296</v>
      </c>
      <c r="CF30" s="17">
        <v>0.62606877303057995</v>
      </c>
      <c r="CG30" s="17">
        <v>0.58359079563627902</v>
      </c>
      <c r="CH30" s="17">
        <v>0.62386047395289801</v>
      </c>
      <c r="CI30" s="17">
        <v>0.579802839708496</v>
      </c>
      <c r="CJ30" s="17">
        <v>0.63325721277733604</v>
      </c>
      <c r="CK30" s="17">
        <v>0.65209618517067303</v>
      </c>
      <c r="CL30" s="17">
        <v>0.698027042249037</v>
      </c>
    </row>
    <row r="31" spans="2:90" x14ac:dyDescent="0.25">
      <c r="B31" t="s">
        <v>134</v>
      </c>
      <c r="C31" s="17">
        <v>0.19750163147660099</v>
      </c>
      <c r="D31" s="17">
        <v>0.211258076806212</v>
      </c>
      <c r="E31" s="17">
        <v>0.18505802497868001</v>
      </c>
      <c r="F31" s="17"/>
      <c r="G31" s="17">
        <v>0.13664994504672801</v>
      </c>
      <c r="H31" s="17">
        <v>0.137716044902086</v>
      </c>
      <c r="I31" s="17">
        <v>0.15014497522468001</v>
      </c>
      <c r="J31" s="17">
        <v>0.226264464920055</v>
      </c>
      <c r="K31" s="17">
        <v>0.24447414786375701</v>
      </c>
      <c r="L31" s="17">
        <v>0.248818884764928</v>
      </c>
      <c r="M31" s="17"/>
      <c r="N31" s="17">
        <v>0.192876755606471</v>
      </c>
      <c r="O31" s="17">
        <v>0.19234723597210401</v>
      </c>
      <c r="P31" s="17">
        <v>0.215706257829684</v>
      </c>
      <c r="Q31" s="17">
        <v>0.192774053356388</v>
      </c>
      <c r="R31" s="17"/>
      <c r="S31" s="17">
        <v>8.1176434971493794E-2</v>
      </c>
      <c r="T31" s="17">
        <v>0.20800582344811799</v>
      </c>
      <c r="U31" s="17">
        <v>0.23661369953808201</v>
      </c>
      <c r="V31" s="17">
        <v>0.249484409095312</v>
      </c>
      <c r="W31" s="17">
        <v>0.25752658674968198</v>
      </c>
      <c r="X31" s="17">
        <v>0.189401963073978</v>
      </c>
      <c r="Y31" s="17">
        <v>0.21560577471269099</v>
      </c>
      <c r="Z31" s="17">
        <v>0.22649224220938899</v>
      </c>
      <c r="AA31" s="17">
        <v>0.19205631990143801</v>
      </c>
      <c r="AB31" s="17"/>
      <c r="AC31" s="17">
        <v>0.23071439745274799</v>
      </c>
      <c r="AD31" s="17">
        <v>0.17733749455894099</v>
      </c>
      <c r="AE31" s="17">
        <v>0.16000541570808099</v>
      </c>
      <c r="AF31" s="17"/>
      <c r="AG31" s="17">
        <v>0.20779785701665199</v>
      </c>
      <c r="AH31" s="17">
        <v>0.12747757964839199</v>
      </c>
      <c r="AI31" s="17">
        <v>0.22568164411689601</v>
      </c>
      <c r="AJ31" s="17">
        <v>0.24456806129719</v>
      </c>
      <c r="AK31" s="17"/>
      <c r="AL31" s="17">
        <v>0.220634960277587</v>
      </c>
      <c r="AM31" s="17">
        <v>0.20453117918420299</v>
      </c>
      <c r="AN31" s="17">
        <v>0.164450987060896</v>
      </c>
      <c r="AO31" s="17">
        <v>0.16314603125367599</v>
      </c>
      <c r="AP31" s="17">
        <v>0.19975941425511601</v>
      </c>
      <c r="AQ31" s="17"/>
      <c r="AR31" s="17">
        <v>0.19784787933384901</v>
      </c>
      <c r="AS31" s="17">
        <v>0.196199259269559</v>
      </c>
      <c r="AT31" s="17">
        <v>0.204214552452222</v>
      </c>
      <c r="AU31" s="17">
        <v>0.19822782386160101</v>
      </c>
      <c r="AV31" s="17">
        <v>0.180819773605333</v>
      </c>
      <c r="AW31" s="17"/>
      <c r="AX31" s="17">
        <v>0.11365508793238099</v>
      </c>
      <c r="AY31" s="17">
        <v>0.184700180628356</v>
      </c>
      <c r="AZ31" s="17">
        <v>0.15402191532471701</v>
      </c>
      <c r="BA31" s="17">
        <v>0.13432306831306801</v>
      </c>
      <c r="BB31" s="17">
        <v>0.41831073099118399</v>
      </c>
      <c r="BC31" s="17">
        <v>0.476460278952057</v>
      </c>
      <c r="BD31" s="17"/>
      <c r="BE31" s="17">
        <v>0.18934315530378601</v>
      </c>
      <c r="BF31" s="17">
        <v>0.148643088130965</v>
      </c>
      <c r="BG31" s="17">
        <v>0.25397897363439398</v>
      </c>
      <c r="BH31" s="17"/>
      <c r="BI31" s="17">
        <v>0.23268136362401101</v>
      </c>
      <c r="BJ31" s="17">
        <v>0.18857029619276</v>
      </c>
      <c r="BK31" s="17"/>
      <c r="BL31" s="17">
        <v>0.22559027844257701</v>
      </c>
      <c r="BM31" s="17">
        <v>0.19702152051416999</v>
      </c>
      <c r="BN31" s="17">
        <v>0.191943772479059</v>
      </c>
      <c r="BO31" s="17">
        <v>0.19233884170847701</v>
      </c>
      <c r="BP31" s="17">
        <v>0.143691889774309</v>
      </c>
      <c r="BQ31" s="17"/>
      <c r="BR31" s="17">
        <v>0.21510029469698</v>
      </c>
      <c r="BS31" s="17">
        <v>0.116090168339772</v>
      </c>
      <c r="BT31" s="17">
        <v>8.5190850609713695E-2</v>
      </c>
      <c r="BU31" s="17">
        <v>0.14456510570399</v>
      </c>
      <c r="BV31" s="17"/>
      <c r="BW31" s="17">
        <v>0.160626576780074</v>
      </c>
      <c r="BX31" s="17">
        <v>0.17197414258656801</v>
      </c>
      <c r="BY31" s="17">
        <v>0.22413939135417099</v>
      </c>
      <c r="BZ31" s="17">
        <v>0.23167766574920201</v>
      </c>
      <c r="CA31" s="17">
        <v>0.19529766918920199</v>
      </c>
      <c r="CB31" s="17"/>
      <c r="CC31" s="17">
        <v>0.184204750377718</v>
      </c>
      <c r="CD31" s="17">
        <v>0.17485183994380599</v>
      </c>
      <c r="CE31" s="17">
        <v>0.14408942908330899</v>
      </c>
      <c r="CF31" s="17">
        <v>0.17227592581432599</v>
      </c>
      <c r="CG31" s="17">
        <v>0.21004236693835601</v>
      </c>
      <c r="CH31" s="17">
        <v>0.214954718828305</v>
      </c>
      <c r="CI31" s="17">
        <v>0.24045433663299101</v>
      </c>
      <c r="CJ31" s="17">
        <v>0.23474419879303099</v>
      </c>
      <c r="CK31" s="17">
        <v>0.220769327169033</v>
      </c>
      <c r="CL31" s="17">
        <v>0.19197118931541801</v>
      </c>
    </row>
    <row r="32" spans="2:90" x14ac:dyDescent="0.25">
      <c r="B32" t="s">
        <v>111</v>
      </c>
      <c r="C32" s="17">
        <v>5.3939112732301002E-2</v>
      </c>
      <c r="D32" s="17">
        <v>4.7994730983100801E-2</v>
      </c>
      <c r="E32" s="17">
        <v>5.8325448236743203E-2</v>
      </c>
      <c r="F32" s="17"/>
      <c r="G32" s="17">
        <v>8.8055839724308194E-2</v>
      </c>
      <c r="H32" s="17">
        <v>8.9358343664654699E-2</v>
      </c>
      <c r="I32" s="17">
        <v>5.6252468934489798E-2</v>
      </c>
      <c r="J32" s="17">
        <v>4.4018427758874303E-2</v>
      </c>
      <c r="K32" s="17">
        <v>4.3884191819261398E-2</v>
      </c>
      <c r="L32" s="17">
        <v>2.5198406545078701E-2</v>
      </c>
      <c r="M32" s="17"/>
      <c r="N32" s="17">
        <v>3.4231937398860698E-2</v>
      </c>
      <c r="O32" s="17">
        <v>5.88896364633828E-2</v>
      </c>
      <c r="P32" s="17">
        <v>3.96050854003357E-2</v>
      </c>
      <c r="Q32" s="17">
        <v>8.0709349866296298E-2</v>
      </c>
      <c r="R32" s="17"/>
      <c r="S32" s="17">
        <v>6.5574866937634493E-2</v>
      </c>
      <c r="T32" s="17">
        <v>5.2155268208794799E-2</v>
      </c>
      <c r="U32" s="17">
        <v>3.4374953153872102E-2</v>
      </c>
      <c r="V32" s="17">
        <v>4.6714735357458598E-2</v>
      </c>
      <c r="W32" s="17">
        <v>6.2576936154453894E-2</v>
      </c>
      <c r="X32" s="17">
        <v>5.4857956859895897E-2</v>
      </c>
      <c r="Y32" s="17">
        <v>5.99054887098932E-2</v>
      </c>
      <c r="Z32" s="17">
        <v>5.3795455710180601E-2</v>
      </c>
      <c r="AA32" s="17">
        <v>5.2699193958291E-2</v>
      </c>
      <c r="AB32" s="17"/>
      <c r="AC32" s="17">
        <v>3.6865028970592399E-2</v>
      </c>
      <c r="AD32" s="17">
        <v>3.9480800445842602E-2</v>
      </c>
      <c r="AE32" s="17">
        <v>0.107845365468368</v>
      </c>
      <c r="AF32" s="17"/>
      <c r="AG32" s="17">
        <v>4.01606587907926E-2</v>
      </c>
      <c r="AH32" s="17">
        <v>4.4589367769029997E-2</v>
      </c>
      <c r="AI32" s="17">
        <v>4.2546936965184502E-2</v>
      </c>
      <c r="AJ32" s="17">
        <v>3.9368636824654503E-2</v>
      </c>
      <c r="AK32" s="17"/>
      <c r="AL32" s="17">
        <v>6.7563165615087406E-2</v>
      </c>
      <c r="AM32" s="17">
        <v>5.1773296401734802E-2</v>
      </c>
      <c r="AN32" s="17">
        <v>4.7826235350841698E-2</v>
      </c>
      <c r="AO32" s="17">
        <v>4.6553986359709101E-2</v>
      </c>
      <c r="AP32" s="17">
        <v>7.4616168692739501E-2</v>
      </c>
      <c r="AQ32" s="17"/>
      <c r="AR32" s="17">
        <v>9.2689873713131907E-2</v>
      </c>
      <c r="AS32" s="17">
        <v>5.1571753669636802E-2</v>
      </c>
      <c r="AT32" s="17">
        <v>4.4014547146269102E-2</v>
      </c>
      <c r="AU32" s="17">
        <v>4.4594732686918402E-2</v>
      </c>
      <c r="AV32" s="17">
        <v>4.3205101645084697E-2</v>
      </c>
      <c r="AW32" s="17"/>
      <c r="AX32" s="17">
        <v>8.1448685941157006E-2</v>
      </c>
      <c r="AY32" s="17">
        <v>4.9125121096528203E-2</v>
      </c>
      <c r="AZ32" s="17">
        <v>4.2594798984549501E-2</v>
      </c>
      <c r="BA32" s="17">
        <v>5.0254543073694598E-2</v>
      </c>
      <c r="BB32" s="17">
        <v>3.18177242581697E-2</v>
      </c>
      <c r="BC32" s="17">
        <v>4.3048630980491498E-2</v>
      </c>
      <c r="BD32" s="17"/>
      <c r="BE32" s="17">
        <v>7.3815537489233293E-2</v>
      </c>
      <c r="BF32" s="17">
        <v>4.5471259600464602E-2</v>
      </c>
      <c r="BG32" s="17">
        <v>2.8557979865684101E-2</v>
      </c>
      <c r="BH32" s="17"/>
      <c r="BI32" s="17">
        <v>6.4218547720630501E-2</v>
      </c>
      <c r="BJ32" s="17">
        <v>5.1329397569475903E-2</v>
      </c>
      <c r="BK32" s="17"/>
      <c r="BL32" s="17">
        <v>2.8500514608334901E-2</v>
      </c>
      <c r="BM32" s="17">
        <v>4.8459242657840802E-2</v>
      </c>
      <c r="BN32" s="17">
        <v>7.7318930634515504E-2</v>
      </c>
      <c r="BO32" s="17">
        <v>7.7225411747378403E-2</v>
      </c>
      <c r="BP32" s="17">
        <v>7.9045080781451296E-2</v>
      </c>
      <c r="BQ32" s="17"/>
      <c r="BR32" s="17">
        <v>4.99557091405766E-2</v>
      </c>
      <c r="BS32" s="17">
        <v>6.8465523477349396E-2</v>
      </c>
      <c r="BT32" s="17">
        <v>8.6689016613693298E-2</v>
      </c>
      <c r="BU32" s="17">
        <v>5.07857576716019E-2</v>
      </c>
      <c r="BV32" s="17"/>
      <c r="BW32" s="17">
        <v>4.1131558500010497E-2</v>
      </c>
      <c r="BX32" s="17">
        <v>5.6622462042571799E-2</v>
      </c>
      <c r="BY32" s="17">
        <v>5.5194034866654397E-2</v>
      </c>
      <c r="BZ32" s="17">
        <v>4.5449243209045198E-2</v>
      </c>
      <c r="CA32" s="17">
        <v>6.5757235948744094E-2</v>
      </c>
      <c r="CB32" s="17"/>
      <c r="CC32" s="17">
        <v>6.6501580990083603E-2</v>
      </c>
      <c r="CD32" s="17">
        <v>9.8164682852926802E-2</v>
      </c>
      <c r="CE32" s="17">
        <v>4.8659804874375101E-2</v>
      </c>
      <c r="CF32" s="17">
        <v>5.7391948862952201E-2</v>
      </c>
      <c r="CG32" s="17">
        <v>7.9751256271900703E-2</v>
      </c>
      <c r="CH32" s="17">
        <v>4.4229143528605797E-2</v>
      </c>
      <c r="CI32" s="17">
        <v>3.9032265691644599E-2</v>
      </c>
      <c r="CJ32" s="17">
        <v>1.22676745982459E-2</v>
      </c>
      <c r="CK32" s="17">
        <v>4.2322566786268397E-2</v>
      </c>
      <c r="CL32" s="17">
        <v>2.36468301020758E-2</v>
      </c>
    </row>
    <row r="33" spans="2:90" x14ac:dyDescent="0.25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</row>
    <row r="34" spans="2:90" x14ac:dyDescent="0.25">
      <c r="B34" s="6" t="s">
        <v>138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</row>
    <row r="35" spans="2:90" x14ac:dyDescent="0.25">
      <c r="B35" s="24" t="s">
        <v>113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</row>
    <row r="36" spans="2:90" x14ac:dyDescent="0.25">
      <c r="B36" t="s">
        <v>132</v>
      </c>
      <c r="C36" s="17">
        <v>7.2435067285556098E-2</v>
      </c>
      <c r="D36" s="17">
        <v>8.2070799129462996E-2</v>
      </c>
      <c r="E36" s="17">
        <v>6.3729214015790001E-2</v>
      </c>
      <c r="F36" s="17"/>
      <c r="G36" s="17">
        <v>0.15743699806285699</v>
      </c>
      <c r="H36" s="17">
        <v>0.14798217848360401</v>
      </c>
      <c r="I36" s="17">
        <v>7.7341199425667001E-2</v>
      </c>
      <c r="J36" s="17">
        <v>4.3513384811634803E-2</v>
      </c>
      <c r="K36" s="17">
        <v>2.9989667391219301E-2</v>
      </c>
      <c r="L36" s="17">
        <v>2.54785484093876E-2</v>
      </c>
      <c r="M36" s="17"/>
      <c r="N36" s="17">
        <v>0.10321024185364799</v>
      </c>
      <c r="O36" s="17">
        <v>6.9085662585172194E-2</v>
      </c>
      <c r="P36" s="17">
        <v>5.7070002436744198E-2</v>
      </c>
      <c r="Q36" s="17">
        <v>5.5656240217297301E-2</v>
      </c>
      <c r="R36" s="17"/>
      <c r="S36" s="17">
        <v>0.16388048305038</v>
      </c>
      <c r="T36" s="17">
        <v>4.30815719030571E-2</v>
      </c>
      <c r="U36" s="17">
        <v>5.0865123892089803E-2</v>
      </c>
      <c r="V36" s="17">
        <v>4.6566031502639701E-2</v>
      </c>
      <c r="W36" s="17">
        <v>5.6633632398072002E-2</v>
      </c>
      <c r="X36" s="17">
        <v>8.9651995788571096E-2</v>
      </c>
      <c r="Y36" s="17">
        <v>4.2187640540521598E-2</v>
      </c>
      <c r="Z36" s="17">
        <v>4.48990111089934E-2</v>
      </c>
      <c r="AA36" s="17">
        <v>6.7509288793149505E-2</v>
      </c>
      <c r="AB36" s="17"/>
      <c r="AC36" s="17">
        <v>4.8124289238185597E-2</v>
      </c>
      <c r="AD36" s="17">
        <v>8.5440521640949493E-2</v>
      </c>
      <c r="AE36" s="17">
        <v>7.26643531850545E-2</v>
      </c>
      <c r="AF36" s="17"/>
      <c r="AG36" s="17">
        <v>5.46133257936776E-2</v>
      </c>
      <c r="AH36" s="17">
        <v>0.130953997637451</v>
      </c>
      <c r="AI36" s="17">
        <v>6.6498578107884301E-2</v>
      </c>
      <c r="AJ36" s="17">
        <v>4.16771787776513E-2</v>
      </c>
      <c r="AK36" s="17"/>
      <c r="AL36" s="17">
        <v>3.88095442025337E-2</v>
      </c>
      <c r="AM36" s="17">
        <v>5.7950143517678201E-2</v>
      </c>
      <c r="AN36" s="17">
        <v>8.5081375845385596E-2</v>
      </c>
      <c r="AO36" s="17">
        <v>0.14980691504315</v>
      </c>
      <c r="AP36" s="17">
        <v>0.19421858185617899</v>
      </c>
      <c r="AQ36" s="17"/>
      <c r="AR36" s="17">
        <v>6.4883108551802599E-2</v>
      </c>
      <c r="AS36" s="17">
        <v>7.2876218362257703E-2</v>
      </c>
      <c r="AT36" s="17">
        <v>5.9775499436892102E-2</v>
      </c>
      <c r="AU36" s="17">
        <v>6.8126521459111897E-2</v>
      </c>
      <c r="AV36" s="17">
        <v>0.14413811252914399</v>
      </c>
      <c r="AW36" s="17"/>
      <c r="AX36" s="17">
        <v>0.163125892716457</v>
      </c>
      <c r="AY36" s="17">
        <v>5.6659598728736098E-2</v>
      </c>
      <c r="AZ36" s="17">
        <v>5.0525298664607601E-2</v>
      </c>
      <c r="BA36" s="17">
        <v>4.1192414361499903E-2</v>
      </c>
      <c r="BB36" s="17">
        <v>1.89844270195079E-2</v>
      </c>
      <c r="BC36" s="17">
        <v>3.5454888496714403E-2</v>
      </c>
      <c r="BD36" s="17"/>
      <c r="BE36" s="17">
        <v>6.5020584361226305E-2</v>
      </c>
      <c r="BF36" s="17">
        <v>0.130332924121734</v>
      </c>
      <c r="BG36" s="17">
        <v>2.8060521822441599E-2</v>
      </c>
      <c r="BH36" s="17"/>
      <c r="BI36" s="17">
        <v>5.6309123705709598E-2</v>
      </c>
      <c r="BJ36" s="17">
        <v>7.6529078242672605E-2</v>
      </c>
      <c r="BK36" s="17"/>
      <c r="BL36" s="17">
        <v>6.2464047883499602E-2</v>
      </c>
      <c r="BM36" s="17">
        <v>6.9543632482048104E-2</v>
      </c>
      <c r="BN36" s="17">
        <v>5.01236235085325E-2</v>
      </c>
      <c r="BO36" s="17">
        <v>8.5896499845927801E-2</v>
      </c>
      <c r="BP36" s="17">
        <v>9.6280278108588899E-2</v>
      </c>
      <c r="BQ36" s="17"/>
      <c r="BR36" s="17">
        <v>5.2456331631540898E-2</v>
      </c>
      <c r="BS36" s="17">
        <v>0.162684476084968</v>
      </c>
      <c r="BT36" s="17">
        <v>0.21218320843131599</v>
      </c>
      <c r="BU36" s="17">
        <v>0.14288945718909299</v>
      </c>
      <c r="BV36" s="17"/>
      <c r="BW36" s="17">
        <v>6.8451009826990997E-2</v>
      </c>
      <c r="BX36" s="17">
        <v>6.0858860036921598E-2</v>
      </c>
      <c r="BY36" s="17">
        <v>7.2075688932663196E-2</v>
      </c>
      <c r="BZ36" s="17">
        <v>7.0188279348766799E-2</v>
      </c>
      <c r="CA36" s="17">
        <v>7.9498952756135194E-2</v>
      </c>
      <c r="CB36" s="17"/>
      <c r="CC36" s="17">
        <v>9.4177591318809303E-2</v>
      </c>
      <c r="CD36" s="17">
        <v>9.27685264392549E-2</v>
      </c>
      <c r="CE36" s="17">
        <v>9.9319816242650502E-2</v>
      </c>
      <c r="CF36" s="17">
        <v>0.102977129884194</v>
      </c>
      <c r="CG36" s="17">
        <v>6.3208348819823401E-2</v>
      </c>
      <c r="CH36" s="17">
        <v>4.8071432974577999E-2</v>
      </c>
      <c r="CI36" s="17">
        <v>4.53727301261505E-2</v>
      </c>
      <c r="CJ36" s="17">
        <v>6.01557774364119E-2</v>
      </c>
      <c r="CK36" s="17">
        <v>5.0175486685435498E-2</v>
      </c>
      <c r="CL36" s="17">
        <v>2.8092425547835E-2</v>
      </c>
    </row>
    <row r="37" spans="2:90" x14ac:dyDescent="0.25">
      <c r="B37" t="s">
        <v>133</v>
      </c>
      <c r="C37" s="17">
        <v>0.424309491076727</v>
      </c>
      <c r="D37" s="17">
        <v>0.43800998260482399</v>
      </c>
      <c r="E37" s="17">
        <v>0.41269389149951602</v>
      </c>
      <c r="F37" s="17"/>
      <c r="G37" s="17">
        <v>0.41636202694760199</v>
      </c>
      <c r="H37" s="17">
        <v>0.47095917371373802</v>
      </c>
      <c r="I37" s="17">
        <v>0.49294615200889502</v>
      </c>
      <c r="J37" s="17">
        <v>0.431212516846598</v>
      </c>
      <c r="K37" s="17">
        <v>0.39369007909706899</v>
      </c>
      <c r="L37" s="17">
        <v>0.36193909313066103</v>
      </c>
      <c r="M37" s="17"/>
      <c r="N37" s="17">
        <v>0.41105667197802398</v>
      </c>
      <c r="O37" s="17">
        <v>0.41392718834327402</v>
      </c>
      <c r="P37" s="17">
        <v>0.46490582419209597</v>
      </c>
      <c r="Q37" s="17">
        <v>0.41440913644545901</v>
      </c>
      <c r="R37" s="17"/>
      <c r="S37" s="17">
        <v>0.44195996518986902</v>
      </c>
      <c r="T37" s="17">
        <v>0.42561492432054199</v>
      </c>
      <c r="U37" s="17">
        <v>0.43195491763189903</v>
      </c>
      <c r="V37" s="17">
        <v>0.41695995353752602</v>
      </c>
      <c r="W37" s="17">
        <v>0.38895450471214599</v>
      </c>
      <c r="X37" s="17">
        <v>0.408278062244117</v>
      </c>
      <c r="Y37" s="17">
        <v>0.41302266758853201</v>
      </c>
      <c r="Z37" s="17">
        <v>0.42764638160762197</v>
      </c>
      <c r="AA37" s="17">
        <v>0.44528471635350902</v>
      </c>
      <c r="AB37" s="17"/>
      <c r="AC37" s="17">
        <v>0.41107895280912599</v>
      </c>
      <c r="AD37" s="17">
        <v>0.43099659313535998</v>
      </c>
      <c r="AE37" s="17">
        <v>0.45318187907270702</v>
      </c>
      <c r="AF37" s="17"/>
      <c r="AG37" s="17">
        <v>0.42268742858455599</v>
      </c>
      <c r="AH37" s="17">
        <v>0.45640283025600598</v>
      </c>
      <c r="AI37" s="17">
        <v>0.385126665070542</v>
      </c>
      <c r="AJ37" s="17">
        <v>0.44573047987858599</v>
      </c>
      <c r="AK37" s="17"/>
      <c r="AL37" s="17">
        <v>0.39160619739445401</v>
      </c>
      <c r="AM37" s="17">
        <v>0.42345714571684001</v>
      </c>
      <c r="AN37" s="17">
        <v>0.46879195238892601</v>
      </c>
      <c r="AO37" s="17">
        <v>0.44866359242590098</v>
      </c>
      <c r="AP37" s="17">
        <v>0.37298167824336498</v>
      </c>
      <c r="AQ37" s="17"/>
      <c r="AR37" s="17">
        <v>0.39164062280279199</v>
      </c>
      <c r="AS37" s="17">
        <v>0.42783352143349601</v>
      </c>
      <c r="AT37" s="17">
        <v>0.43094868178109802</v>
      </c>
      <c r="AU37" s="17">
        <v>0.462149315617641</v>
      </c>
      <c r="AV37" s="17">
        <v>0.41060984675016499</v>
      </c>
      <c r="AW37" s="17"/>
      <c r="AX37" s="17">
        <v>0.43648735225287399</v>
      </c>
      <c r="AY37" s="17">
        <v>0.40694493081222</v>
      </c>
      <c r="AZ37" s="17">
        <v>0.51798870605714897</v>
      </c>
      <c r="BA37" s="17">
        <v>0.52114446522802904</v>
      </c>
      <c r="BB37" s="17">
        <v>0.22421839129969101</v>
      </c>
      <c r="BC37" s="17">
        <v>0.361473844148191</v>
      </c>
      <c r="BD37" s="17"/>
      <c r="BE37" s="17">
        <v>0.43353299704354498</v>
      </c>
      <c r="BF37" s="17">
        <v>0.470021947089103</v>
      </c>
      <c r="BG37" s="17">
        <v>0.37287837725974798</v>
      </c>
      <c r="BH37" s="17"/>
      <c r="BI37" s="17">
        <v>0.38056677278218398</v>
      </c>
      <c r="BJ37" s="17">
        <v>0.43541477413227098</v>
      </c>
      <c r="BK37" s="17"/>
      <c r="BL37" s="17">
        <v>0.38487135360390201</v>
      </c>
      <c r="BM37" s="17">
        <v>0.44788879812777099</v>
      </c>
      <c r="BN37" s="17">
        <v>0.45400982684993502</v>
      </c>
      <c r="BO37" s="17">
        <v>0.43361653429977398</v>
      </c>
      <c r="BP37" s="17">
        <v>0.47953085259859601</v>
      </c>
      <c r="BQ37" s="17"/>
      <c r="BR37" s="17">
        <v>0.41335208322987999</v>
      </c>
      <c r="BS37" s="17">
        <v>0.45326829996765899</v>
      </c>
      <c r="BT37" s="17">
        <v>0.52289283303401002</v>
      </c>
      <c r="BU37" s="17">
        <v>0.45975485279822798</v>
      </c>
      <c r="BV37" s="17"/>
      <c r="BW37" s="17">
        <v>0.43135385880824201</v>
      </c>
      <c r="BX37" s="17">
        <v>0.41865717280236098</v>
      </c>
      <c r="BY37" s="17">
        <v>0.41393365805705701</v>
      </c>
      <c r="BZ37" s="17">
        <v>0.426913562379649</v>
      </c>
      <c r="CA37" s="17">
        <v>0.44801220195057501</v>
      </c>
      <c r="CB37" s="17"/>
      <c r="CC37" s="17">
        <v>0.45874077561306298</v>
      </c>
      <c r="CD37" s="17">
        <v>0.42783704977133302</v>
      </c>
      <c r="CE37" s="17">
        <v>0.45275986983806199</v>
      </c>
      <c r="CF37" s="17">
        <v>0.39600035692573599</v>
      </c>
      <c r="CG37" s="17">
        <v>0.45709178039231302</v>
      </c>
      <c r="CH37" s="17">
        <v>0.456697571399587</v>
      </c>
      <c r="CI37" s="17">
        <v>0.42795680779895701</v>
      </c>
      <c r="CJ37" s="17">
        <v>0.41143164653590297</v>
      </c>
      <c r="CK37" s="17">
        <v>0.39613380514543001</v>
      </c>
      <c r="CL37" s="17">
        <v>0.38871321499717298</v>
      </c>
    </row>
    <row r="38" spans="2:90" x14ac:dyDescent="0.25">
      <c r="B38" t="s">
        <v>134</v>
      </c>
      <c r="C38" s="17">
        <v>0.390483107991412</v>
      </c>
      <c r="D38" s="17">
        <v>0.39153867363880701</v>
      </c>
      <c r="E38" s="17">
        <v>0.390154197332786</v>
      </c>
      <c r="F38" s="17"/>
      <c r="G38" s="17">
        <v>0.238710323887627</v>
      </c>
      <c r="H38" s="17">
        <v>0.238687990350753</v>
      </c>
      <c r="I38" s="17">
        <v>0.28292128705775399</v>
      </c>
      <c r="J38" s="17">
        <v>0.42012708559136702</v>
      </c>
      <c r="K38" s="17">
        <v>0.48179878345125499</v>
      </c>
      <c r="L38" s="17">
        <v>0.56067516414915397</v>
      </c>
      <c r="M38" s="17"/>
      <c r="N38" s="17">
        <v>0.40491338225377499</v>
      </c>
      <c r="O38" s="17">
        <v>0.41240483012656798</v>
      </c>
      <c r="P38" s="17">
        <v>0.378166574344595</v>
      </c>
      <c r="Q38" s="17">
        <v>0.36200398822503999</v>
      </c>
      <c r="R38" s="17"/>
      <c r="S38" s="17">
        <v>0.248764568534278</v>
      </c>
      <c r="T38" s="17">
        <v>0.40794229469465998</v>
      </c>
      <c r="U38" s="17">
        <v>0.43761122312075201</v>
      </c>
      <c r="V38" s="17">
        <v>0.44783187124226598</v>
      </c>
      <c r="W38" s="17">
        <v>0.41205827938707501</v>
      </c>
      <c r="X38" s="17">
        <v>0.39012376870500298</v>
      </c>
      <c r="Y38" s="17">
        <v>0.43959639692098501</v>
      </c>
      <c r="Z38" s="17">
        <v>0.44164657343399699</v>
      </c>
      <c r="AA38" s="17">
        <v>0.38380954356687802</v>
      </c>
      <c r="AB38" s="17"/>
      <c r="AC38" s="17">
        <v>0.46239683068559201</v>
      </c>
      <c r="AD38" s="17">
        <v>0.38179631991829699</v>
      </c>
      <c r="AE38" s="17">
        <v>0.301840677081196</v>
      </c>
      <c r="AF38" s="17"/>
      <c r="AG38" s="17">
        <v>0.437482274395811</v>
      </c>
      <c r="AH38" s="17">
        <v>0.31385147313349498</v>
      </c>
      <c r="AI38" s="17">
        <v>0.45515760809406097</v>
      </c>
      <c r="AJ38" s="17">
        <v>0.43269521214784301</v>
      </c>
      <c r="AK38" s="17"/>
      <c r="AL38" s="17">
        <v>0.42833137482871902</v>
      </c>
      <c r="AM38" s="17">
        <v>0.40974045167177298</v>
      </c>
      <c r="AN38" s="17">
        <v>0.345818747488567</v>
      </c>
      <c r="AO38" s="17">
        <v>0.30534043364068297</v>
      </c>
      <c r="AP38" s="17">
        <v>0.27413795679245401</v>
      </c>
      <c r="AQ38" s="17"/>
      <c r="AR38" s="17">
        <v>0.342299801253373</v>
      </c>
      <c r="AS38" s="17">
        <v>0.40859162470411298</v>
      </c>
      <c r="AT38" s="17">
        <v>0.40547695515326998</v>
      </c>
      <c r="AU38" s="17">
        <v>0.37443790130341897</v>
      </c>
      <c r="AV38" s="17">
        <v>0.35544440494847601</v>
      </c>
      <c r="AW38" s="17"/>
      <c r="AX38" s="17">
        <v>0.24890923736630999</v>
      </c>
      <c r="AY38" s="17">
        <v>0.41743056880555801</v>
      </c>
      <c r="AZ38" s="17">
        <v>0.31611016963934702</v>
      </c>
      <c r="BA38" s="17">
        <v>0.34723352290541099</v>
      </c>
      <c r="BB38" s="17">
        <v>0.69019798550219202</v>
      </c>
      <c r="BC38" s="17">
        <v>0.534963561703652</v>
      </c>
      <c r="BD38" s="17"/>
      <c r="BE38" s="17">
        <v>0.35248409538556102</v>
      </c>
      <c r="BF38" s="17">
        <v>0.29204885865315</v>
      </c>
      <c r="BG38" s="17">
        <v>0.53368452378223996</v>
      </c>
      <c r="BH38" s="17"/>
      <c r="BI38" s="17">
        <v>0.445225882666902</v>
      </c>
      <c r="BJ38" s="17">
        <v>0.37658516036219503</v>
      </c>
      <c r="BK38" s="17"/>
      <c r="BL38" s="17">
        <v>0.47722055146824899</v>
      </c>
      <c r="BM38" s="17">
        <v>0.371795118574272</v>
      </c>
      <c r="BN38" s="17">
        <v>0.38112198102709599</v>
      </c>
      <c r="BO38" s="17">
        <v>0.32696293774458102</v>
      </c>
      <c r="BP38" s="17">
        <v>0.28311321971872799</v>
      </c>
      <c r="BQ38" s="17"/>
      <c r="BR38" s="17">
        <v>0.43099516476317201</v>
      </c>
      <c r="BS38" s="17">
        <v>0.22271427583981199</v>
      </c>
      <c r="BT38" s="17">
        <v>0.128956124940626</v>
      </c>
      <c r="BU38" s="17">
        <v>0.235695031270439</v>
      </c>
      <c r="BV38" s="17"/>
      <c r="BW38" s="17">
        <v>0.383080419376926</v>
      </c>
      <c r="BX38" s="17">
        <v>0.41026472663896502</v>
      </c>
      <c r="BY38" s="17">
        <v>0.40905243657221901</v>
      </c>
      <c r="BZ38" s="17">
        <v>0.40809166415957099</v>
      </c>
      <c r="CA38" s="17">
        <v>0.34375760290075902</v>
      </c>
      <c r="CB38" s="17"/>
      <c r="CC38" s="17">
        <v>0.33326954147042798</v>
      </c>
      <c r="CD38" s="17">
        <v>0.33713543975365201</v>
      </c>
      <c r="CE38" s="17">
        <v>0.32346754386284499</v>
      </c>
      <c r="CF38" s="17">
        <v>0.36195108621407701</v>
      </c>
      <c r="CG38" s="17">
        <v>0.37399713413019298</v>
      </c>
      <c r="CH38" s="17">
        <v>0.39004975404970399</v>
      </c>
      <c r="CI38" s="17">
        <v>0.42338841129118698</v>
      </c>
      <c r="CJ38" s="17">
        <v>0.44929511606551298</v>
      </c>
      <c r="CK38" s="17">
        <v>0.45792092656831701</v>
      </c>
      <c r="CL38" s="17">
        <v>0.51134737034507205</v>
      </c>
    </row>
    <row r="39" spans="2:90" x14ac:dyDescent="0.25">
      <c r="B39" t="s">
        <v>111</v>
      </c>
      <c r="C39" s="17">
        <v>0.112772333646305</v>
      </c>
      <c r="D39" s="17">
        <v>8.8380544626906296E-2</v>
      </c>
      <c r="E39" s="17">
        <v>0.13342269715190899</v>
      </c>
      <c r="F39" s="17"/>
      <c r="G39" s="17">
        <v>0.18749065110191299</v>
      </c>
      <c r="H39" s="17">
        <v>0.142370657451906</v>
      </c>
      <c r="I39" s="17">
        <v>0.14679136150768399</v>
      </c>
      <c r="J39" s="17">
        <v>0.105147012750401</v>
      </c>
      <c r="K39" s="17">
        <v>9.4521470060455998E-2</v>
      </c>
      <c r="L39" s="17">
        <v>5.1907194310797301E-2</v>
      </c>
      <c r="M39" s="17"/>
      <c r="N39" s="17">
        <v>8.0819703914552607E-2</v>
      </c>
      <c r="O39" s="17">
        <v>0.104582318944986</v>
      </c>
      <c r="P39" s="17">
        <v>9.98575990265647E-2</v>
      </c>
      <c r="Q39" s="17">
        <v>0.16793063511220399</v>
      </c>
      <c r="R39" s="17"/>
      <c r="S39" s="17">
        <v>0.14539498322547401</v>
      </c>
      <c r="T39" s="17">
        <v>0.123361209081741</v>
      </c>
      <c r="U39" s="17">
        <v>7.9568735355259601E-2</v>
      </c>
      <c r="V39" s="17">
        <v>8.8642143717568303E-2</v>
      </c>
      <c r="W39" s="17">
        <v>0.14235358350270599</v>
      </c>
      <c r="X39" s="17">
        <v>0.111946173262309</v>
      </c>
      <c r="Y39" s="17">
        <v>0.10519329494996101</v>
      </c>
      <c r="Z39" s="17">
        <v>8.58080338493874E-2</v>
      </c>
      <c r="AA39" s="17">
        <v>0.10339645128646401</v>
      </c>
      <c r="AB39" s="17"/>
      <c r="AC39" s="17">
        <v>7.8399927267096298E-2</v>
      </c>
      <c r="AD39" s="17">
        <v>0.10176656530539401</v>
      </c>
      <c r="AE39" s="17">
        <v>0.172313090661043</v>
      </c>
      <c r="AF39" s="17"/>
      <c r="AG39" s="17">
        <v>8.5216971225954605E-2</v>
      </c>
      <c r="AH39" s="17">
        <v>9.8791698973048098E-2</v>
      </c>
      <c r="AI39" s="17">
        <v>9.3217148727513202E-2</v>
      </c>
      <c r="AJ39" s="17">
        <v>7.9897129195919694E-2</v>
      </c>
      <c r="AK39" s="17"/>
      <c r="AL39" s="17">
        <v>0.141252883574293</v>
      </c>
      <c r="AM39" s="17">
        <v>0.10885225909370801</v>
      </c>
      <c r="AN39" s="17">
        <v>0.100307924277121</v>
      </c>
      <c r="AO39" s="17">
        <v>9.6189058890266604E-2</v>
      </c>
      <c r="AP39" s="17">
        <v>0.158661783108001</v>
      </c>
      <c r="AQ39" s="17"/>
      <c r="AR39" s="17">
        <v>0.20117646739203199</v>
      </c>
      <c r="AS39" s="17">
        <v>9.0698635500132893E-2</v>
      </c>
      <c r="AT39" s="17">
        <v>0.103798863628739</v>
      </c>
      <c r="AU39" s="17">
        <v>9.5286261619828297E-2</v>
      </c>
      <c r="AV39" s="17">
        <v>8.9807635772214997E-2</v>
      </c>
      <c r="AW39" s="17"/>
      <c r="AX39" s="17">
        <v>0.15147751766435799</v>
      </c>
      <c r="AY39" s="17">
        <v>0.118964901653486</v>
      </c>
      <c r="AZ39" s="17">
        <v>0.11537582563889601</v>
      </c>
      <c r="BA39" s="17">
        <v>9.0429597505060202E-2</v>
      </c>
      <c r="BB39" s="17">
        <v>6.6599196178609696E-2</v>
      </c>
      <c r="BC39" s="17">
        <v>6.8107705651442904E-2</v>
      </c>
      <c r="BD39" s="17"/>
      <c r="BE39" s="17">
        <v>0.14896232320966801</v>
      </c>
      <c r="BF39" s="17">
        <v>0.107596270136013</v>
      </c>
      <c r="BG39" s="17">
        <v>6.5376577135570602E-2</v>
      </c>
      <c r="BH39" s="17"/>
      <c r="BI39" s="17">
        <v>0.117898220845204</v>
      </c>
      <c r="BJ39" s="17">
        <v>0.111470987262862</v>
      </c>
      <c r="BK39" s="17"/>
      <c r="BL39" s="17">
        <v>7.5444047044349496E-2</v>
      </c>
      <c r="BM39" s="17">
        <v>0.110772450815908</v>
      </c>
      <c r="BN39" s="17">
        <v>0.11474456861443599</v>
      </c>
      <c r="BO39" s="17">
        <v>0.15352402810971799</v>
      </c>
      <c r="BP39" s="17">
        <v>0.141075649574087</v>
      </c>
      <c r="BQ39" s="17"/>
      <c r="BR39" s="17">
        <v>0.10319642037540799</v>
      </c>
      <c r="BS39" s="17">
        <v>0.16133294810755999</v>
      </c>
      <c r="BT39" s="17">
        <v>0.13596783359404799</v>
      </c>
      <c r="BU39" s="17">
        <v>0.16166065874224</v>
      </c>
      <c r="BV39" s="17"/>
      <c r="BW39" s="17">
        <v>0.117114711987842</v>
      </c>
      <c r="BX39" s="17">
        <v>0.110219240521752</v>
      </c>
      <c r="BY39" s="17">
        <v>0.104938216438061</v>
      </c>
      <c r="BZ39" s="17">
        <v>9.4806494112012696E-2</v>
      </c>
      <c r="CA39" s="17">
        <v>0.128731242392531</v>
      </c>
      <c r="CB39" s="17"/>
      <c r="CC39" s="17">
        <v>0.1138120915977</v>
      </c>
      <c r="CD39" s="17">
        <v>0.14225898403576001</v>
      </c>
      <c r="CE39" s="17">
        <v>0.12445277005644199</v>
      </c>
      <c r="CF39" s="17">
        <v>0.13907142697599301</v>
      </c>
      <c r="CG39" s="17">
        <v>0.10570273665767101</v>
      </c>
      <c r="CH39" s="17">
        <v>0.105181241576131</v>
      </c>
      <c r="CI39" s="17">
        <v>0.103282050783705</v>
      </c>
      <c r="CJ39" s="17">
        <v>7.9117459962172398E-2</v>
      </c>
      <c r="CK39" s="17">
        <v>9.5769781600817394E-2</v>
      </c>
      <c r="CL39" s="17">
        <v>7.1846989109920503E-2</v>
      </c>
    </row>
    <row r="40" spans="2:90" x14ac:dyDescent="0.25"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</row>
    <row r="41" spans="2:90" x14ac:dyDescent="0.25">
      <c r="B41" s="6" t="s">
        <v>139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</row>
    <row r="42" spans="2:90" x14ac:dyDescent="0.25">
      <c r="B42" s="24" t="s">
        <v>113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</row>
    <row r="43" spans="2:90" x14ac:dyDescent="0.25">
      <c r="B43" t="s">
        <v>132</v>
      </c>
      <c r="C43" s="17">
        <v>9.7192103339318506E-2</v>
      </c>
      <c r="D43" s="17">
        <v>0.111390310397585</v>
      </c>
      <c r="E43" s="17">
        <v>8.4322933538698699E-2</v>
      </c>
      <c r="F43" s="17"/>
      <c r="G43" s="17">
        <v>0.19629306777448499</v>
      </c>
      <c r="H43" s="17">
        <v>0.19635628184766801</v>
      </c>
      <c r="I43" s="17">
        <v>0.114356516459236</v>
      </c>
      <c r="J43" s="17">
        <v>4.5863298001213797E-2</v>
      </c>
      <c r="K43" s="17">
        <v>5.4529035141212899E-2</v>
      </c>
      <c r="L43" s="17">
        <v>3.4343464040254401E-2</v>
      </c>
      <c r="M43" s="17"/>
      <c r="N43" s="17">
        <v>0.13462848722121801</v>
      </c>
      <c r="O43" s="17">
        <v>9.8651112046692802E-2</v>
      </c>
      <c r="P43" s="17">
        <v>8.0026262057018904E-2</v>
      </c>
      <c r="Q43" s="17">
        <v>7.1785750557817801E-2</v>
      </c>
      <c r="R43" s="17"/>
      <c r="S43" s="17">
        <v>0.181488856970033</v>
      </c>
      <c r="T43" s="17">
        <v>6.8517451004899796E-2</v>
      </c>
      <c r="U43" s="17">
        <v>6.8310663516608E-2</v>
      </c>
      <c r="V43" s="17">
        <v>8.3651231931844899E-2</v>
      </c>
      <c r="W43" s="17">
        <v>8.2328969756705797E-2</v>
      </c>
      <c r="X43" s="17">
        <v>9.2929372707769603E-2</v>
      </c>
      <c r="Y43" s="17">
        <v>9.7387649160821904E-2</v>
      </c>
      <c r="Z43" s="17">
        <v>0.112637960555761</v>
      </c>
      <c r="AA43" s="17">
        <v>7.3198868664643202E-2</v>
      </c>
      <c r="AB43" s="17"/>
      <c r="AC43" s="17">
        <v>6.7219459927688796E-2</v>
      </c>
      <c r="AD43" s="17">
        <v>0.113660464993781</v>
      </c>
      <c r="AE43" s="17">
        <v>0.100859657306927</v>
      </c>
      <c r="AF43" s="17"/>
      <c r="AG43" s="17">
        <v>8.56825244793364E-2</v>
      </c>
      <c r="AH43" s="17">
        <v>0.17233028553149099</v>
      </c>
      <c r="AI43" s="17">
        <v>7.8223745015125301E-2</v>
      </c>
      <c r="AJ43" s="17">
        <v>6.7777850135708403E-2</v>
      </c>
      <c r="AK43" s="17"/>
      <c r="AL43" s="17">
        <v>5.11001306528171E-2</v>
      </c>
      <c r="AM43" s="17">
        <v>8.8864155900255704E-2</v>
      </c>
      <c r="AN43" s="17">
        <v>0.114585729939733</v>
      </c>
      <c r="AO43" s="17">
        <v>0.18147506079775</v>
      </c>
      <c r="AP43" s="17">
        <v>0.224390124345199</v>
      </c>
      <c r="AQ43" s="17"/>
      <c r="AR43" s="17">
        <v>0.105007426686552</v>
      </c>
      <c r="AS43" s="17">
        <v>7.4573598273893205E-2</v>
      </c>
      <c r="AT43" s="17">
        <v>8.8358390202510795E-2</v>
      </c>
      <c r="AU43" s="17">
        <v>0.10490676904644</v>
      </c>
      <c r="AV43" s="17">
        <v>0.18738768981946</v>
      </c>
      <c r="AW43" s="17"/>
      <c r="AX43" s="17">
        <v>0.194439047957331</v>
      </c>
      <c r="AY43" s="17">
        <v>8.6906239639289395E-2</v>
      </c>
      <c r="AZ43" s="17">
        <v>7.8528117481149004E-2</v>
      </c>
      <c r="BA43" s="17">
        <v>6.4983832921272605E-2</v>
      </c>
      <c r="BB43" s="17">
        <v>2.52361041673047E-2</v>
      </c>
      <c r="BC43" s="17">
        <v>3.59321282956118E-2</v>
      </c>
      <c r="BD43" s="17"/>
      <c r="BE43" s="17">
        <v>9.0028893496915896E-2</v>
      </c>
      <c r="BF43" s="17">
        <v>0.170148404512491</v>
      </c>
      <c r="BG43" s="17">
        <v>3.8995143912397098E-2</v>
      </c>
      <c r="BH43" s="17"/>
      <c r="BI43" s="17">
        <v>6.5625478377453E-2</v>
      </c>
      <c r="BJ43" s="17">
        <v>0.105206152739477</v>
      </c>
      <c r="BK43" s="17"/>
      <c r="BL43" s="17">
        <v>7.7914012817333997E-2</v>
      </c>
      <c r="BM43" s="17">
        <v>0.110774304937788</v>
      </c>
      <c r="BN43" s="17">
        <v>9.7419479881290405E-2</v>
      </c>
      <c r="BO43" s="17">
        <v>9.3862369988373606E-2</v>
      </c>
      <c r="BP43" s="17">
        <v>0.115755056051469</v>
      </c>
      <c r="BQ43" s="17"/>
      <c r="BR43" s="17">
        <v>7.3954971330461902E-2</v>
      </c>
      <c r="BS43" s="17">
        <v>0.17123572155108599</v>
      </c>
      <c r="BT43" s="17">
        <v>0.27730636717927198</v>
      </c>
      <c r="BU43" s="17">
        <v>0.213018115885384</v>
      </c>
      <c r="BV43" s="17"/>
      <c r="BW43" s="17">
        <v>0.101835722440567</v>
      </c>
      <c r="BX43" s="17">
        <v>9.75167533553737E-2</v>
      </c>
      <c r="BY43" s="17">
        <v>7.7139788734089096E-2</v>
      </c>
      <c r="BZ43" s="17">
        <v>8.4657357016487397E-2</v>
      </c>
      <c r="CA43" s="17">
        <v>0.117717042775789</v>
      </c>
      <c r="CB43" s="17"/>
      <c r="CC43" s="17">
        <v>0.123824798739897</v>
      </c>
      <c r="CD43" s="17">
        <v>0.13339476152798699</v>
      </c>
      <c r="CE43" s="17">
        <v>0.145668019851077</v>
      </c>
      <c r="CF43" s="17">
        <v>9.0120210370720294E-2</v>
      </c>
      <c r="CG43" s="17">
        <v>7.29856205789228E-2</v>
      </c>
      <c r="CH43" s="17">
        <v>8.73709584369433E-2</v>
      </c>
      <c r="CI43" s="17">
        <v>8.0441544070733298E-2</v>
      </c>
      <c r="CJ43" s="17">
        <v>7.2037135505456804E-2</v>
      </c>
      <c r="CK43" s="17">
        <v>6.97821699933103E-2</v>
      </c>
      <c r="CL43" s="17">
        <v>6.7995489823480401E-2</v>
      </c>
    </row>
    <row r="44" spans="2:90" x14ac:dyDescent="0.25">
      <c r="B44" t="s">
        <v>133</v>
      </c>
      <c r="C44" s="17">
        <v>0.25896198256792702</v>
      </c>
      <c r="D44" s="17">
        <v>0.27640381530061903</v>
      </c>
      <c r="E44" s="17">
        <v>0.24211376778405999</v>
      </c>
      <c r="F44" s="17"/>
      <c r="G44" s="17">
        <v>0.33848877669685701</v>
      </c>
      <c r="H44" s="17">
        <v>0.30265142235918802</v>
      </c>
      <c r="I44" s="17">
        <v>0.30825747965015199</v>
      </c>
      <c r="J44" s="17">
        <v>0.23385714056293799</v>
      </c>
      <c r="K44" s="17">
        <v>0.20122618226792799</v>
      </c>
      <c r="L44" s="17">
        <v>0.21433825019177499</v>
      </c>
      <c r="M44" s="17"/>
      <c r="N44" s="17">
        <v>0.27948957437116301</v>
      </c>
      <c r="O44" s="17">
        <v>0.23283436683804501</v>
      </c>
      <c r="P44" s="17">
        <v>0.27374853621279499</v>
      </c>
      <c r="Q44" s="17">
        <v>0.25478632740141999</v>
      </c>
      <c r="R44" s="17"/>
      <c r="S44" s="17">
        <v>0.24989463080905699</v>
      </c>
      <c r="T44" s="17">
        <v>0.26437085454383602</v>
      </c>
      <c r="U44" s="17">
        <v>0.30840852107150402</v>
      </c>
      <c r="V44" s="17">
        <v>0.261977441418631</v>
      </c>
      <c r="W44" s="17">
        <v>0.249930868147546</v>
      </c>
      <c r="X44" s="17">
        <v>0.231965395717876</v>
      </c>
      <c r="Y44" s="17">
        <v>0.238768298132011</v>
      </c>
      <c r="Z44" s="17">
        <v>0.26755928168562798</v>
      </c>
      <c r="AA44" s="17">
        <v>0.26159085977902002</v>
      </c>
      <c r="AB44" s="17"/>
      <c r="AC44" s="17">
        <v>0.25002562847367898</v>
      </c>
      <c r="AD44" s="17">
        <v>0.26633803699331599</v>
      </c>
      <c r="AE44" s="17">
        <v>0.25268190651842398</v>
      </c>
      <c r="AF44" s="17"/>
      <c r="AG44" s="17">
        <v>0.28218830435828601</v>
      </c>
      <c r="AH44" s="17">
        <v>0.28877252352503302</v>
      </c>
      <c r="AI44" s="17">
        <v>0.20270118831192699</v>
      </c>
      <c r="AJ44" s="17">
        <v>0.27724949139904498</v>
      </c>
      <c r="AK44" s="17"/>
      <c r="AL44" s="17">
        <v>0.21758937209973001</v>
      </c>
      <c r="AM44" s="17">
        <v>0.26247604807382902</v>
      </c>
      <c r="AN44" s="17">
        <v>0.29680445344710599</v>
      </c>
      <c r="AO44" s="17">
        <v>0.26531361722621699</v>
      </c>
      <c r="AP44" s="17">
        <v>0.25907329923454298</v>
      </c>
      <c r="AQ44" s="17"/>
      <c r="AR44" s="17">
        <v>0.22239255537484701</v>
      </c>
      <c r="AS44" s="17">
        <v>0.24444679277235501</v>
      </c>
      <c r="AT44" s="17">
        <v>0.28428162276109598</v>
      </c>
      <c r="AU44" s="17">
        <v>0.29331805471148398</v>
      </c>
      <c r="AV44" s="17">
        <v>0.26021267811262</v>
      </c>
      <c r="AW44" s="17"/>
      <c r="AX44" s="17">
        <v>0.27261601294271298</v>
      </c>
      <c r="AY44" s="17">
        <v>0.23453191644157101</v>
      </c>
      <c r="AZ44" s="17">
        <v>0.264699004355547</v>
      </c>
      <c r="BA44" s="17">
        <v>0.28242439532755498</v>
      </c>
      <c r="BB44" s="17">
        <v>0.27589322927959498</v>
      </c>
      <c r="BC44" s="17">
        <v>0.21645771536123001</v>
      </c>
      <c r="BD44" s="17"/>
      <c r="BE44" s="17">
        <v>0.24716787534134499</v>
      </c>
      <c r="BF44" s="17">
        <v>0.32339010925835598</v>
      </c>
      <c r="BG44" s="17">
        <v>0.217228845489498</v>
      </c>
      <c r="BH44" s="17"/>
      <c r="BI44" s="17">
        <v>0.23366926160367699</v>
      </c>
      <c r="BJ44" s="17">
        <v>0.26538323018362198</v>
      </c>
      <c r="BK44" s="17"/>
      <c r="BL44" s="17">
        <v>0.236630995131592</v>
      </c>
      <c r="BM44" s="17">
        <v>0.28438084911551098</v>
      </c>
      <c r="BN44" s="17">
        <v>0.29626223896208398</v>
      </c>
      <c r="BO44" s="17">
        <v>0.27872436089062202</v>
      </c>
      <c r="BP44" s="17">
        <v>0.26489496418790998</v>
      </c>
      <c r="BQ44" s="17"/>
      <c r="BR44" s="17">
        <v>0.249391951791853</v>
      </c>
      <c r="BS44" s="17">
        <v>0.289467973896127</v>
      </c>
      <c r="BT44" s="17">
        <v>0.30592633954411502</v>
      </c>
      <c r="BU44" s="17">
        <v>0.35134107465852099</v>
      </c>
      <c r="BV44" s="17"/>
      <c r="BW44" s="17">
        <v>0.232915218156588</v>
      </c>
      <c r="BX44" s="17">
        <v>0.24965034020061799</v>
      </c>
      <c r="BY44" s="17">
        <v>0.25785298249868199</v>
      </c>
      <c r="BZ44" s="17">
        <v>0.28804346076759602</v>
      </c>
      <c r="CA44" s="17">
        <v>0.27159015080396198</v>
      </c>
      <c r="CB44" s="17"/>
      <c r="CC44" s="17">
        <v>0.29097828975964701</v>
      </c>
      <c r="CD44" s="17">
        <v>0.281934823774251</v>
      </c>
      <c r="CE44" s="17">
        <v>0.28245215544135199</v>
      </c>
      <c r="CF44" s="17">
        <v>0.30754215633100401</v>
      </c>
      <c r="CG44" s="17">
        <v>0.273692533157749</v>
      </c>
      <c r="CH44" s="17">
        <v>0.19536373409098801</v>
      </c>
      <c r="CI44" s="17">
        <v>0.25403941918028899</v>
      </c>
      <c r="CJ44" s="17">
        <v>0.19444268426609099</v>
      </c>
      <c r="CK44" s="17">
        <v>0.27061885085959902</v>
      </c>
      <c r="CL44" s="17">
        <v>0.25546650101149099</v>
      </c>
    </row>
    <row r="45" spans="2:90" x14ac:dyDescent="0.25">
      <c r="B45" t="s">
        <v>134</v>
      </c>
      <c r="C45" s="17">
        <v>0.26808492626899699</v>
      </c>
      <c r="D45" s="17">
        <v>0.26042902279732899</v>
      </c>
      <c r="E45" s="17">
        <v>0.27598562806833299</v>
      </c>
      <c r="F45" s="17"/>
      <c r="G45" s="17">
        <v>0.20147983864614499</v>
      </c>
      <c r="H45" s="17">
        <v>0.210241629272541</v>
      </c>
      <c r="I45" s="17">
        <v>0.224652840776594</v>
      </c>
      <c r="J45" s="17">
        <v>0.32036983504573102</v>
      </c>
      <c r="K45" s="17">
        <v>0.30281581577705102</v>
      </c>
      <c r="L45" s="17">
        <v>0.30934616595953301</v>
      </c>
      <c r="M45" s="17"/>
      <c r="N45" s="17">
        <v>0.241581860693034</v>
      </c>
      <c r="O45" s="17">
        <v>0.25941357468218201</v>
      </c>
      <c r="P45" s="17">
        <v>0.30098742188900901</v>
      </c>
      <c r="Q45" s="17">
        <v>0.272789708139065</v>
      </c>
      <c r="R45" s="17"/>
      <c r="S45" s="17">
        <v>0.18033789538172601</v>
      </c>
      <c r="T45" s="17">
        <v>0.244243869305422</v>
      </c>
      <c r="U45" s="17">
        <v>0.28250639640480701</v>
      </c>
      <c r="V45" s="17">
        <v>0.30621799593024501</v>
      </c>
      <c r="W45" s="17">
        <v>0.29087981176052402</v>
      </c>
      <c r="X45" s="17">
        <v>0.28878803379741302</v>
      </c>
      <c r="Y45" s="17">
        <v>0.27910013196348399</v>
      </c>
      <c r="Z45" s="17">
        <v>0.31203618302470998</v>
      </c>
      <c r="AA45" s="17">
        <v>0.30360511803091</v>
      </c>
      <c r="AB45" s="17"/>
      <c r="AC45" s="17">
        <v>0.30159173633139402</v>
      </c>
      <c r="AD45" s="17">
        <v>0.252028011535879</v>
      </c>
      <c r="AE45" s="17">
        <v>0.23971902435717499</v>
      </c>
      <c r="AF45" s="17"/>
      <c r="AG45" s="17">
        <v>0.26665529294301199</v>
      </c>
      <c r="AH45" s="17">
        <v>0.213030346393701</v>
      </c>
      <c r="AI45" s="17">
        <v>0.30732356563337798</v>
      </c>
      <c r="AJ45" s="17">
        <v>0.32742627736280999</v>
      </c>
      <c r="AK45" s="17"/>
      <c r="AL45" s="17">
        <v>0.30837440310800202</v>
      </c>
      <c r="AM45" s="17">
        <v>0.28482469733716897</v>
      </c>
      <c r="AN45" s="17">
        <v>0.23077826142013599</v>
      </c>
      <c r="AO45" s="17">
        <v>0.224032520372479</v>
      </c>
      <c r="AP45" s="17">
        <v>0.23477195856944899</v>
      </c>
      <c r="AQ45" s="17"/>
      <c r="AR45" s="17">
        <v>0.244991022426543</v>
      </c>
      <c r="AS45" s="17">
        <v>0.29381877507956</v>
      </c>
      <c r="AT45" s="17">
        <v>0.29113399696965397</v>
      </c>
      <c r="AU45" s="17">
        <v>0.22772765286130101</v>
      </c>
      <c r="AV45" s="17">
        <v>0.247039449796677</v>
      </c>
      <c r="AW45" s="17"/>
      <c r="AX45" s="17">
        <v>0.19168971606257901</v>
      </c>
      <c r="AY45" s="17">
        <v>0.25743649569274402</v>
      </c>
      <c r="AZ45" s="17">
        <v>0.24095101557974499</v>
      </c>
      <c r="BA45" s="17">
        <v>0.24467898880143099</v>
      </c>
      <c r="BB45" s="17">
        <v>0.43585546701573202</v>
      </c>
      <c r="BC45" s="17">
        <v>0.44362307730182499</v>
      </c>
      <c r="BD45" s="17"/>
      <c r="BE45" s="17">
        <v>0.24112998336105901</v>
      </c>
      <c r="BF45" s="17">
        <v>0.24117510625545899</v>
      </c>
      <c r="BG45" s="17">
        <v>0.32754884362149</v>
      </c>
      <c r="BH45" s="17"/>
      <c r="BI45" s="17">
        <v>0.309115273239707</v>
      </c>
      <c r="BJ45" s="17">
        <v>0.25766825271184002</v>
      </c>
      <c r="BK45" s="17"/>
      <c r="BL45" s="17">
        <v>0.293016286469715</v>
      </c>
      <c r="BM45" s="17">
        <v>0.238867839179457</v>
      </c>
      <c r="BN45" s="17">
        <v>0.28460792621608</v>
      </c>
      <c r="BO45" s="17">
        <v>0.30980921406692902</v>
      </c>
      <c r="BP45" s="17">
        <v>0.23185304530520601</v>
      </c>
      <c r="BQ45" s="17"/>
      <c r="BR45" s="17">
        <v>0.28388873111823998</v>
      </c>
      <c r="BS45" s="17">
        <v>0.21534755879963</v>
      </c>
      <c r="BT45" s="17">
        <v>0.15078409674764701</v>
      </c>
      <c r="BU45" s="17">
        <v>0.222343231157346</v>
      </c>
      <c r="BV45" s="17"/>
      <c r="BW45" s="17">
        <v>0.21547798001003199</v>
      </c>
      <c r="BX45" s="17">
        <v>0.264716906269028</v>
      </c>
      <c r="BY45" s="17">
        <v>0.278614165698095</v>
      </c>
      <c r="BZ45" s="17">
        <v>0.29417691578819699</v>
      </c>
      <c r="CA45" s="17">
        <v>0.28732221228504201</v>
      </c>
      <c r="CB45" s="17"/>
      <c r="CC45" s="17">
        <v>0.27060830858264701</v>
      </c>
      <c r="CD45" s="17">
        <v>0.240408353018567</v>
      </c>
      <c r="CE45" s="17">
        <v>0.23085473170051601</v>
      </c>
      <c r="CF45" s="17">
        <v>0.28428475910345602</v>
      </c>
      <c r="CG45" s="17">
        <v>0.27080121948507602</v>
      </c>
      <c r="CH45" s="17">
        <v>0.27133222802819501</v>
      </c>
      <c r="CI45" s="17">
        <v>0.29783245767727301</v>
      </c>
      <c r="CJ45" s="17">
        <v>0.32115975841474598</v>
      </c>
      <c r="CK45" s="17">
        <v>0.261531936898452</v>
      </c>
      <c r="CL45" s="17">
        <v>0.25098209581902498</v>
      </c>
    </row>
    <row r="46" spans="2:90" x14ac:dyDescent="0.25">
      <c r="B46" t="s">
        <v>111</v>
      </c>
      <c r="C46" s="17">
        <v>0.375760987823758</v>
      </c>
      <c r="D46" s="17">
        <v>0.35177685150446802</v>
      </c>
      <c r="E46" s="17">
        <v>0.39757767060890797</v>
      </c>
      <c r="F46" s="17"/>
      <c r="G46" s="17">
        <v>0.26373831688251198</v>
      </c>
      <c r="H46" s="17">
        <v>0.290750666520604</v>
      </c>
      <c r="I46" s="17">
        <v>0.35273316311401898</v>
      </c>
      <c r="J46" s="17">
        <v>0.39990972639011801</v>
      </c>
      <c r="K46" s="17">
        <v>0.441428966813807</v>
      </c>
      <c r="L46" s="17">
        <v>0.44197211980843798</v>
      </c>
      <c r="M46" s="17"/>
      <c r="N46" s="17">
        <v>0.34430007771458498</v>
      </c>
      <c r="O46" s="17">
        <v>0.40910094643307998</v>
      </c>
      <c r="P46" s="17">
        <v>0.34523777984117798</v>
      </c>
      <c r="Q46" s="17">
        <v>0.40063821390169801</v>
      </c>
      <c r="R46" s="17"/>
      <c r="S46" s="17">
        <v>0.38827861683918402</v>
      </c>
      <c r="T46" s="17">
        <v>0.42286782514584198</v>
      </c>
      <c r="U46" s="17">
        <v>0.340774419007081</v>
      </c>
      <c r="V46" s="17">
        <v>0.34815333071927901</v>
      </c>
      <c r="W46" s="17">
        <v>0.37686035033522403</v>
      </c>
      <c r="X46" s="17">
        <v>0.38631719777694201</v>
      </c>
      <c r="Y46" s="17">
        <v>0.38474392074368302</v>
      </c>
      <c r="Z46" s="17">
        <v>0.30776657473390101</v>
      </c>
      <c r="AA46" s="17">
        <v>0.36160515352542699</v>
      </c>
      <c r="AB46" s="17"/>
      <c r="AC46" s="17">
        <v>0.38116317526723897</v>
      </c>
      <c r="AD46" s="17">
        <v>0.36797348647702399</v>
      </c>
      <c r="AE46" s="17">
        <v>0.40673941181747297</v>
      </c>
      <c r="AF46" s="17"/>
      <c r="AG46" s="17">
        <v>0.365473878219366</v>
      </c>
      <c r="AH46" s="17">
        <v>0.32586684454977499</v>
      </c>
      <c r="AI46" s="17">
        <v>0.41175150103956998</v>
      </c>
      <c r="AJ46" s="17">
        <v>0.327546381102437</v>
      </c>
      <c r="AK46" s="17"/>
      <c r="AL46" s="17">
        <v>0.42293609413945099</v>
      </c>
      <c r="AM46" s="17">
        <v>0.36383509868874703</v>
      </c>
      <c r="AN46" s="17">
        <v>0.35783155519302501</v>
      </c>
      <c r="AO46" s="17">
        <v>0.32917880160355401</v>
      </c>
      <c r="AP46" s="17">
        <v>0.28176461785080897</v>
      </c>
      <c r="AQ46" s="17"/>
      <c r="AR46" s="17">
        <v>0.427608995512057</v>
      </c>
      <c r="AS46" s="17">
        <v>0.38716083387419198</v>
      </c>
      <c r="AT46" s="17">
        <v>0.33622599006673898</v>
      </c>
      <c r="AU46" s="17">
        <v>0.37404752338077402</v>
      </c>
      <c r="AV46" s="17">
        <v>0.30536018227124301</v>
      </c>
      <c r="AW46" s="17"/>
      <c r="AX46" s="17">
        <v>0.34125522303737699</v>
      </c>
      <c r="AY46" s="17">
        <v>0.42112534822639502</v>
      </c>
      <c r="AZ46" s="17">
        <v>0.41582186258355902</v>
      </c>
      <c r="BA46" s="17">
        <v>0.40791278294974098</v>
      </c>
      <c r="BB46" s="17">
        <v>0.26301519953736802</v>
      </c>
      <c r="BC46" s="17">
        <v>0.30398707904133399</v>
      </c>
      <c r="BD46" s="17"/>
      <c r="BE46" s="17">
        <v>0.421673247800679</v>
      </c>
      <c r="BF46" s="17">
        <v>0.26528637997369398</v>
      </c>
      <c r="BG46" s="17">
        <v>0.41622716697661499</v>
      </c>
      <c r="BH46" s="17"/>
      <c r="BI46" s="17">
        <v>0.39158998677916301</v>
      </c>
      <c r="BJ46" s="17">
        <v>0.37174236436505997</v>
      </c>
      <c r="BK46" s="17"/>
      <c r="BL46" s="17">
        <v>0.39243870558135902</v>
      </c>
      <c r="BM46" s="17">
        <v>0.36597700676724298</v>
      </c>
      <c r="BN46" s="17">
        <v>0.32171035494054601</v>
      </c>
      <c r="BO46" s="17">
        <v>0.31760405505407602</v>
      </c>
      <c r="BP46" s="17">
        <v>0.387496934455414</v>
      </c>
      <c r="BQ46" s="17"/>
      <c r="BR46" s="17">
        <v>0.39276434575944502</v>
      </c>
      <c r="BS46" s="17">
        <v>0.32394874575315702</v>
      </c>
      <c r="BT46" s="17">
        <v>0.26598319652896601</v>
      </c>
      <c r="BU46" s="17">
        <v>0.21329757829874799</v>
      </c>
      <c r="BV46" s="17"/>
      <c r="BW46" s="17">
        <v>0.44977107939281302</v>
      </c>
      <c r="BX46" s="17">
        <v>0.38811600017497999</v>
      </c>
      <c r="BY46" s="17">
        <v>0.38639306306913401</v>
      </c>
      <c r="BZ46" s="17">
        <v>0.33312226642772003</v>
      </c>
      <c r="CA46" s="17">
        <v>0.32337059413520702</v>
      </c>
      <c r="CB46" s="17"/>
      <c r="CC46" s="17">
        <v>0.31458860291780999</v>
      </c>
      <c r="CD46" s="17">
        <v>0.34426206167919499</v>
      </c>
      <c r="CE46" s="17">
        <v>0.34102509300705403</v>
      </c>
      <c r="CF46" s="17">
        <v>0.31805287419481998</v>
      </c>
      <c r="CG46" s="17">
        <v>0.38252062677825199</v>
      </c>
      <c r="CH46" s="17">
        <v>0.445933079443873</v>
      </c>
      <c r="CI46" s="17">
        <v>0.36768657907170499</v>
      </c>
      <c r="CJ46" s="17">
        <v>0.41236042181370502</v>
      </c>
      <c r="CK46" s="17">
        <v>0.39806704224863898</v>
      </c>
      <c r="CL46" s="17">
        <v>0.42555591334600301</v>
      </c>
    </row>
    <row r="47" spans="2:90" x14ac:dyDescent="0.25"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</row>
    <row r="48" spans="2:90" x14ac:dyDescent="0.25">
      <c r="B48" s="6" t="s">
        <v>140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</row>
    <row r="49" spans="2:90" x14ac:dyDescent="0.25">
      <c r="B49" s="24" t="s">
        <v>113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</row>
    <row r="50" spans="2:90" x14ac:dyDescent="0.25">
      <c r="B50" t="s">
        <v>132</v>
      </c>
      <c r="C50" s="17">
        <v>0.52566414122934702</v>
      </c>
      <c r="D50" s="17">
        <v>0.50778307327082295</v>
      </c>
      <c r="E50" s="17">
        <v>0.54320222440497801</v>
      </c>
      <c r="F50" s="17"/>
      <c r="G50" s="17">
        <v>0.50230572570041898</v>
      </c>
      <c r="H50" s="17">
        <v>0.512385532919163</v>
      </c>
      <c r="I50" s="17">
        <v>0.51224937213312705</v>
      </c>
      <c r="J50" s="17">
        <v>0.54950565453646005</v>
      </c>
      <c r="K50" s="17">
        <v>0.50966797152515797</v>
      </c>
      <c r="L50" s="17">
        <v>0.54897466610312495</v>
      </c>
      <c r="M50" s="17"/>
      <c r="N50" s="17">
        <v>0.56324072854673002</v>
      </c>
      <c r="O50" s="17">
        <v>0.53169406997678303</v>
      </c>
      <c r="P50" s="17">
        <v>0.50291311839981101</v>
      </c>
      <c r="Q50" s="17">
        <v>0.50095750064123801</v>
      </c>
      <c r="R50" s="17"/>
      <c r="S50" s="17">
        <v>0.62804329053801999</v>
      </c>
      <c r="T50" s="17">
        <v>0.53061311628597796</v>
      </c>
      <c r="U50" s="17">
        <v>0.45129265182377198</v>
      </c>
      <c r="V50" s="17">
        <v>0.49201182421488299</v>
      </c>
      <c r="W50" s="17">
        <v>0.477010873762583</v>
      </c>
      <c r="X50" s="17">
        <v>0.50935464572683598</v>
      </c>
      <c r="Y50" s="17">
        <v>0.51019165474443895</v>
      </c>
      <c r="Z50" s="17">
        <v>0.434114128017279</v>
      </c>
      <c r="AA50" s="17">
        <v>0.57383211101906895</v>
      </c>
      <c r="AB50" s="17"/>
      <c r="AC50" s="17">
        <v>0.50922526592376804</v>
      </c>
      <c r="AD50" s="17">
        <v>0.55973005304242296</v>
      </c>
      <c r="AE50" s="17">
        <v>0.50608617462649796</v>
      </c>
      <c r="AF50" s="17"/>
      <c r="AG50" s="17">
        <v>0.51438357469418905</v>
      </c>
      <c r="AH50" s="17">
        <v>0.57626101668723095</v>
      </c>
      <c r="AI50" s="17">
        <v>0.52761272101294099</v>
      </c>
      <c r="AJ50" s="17">
        <v>0.46742994589995601</v>
      </c>
      <c r="AK50" s="17"/>
      <c r="AL50" s="17">
        <v>0.484930863003316</v>
      </c>
      <c r="AM50" s="17">
        <v>0.52257602883894105</v>
      </c>
      <c r="AN50" s="17">
        <v>0.58007014955194003</v>
      </c>
      <c r="AO50" s="17">
        <v>0.55370672610466098</v>
      </c>
      <c r="AP50" s="17">
        <v>0.54356557459723998</v>
      </c>
      <c r="AQ50" s="17"/>
      <c r="AR50" s="17">
        <v>0.50817877031038605</v>
      </c>
      <c r="AS50" s="17">
        <v>0.49764190947626002</v>
      </c>
      <c r="AT50" s="17">
        <v>0.54702897138509199</v>
      </c>
      <c r="AU50" s="17">
        <v>0.50687060115819405</v>
      </c>
      <c r="AV50" s="17">
        <v>0.58445321110401005</v>
      </c>
      <c r="AW50" s="17"/>
      <c r="AX50" s="17">
        <v>0.57143223807844201</v>
      </c>
      <c r="AY50" s="17">
        <v>0.52884257659258405</v>
      </c>
      <c r="AZ50" s="17">
        <v>0.53261151926513395</v>
      </c>
      <c r="BA50" s="17">
        <v>0.59731301805140202</v>
      </c>
      <c r="BB50" s="17">
        <v>0.40590996098007898</v>
      </c>
      <c r="BC50" s="17">
        <v>0.31415360688863597</v>
      </c>
      <c r="BD50" s="17"/>
      <c r="BE50" s="17">
        <v>0.51525975145428504</v>
      </c>
      <c r="BF50" s="17">
        <v>0.52426417192432995</v>
      </c>
      <c r="BG50" s="17">
        <v>0.54630501634882001</v>
      </c>
      <c r="BH50" s="17"/>
      <c r="BI50" s="17">
        <v>0.51783168025461102</v>
      </c>
      <c r="BJ50" s="17">
        <v>0.52765262524536605</v>
      </c>
      <c r="BK50" s="17"/>
      <c r="BL50" s="17">
        <v>0.558429023038297</v>
      </c>
      <c r="BM50" s="17">
        <v>0.49403457224241598</v>
      </c>
      <c r="BN50" s="17">
        <v>0.460268503738406</v>
      </c>
      <c r="BO50" s="17">
        <v>0.487975247416086</v>
      </c>
      <c r="BP50" s="17">
        <v>0.53563126693276397</v>
      </c>
      <c r="BQ50" s="17"/>
      <c r="BR50" s="17">
        <v>0.51999101686764904</v>
      </c>
      <c r="BS50" s="17">
        <v>0.510485447265843</v>
      </c>
      <c r="BT50" s="17">
        <v>0.60645084826266304</v>
      </c>
      <c r="BU50" s="17">
        <v>0.55806898205390199</v>
      </c>
      <c r="BV50" s="17"/>
      <c r="BW50" s="17">
        <v>0.56182818344072605</v>
      </c>
      <c r="BX50" s="17">
        <v>0.55730821589852197</v>
      </c>
      <c r="BY50" s="17">
        <v>0.51538577917989503</v>
      </c>
      <c r="BZ50" s="17">
        <v>0.49067018102011201</v>
      </c>
      <c r="CA50" s="17">
        <v>0.51562462395692599</v>
      </c>
      <c r="CB50" s="17"/>
      <c r="CC50" s="17">
        <v>0.51190965267392996</v>
      </c>
      <c r="CD50" s="17">
        <v>0.52075975017079001</v>
      </c>
      <c r="CE50" s="17">
        <v>0.54653437749043399</v>
      </c>
      <c r="CF50" s="17">
        <v>0.55095623476374</v>
      </c>
      <c r="CG50" s="17">
        <v>0.47278678844496003</v>
      </c>
      <c r="CH50" s="17">
        <v>0.56788251638634502</v>
      </c>
      <c r="CI50" s="17">
        <v>0.50099768214873397</v>
      </c>
      <c r="CJ50" s="17">
        <v>0.52970846954724804</v>
      </c>
      <c r="CK50" s="17">
        <v>0.54594769336273397</v>
      </c>
      <c r="CL50" s="17">
        <v>0.54196897722690196</v>
      </c>
    </row>
    <row r="51" spans="2:90" x14ac:dyDescent="0.25">
      <c r="B51" t="s">
        <v>133</v>
      </c>
      <c r="C51" s="17">
        <v>0.34433474166207401</v>
      </c>
      <c r="D51" s="17">
        <v>0.36737549678498999</v>
      </c>
      <c r="E51" s="17">
        <v>0.32325014509345501</v>
      </c>
      <c r="F51" s="17"/>
      <c r="G51" s="17">
        <v>0.32884677093421399</v>
      </c>
      <c r="H51" s="17">
        <v>0.31819679399827999</v>
      </c>
      <c r="I51" s="17">
        <v>0.346579625367815</v>
      </c>
      <c r="J51" s="17">
        <v>0.30540643068742901</v>
      </c>
      <c r="K51" s="17">
        <v>0.38217521978423202</v>
      </c>
      <c r="L51" s="17">
        <v>0.37081608176868702</v>
      </c>
      <c r="M51" s="17"/>
      <c r="N51" s="17">
        <v>0.34482344389186598</v>
      </c>
      <c r="O51" s="17">
        <v>0.34169113986455801</v>
      </c>
      <c r="P51" s="17">
        <v>0.353046208636415</v>
      </c>
      <c r="Q51" s="17">
        <v>0.33845241025120898</v>
      </c>
      <c r="R51" s="17"/>
      <c r="S51" s="17">
        <v>0.25292800292199702</v>
      </c>
      <c r="T51" s="17">
        <v>0.32888835943165001</v>
      </c>
      <c r="U51" s="17">
        <v>0.40308635287636202</v>
      </c>
      <c r="V51" s="17">
        <v>0.37895504376127498</v>
      </c>
      <c r="W51" s="17">
        <v>0.39348568108562199</v>
      </c>
      <c r="X51" s="17">
        <v>0.35232256724657202</v>
      </c>
      <c r="Y51" s="17">
        <v>0.35643991739136699</v>
      </c>
      <c r="Z51" s="17">
        <v>0.40926171414109902</v>
      </c>
      <c r="AA51" s="17">
        <v>0.32624349238129302</v>
      </c>
      <c r="AB51" s="17"/>
      <c r="AC51" s="17">
        <v>0.379943581808251</v>
      </c>
      <c r="AD51" s="17">
        <v>0.32428644735859802</v>
      </c>
      <c r="AE51" s="17">
        <v>0.33079739510747902</v>
      </c>
      <c r="AF51" s="17"/>
      <c r="AG51" s="17">
        <v>0.38351578862087299</v>
      </c>
      <c r="AH51" s="17">
        <v>0.32357266053092798</v>
      </c>
      <c r="AI51" s="17">
        <v>0.33220735324855899</v>
      </c>
      <c r="AJ51" s="17">
        <v>0.39991765020293002</v>
      </c>
      <c r="AK51" s="17"/>
      <c r="AL51" s="17">
        <v>0.35458617103779799</v>
      </c>
      <c r="AM51" s="17">
        <v>0.34484269329869099</v>
      </c>
      <c r="AN51" s="17">
        <v>0.32293259949004699</v>
      </c>
      <c r="AO51" s="17">
        <v>0.34054252869567297</v>
      </c>
      <c r="AP51" s="17">
        <v>0.358731329756526</v>
      </c>
      <c r="AQ51" s="17"/>
      <c r="AR51" s="17">
        <v>0.32500608813404902</v>
      </c>
      <c r="AS51" s="17">
        <v>0.36245341982961599</v>
      </c>
      <c r="AT51" s="17">
        <v>0.34240882519996102</v>
      </c>
      <c r="AU51" s="17">
        <v>0.37484690727879399</v>
      </c>
      <c r="AV51" s="17">
        <v>0.309486924518585</v>
      </c>
      <c r="AW51" s="17"/>
      <c r="AX51" s="17">
        <v>0.30776564954920599</v>
      </c>
      <c r="AY51" s="17">
        <v>0.34768432004051297</v>
      </c>
      <c r="AZ51" s="17">
        <v>0.33026215361331202</v>
      </c>
      <c r="BA51" s="17">
        <v>0.26101794286128599</v>
      </c>
      <c r="BB51" s="17">
        <v>0.48109217020400602</v>
      </c>
      <c r="BC51" s="17">
        <v>0.50181719675521097</v>
      </c>
      <c r="BD51" s="17"/>
      <c r="BE51" s="17">
        <v>0.32601817190564703</v>
      </c>
      <c r="BF51" s="17">
        <v>0.34915323852611202</v>
      </c>
      <c r="BG51" s="17">
        <v>0.36548845867485902</v>
      </c>
      <c r="BH51" s="17"/>
      <c r="BI51" s="17">
        <v>0.33628634721794098</v>
      </c>
      <c r="BJ51" s="17">
        <v>0.346378046283495</v>
      </c>
      <c r="BK51" s="17"/>
      <c r="BL51" s="17">
        <v>0.34501914215516599</v>
      </c>
      <c r="BM51" s="17">
        <v>0.365382169604131</v>
      </c>
      <c r="BN51" s="17">
        <v>0.36431993514941302</v>
      </c>
      <c r="BO51" s="17">
        <v>0.34848879297791802</v>
      </c>
      <c r="BP51" s="17">
        <v>0.32257685564530802</v>
      </c>
      <c r="BQ51" s="17"/>
      <c r="BR51" s="17">
        <v>0.34936490132821801</v>
      </c>
      <c r="BS51" s="17">
        <v>0.362497080711422</v>
      </c>
      <c r="BT51" s="17">
        <v>0.28865312811691501</v>
      </c>
      <c r="BU51" s="17">
        <v>0.31519701020616803</v>
      </c>
      <c r="BV51" s="17"/>
      <c r="BW51" s="17">
        <v>0.312790708799012</v>
      </c>
      <c r="BX51" s="17">
        <v>0.31754135864695898</v>
      </c>
      <c r="BY51" s="17">
        <v>0.368990092360377</v>
      </c>
      <c r="BZ51" s="17">
        <v>0.39084996372220099</v>
      </c>
      <c r="CA51" s="17">
        <v>0.33319495629497198</v>
      </c>
      <c r="CB51" s="17"/>
      <c r="CC51" s="17">
        <v>0.32234163635926</v>
      </c>
      <c r="CD51" s="17">
        <v>0.34138088085597401</v>
      </c>
      <c r="CE51" s="17">
        <v>0.33402594236604299</v>
      </c>
      <c r="CF51" s="17">
        <v>0.33445469895989599</v>
      </c>
      <c r="CG51" s="17">
        <v>0.39003234681077698</v>
      </c>
      <c r="CH51" s="17">
        <v>0.31368582978544801</v>
      </c>
      <c r="CI51" s="17">
        <v>0.377786656245028</v>
      </c>
      <c r="CJ51" s="17">
        <v>0.361577842522804</v>
      </c>
      <c r="CK51" s="17">
        <v>0.35280613290535401</v>
      </c>
      <c r="CL51" s="17">
        <v>0.337087925710781</v>
      </c>
    </row>
    <row r="52" spans="2:90" x14ac:dyDescent="0.25">
      <c r="B52" t="s">
        <v>134</v>
      </c>
      <c r="C52" s="17">
        <v>6.51704615043813E-2</v>
      </c>
      <c r="D52" s="17">
        <v>7.1519816047881005E-2</v>
      </c>
      <c r="E52" s="17">
        <v>5.9088662539748898E-2</v>
      </c>
      <c r="F52" s="17"/>
      <c r="G52" s="17">
        <v>8.0819184763250507E-2</v>
      </c>
      <c r="H52" s="17">
        <v>7.6006930562518699E-2</v>
      </c>
      <c r="I52" s="17">
        <v>6.2366683903441598E-2</v>
      </c>
      <c r="J52" s="17">
        <v>7.2545342042440605E-2</v>
      </c>
      <c r="K52" s="17">
        <v>5.7353638289516999E-2</v>
      </c>
      <c r="L52" s="17">
        <v>5.2278869250467201E-2</v>
      </c>
      <c r="M52" s="17"/>
      <c r="N52" s="17">
        <v>5.8272874418109702E-2</v>
      </c>
      <c r="O52" s="17">
        <v>5.7668971749095098E-2</v>
      </c>
      <c r="P52" s="17">
        <v>6.4024403789441395E-2</v>
      </c>
      <c r="Q52" s="17">
        <v>8.0632803725170205E-2</v>
      </c>
      <c r="R52" s="17"/>
      <c r="S52" s="17">
        <v>4.8406911331117901E-2</v>
      </c>
      <c r="T52" s="17">
        <v>7.1175107355788705E-2</v>
      </c>
      <c r="U52" s="17">
        <v>8.2611785813371197E-2</v>
      </c>
      <c r="V52" s="17">
        <v>7.0757786733210704E-2</v>
      </c>
      <c r="W52" s="17">
        <v>5.8756961721786703E-2</v>
      </c>
      <c r="X52" s="17">
        <v>7.8461343127346705E-2</v>
      </c>
      <c r="Y52" s="17">
        <v>5.8467616412066999E-2</v>
      </c>
      <c r="Z52" s="17">
        <v>9.4621222779877098E-2</v>
      </c>
      <c r="AA52" s="17">
        <v>4.7157585200290703E-2</v>
      </c>
      <c r="AB52" s="17"/>
      <c r="AC52" s="17">
        <v>6.2507317551345601E-2</v>
      </c>
      <c r="AD52" s="17">
        <v>6.5150180982299799E-2</v>
      </c>
      <c r="AE52" s="17">
        <v>5.8193181929983601E-2</v>
      </c>
      <c r="AF52" s="17"/>
      <c r="AG52" s="17">
        <v>5.0522389284027101E-2</v>
      </c>
      <c r="AH52" s="17">
        <v>6.206529619389E-2</v>
      </c>
      <c r="AI52" s="17">
        <v>8.9469225648172099E-2</v>
      </c>
      <c r="AJ52" s="17">
        <v>7.4926869249166E-2</v>
      </c>
      <c r="AK52" s="17"/>
      <c r="AL52" s="17">
        <v>6.5399971886184599E-2</v>
      </c>
      <c r="AM52" s="17">
        <v>7.40035582481883E-2</v>
      </c>
      <c r="AN52" s="17">
        <v>5.3766022743632999E-2</v>
      </c>
      <c r="AO52" s="17">
        <v>5.4745539095436002E-2</v>
      </c>
      <c r="AP52" s="17">
        <v>6.62578252400471E-2</v>
      </c>
      <c r="AQ52" s="17"/>
      <c r="AR52" s="17">
        <v>5.6338738134589901E-2</v>
      </c>
      <c r="AS52" s="17">
        <v>7.7437560322125204E-2</v>
      </c>
      <c r="AT52" s="17">
        <v>6.7497371379957094E-2</v>
      </c>
      <c r="AU52" s="17">
        <v>5.43152584809828E-2</v>
      </c>
      <c r="AV52" s="17">
        <v>6.18044158040627E-2</v>
      </c>
      <c r="AW52" s="17"/>
      <c r="AX52" s="17">
        <v>5.8135759153279697E-2</v>
      </c>
      <c r="AY52" s="17">
        <v>5.6800084649547299E-2</v>
      </c>
      <c r="AZ52" s="17">
        <v>6.0176227174627901E-2</v>
      </c>
      <c r="BA52" s="17">
        <v>6.7902294702161997E-2</v>
      </c>
      <c r="BB52" s="17">
        <v>6.5720415519380307E-2</v>
      </c>
      <c r="BC52" s="17">
        <v>0.143684788506561</v>
      </c>
      <c r="BD52" s="17"/>
      <c r="BE52" s="17">
        <v>7.4524457207335096E-2</v>
      </c>
      <c r="BF52" s="17">
        <v>6.50294874913563E-2</v>
      </c>
      <c r="BG52" s="17">
        <v>5.2905160545739897E-2</v>
      </c>
      <c r="BH52" s="17"/>
      <c r="BI52" s="17">
        <v>7.0086143311014398E-2</v>
      </c>
      <c r="BJ52" s="17">
        <v>6.3922481497604794E-2</v>
      </c>
      <c r="BK52" s="17"/>
      <c r="BL52" s="17">
        <v>6.0653957563770899E-2</v>
      </c>
      <c r="BM52" s="17">
        <v>7.1579992914376306E-2</v>
      </c>
      <c r="BN52" s="17">
        <v>8.8281455544066301E-2</v>
      </c>
      <c r="BO52" s="17">
        <v>7.7641191232234896E-2</v>
      </c>
      <c r="BP52" s="17">
        <v>5.5269656368442902E-2</v>
      </c>
      <c r="BQ52" s="17"/>
      <c r="BR52" s="17">
        <v>6.6175447170928506E-2</v>
      </c>
      <c r="BS52" s="17">
        <v>7.0752236523675002E-2</v>
      </c>
      <c r="BT52" s="17">
        <v>5.4977044242631799E-2</v>
      </c>
      <c r="BU52" s="17">
        <v>5.8568292543948401E-2</v>
      </c>
      <c r="BV52" s="17"/>
      <c r="BW52" s="17">
        <v>5.7378702417568199E-2</v>
      </c>
      <c r="BX52" s="17">
        <v>5.8586352831537E-2</v>
      </c>
      <c r="BY52" s="17">
        <v>6.1383056629028397E-2</v>
      </c>
      <c r="BZ52" s="17">
        <v>6.2514725393042994E-2</v>
      </c>
      <c r="CA52" s="17">
        <v>7.8243398912913806E-2</v>
      </c>
      <c r="CB52" s="17"/>
      <c r="CC52" s="17">
        <v>9.36151194691974E-2</v>
      </c>
      <c r="CD52" s="17">
        <v>4.79204619456663E-2</v>
      </c>
      <c r="CE52" s="17">
        <v>6.8562760404195205E-2</v>
      </c>
      <c r="CF52" s="17">
        <v>5.6446672631062497E-2</v>
      </c>
      <c r="CG52" s="17">
        <v>6.8696566114181401E-2</v>
      </c>
      <c r="CH52" s="17">
        <v>5.4760695364403603E-2</v>
      </c>
      <c r="CI52" s="17">
        <v>5.9581133556214097E-2</v>
      </c>
      <c r="CJ52" s="17">
        <v>6.7725548771635294E-2</v>
      </c>
      <c r="CK52" s="17">
        <v>5.4301714698177399E-2</v>
      </c>
      <c r="CL52" s="17">
        <v>6.4552434968997596E-2</v>
      </c>
    </row>
    <row r="53" spans="2:90" x14ac:dyDescent="0.25">
      <c r="B53" t="s">
        <v>111</v>
      </c>
      <c r="C53" s="17">
        <v>6.4830655604198206E-2</v>
      </c>
      <c r="D53" s="17">
        <v>5.3321613896306103E-2</v>
      </c>
      <c r="E53" s="17">
        <v>7.4458967961818404E-2</v>
      </c>
      <c r="F53" s="17"/>
      <c r="G53" s="17">
        <v>8.8028318602116601E-2</v>
      </c>
      <c r="H53" s="17">
        <v>9.3410742520037393E-2</v>
      </c>
      <c r="I53" s="17">
        <v>7.8804318595616304E-2</v>
      </c>
      <c r="J53" s="17">
        <v>7.2542572733669999E-2</v>
      </c>
      <c r="K53" s="17">
        <v>5.0803170401093098E-2</v>
      </c>
      <c r="L53" s="17">
        <v>2.7930382877721101E-2</v>
      </c>
      <c r="M53" s="17"/>
      <c r="N53" s="17">
        <v>3.36629531432944E-2</v>
      </c>
      <c r="O53" s="17">
        <v>6.8945818409564194E-2</v>
      </c>
      <c r="P53" s="17">
        <v>8.00162691743323E-2</v>
      </c>
      <c r="Q53" s="17">
        <v>7.9957285382382295E-2</v>
      </c>
      <c r="R53" s="17"/>
      <c r="S53" s="17">
        <v>7.0621795208865398E-2</v>
      </c>
      <c r="T53" s="17">
        <v>6.9323416926583697E-2</v>
      </c>
      <c r="U53" s="17">
        <v>6.3009209486494897E-2</v>
      </c>
      <c r="V53" s="17">
        <v>5.8275345290631102E-2</v>
      </c>
      <c r="W53" s="17">
        <v>7.0746483430008694E-2</v>
      </c>
      <c r="X53" s="17">
        <v>5.9861443899245199E-2</v>
      </c>
      <c r="Y53" s="17">
        <v>7.4900811452126598E-2</v>
      </c>
      <c r="Z53" s="17">
        <v>6.2002935061744403E-2</v>
      </c>
      <c r="AA53" s="17">
        <v>5.2766811399347802E-2</v>
      </c>
      <c r="AB53" s="17"/>
      <c r="AC53" s="17">
        <v>4.8323834716635698E-2</v>
      </c>
      <c r="AD53" s="17">
        <v>5.08333186166793E-2</v>
      </c>
      <c r="AE53" s="17">
        <v>0.10492324833604</v>
      </c>
      <c r="AF53" s="17"/>
      <c r="AG53" s="17">
        <v>5.15782474009105E-2</v>
      </c>
      <c r="AH53" s="17">
        <v>3.8101026587950899E-2</v>
      </c>
      <c r="AI53" s="17">
        <v>5.0710700090328402E-2</v>
      </c>
      <c r="AJ53" s="17">
        <v>5.7725534647948301E-2</v>
      </c>
      <c r="AK53" s="17"/>
      <c r="AL53" s="17">
        <v>9.5082994072701293E-2</v>
      </c>
      <c r="AM53" s="17">
        <v>5.8577719614179902E-2</v>
      </c>
      <c r="AN53" s="17">
        <v>4.3231228214381003E-2</v>
      </c>
      <c r="AO53" s="17">
        <v>5.1005206104230302E-2</v>
      </c>
      <c r="AP53" s="17">
        <v>3.1445270406186797E-2</v>
      </c>
      <c r="AQ53" s="17"/>
      <c r="AR53" s="17">
        <v>0.11047640342097401</v>
      </c>
      <c r="AS53" s="17">
        <v>6.2467110371998702E-2</v>
      </c>
      <c r="AT53" s="17">
        <v>4.30648320349898E-2</v>
      </c>
      <c r="AU53" s="17">
        <v>6.3967233082029007E-2</v>
      </c>
      <c r="AV53" s="17">
        <v>4.4255448573342099E-2</v>
      </c>
      <c r="AW53" s="17"/>
      <c r="AX53" s="17">
        <v>6.2666353219072005E-2</v>
      </c>
      <c r="AY53" s="17">
        <v>6.6673018717356203E-2</v>
      </c>
      <c r="AZ53" s="17">
        <v>7.6950099946926406E-2</v>
      </c>
      <c r="BA53" s="17">
        <v>7.3766744385150407E-2</v>
      </c>
      <c r="BB53" s="17">
        <v>4.7277453296534301E-2</v>
      </c>
      <c r="BC53" s="17">
        <v>4.0344407849591903E-2</v>
      </c>
      <c r="BD53" s="17"/>
      <c r="BE53" s="17">
        <v>8.4197619432732601E-2</v>
      </c>
      <c r="BF53" s="17">
        <v>6.1553102058201803E-2</v>
      </c>
      <c r="BG53" s="17">
        <v>3.5301364430581801E-2</v>
      </c>
      <c r="BH53" s="17"/>
      <c r="BI53" s="17">
        <v>7.57958292164332E-2</v>
      </c>
      <c r="BJ53" s="17">
        <v>6.2046846973534298E-2</v>
      </c>
      <c r="BK53" s="17"/>
      <c r="BL53" s="17">
        <v>3.5897877242767003E-2</v>
      </c>
      <c r="BM53" s="17">
        <v>6.9003265239076794E-2</v>
      </c>
      <c r="BN53" s="17">
        <v>8.7130105568114596E-2</v>
      </c>
      <c r="BO53" s="17">
        <v>8.5894768373761393E-2</v>
      </c>
      <c r="BP53" s="17">
        <v>8.6522221053484796E-2</v>
      </c>
      <c r="BQ53" s="17"/>
      <c r="BR53" s="17">
        <v>6.4468634633204305E-2</v>
      </c>
      <c r="BS53" s="17">
        <v>5.6265235499059603E-2</v>
      </c>
      <c r="BT53" s="17">
        <v>4.99189793777906E-2</v>
      </c>
      <c r="BU53" s="17">
        <v>6.8165715195981899E-2</v>
      </c>
      <c r="BV53" s="17"/>
      <c r="BW53" s="17">
        <v>6.8002405342693403E-2</v>
      </c>
      <c r="BX53" s="17">
        <v>6.6564072622982903E-2</v>
      </c>
      <c r="BY53" s="17">
        <v>5.4241071830699698E-2</v>
      </c>
      <c r="BZ53" s="17">
        <v>5.5965129864643803E-2</v>
      </c>
      <c r="CA53" s="17">
        <v>7.2937020835188299E-2</v>
      </c>
      <c r="CB53" s="17"/>
      <c r="CC53" s="17">
        <v>7.2133591497613295E-2</v>
      </c>
      <c r="CD53" s="17">
        <v>8.9938907027569806E-2</v>
      </c>
      <c r="CE53" s="17">
        <v>5.0876919739326801E-2</v>
      </c>
      <c r="CF53" s="17">
        <v>5.8142393645302201E-2</v>
      </c>
      <c r="CG53" s="17">
        <v>6.8484298630081805E-2</v>
      </c>
      <c r="CH53" s="17">
        <v>6.3670958463803204E-2</v>
      </c>
      <c r="CI53" s="17">
        <v>6.1634528050024298E-2</v>
      </c>
      <c r="CJ53" s="17">
        <v>4.0988139158312703E-2</v>
      </c>
      <c r="CK53" s="17">
        <v>4.6944459033734599E-2</v>
      </c>
      <c r="CL53" s="17">
        <v>5.6390662093319298E-2</v>
      </c>
    </row>
    <row r="54" spans="2:90" x14ac:dyDescent="0.25"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</row>
    <row r="55" spans="2:90" x14ac:dyDescent="0.25">
      <c r="B55" s="6" t="s">
        <v>141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</row>
    <row r="56" spans="2:90" x14ac:dyDescent="0.25">
      <c r="B56" s="24" t="s">
        <v>113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</row>
    <row r="57" spans="2:90" x14ac:dyDescent="0.25">
      <c r="B57" t="s">
        <v>132</v>
      </c>
      <c r="C57" s="17">
        <v>0.55636033742920599</v>
      </c>
      <c r="D57" s="17">
        <v>0.53542352841456597</v>
      </c>
      <c r="E57" s="17">
        <v>0.57588548546893004</v>
      </c>
      <c r="F57" s="17"/>
      <c r="G57" s="17">
        <v>0.56574237425675999</v>
      </c>
      <c r="H57" s="17">
        <v>0.57409119528862096</v>
      </c>
      <c r="I57" s="17">
        <v>0.58391831322436605</v>
      </c>
      <c r="J57" s="17">
        <v>0.57882760910877595</v>
      </c>
      <c r="K57" s="17">
        <v>0.52880475258174797</v>
      </c>
      <c r="L57" s="17">
        <v>0.52271683161539995</v>
      </c>
      <c r="M57" s="17"/>
      <c r="N57" s="17">
        <v>0.58866161019569896</v>
      </c>
      <c r="O57" s="17">
        <v>0.57202405189534</v>
      </c>
      <c r="P57" s="17">
        <v>0.55627166281472595</v>
      </c>
      <c r="Q57" s="17">
        <v>0.50866298992931502</v>
      </c>
      <c r="R57" s="17"/>
      <c r="S57" s="17">
        <v>0.73149927122596403</v>
      </c>
      <c r="T57" s="17">
        <v>0.56856319855524295</v>
      </c>
      <c r="U57" s="17">
        <v>0.47719931729054499</v>
      </c>
      <c r="V57" s="17">
        <v>0.50038840585281197</v>
      </c>
      <c r="W57" s="17">
        <v>0.51552373213670899</v>
      </c>
      <c r="X57" s="17">
        <v>0.47554334183770203</v>
      </c>
      <c r="Y57" s="17">
        <v>0.52234615138801899</v>
      </c>
      <c r="Z57" s="17">
        <v>0.49714141271648599</v>
      </c>
      <c r="AA57" s="17">
        <v>0.57932899924382297</v>
      </c>
      <c r="AB57" s="17"/>
      <c r="AC57" s="17">
        <v>0.53018577523862898</v>
      </c>
      <c r="AD57" s="17">
        <v>0.58698172494216105</v>
      </c>
      <c r="AE57" s="17">
        <v>0.55492722670699501</v>
      </c>
      <c r="AF57" s="17"/>
      <c r="AG57" s="17">
        <v>0.54797493318175905</v>
      </c>
      <c r="AH57" s="17">
        <v>0.61524957295402605</v>
      </c>
      <c r="AI57" s="17">
        <v>0.55678207865418605</v>
      </c>
      <c r="AJ57" s="17">
        <v>0.502816612241752</v>
      </c>
      <c r="AK57" s="17"/>
      <c r="AL57" s="17">
        <v>0.49791219983519702</v>
      </c>
      <c r="AM57" s="17">
        <v>0.54772794509369904</v>
      </c>
      <c r="AN57" s="17">
        <v>0.60175950940814205</v>
      </c>
      <c r="AO57" s="17">
        <v>0.64766408041720103</v>
      </c>
      <c r="AP57" s="17">
        <v>0.630050069665538</v>
      </c>
      <c r="AQ57" s="17"/>
      <c r="AR57" s="17">
        <v>0.56073359910742704</v>
      </c>
      <c r="AS57" s="17">
        <v>0.50900057288441602</v>
      </c>
      <c r="AT57" s="17">
        <v>0.57470564170275895</v>
      </c>
      <c r="AU57" s="17">
        <v>0.58087772788681402</v>
      </c>
      <c r="AV57" s="17">
        <v>0.59104657784050696</v>
      </c>
      <c r="AW57" s="17"/>
      <c r="AX57" s="17">
        <v>0.63831221462070398</v>
      </c>
      <c r="AY57" s="17">
        <v>0.56631996399629203</v>
      </c>
      <c r="AZ57" s="17">
        <v>0.58231591109660696</v>
      </c>
      <c r="BA57" s="17">
        <v>0.63498353623817905</v>
      </c>
      <c r="BB57" s="17">
        <v>0.34411868522420902</v>
      </c>
      <c r="BC57" s="17">
        <v>0.278267557387541</v>
      </c>
      <c r="BD57" s="17"/>
      <c r="BE57" s="17">
        <v>0.57712250432138601</v>
      </c>
      <c r="BF57" s="17">
        <v>0.579963116722789</v>
      </c>
      <c r="BG57" s="17">
        <v>0.51165033061154297</v>
      </c>
      <c r="BH57" s="17"/>
      <c r="BI57" s="17">
        <v>0.51344354158790695</v>
      </c>
      <c r="BJ57" s="17">
        <v>0.56725593752532599</v>
      </c>
      <c r="BK57" s="17"/>
      <c r="BL57" s="17">
        <v>0.54279301344201802</v>
      </c>
      <c r="BM57" s="17">
        <v>0.54494071292750501</v>
      </c>
      <c r="BN57" s="17">
        <v>0.52413519238797901</v>
      </c>
      <c r="BO57" s="17">
        <v>0.51256307109436305</v>
      </c>
      <c r="BP57" s="17">
        <v>0.632504822020025</v>
      </c>
      <c r="BQ57" s="17"/>
      <c r="BR57" s="17">
        <v>0.54531679711816505</v>
      </c>
      <c r="BS57" s="17">
        <v>0.58399704254985896</v>
      </c>
      <c r="BT57" s="17">
        <v>0.63840400034400102</v>
      </c>
      <c r="BU57" s="17">
        <v>0.59689331200598195</v>
      </c>
      <c r="BV57" s="17"/>
      <c r="BW57" s="17">
        <v>0.62785640720688796</v>
      </c>
      <c r="BX57" s="17">
        <v>0.57420381526170094</v>
      </c>
      <c r="BY57" s="17">
        <v>0.54839956825010305</v>
      </c>
      <c r="BZ57" s="17">
        <v>0.535527161458901</v>
      </c>
      <c r="CA57" s="17">
        <v>0.50482047929670504</v>
      </c>
      <c r="CB57" s="17"/>
      <c r="CC57" s="17">
        <v>0.50298199547871103</v>
      </c>
      <c r="CD57" s="17">
        <v>0.552006600680362</v>
      </c>
      <c r="CE57" s="17">
        <v>0.61195574049295698</v>
      </c>
      <c r="CF57" s="17">
        <v>0.57260410932128403</v>
      </c>
      <c r="CG57" s="17">
        <v>0.54612682690915604</v>
      </c>
      <c r="CH57" s="17">
        <v>0.58480343215069497</v>
      </c>
      <c r="CI57" s="17">
        <v>0.548410993747941</v>
      </c>
      <c r="CJ57" s="17">
        <v>0.54308849419940297</v>
      </c>
      <c r="CK57" s="17">
        <v>0.52251143346133599</v>
      </c>
      <c r="CL57" s="17">
        <v>0.57734307667020301</v>
      </c>
    </row>
    <row r="58" spans="2:90" x14ac:dyDescent="0.25">
      <c r="B58" t="s">
        <v>133</v>
      </c>
      <c r="C58" s="17">
        <v>0.292540376749158</v>
      </c>
      <c r="D58" s="17">
        <v>0.30865688544756098</v>
      </c>
      <c r="E58" s="17">
        <v>0.27830413434140799</v>
      </c>
      <c r="F58" s="17"/>
      <c r="G58" s="17">
        <v>0.28120142956692401</v>
      </c>
      <c r="H58" s="17">
        <v>0.29889798083033903</v>
      </c>
      <c r="I58" s="17">
        <v>0.28952951888059397</v>
      </c>
      <c r="J58" s="17">
        <v>0.26241037288477798</v>
      </c>
      <c r="K58" s="17">
        <v>0.30992549012111298</v>
      </c>
      <c r="L58" s="17">
        <v>0.30479951819173601</v>
      </c>
      <c r="M58" s="17"/>
      <c r="N58" s="17">
        <v>0.28583587322131698</v>
      </c>
      <c r="O58" s="17">
        <v>0.27439386048217501</v>
      </c>
      <c r="P58" s="17">
        <v>0.30440435734795301</v>
      </c>
      <c r="Q58" s="17">
        <v>0.305015435883915</v>
      </c>
      <c r="R58" s="17"/>
      <c r="S58" s="17">
        <v>0.20042556047731</v>
      </c>
      <c r="T58" s="17">
        <v>0.287398135992182</v>
      </c>
      <c r="U58" s="17">
        <v>0.34047201277636302</v>
      </c>
      <c r="V58" s="17">
        <v>0.32211837602313897</v>
      </c>
      <c r="W58" s="17">
        <v>0.31562789913665201</v>
      </c>
      <c r="X58" s="17">
        <v>0.330961091701647</v>
      </c>
      <c r="Y58" s="17">
        <v>0.32111000560230102</v>
      </c>
      <c r="Z58" s="17">
        <v>0.312973477310512</v>
      </c>
      <c r="AA58" s="17">
        <v>0.27196732716538502</v>
      </c>
      <c r="AB58" s="17"/>
      <c r="AC58" s="17">
        <v>0.31428541145466499</v>
      </c>
      <c r="AD58" s="17">
        <v>0.28320902237871998</v>
      </c>
      <c r="AE58" s="17">
        <v>0.28217317674513398</v>
      </c>
      <c r="AF58" s="17"/>
      <c r="AG58" s="17">
        <v>0.29212489474098502</v>
      </c>
      <c r="AH58" s="17">
        <v>0.283244976440019</v>
      </c>
      <c r="AI58" s="17">
        <v>0.295370557956669</v>
      </c>
      <c r="AJ58" s="17">
        <v>0.32793035333707199</v>
      </c>
      <c r="AK58" s="17"/>
      <c r="AL58" s="17">
        <v>0.32384255872846002</v>
      </c>
      <c r="AM58" s="17">
        <v>0.294800583845167</v>
      </c>
      <c r="AN58" s="17">
        <v>0.27391605651094603</v>
      </c>
      <c r="AO58" s="17">
        <v>0.23532554775210801</v>
      </c>
      <c r="AP58" s="17">
        <v>0.18685540333550901</v>
      </c>
      <c r="AQ58" s="17"/>
      <c r="AR58" s="17">
        <v>0.27863798193711398</v>
      </c>
      <c r="AS58" s="17">
        <v>0.33075304704811698</v>
      </c>
      <c r="AT58" s="17">
        <v>0.27729993589589702</v>
      </c>
      <c r="AU58" s="17">
        <v>0.286213118361685</v>
      </c>
      <c r="AV58" s="17">
        <v>0.28099495409257202</v>
      </c>
      <c r="AW58" s="17"/>
      <c r="AX58" s="17">
        <v>0.254079424012567</v>
      </c>
      <c r="AY58" s="17">
        <v>0.29911583248020301</v>
      </c>
      <c r="AZ58" s="17">
        <v>0.27497723439324001</v>
      </c>
      <c r="BA58" s="17">
        <v>0.23246792987638801</v>
      </c>
      <c r="BB58" s="17">
        <v>0.42618551054029402</v>
      </c>
      <c r="BC58" s="17">
        <v>0.38262027483886402</v>
      </c>
      <c r="BD58" s="17"/>
      <c r="BE58" s="17">
        <v>0.27504640752199799</v>
      </c>
      <c r="BF58" s="17">
        <v>0.29811398557851998</v>
      </c>
      <c r="BG58" s="17">
        <v>0.31164467187900202</v>
      </c>
      <c r="BH58" s="17"/>
      <c r="BI58" s="17">
        <v>0.30911031752067097</v>
      </c>
      <c r="BJ58" s="17">
        <v>0.28833364498543501</v>
      </c>
      <c r="BK58" s="17"/>
      <c r="BL58" s="17">
        <v>0.298476853425721</v>
      </c>
      <c r="BM58" s="17">
        <v>0.30882518304698497</v>
      </c>
      <c r="BN58" s="17">
        <v>0.31071483563551799</v>
      </c>
      <c r="BO58" s="17">
        <v>0.29560170341119602</v>
      </c>
      <c r="BP58" s="17">
        <v>0.26864706042333802</v>
      </c>
      <c r="BQ58" s="17"/>
      <c r="BR58" s="17">
        <v>0.29949929235127498</v>
      </c>
      <c r="BS58" s="17">
        <v>0.26270887004616</v>
      </c>
      <c r="BT58" s="17">
        <v>0.26400257000267602</v>
      </c>
      <c r="BU58" s="17">
        <v>0.26746375729646799</v>
      </c>
      <c r="BV58" s="17"/>
      <c r="BW58" s="17">
        <v>0.274352618162994</v>
      </c>
      <c r="BX58" s="17">
        <v>0.29075927488289099</v>
      </c>
      <c r="BY58" s="17">
        <v>0.29384309715469298</v>
      </c>
      <c r="BZ58" s="17">
        <v>0.28432011736575102</v>
      </c>
      <c r="CA58" s="17">
        <v>0.31583544247078799</v>
      </c>
      <c r="CB58" s="17"/>
      <c r="CC58" s="17">
        <v>0.31452430957043598</v>
      </c>
      <c r="CD58" s="17">
        <v>0.289106942934102</v>
      </c>
      <c r="CE58" s="17">
        <v>0.264051799118869</v>
      </c>
      <c r="CF58" s="17">
        <v>0.28285303261271599</v>
      </c>
      <c r="CG58" s="17">
        <v>0.294499140597626</v>
      </c>
      <c r="CH58" s="17">
        <v>0.243834608476512</v>
      </c>
      <c r="CI58" s="17">
        <v>0.29225438723364899</v>
      </c>
      <c r="CJ58" s="17">
        <v>0.30113090586014601</v>
      </c>
      <c r="CK58" s="17">
        <v>0.328625046780609</v>
      </c>
      <c r="CL58" s="17">
        <v>0.33144760191588801</v>
      </c>
    </row>
    <row r="59" spans="2:90" x14ac:dyDescent="0.25">
      <c r="B59" t="s">
        <v>134</v>
      </c>
      <c r="C59" s="17">
        <v>0.12082065533535701</v>
      </c>
      <c r="D59" s="17">
        <v>0.127833001211311</v>
      </c>
      <c r="E59" s="17">
        <v>0.114358294071433</v>
      </c>
      <c r="F59" s="17"/>
      <c r="G59" s="17">
        <v>9.5672538660865003E-2</v>
      </c>
      <c r="H59" s="17">
        <v>8.1389522007024304E-2</v>
      </c>
      <c r="I59" s="17">
        <v>9.3702674115617196E-2</v>
      </c>
      <c r="J59" s="17">
        <v>0.13015982092757999</v>
      </c>
      <c r="K59" s="17">
        <v>0.13755409706157401</v>
      </c>
      <c r="L59" s="17">
        <v>0.161639822526985</v>
      </c>
      <c r="M59" s="17"/>
      <c r="N59" s="17">
        <v>0.11197290287273499</v>
      </c>
      <c r="O59" s="17">
        <v>0.12714030837569801</v>
      </c>
      <c r="P59" s="17">
        <v>0.113843600013255</v>
      </c>
      <c r="Q59" s="17">
        <v>0.12928743202413701</v>
      </c>
      <c r="R59" s="17"/>
      <c r="S59" s="17">
        <v>4.10107410433877E-2</v>
      </c>
      <c r="T59" s="17">
        <v>0.121781305949898</v>
      </c>
      <c r="U59" s="17">
        <v>0.16025219254679199</v>
      </c>
      <c r="V59" s="17">
        <v>0.15155443502962099</v>
      </c>
      <c r="W59" s="17">
        <v>0.14180481142003301</v>
      </c>
      <c r="X59" s="17">
        <v>0.132907731061294</v>
      </c>
      <c r="Y59" s="17">
        <v>0.11734877969804999</v>
      </c>
      <c r="Z59" s="17">
        <v>0.17733897114967001</v>
      </c>
      <c r="AA59" s="17">
        <v>0.116835375961595</v>
      </c>
      <c r="AB59" s="17"/>
      <c r="AC59" s="17">
        <v>0.13556209245364401</v>
      </c>
      <c r="AD59" s="17">
        <v>0.110048430245603</v>
      </c>
      <c r="AE59" s="17">
        <v>0.106822884124651</v>
      </c>
      <c r="AF59" s="17"/>
      <c r="AG59" s="17">
        <v>0.138067909252584</v>
      </c>
      <c r="AH59" s="17">
        <v>8.0765061374443503E-2</v>
      </c>
      <c r="AI59" s="17">
        <v>0.123911375235079</v>
      </c>
      <c r="AJ59" s="17">
        <v>0.148096418084426</v>
      </c>
      <c r="AK59" s="17"/>
      <c r="AL59" s="17">
        <v>0.13402612321927301</v>
      </c>
      <c r="AM59" s="17">
        <v>0.128459103263033</v>
      </c>
      <c r="AN59" s="17">
        <v>0.105342235301413</v>
      </c>
      <c r="AO59" s="17">
        <v>0.102361764915191</v>
      </c>
      <c r="AP59" s="17">
        <v>0.15164925659276601</v>
      </c>
      <c r="AQ59" s="17"/>
      <c r="AR59" s="17">
        <v>9.2825517356194806E-2</v>
      </c>
      <c r="AS59" s="17">
        <v>0.126955724304645</v>
      </c>
      <c r="AT59" s="17">
        <v>0.13531422637641299</v>
      </c>
      <c r="AU59" s="17">
        <v>0.10708431350089199</v>
      </c>
      <c r="AV59" s="17">
        <v>0.107491446111889</v>
      </c>
      <c r="AW59" s="17"/>
      <c r="AX59" s="17">
        <v>6.7350184731571894E-2</v>
      </c>
      <c r="AY59" s="17">
        <v>0.110886907444916</v>
      </c>
      <c r="AZ59" s="17">
        <v>9.8583476232715503E-2</v>
      </c>
      <c r="BA59" s="17">
        <v>0.101852434022244</v>
      </c>
      <c r="BB59" s="17">
        <v>0.21742248776682699</v>
      </c>
      <c r="BC59" s="17">
        <v>0.31379696059546702</v>
      </c>
      <c r="BD59" s="17"/>
      <c r="BE59" s="17">
        <v>0.10894496762064799</v>
      </c>
      <c r="BF59" s="17">
        <v>9.7287777207027304E-2</v>
      </c>
      <c r="BG59" s="17">
        <v>0.15722311422712101</v>
      </c>
      <c r="BH59" s="17"/>
      <c r="BI59" s="17">
        <v>0.13892853674588199</v>
      </c>
      <c r="BJ59" s="17">
        <v>0.116223475360258</v>
      </c>
      <c r="BK59" s="17"/>
      <c r="BL59" s="17">
        <v>0.138684304500309</v>
      </c>
      <c r="BM59" s="17">
        <v>0.124718352474077</v>
      </c>
      <c r="BN59" s="17">
        <v>0.111616148778988</v>
      </c>
      <c r="BO59" s="17">
        <v>0.13159600995835899</v>
      </c>
      <c r="BP59" s="17">
        <v>7.9929460680203401E-2</v>
      </c>
      <c r="BQ59" s="17"/>
      <c r="BR59" s="17">
        <v>0.13098595832138499</v>
      </c>
      <c r="BS59" s="17">
        <v>7.9852455575814801E-2</v>
      </c>
      <c r="BT59" s="17">
        <v>4.92597370079675E-2</v>
      </c>
      <c r="BU59" s="17">
        <v>9.3834827403996707E-2</v>
      </c>
      <c r="BV59" s="17"/>
      <c r="BW59" s="17">
        <v>8.2281836820201307E-2</v>
      </c>
      <c r="BX59" s="17">
        <v>0.118798366076024</v>
      </c>
      <c r="BY59" s="17">
        <v>0.12422658768846</v>
      </c>
      <c r="BZ59" s="17">
        <v>0.15111874566604799</v>
      </c>
      <c r="CA59" s="17">
        <v>0.13209864972415999</v>
      </c>
      <c r="CB59" s="17"/>
      <c r="CC59" s="17">
        <v>0.122238996973433</v>
      </c>
      <c r="CD59" s="17">
        <v>0.11251270517853799</v>
      </c>
      <c r="CE59" s="17">
        <v>9.4952665402135997E-2</v>
      </c>
      <c r="CF59" s="17">
        <v>0.111716537432043</v>
      </c>
      <c r="CG59" s="17">
        <v>0.13542771525549299</v>
      </c>
      <c r="CH59" s="17">
        <v>0.138035663147446</v>
      </c>
      <c r="CI59" s="17">
        <v>0.138003562584673</v>
      </c>
      <c r="CJ59" s="17">
        <v>0.150587511959791</v>
      </c>
      <c r="CK59" s="17">
        <v>0.13670918185196099</v>
      </c>
      <c r="CL59" s="17">
        <v>8.23165767588592E-2</v>
      </c>
    </row>
    <row r="60" spans="2:90" x14ac:dyDescent="0.25">
      <c r="B60" t="s">
        <v>111</v>
      </c>
      <c r="C60" s="17">
        <v>3.02786304862795E-2</v>
      </c>
      <c r="D60" s="17">
        <v>2.80865849265617E-2</v>
      </c>
      <c r="E60" s="17">
        <v>3.1452086118229299E-2</v>
      </c>
      <c r="F60" s="17"/>
      <c r="G60" s="17">
        <v>5.7383657515450902E-2</v>
      </c>
      <c r="H60" s="17">
        <v>4.56213018740163E-2</v>
      </c>
      <c r="I60" s="17">
        <v>3.2849493779422402E-2</v>
      </c>
      <c r="J60" s="17">
        <v>2.8602197078865899E-2</v>
      </c>
      <c r="K60" s="17">
        <v>2.3715660235565601E-2</v>
      </c>
      <c r="L60" s="17">
        <v>1.0843827665879401E-2</v>
      </c>
      <c r="M60" s="17"/>
      <c r="N60" s="17">
        <v>1.3529613710249201E-2</v>
      </c>
      <c r="O60" s="17">
        <v>2.64417792467866E-2</v>
      </c>
      <c r="P60" s="17">
        <v>2.5480379824065699E-2</v>
      </c>
      <c r="Q60" s="17">
        <v>5.7034142162633299E-2</v>
      </c>
      <c r="R60" s="17"/>
      <c r="S60" s="17">
        <v>2.70644272533383E-2</v>
      </c>
      <c r="T60" s="17">
        <v>2.2257359502677401E-2</v>
      </c>
      <c r="U60" s="17">
        <v>2.2076477386300201E-2</v>
      </c>
      <c r="V60" s="17">
        <v>2.5938783094427001E-2</v>
      </c>
      <c r="W60" s="17">
        <v>2.70435573066054E-2</v>
      </c>
      <c r="X60" s="17">
        <v>6.0587835399356499E-2</v>
      </c>
      <c r="Y60" s="17">
        <v>3.91950633116308E-2</v>
      </c>
      <c r="Z60" s="17">
        <v>1.25461388233318E-2</v>
      </c>
      <c r="AA60" s="17">
        <v>3.1868297629196497E-2</v>
      </c>
      <c r="AB60" s="17"/>
      <c r="AC60" s="17">
        <v>1.9966720853061601E-2</v>
      </c>
      <c r="AD60" s="17">
        <v>1.9760822433516099E-2</v>
      </c>
      <c r="AE60" s="17">
        <v>5.6076712423219398E-2</v>
      </c>
      <c r="AF60" s="17"/>
      <c r="AG60" s="17">
        <v>2.1832262824671898E-2</v>
      </c>
      <c r="AH60" s="17">
        <v>2.07403892315117E-2</v>
      </c>
      <c r="AI60" s="17">
        <v>2.3935988154065301E-2</v>
      </c>
      <c r="AJ60" s="17">
        <v>2.1156616336749801E-2</v>
      </c>
      <c r="AK60" s="17"/>
      <c r="AL60" s="17">
        <v>4.4219118217070703E-2</v>
      </c>
      <c r="AM60" s="17">
        <v>2.90123677981012E-2</v>
      </c>
      <c r="AN60" s="17">
        <v>1.8982198779499498E-2</v>
      </c>
      <c r="AO60" s="17">
        <v>1.46486069155002E-2</v>
      </c>
      <c r="AP60" s="17">
        <v>3.1445270406186797E-2</v>
      </c>
      <c r="AQ60" s="17"/>
      <c r="AR60" s="17">
        <v>6.7802901599264304E-2</v>
      </c>
      <c r="AS60" s="17">
        <v>3.3290655762822398E-2</v>
      </c>
      <c r="AT60" s="17">
        <v>1.2680196024931201E-2</v>
      </c>
      <c r="AU60" s="17">
        <v>2.5824840250609701E-2</v>
      </c>
      <c r="AV60" s="17">
        <v>2.04670219550315E-2</v>
      </c>
      <c r="AW60" s="17"/>
      <c r="AX60" s="17">
        <v>4.0258176635156899E-2</v>
      </c>
      <c r="AY60" s="17">
        <v>2.3677296078588501E-2</v>
      </c>
      <c r="AZ60" s="17">
        <v>4.4123378277437397E-2</v>
      </c>
      <c r="BA60" s="17">
        <v>3.0696099863188799E-2</v>
      </c>
      <c r="BB60" s="17">
        <v>1.227331646867E-2</v>
      </c>
      <c r="BC60" s="17">
        <v>2.53152071781273E-2</v>
      </c>
      <c r="BD60" s="17"/>
      <c r="BE60" s="17">
        <v>3.8886120535968398E-2</v>
      </c>
      <c r="BF60" s="17">
        <v>2.4635120491663502E-2</v>
      </c>
      <c r="BG60" s="17">
        <v>1.94818832823337E-2</v>
      </c>
      <c r="BH60" s="17"/>
      <c r="BI60" s="17">
        <v>3.8517604145540403E-2</v>
      </c>
      <c r="BJ60" s="17">
        <v>2.8186942128981499E-2</v>
      </c>
      <c r="BK60" s="17"/>
      <c r="BL60" s="17">
        <v>2.00458286319521E-2</v>
      </c>
      <c r="BM60" s="17">
        <v>2.1515751551433499E-2</v>
      </c>
      <c r="BN60" s="17">
        <v>5.3533823197515401E-2</v>
      </c>
      <c r="BO60" s="17">
        <v>6.0239215536081699E-2</v>
      </c>
      <c r="BP60" s="17">
        <v>1.89186568764333E-2</v>
      </c>
      <c r="BQ60" s="17"/>
      <c r="BR60" s="17">
        <v>2.4197952209174499E-2</v>
      </c>
      <c r="BS60" s="17">
        <v>7.3441631828167001E-2</v>
      </c>
      <c r="BT60" s="17">
        <v>4.8333692645355697E-2</v>
      </c>
      <c r="BU60" s="17">
        <v>4.18081032935535E-2</v>
      </c>
      <c r="BV60" s="17"/>
      <c r="BW60" s="17">
        <v>1.55091378099166E-2</v>
      </c>
      <c r="BX60" s="17">
        <v>1.6238543779384499E-2</v>
      </c>
      <c r="BY60" s="17">
        <v>3.3530746906743299E-2</v>
      </c>
      <c r="BZ60" s="17">
        <v>2.90339755092998E-2</v>
      </c>
      <c r="CA60" s="17">
        <v>4.7245428508346302E-2</v>
      </c>
      <c r="CB60" s="17"/>
      <c r="CC60" s="17">
        <v>6.0254697977420203E-2</v>
      </c>
      <c r="CD60" s="17">
        <v>4.6373751206997597E-2</v>
      </c>
      <c r="CE60" s="17">
        <v>2.9039794986037801E-2</v>
      </c>
      <c r="CF60" s="17">
        <v>3.2826320633957497E-2</v>
      </c>
      <c r="CG60" s="17">
        <v>2.3946317237723901E-2</v>
      </c>
      <c r="CH60" s="17">
        <v>3.3326296225346698E-2</v>
      </c>
      <c r="CI60" s="17">
        <v>2.13310564337366E-2</v>
      </c>
      <c r="CJ60" s="17">
        <v>5.1930879806601302E-3</v>
      </c>
      <c r="CK60" s="17">
        <v>1.2154337906095099E-2</v>
      </c>
      <c r="CL60" s="17">
        <v>8.8927446550499493E-3</v>
      </c>
    </row>
    <row r="61" spans="2:90" x14ac:dyDescent="0.25"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</row>
    <row r="62" spans="2:90" x14ac:dyDescent="0.25">
      <c r="B62" s="6" t="s">
        <v>142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</row>
    <row r="63" spans="2:90" x14ac:dyDescent="0.25">
      <c r="B63" s="24" t="s">
        <v>113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</row>
    <row r="64" spans="2:90" x14ac:dyDescent="0.25">
      <c r="B64" t="s">
        <v>132</v>
      </c>
      <c r="C64" s="17">
        <v>0.523224083434086</v>
      </c>
      <c r="D64" s="17">
        <v>0.50094165190180695</v>
      </c>
      <c r="E64" s="17">
        <v>0.54428611377235503</v>
      </c>
      <c r="F64" s="17"/>
      <c r="G64" s="17">
        <v>0.550408481968512</v>
      </c>
      <c r="H64" s="17">
        <v>0.57509014993254903</v>
      </c>
      <c r="I64" s="17">
        <v>0.57761277201329797</v>
      </c>
      <c r="J64" s="17">
        <v>0.54993398824790596</v>
      </c>
      <c r="K64" s="17">
        <v>0.49240914662392699</v>
      </c>
      <c r="L64" s="17">
        <v>0.43725421173170098</v>
      </c>
      <c r="M64" s="17"/>
      <c r="N64" s="17">
        <v>0.55000113722892296</v>
      </c>
      <c r="O64" s="17">
        <v>0.51981396693676396</v>
      </c>
      <c r="P64" s="17">
        <v>0.52755034287635905</v>
      </c>
      <c r="Q64" s="17">
        <v>0.49524915795088198</v>
      </c>
      <c r="R64" s="17"/>
      <c r="S64" s="17">
        <v>0.66309237153720202</v>
      </c>
      <c r="T64" s="17">
        <v>0.50522946175991201</v>
      </c>
      <c r="U64" s="17">
        <v>0.41096697630625501</v>
      </c>
      <c r="V64" s="17">
        <v>0.468890519300943</v>
      </c>
      <c r="W64" s="17">
        <v>0.46590940549812099</v>
      </c>
      <c r="X64" s="17">
        <v>0.50159796058242101</v>
      </c>
      <c r="Y64" s="17">
        <v>0.49121065315701201</v>
      </c>
      <c r="Z64" s="17">
        <v>0.50453733586850502</v>
      </c>
      <c r="AA64" s="17">
        <v>0.59771968424713395</v>
      </c>
      <c r="AB64" s="17"/>
      <c r="AC64" s="17">
        <v>0.479803465206459</v>
      </c>
      <c r="AD64" s="17">
        <v>0.55230416648625902</v>
      </c>
      <c r="AE64" s="17">
        <v>0.54464348591230205</v>
      </c>
      <c r="AF64" s="17"/>
      <c r="AG64" s="17">
        <v>0.50807084181751905</v>
      </c>
      <c r="AH64" s="17">
        <v>0.59474907413896005</v>
      </c>
      <c r="AI64" s="17">
        <v>0.516298928354753</v>
      </c>
      <c r="AJ64" s="17">
        <v>0.47328799146192801</v>
      </c>
      <c r="AK64" s="17"/>
      <c r="AL64" s="17">
        <v>0.51219798670373395</v>
      </c>
      <c r="AM64" s="17">
        <v>0.50274712490909002</v>
      </c>
      <c r="AN64" s="17">
        <v>0.56456838239678597</v>
      </c>
      <c r="AO64" s="17">
        <v>0.54896815590441395</v>
      </c>
      <c r="AP64" s="17">
        <v>0.56056180155909197</v>
      </c>
      <c r="AQ64" s="17"/>
      <c r="AR64" s="17">
        <v>0.48021582044136002</v>
      </c>
      <c r="AS64" s="17">
        <v>0.48820159257393902</v>
      </c>
      <c r="AT64" s="17">
        <v>0.54458310660980702</v>
      </c>
      <c r="AU64" s="17">
        <v>0.55305296037819796</v>
      </c>
      <c r="AV64" s="17">
        <v>0.53974820752944097</v>
      </c>
      <c r="AW64" s="17"/>
      <c r="AX64" s="17">
        <v>0.61698897807082398</v>
      </c>
      <c r="AY64" s="17">
        <v>0.53460394934323596</v>
      </c>
      <c r="AZ64" s="17">
        <v>0.59071235891139195</v>
      </c>
      <c r="BA64" s="17">
        <v>0.59208184245859996</v>
      </c>
      <c r="BB64" s="17">
        <v>0.25609059279227597</v>
      </c>
      <c r="BC64" s="17">
        <v>0.23764309699015501</v>
      </c>
      <c r="BD64" s="17"/>
      <c r="BE64" s="17">
        <v>0.49945041842024201</v>
      </c>
      <c r="BF64" s="17">
        <v>0.61335234289140295</v>
      </c>
      <c r="BG64" s="17">
        <v>0.47433503471384902</v>
      </c>
      <c r="BH64" s="17"/>
      <c r="BI64" s="17">
        <v>0.50382302718741301</v>
      </c>
      <c r="BJ64" s="17">
        <v>0.52814957114029304</v>
      </c>
      <c r="BK64" s="17"/>
      <c r="BL64" s="17">
        <v>0.49487017651696102</v>
      </c>
      <c r="BM64" s="17">
        <v>0.55699980087703804</v>
      </c>
      <c r="BN64" s="17">
        <v>0.52338838847614999</v>
      </c>
      <c r="BO64" s="17">
        <v>0.53248738845527099</v>
      </c>
      <c r="BP64" s="17">
        <v>0.53271351247101895</v>
      </c>
      <c r="BQ64" s="17"/>
      <c r="BR64" s="17">
        <v>0.50392755782769805</v>
      </c>
      <c r="BS64" s="17">
        <v>0.60307057865832803</v>
      </c>
      <c r="BT64" s="17">
        <v>0.67098253668080798</v>
      </c>
      <c r="BU64" s="17">
        <v>0.58941624725306896</v>
      </c>
      <c r="BV64" s="17"/>
      <c r="BW64" s="17">
        <v>0.55807703480256499</v>
      </c>
      <c r="BX64" s="17">
        <v>0.53767056422619797</v>
      </c>
      <c r="BY64" s="17">
        <v>0.4996306666202</v>
      </c>
      <c r="BZ64" s="17">
        <v>0.51121079141914205</v>
      </c>
      <c r="CA64" s="17">
        <v>0.52001898042561501</v>
      </c>
      <c r="CB64" s="17"/>
      <c r="CC64" s="17">
        <v>0.55775138241824695</v>
      </c>
      <c r="CD64" s="17">
        <v>0.54276373440315895</v>
      </c>
      <c r="CE64" s="17">
        <v>0.60010066434304399</v>
      </c>
      <c r="CF64" s="17">
        <v>0.52795165047793102</v>
      </c>
      <c r="CG64" s="17">
        <v>0.47378341219161901</v>
      </c>
      <c r="CH64" s="17">
        <v>0.54443637299185699</v>
      </c>
      <c r="CI64" s="17">
        <v>0.49347910492973102</v>
      </c>
      <c r="CJ64" s="17">
        <v>0.50459589073729705</v>
      </c>
      <c r="CK64" s="17">
        <v>0.47949966559391499</v>
      </c>
      <c r="CL64" s="17">
        <v>0.51168346889305705</v>
      </c>
    </row>
    <row r="65" spans="2:90" x14ac:dyDescent="0.25">
      <c r="B65" t="s">
        <v>133</v>
      </c>
      <c r="C65" s="17">
        <v>0.39003492582282601</v>
      </c>
      <c r="D65" s="17">
        <v>0.39999992222403702</v>
      </c>
      <c r="E65" s="17">
        <v>0.381555910847452</v>
      </c>
      <c r="F65" s="17"/>
      <c r="G65" s="17">
        <v>0.335224048374822</v>
      </c>
      <c r="H65" s="17">
        <v>0.31575111132347999</v>
      </c>
      <c r="I65" s="17">
        <v>0.34839161726818502</v>
      </c>
      <c r="J65" s="17">
        <v>0.37315264704824502</v>
      </c>
      <c r="K65" s="17">
        <v>0.42275183357714002</v>
      </c>
      <c r="L65" s="17">
        <v>0.48748504424379802</v>
      </c>
      <c r="M65" s="17"/>
      <c r="N65" s="17">
        <v>0.37387153219142699</v>
      </c>
      <c r="O65" s="17">
        <v>0.39205959555584902</v>
      </c>
      <c r="P65" s="17">
        <v>0.40373343333881101</v>
      </c>
      <c r="Q65" s="17">
        <v>0.391787668210275</v>
      </c>
      <c r="R65" s="17"/>
      <c r="S65" s="17">
        <v>0.24631388793262901</v>
      </c>
      <c r="T65" s="17">
        <v>0.40418476922958302</v>
      </c>
      <c r="U65" s="17">
        <v>0.50469341920389799</v>
      </c>
      <c r="V65" s="17">
        <v>0.43093926495811102</v>
      </c>
      <c r="W65" s="17">
        <v>0.44672935452210599</v>
      </c>
      <c r="X65" s="17">
        <v>0.429415199269021</v>
      </c>
      <c r="Y65" s="17">
        <v>0.40180663134021899</v>
      </c>
      <c r="Z65" s="17">
        <v>0.41008250259266898</v>
      </c>
      <c r="AA65" s="17">
        <v>0.335314204211412</v>
      </c>
      <c r="AB65" s="17"/>
      <c r="AC65" s="17">
        <v>0.44285879322784699</v>
      </c>
      <c r="AD65" s="17">
        <v>0.37810978150385499</v>
      </c>
      <c r="AE65" s="17">
        <v>0.32505679004362498</v>
      </c>
      <c r="AF65" s="17"/>
      <c r="AG65" s="17">
        <v>0.41590620257378702</v>
      </c>
      <c r="AH65" s="17">
        <v>0.33661692998286102</v>
      </c>
      <c r="AI65" s="17">
        <v>0.37426456078461801</v>
      </c>
      <c r="AJ65" s="17">
        <v>0.44099062902095598</v>
      </c>
      <c r="AK65" s="17"/>
      <c r="AL65" s="17">
        <v>0.39761438733375998</v>
      </c>
      <c r="AM65" s="17">
        <v>0.41781771832526798</v>
      </c>
      <c r="AN65" s="17">
        <v>0.35413506665914801</v>
      </c>
      <c r="AO65" s="17">
        <v>0.36279049028702498</v>
      </c>
      <c r="AP65" s="17">
        <v>0.26542519931077901</v>
      </c>
      <c r="AQ65" s="17"/>
      <c r="AR65" s="17">
        <v>0.38580028725479598</v>
      </c>
      <c r="AS65" s="17">
        <v>0.413148339756573</v>
      </c>
      <c r="AT65" s="17">
        <v>0.38743459282151199</v>
      </c>
      <c r="AU65" s="17">
        <v>0.37755678556868899</v>
      </c>
      <c r="AV65" s="17">
        <v>0.38800851052144097</v>
      </c>
      <c r="AW65" s="17"/>
      <c r="AX65" s="17">
        <v>0.27637468003922999</v>
      </c>
      <c r="AY65" s="17">
        <v>0.387281127635346</v>
      </c>
      <c r="AZ65" s="17">
        <v>0.33628454879677</v>
      </c>
      <c r="BA65" s="17">
        <v>0.34286372513448798</v>
      </c>
      <c r="BB65" s="17">
        <v>0.67110828401645894</v>
      </c>
      <c r="BC65" s="17">
        <v>0.585693699807179</v>
      </c>
      <c r="BD65" s="17"/>
      <c r="BE65" s="17">
        <v>0.39026074957998602</v>
      </c>
      <c r="BF65" s="17">
        <v>0.321481181001186</v>
      </c>
      <c r="BG65" s="17">
        <v>0.454788627559229</v>
      </c>
      <c r="BH65" s="17"/>
      <c r="BI65" s="17">
        <v>0.38884584099263703</v>
      </c>
      <c r="BJ65" s="17">
        <v>0.390336807464643</v>
      </c>
      <c r="BK65" s="17"/>
      <c r="BL65" s="17">
        <v>0.43692094170319701</v>
      </c>
      <c r="BM65" s="17">
        <v>0.379653511544286</v>
      </c>
      <c r="BN65" s="17">
        <v>0.34997136847641103</v>
      </c>
      <c r="BO65" s="17">
        <v>0.35594051139912197</v>
      </c>
      <c r="BP65" s="17">
        <v>0.35520890268753702</v>
      </c>
      <c r="BQ65" s="17"/>
      <c r="BR65" s="17">
        <v>0.41249672845392199</v>
      </c>
      <c r="BS65" s="17">
        <v>0.30598430950000999</v>
      </c>
      <c r="BT65" s="17">
        <v>0.23023300619682299</v>
      </c>
      <c r="BU65" s="17">
        <v>0.30030386557856897</v>
      </c>
      <c r="BV65" s="17"/>
      <c r="BW65" s="17">
        <v>0.36885981287381397</v>
      </c>
      <c r="BX65" s="17">
        <v>0.38080536916306601</v>
      </c>
      <c r="BY65" s="17">
        <v>0.41769539770895397</v>
      </c>
      <c r="BZ65" s="17">
        <v>0.40425655676613498</v>
      </c>
      <c r="CA65" s="17">
        <v>0.37609396589132199</v>
      </c>
      <c r="CB65" s="17"/>
      <c r="CC65" s="17">
        <v>0.34126461189788898</v>
      </c>
      <c r="CD65" s="17">
        <v>0.34969629365560601</v>
      </c>
      <c r="CE65" s="17">
        <v>0.31787579380863701</v>
      </c>
      <c r="CF65" s="17">
        <v>0.38775915744518202</v>
      </c>
      <c r="CG65" s="17">
        <v>0.39753310533001102</v>
      </c>
      <c r="CH65" s="17">
        <v>0.36586746136035603</v>
      </c>
      <c r="CI65" s="17">
        <v>0.45158429058635002</v>
      </c>
      <c r="CJ65" s="17">
        <v>0.43147170941947599</v>
      </c>
      <c r="CK65" s="17">
        <v>0.45910333743890602</v>
      </c>
      <c r="CL65" s="17">
        <v>0.43170052238879297</v>
      </c>
    </row>
    <row r="66" spans="2:90" x14ac:dyDescent="0.25">
      <c r="B66" t="s">
        <v>134</v>
      </c>
      <c r="C66" s="17">
        <v>4.72689285801468E-2</v>
      </c>
      <c r="D66" s="17">
        <v>6.09933936734081E-2</v>
      </c>
      <c r="E66" s="17">
        <v>3.4207522319538899E-2</v>
      </c>
      <c r="F66" s="17"/>
      <c r="G66" s="17">
        <v>4.55447900257639E-2</v>
      </c>
      <c r="H66" s="17">
        <v>5.36500591126352E-2</v>
      </c>
      <c r="I66" s="17">
        <v>3.4708035517215602E-2</v>
      </c>
      <c r="J66" s="17">
        <v>4.1304572747668002E-2</v>
      </c>
      <c r="K66" s="17">
        <v>5.6071041149970899E-2</v>
      </c>
      <c r="L66" s="17">
        <v>5.0438558208880498E-2</v>
      </c>
      <c r="M66" s="17"/>
      <c r="N66" s="17">
        <v>5.1696026159948297E-2</v>
      </c>
      <c r="O66" s="17">
        <v>4.2036302287928103E-2</v>
      </c>
      <c r="P66" s="17">
        <v>4.70624126740877E-2</v>
      </c>
      <c r="Q66" s="17">
        <v>4.8810958978399099E-2</v>
      </c>
      <c r="R66" s="17"/>
      <c r="S66" s="17">
        <v>4.0629419738508303E-2</v>
      </c>
      <c r="T66" s="17">
        <v>5.3602024688634002E-2</v>
      </c>
      <c r="U66" s="17">
        <v>5.1472491815876202E-2</v>
      </c>
      <c r="V66" s="17">
        <v>6.4410291114405799E-2</v>
      </c>
      <c r="W66" s="17">
        <v>4.4487828528684603E-2</v>
      </c>
      <c r="X66" s="17">
        <v>3.07920020403025E-2</v>
      </c>
      <c r="Y66" s="17">
        <v>4.8239343837705999E-2</v>
      </c>
      <c r="Z66" s="17">
        <v>6.0423487321896598E-2</v>
      </c>
      <c r="AA66" s="17">
        <v>3.9044222434031002E-2</v>
      </c>
      <c r="AB66" s="17"/>
      <c r="AC66" s="17">
        <v>5.0010163140791798E-2</v>
      </c>
      <c r="AD66" s="17">
        <v>4.2835040703397803E-2</v>
      </c>
      <c r="AE66" s="17">
        <v>5.3462642872065702E-2</v>
      </c>
      <c r="AF66" s="17"/>
      <c r="AG66" s="17">
        <v>4.5622867695107303E-2</v>
      </c>
      <c r="AH66" s="17">
        <v>4.2899284417261797E-2</v>
      </c>
      <c r="AI66" s="17">
        <v>6.6988491495860503E-2</v>
      </c>
      <c r="AJ66" s="17">
        <v>6.3904851906787394E-2</v>
      </c>
      <c r="AK66" s="17"/>
      <c r="AL66" s="17">
        <v>4.2935511335861903E-2</v>
      </c>
      <c r="AM66" s="17">
        <v>4.8847542578253703E-2</v>
      </c>
      <c r="AN66" s="17">
        <v>4.33144649506432E-2</v>
      </c>
      <c r="AO66" s="17">
        <v>5.2651084704705697E-2</v>
      </c>
      <c r="AP66" s="17">
        <v>0.108912270029615</v>
      </c>
      <c r="AQ66" s="17"/>
      <c r="AR66" s="17">
        <v>5.3150505416743099E-2</v>
      </c>
      <c r="AS66" s="17">
        <v>4.7591716224869199E-2</v>
      </c>
      <c r="AT66" s="17">
        <v>5.1353075305693899E-2</v>
      </c>
      <c r="AU66" s="17">
        <v>4.3422140091901498E-2</v>
      </c>
      <c r="AV66" s="17">
        <v>4.5676138130691303E-2</v>
      </c>
      <c r="AW66" s="17"/>
      <c r="AX66" s="17">
        <v>4.9271323149684999E-2</v>
      </c>
      <c r="AY66" s="17">
        <v>4.0538118072791902E-2</v>
      </c>
      <c r="AZ66" s="17">
        <v>3.28327433027263E-2</v>
      </c>
      <c r="BA66" s="17">
        <v>2.9981055402808099E-2</v>
      </c>
      <c r="BB66" s="17">
        <v>5.4619995351419801E-2</v>
      </c>
      <c r="BC66" s="17">
        <v>0.15002913408141699</v>
      </c>
      <c r="BD66" s="17"/>
      <c r="BE66" s="17">
        <v>4.7397720494695997E-2</v>
      </c>
      <c r="BF66" s="17">
        <v>4.33689873150407E-2</v>
      </c>
      <c r="BG66" s="17">
        <v>5.1539077527831503E-2</v>
      </c>
      <c r="BH66" s="17"/>
      <c r="BI66" s="17">
        <v>5.8386556107051901E-2</v>
      </c>
      <c r="BJ66" s="17">
        <v>4.4446415361808898E-2</v>
      </c>
      <c r="BK66" s="17"/>
      <c r="BL66" s="17">
        <v>4.6368909843739099E-2</v>
      </c>
      <c r="BM66" s="17">
        <v>3.98526161222547E-2</v>
      </c>
      <c r="BN66" s="17">
        <v>7.1861438744834596E-2</v>
      </c>
      <c r="BO66" s="17">
        <v>3.5287299282651098E-2</v>
      </c>
      <c r="BP66" s="17">
        <v>5.5523105193825403E-2</v>
      </c>
      <c r="BQ66" s="17"/>
      <c r="BR66" s="17">
        <v>4.7206323855955398E-2</v>
      </c>
      <c r="BS66" s="17">
        <v>3.5395372580724199E-2</v>
      </c>
      <c r="BT66" s="17">
        <v>5.8441284387015201E-2</v>
      </c>
      <c r="BU66" s="17">
        <v>5.8975034140532803E-2</v>
      </c>
      <c r="BV66" s="17"/>
      <c r="BW66" s="17">
        <v>3.6972885313003398E-2</v>
      </c>
      <c r="BX66" s="17">
        <v>4.1980919440415897E-2</v>
      </c>
      <c r="BY66" s="17">
        <v>5.0605419129018898E-2</v>
      </c>
      <c r="BZ66" s="17">
        <v>5.3572780819196801E-2</v>
      </c>
      <c r="CA66" s="17">
        <v>5.0480158826555703E-2</v>
      </c>
      <c r="CB66" s="17"/>
      <c r="CC66" s="17">
        <v>4.7558488295598403E-2</v>
      </c>
      <c r="CD66" s="17">
        <v>4.5891098718131497E-2</v>
      </c>
      <c r="CE66" s="17">
        <v>3.4684084420490799E-2</v>
      </c>
      <c r="CF66" s="17">
        <v>5.6446416666975703E-2</v>
      </c>
      <c r="CG66" s="17">
        <v>7.4440989678262598E-2</v>
      </c>
      <c r="CH66" s="17">
        <v>5.1877260029264897E-2</v>
      </c>
      <c r="CI66" s="17">
        <v>4.74229019829666E-2</v>
      </c>
      <c r="CJ66" s="17">
        <v>3.6218641008661401E-2</v>
      </c>
      <c r="CK66" s="17">
        <v>2.7483729435022902E-2</v>
      </c>
      <c r="CL66" s="17">
        <v>3.9912355309099597E-2</v>
      </c>
    </row>
    <row r="67" spans="2:90" x14ac:dyDescent="0.25">
      <c r="B67" t="s">
        <v>111</v>
      </c>
      <c r="C67" s="17">
        <v>3.9472062162941302E-2</v>
      </c>
      <c r="D67" s="17">
        <v>3.8065032200747799E-2</v>
      </c>
      <c r="E67" s="17">
        <v>3.9950453060654E-2</v>
      </c>
      <c r="F67" s="17"/>
      <c r="G67" s="17">
        <v>6.8822679630902397E-2</v>
      </c>
      <c r="H67" s="17">
        <v>5.55086796313356E-2</v>
      </c>
      <c r="I67" s="17">
        <v>3.9287575201301897E-2</v>
      </c>
      <c r="J67" s="17">
        <v>3.5608791956181197E-2</v>
      </c>
      <c r="K67" s="17">
        <v>2.87679786489623E-2</v>
      </c>
      <c r="L67" s="17">
        <v>2.48221858156207E-2</v>
      </c>
      <c r="M67" s="17"/>
      <c r="N67" s="17">
        <v>2.4431304419701799E-2</v>
      </c>
      <c r="O67" s="17">
        <v>4.6090135219459198E-2</v>
      </c>
      <c r="P67" s="17">
        <v>2.1653811110742299E-2</v>
      </c>
      <c r="Q67" s="17">
        <v>6.4152214860444604E-2</v>
      </c>
      <c r="R67" s="17"/>
      <c r="S67" s="17">
        <v>4.9964320791661E-2</v>
      </c>
      <c r="T67" s="17">
        <v>3.6983744321870897E-2</v>
      </c>
      <c r="U67" s="17">
        <v>3.2867112673970397E-2</v>
      </c>
      <c r="V67" s="17">
        <v>3.5759924626539798E-2</v>
      </c>
      <c r="W67" s="17">
        <v>4.2873411451088202E-2</v>
      </c>
      <c r="X67" s="17">
        <v>3.8194838108255399E-2</v>
      </c>
      <c r="Y67" s="17">
        <v>5.8743371665063097E-2</v>
      </c>
      <c r="Z67" s="17">
        <v>2.4956674216928799E-2</v>
      </c>
      <c r="AA67" s="17">
        <v>2.7921889107422802E-2</v>
      </c>
      <c r="AB67" s="17"/>
      <c r="AC67" s="17">
        <v>2.7327578424901602E-2</v>
      </c>
      <c r="AD67" s="17">
        <v>2.6751011306488201E-2</v>
      </c>
      <c r="AE67" s="17">
        <v>7.6837081172006494E-2</v>
      </c>
      <c r="AF67" s="17"/>
      <c r="AG67" s="17">
        <v>3.0400087913586699E-2</v>
      </c>
      <c r="AH67" s="17">
        <v>2.5734711460917901E-2</v>
      </c>
      <c r="AI67" s="17">
        <v>4.2448019364769198E-2</v>
      </c>
      <c r="AJ67" s="17">
        <v>2.1816527610328901E-2</v>
      </c>
      <c r="AK67" s="17"/>
      <c r="AL67" s="17">
        <v>4.7252114626644103E-2</v>
      </c>
      <c r="AM67" s="17">
        <v>3.0587614187387299E-2</v>
      </c>
      <c r="AN67" s="17">
        <v>3.7982085993423398E-2</v>
      </c>
      <c r="AO67" s="17">
        <v>3.55902691038553E-2</v>
      </c>
      <c r="AP67" s="17">
        <v>6.5100729100514704E-2</v>
      </c>
      <c r="AQ67" s="17"/>
      <c r="AR67" s="17">
        <v>8.0833386887100594E-2</v>
      </c>
      <c r="AS67" s="17">
        <v>5.10583514446191E-2</v>
      </c>
      <c r="AT67" s="17">
        <v>1.6629225262987001E-2</v>
      </c>
      <c r="AU67" s="17">
        <v>2.5968113961211799E-2</v>
      </c>
      <c r="AV67" s="17">
        <v>2.6567143818426699E-2</v>
      </c>
      <c r="AW67" s="17"/>
      <c r="AX67" s="17">
        <v>5.7365018740261203E-2</v>
      </c>
      <c r="AY67" s="17">
        <v>3.7576804948627002E-2</v>
      </c>
      <c r="AZ67" s="17">
        <v>4.01703489891116E-2</v>
      </c>
      <c r="BA67" s="17">
        <v>3.5073377004104303E-2</v>
      </c>
      <c r="BB67" s="17">
        <v>1.8181127839845199E-2</v>
      </c>
      <c r="BC67" s="17">
        <v>2.6634069121249299E-2</v>
      </c>
      <c r="BD67" s="17"/>
      <c r="BE67" s="17">
        <v>6.2891111505075994E-2</v>
      </c>
      <c r="BF67" s="17">
        <v>2.1797488792370999E-2</v>
      </c>
      <c r="BG67" s="17">
        <v>1.9337260199090399E-2</v>
      </c>
      <c r="BH67" s="17"/>
      <c r="BI67" s="17">
        <v>4.8944575712897502E-2</v>
      </c>
      <c r="BJ67" s="17">
        <v>3.7067206033255903E-2</v>
      </c>
      <c r="BK67" s="17"/>
      <c r="BL67" s="17">
        <v>2.1839971936103399E-2</v>
      </c>
      <c r="BM67" s="17">
        <v>2.3494071456421801E-2</v>
      </c>
      <c r="BN67" s="17">
        <v>5.4778804302603998E-2</v>
      </c>
      <c r="BO67" s="17">
        <v>7.6284800862955901E-2</v>
      </c>
      <c r="BP67" s="17">
        <v>5.65544796476187E-2</v>
      </c>
      <c r="BQ67" s="17"/>
      <c r="BR67" s="17">
        <v>3.6369389862424301E-2</v>
      </c>
      <c r="BS67" s="17">
        <v>5.5549739260938001E-2</v>
      </c>
      <c r="BT67" s="17">
        <v>4.0343172735354399E-2</v>
      </c>
      <c r="BU67" s="17">
        <v>5.1304853027829299E-2</v>
      </c>
      <c r="BV67" s="17"/>
      <c r="BW67" s="17">
        <v>3.6090267010618501E-2</v>
      </c>
      <c r="BX67" s="17">
        <v>3.9543147170320099E-2</v>
      </c>
      <c r="BY67" s="17">
        <v>3.2068516541827199E-2</v>
      </c>
      <c r="BZ67" s="17">
        <v>3.0959870995525999E-2</v>
      </c>
      <c r="CA67" s="17">
        <v>5.3406894856506799E-2</v>
      </c>
      <c r="CB67" s="17"/>
      <c r="CC67" s="17">
        <v>5.34255173882663E-2</v>
      </c>
      <c r="CD67" s="17">
        <v>6.1648873223103702E-2</v>
      </c>
      <c r="CE67" s="17">
        <v>4.73394574278279E-2</v>
      </c>
      <c r="CF67" s="17">
        <v>2.78427754099113E-2</v>
      </c>
      <c r="CG67" s="17">
        <v>5.4242492800107102E-2</v>
      </c>
      <c r="CH67" s="17">
        <v>3.78189056185219E-2</v>
      </c>
      <c r="CI67" s="17">
        <v>7.5137025009515803E-3</v>
      </c>
      <c r="CJ67" s="17">
        <v>2.7713758834564901E-2</v>
      </c>
      <c r="CK67" s="17">
        <v>3.39132675321559E-2</v>
      </c>
      <c r="CL67" s="17">
        <v>1.6703653409050102E-2</v>
      </c>
    </row>
    <row r="68" spans="2:90" x14ac:dyDescent="0.25"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</row>
    <row r="69" spans="2:90" x14ac:dyDescent="0.25">
      <c r="B69" s="6" t="s">
        <v>143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</row>
    <row r="70" spans="2:90" x14ac:dyDescent="0.25">
      <c r="B70" s="24" t="s">
        <v>113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</row>
    <row r="71" spans="2:90" x14ac:dyDescent="0.25">
      <c r="B71" t="s">
        <v>132</v>
      </c>
      <c r="C71" s="17">
        <v>0.374418737931423</v>
      </c>
      <c r="D71" s="17">
        <v>0.36822404166640799</v>
      </c>
      <c r="E71" s="17">
        <v>0.38038675334605299</v>
      </c>
      <c r="F71" s="17"/>
      <c r="G71" s="17">
        <v>0.43808007719133601</v>
      </c>
      <c r="H71" s="17">
        <v>0.432306819430199</v>
      </c>
      <c r="I71" s="17">
        <v>0.41444827737053302</v>
      </c>
      <c r="J71" s="17">
        <v>0.39157563204194701</v>
      </c>
      <c r="K71" s="17">
        <v>0.34472841843698598</v>
      </c>
      <c r="L71" s="17">
        <v>0.28380676223864798</v>
      </c>
      <c r="M71" s="17"/>
      <c r="N71" s="17">
        <v>0.401485004070262</v>
      </c>
      <c r="O71" s="17">
        <v>0.37402877312499</v>
      </c>
      <c r="P71" s="17">
        <v>0.36586268372611702</v>
      </c>
      <c r="Q71" s="17">
        <v>0.35487188062469999</v>
      </c>
      <c r="R71" s="17"/>
      <c r="S71" s="17">
        <v>0.55529542707916701</v>
      </c>
      <c r="T71" s="17">
        <v>0.362713037949079</v>
      </c>
      <c r="U71" s="17">
        <v>0.23646373205149801</v>
      </c>
      <c r="V71" s="17">
        <v>0.31710511951756598</v>
      </c>
      <c r="W71" s="17">
        <v>0.331288782624925</v>
      </c>
      <c r="X71" s="17">
        <v>0.38875340689192001</v>
      </c>
      <c r="Y71" s="17">
        <v>0.30639478718667901</v>
      </c>
      <c r="Z71" s="17">
        <v>0.33865859307128499</v>
      </c>
      <c r="AA71" s="17">
        <v>0.40938143998284499</v>
      </c>
      <c r="AB71" s="17"/>
      <c r="AC71" s="17">
        <v>0.338030384690295</v>
      </c>
      <c r="AD71" s="17">
        <v>0.39952229197493799</v>
      </c>
      <c r="AE71" s="17">
        <v>0.400237789355255</v>
      </c>
      <c r="AF71" s="17"/>
      <c r="AG71" s="17">
        <v>0.35364561807523398</v>
      </c>
      <c r="AH71" s="17">
        <v>0.46193944056811698</v>
      </c>
      <c r="AI71" s="17">
        <v>0.351168566056756</v>
      </c>
      <c r="AJ71" s="17">
        <v>0.31990699671106598</v>
      </c>
      <c r="AK71" s="17"/>
      <c r="AL71" s="17">
        <v>0.35779885529566902</v>
      </c>
      <c r="AM71" s="17">
        <v>0.357805960021153</v>
      </c>
      <c r="AN71" s="17">
        <v>0.40154008096980898</v>
      </c>
      <c r="AO71" s="17">
        <v>0.42920728668908698</v>
      </c>
      <c r="AP71" s="17">
        <v>0.41849685474460802</v>
      </c>
      <c r="AQ71" s="17"/>
      <c r="AR71" s="17">
        <v>0.36063050912605699</v>
      </c>
      <c r="AS71" s="17">
        <v>0.352050688464842</v>
      </c>
      <c r="AT71" s="17">
        <v>0.36739130283308002</v>
      </c>
      <c r="AU71" s="17">
        <v>0.40428326694829902</v>
      </c>
      <c r="AV71" s="17">
        <v>0.43684872061166202</v>
      </c>
      <c r="AW71" s="17"/>
      <c r="AX71" s="17">
        <v>0.48857330967826901</v>
      </c>
      <c r="AY71" s="17">
        <v>0.40857589402733502</v>
      </c>
      <c r="AZ71" s="17">
        <v>0.45369928585997699</v>
      </c>
      <c r="BA71" s="17">
        <v>0.35021182123762501</v>
      </c>
      <c r="BB71" s="17">
        <v>0.104450651689649</v>
      </c>
      <c r="BC71" s="17">
        <v>0.15821789674999301</v>
      </c>
      <c r="BD71" s="17"/>
      <c r="BE71" s="17">
        <v>0.360404789133564</v>
      </c>
      <c r="BF71" s="17">
        <v>0.45268870546832202</v>
      </c>
      <c r="BG71" s="17">
        <v>0.321431382102151</v>
      </c>
      <c r="BH71" s="17"/>
      <c r="BI71" s="17">
        <v>0.32897262752329198</v>
      </c>
      <c r="BJ71" s="17">
        <v>0.38595647357138502</v>
      </c>
      <c r="BK71" s="17"/>
      <c r="BL71" s="17">
        <v>0.34108995699469102</v>
      </c>
      <c r="BM71" s="17">
        <v>0.40454427384945202</v>
      </c>
      <c r="BN71" s="17">
        <v>0.43650087694152001</v>
      </c>
      <c r="BO71" s="17">
        <v>0.38161939666187</v>
      </c>
      <c r="BP71" s="17">
        <v>0.38599575925948998</v>
      </c>
      <c r="BQ71" s="17"/>
      <c r="BR71" s="17">
        <v>0.35032844038682698</v>
      </c>
      <c r="BS71" s="17">
        <v>0.47304705906894201</v>
      </c>
      <c r="BT71" s="17">
        <v>0.51244777887779402</v>
      </c>
      <c r="BU71" s="17">
        <v>0.52137569317801602</v>
      </c>
      <c r="BV71" s="17"/>
      <c r="BW71" s="17">
        <v>0.40834757946607297</v>
      </c>
      <c r="BX71" s="17">
        <v>0.411625618412857</v>
      </c>
      <c r="BY71" s="17">
        <v>0.32592312854757</v>
      </c>
      <c r="BZ71" s="17">
        <v>0.33337264380269899</v>
      </c>
      <c r="CA71" s="17">
        <v>0.38920594806395098</v>
      </c>
      <c r="CB71" s="17"/>
      <c r="CC71" s="17">
        <v>0.407832019238761</v>
      </c>
      <c r="CD71" s="17">
        <v>0.41348174952453498</v>
      </c>
      <c r="CE71" s="17">
        <v>0.43703628949583301</v>
      </c>
      <c r="CF71" s="17">
        <v>0.389519213068167</v>
      </c>
      <c r="CG71" s="17">
        <v>0.34777751935850099</v>
      </c>
      <c r="CH71" s="17">
        <v>0.38843429628509901</v>
      </c>
      <c r="CI71" s="17">
        <v>0.32668305611715398</v>
      </c>
      <c r="CJ71" s="17">
        <v>0.350754521263276</v>
      </c>
      <c r="CK71" s="17">
        <v>0.30884129296361501</v>
      </c>
      <c r="CL71" s="17">
        <v>0.334508436774686</v>
      </c>
    </row>
    <row r="72" spans="2:90" x14ac:dyDescent="0.25">
      <c r="B72" t="s">
        <v>133</v>
      </c>
      <c r="C72" s="17">
        <v>0.40087007225063498</v>
      </c>
      <c r="D72" s="17">
        <v>0.41028999986540499</v>
      </c>
      <c r="E72" s="17">
        <v>0.393361872926491</v>
      </c>
      <c r="F72" s="17"/>
      <c r="G72" s="17">
        <v>0.36827614617648202</v>
      </c>
      <c r="H72" s="17">
        <v>0.35915772205831298</v>
      </c>
      <c r="I72" s="17">
        <v>0.38367563394828502</v>
      </c>
      <c r="J72" s="17">
        <v>0.39653637358249699</v>
      </c>
      <c r="K72" s="17">
        <v>0.41840683703078801</v>
      </c>
      <c r="L72" s="17">
        <v>0.44898048943277602</v>
      </c>
      <c r="M72" s="17"/>
      <c r="N72" s="17">
        <v>0.38507628552093698</v>
      </c>
      <c r="O72" s="17">
        <v>0.38634514516540702</v>
      </c>
      <c r="P72" s="17">
        <v>0.44243459378490102</v>
      </c>
      <c r="Q72" s="17">
        <v>0.3965604618695</v>
      </c>
      <c r="R72" s="17"/>
      <c r="S72" s="17">
        <v>0.29876036098725101</v>
      </c>
      <c r="T72" s="17">
        <v>0.37225909796559797</v>
      </c>
      <c r="U72" s="17">
        <v>0.49730139468392498</v>
      </c>
      <c r="V72" s="17">
        <v>0.42882949966450601</v>
      </c>
      <c r="W72" s="17">
        <v>0.394700084651116</v>
      </c>
      <c r="X72" s="17">
        <v>0.43068546037023298</v>
      </c>
      <c r="Y72" s="17">
        <v>0.43862428458241598</v>
      </c>
      <c r="Z72" s="17">
        <v>0.42524188196117202</v>
      </c>
      <c r="AA72" s="17">
        <v>0.40309154361272698</v>
      </c>
      <c r="AB72" s="17"/>
      <c r="AC72" s="17">
        <v>0.43452866744167701</v>
      </c>
      <c r="AD72" s="17">
        <v>0.39716128094186298</v>
      </c>
      <c r="AE72" s="17">
        <v>0.34310806881556299</v>
      </c>
      <c r="AF72" s="17"/>
      <c r="AG72" s="17">
        <v>0.44001179292041598</v>
      </c>
      <c r="AH72" s="17">
        <v>0.35350491148535101</v>
      </c>
      <c r="AI72" s="17">
        <v>0.39993897102227899</v>
      </c>
      <c r="AJ72" s="17">
        <v>0.45176607514043199</v>
      </c>
      <c r="AK72" s="17"/>
      <c r="AL72" s="17">
        <v>0.409291738323244</v>
      </c>
      <c r="AM72" s="17">
        <v>0.41235424752135202</v>
      </c>
      <c r="AN72" s="17">
        <v>0.39042974163214</v>
      </c>
      <c r="AO72" s="17">
        <v>0.35008216382491902</v>
      </c>
      <c r="AP72" s="17">
        <v>0.316139189387591</v>
      </c>
      <c r="AQ72" s="17"/>
      <c r="AR72" s="17">
        <v>0.36166963333699798</v>
      </c>
      <c r="AS72" s="17">
        <v>0.430585026589207</v>
      </c>
      <c r="AT72" s="17">
        <v>0.42027161590413098</v>
      </c>
      <c r="AU72" s="17">
        <v>0.38243538287860601</v>
      </c>
      <c r="AV72" s="17">
        <v>0.327432575235167</v>
      </c>
      <c r="AW72" s="17"/>
      <c r="AX72" s="17">
        <v>0.342258504038569</v>
      </c>
      <c r="AY72" s="17">
        <v>0.406797836130526</v>
      </c>
      <c r="AZ72" s="17">
        <v>0.39412861764484902</v>
      </c>
      <c r="BA72" s="17">
        <v>0.50558783738176405</v>
      </c>
      <c r="BB72" s="17">
        <v>0.37078140321055902</v>
      </c>
      <c r="BC72" s="17">
        <v>0.36011831021401802</v>
      </c>
      <c r="BD72" s="17"/>
      <c r="BE72" s="17">
        <v>0.40021581628520497</v>
      </c>
      <c r="BF72" s="17">
        <v>0.38387646455040197</v>
      </c>
      <c r="BG72" s="17">
        <v>0.421080684168258</v>
      </c>
      <c r="BH72" s="17"/>
      <c r="BI72" s="17">
        <v>0.41926847159515901</v>
      </c>
      <c r="BJ72" s="17">
        <v>0.39619913636791099</v>
      </c>
      <c r="BK72" s="17"/>
      <c r="BL72" s="17">
        <v>0.43031779678464599</v>
      </c>
      <c r="BM72" s="17">
        <v>0.40868822633555302</v>
      </c>
      <c r="BN72" s="17">
        <v>0.34628730000353403</v>
      </c>
      <c r="BO72" s="17">
        <v>0.37456133433311101</v>
      </c>
      <c r="BP72" s="17">
        <v>0.36677180904039203</v>
      </c>
      <c r="BQ72" s="17"/>
      <c r="BR72" s="17">
        <v>0.41685158127953897</v>
      </c>
      <c r="BS72" s="17">
        <v>0.33738841615778897</v>
      </c>
      <c r="BT72" s="17">
        <v>0.30985724914374202</v>
      </c>
      <c r="BU72" s="17">
        <v>0.314437700710616</v>
      </c>
      <c r="BV72" s="17"/>
      <c r="BW72" s="17">
        <v>0.402035895168255</v>
      </c>
      <c r="BX72" s="17">
        <v>0.36831909844245603</v>
      </c>
      <c r="BY72" s="17">
        <v>0.415588588420439</v>
      </c>
      <c r="BZ72" s="17">
        <v>0.41979552229412198</v>
      </c>
      <c r="CA72" s="17">
        <v>0.40019448354346399</v>
      </c>
      <c r="CB72" s="17"/>
      <c r="CC72" s="17">
        <v>0.38296820190191699</v>
      </c>
      <c r="CD72" s="17">
        <v>0.39625708405562299</v>
      </c>
      <c r="CE72" s="17">
        <v>0.402868669863991</v>
      </c>
      <c r="CF72" s="17">
        <v>0.398947191855546</v>
      </c>
      <c r="CG72" s="17">
        <v>0.38381196709201798</v>
      </c>
      <c r="CH72" s="17">
        <v>0.37208473545431697</v>
      </c>
      <c r="CI72" s="17">
        <v>0.44554892802597301</v>
      </c>
      <c r="CJ72" s="17">
        <v>0.37766549893317503</v>
      </c>
      <c r="CK72" s="17">
        <v>0.440370727084614</v>
      </c>
      <c r="CL72" s="17">
        <v>0.435954680711992</v>
      </c>
    </row>
    <row r="73" spans="2:90" x14ac:dyDescent="0.25">
      <c r="B73" t="s">
        <v>134</v>
      </c>
      <c r="C73" s="17">
        <v>0.166018328351907</v>
      </c>
      <c r="D73" s="17">
        <v>0.16981966862164299</v>
      </c>
      <c r="E73" s="17">
        <v>0.16257221336887101</v>
      </c>
      <c r="F73" s="17"/>
      <c r="G73" s="17">
        <v>0.112809591481826</v>
      </c>
      <c r="H73" s="17">
        <v>0.121185616261463</v>
      </c>
      <c r="I73" s="17">
        <v>0.146953569927539</v>
      </c>
      <c r="J73" s="17">
        <v>0.15819176402656299</v>
      </c>
      <c r="K73" s="17">
        <v>0.19577553039140699</v>
      </c>
      <c r="L73" s="17">
        <v>0.22112728685500899</v>
      </c>
      <c r="M73" s="17"/>
      <c r="N73" s="17">
        <v>0.17538049480607101</v>
      </c>
      <c r="O73" s="17">
        <v>0.17631423100316401</v>
      </c>
      <c r="P73" s="17">
        <v>0.15081243111562001</v>
      </c>
      <c r="Q73" s="17">
        <v>0.15676212562858299</v>
      </c>
      <c r="R73" s="17"/>
      <c r="S73" s="17">
        <v>5.7989006438163501E-2</v>
      </c>
      <c r="T73" s="17">
        <v>0.19604446044010099</v>
      </c>
      <c r="U73" s="17">
        <v>0.21718120421808601</v>
      </c>
      <c r="V73" s="17">
        <v>0.206281085035282</v>
      </c>
      <c r="W73" s="17">
        <v>0.219312275822339</v>
      </c>
      <c r="X73" s="17">
        <v>0.126801723923709</v>
      </c>
      <c r="Y73" s="17">
        <v>0.18965585849699901</v>
      </c>
      <c r="Z73" s="17">
        <v>0.21580450924214001</v>
      </c>
      <c r="AA73" s="17">
        <v>0.14432051051709199</v>
      </c>
      <c r="AB73" s="17"/>
      <c r="AC73" s="17">
        <v>0.18686358336144701</v>
      </c>
      <c r="AD73" s="17">
        <v>0.16320137432552001</v>
      </c>
      <c r="AE73" s="17">
        <v>0.13511031690002501</v>
      </c>
      <c r="AF73" s="17"/>
      <c r="AG73" s="17">
        <v>0.160250372962045</v>
      </c>
      <c r="AH73" s="17">
        <v>0.14138666991302001</v>
      </c>
      <c r="AI73" s="17">
        <v>0.17866860585028799</v>
      </c>
      <c r="AJ73" s="17">
        <v>0.19241155087547501</v>
      </c>
      <c r="AK73" s="17"/>
      <c r="AL73" s="17">
        <v>0.172207751646346</v>
      </c>
      <c r="AM73" s="17">
        <v>0.181995581188936</v>
      </c>
      <c r="AN73" s="17">
        <v>0.15107352032969101</v>
      </c>
      <c r="AO73" s="17">
        <v>0.15623966897302499</v>
      </c>
      <c r="AP73" s="17">
        <v>0.19206960479604801</v>
      </c>
      <c r="AQ73" s="17"/>
      <c r="AR73" s="17">
        <v>0.163471609905638</v>
      </c>
      <c r="AS73" s="17">
        <v>0.15201096323081301</v>
      </c>
      <c r="AT73" s="17">
        <v>0.17420585434803401</v>
      </c>
      <c r="AU73" s="17">
        <v>0.17707600525843301</v>
      </c>
      <c r="AV73" s="17">
        <v>0.17796319915119499</v>
      </c>
      <c r="AW73" s="17"/>
      <c r="AX73" s="17">
        <v>9.0352881405376506E-2</v>
      </c>
      <c r="AY73" s="17">
        <v>0.12535354026762599</v>
      </c>
      <c r="AZ73" s="17">
        <v>9.1336316980179105E-2</v>
      </c>
      <c r="BA73" s="17">
        <v>0.100551795050003</v>
      </c>
      <c r="BB73" s="17">
        <v>0.48320053401318303</v>
      </c>
      <c r="BC73" s="17">
        <v>0.44441032924346602</v>
      </c>
      <c r="BD73" s="17"/>
      <c r="BE73" s="17">
        <v>0.14911799504611001</v>
      </c>
      <c r="BF73" s="17">
        <v>0.13035769614199899</v>
      </c>
      <c r="BG73" s="17">
        <v>0.22080585740287401</v>
      </c>
      <c r="BH73" s="17"/>
      <c r="BI73" s="17">
        <v>0.17981150740822399</v>
      </c>
      <c r="BJ73" s="17">
        <v>0.162516553345041</v>
      </c>
      <c r="BK73" s="17"/>
      <c r="BL73" s="17">
        <v>0.19716356612247701</v>
      </c>
      <c r="BM73" s="17">
        <v>0.15138307482385999</v>
      </c>
      <c r="BN73" s="17">
        <v>0.13821947300272999</v>
      </c>
      <c r="BO73" s="17">
        <v>0.15309522746600099</v>
      </c>
      <c r="BP73" s="17">
        <v>0.13971337670037501</v>
      </c>
      <c r="BQ73" s="17"/>
      <c r="BR73" s="17">
        <v>0.17889548905170999</v>
      </c>
      <c r="BS73" s="17">
        <v>0.11654056560994</v>
      </c>
      <c r="BT73" s="17">
        <v>0.105083663808647</v>
      </c>
      <c r="BU73" s="17">
        <v>7.8522757851304303E-2</v>
      </c>
      <c r="BV73" s="17"/>
      <c r="BW73" s="17">
        <v>0.13148062747689299</v>
      </c>
      <c r="BX73" s="17">
        <v>0.17537516776183501</v>
      </c>
      <c r="BY73" s="17">
        <v>0.19007333332988599</v>
      </c>
      <c r="BZ73" s="17">
        <v>0.19097070289264101</v>
      </c>
      <c r="CA73" s="17">
        <v>0.14870804588262801</v>
      </c>
      <c r="CB73" s="17"/>
      <c r="CC73" s="17">
        <v>0.13943150259541001</v>
      </c>
      <c r="CD73" s="17">
        <v>0.103962598298455</v>
      </c>
      <c r="CE73" s="17">
        <v>8.9142310274504102E-2</v>
      </c>
      <c r="CF73" s="17">
        <v>0.15113456184236601</v>
      </c>
      <c r="CG73" s="17">
        <v>0.20014340261534999</v>
      </c>
      <c r="CH73" s="17">
        <v>0.18183567220975599</v>
      </c>
      <c r="CI73" s="17">
        <v>0.21031343305557901</v>
      </c>
      <c r="CJ73" s="17">
        <v>0.22111295100023601</v>
      </c>
      <c r="CK73" s="17">
        <v>0.21292159332074501</v>
      </c>
      <c r="CL73" s="17">
        <v>0.18551775839367199</v>
      </c>
    </row>
    <row r="74" spans="2:90" x14ac:dyDescent="0.25">
      <c r="B74" t="s">
        <v>111</v>
      </c>
      <c r="C74" s="17">
        <v>5.8692861466035702E-2</v>
      </c>
      <c r="D74" s="17">
        <v>5.1666289846543603E-2</v>
      </c>
      <c r="E74" s="17">
        <v>6.3679160358585896E-2</v>
      </c>
      <c r="F74" s="17"/>
      <c r="G74" s="17">
        <v>8.0834185150355495E-2</v>
      </c>
      <c r="H74" s="17">
        <v>8.7349842250025497E-2</v>
      </c>
      <c r="I74" s="17">
        <v>5.4922518753642603E-2</v>
      </c>
      <c r="J74" s="17">
        <v>5.3696230348992999E-2</v>
      </c>
      <c r="K74" s="17">
        <v>4.1089214140818599E-2</v>
      </c>
      <c r="L74" s="17">
        <v>4.6085461473566701E-2</v>
      </c>
      <c r="M74" s="17"/>
      <c r="N74" s="17">
        <v>3.8058215602729102E-2</v>
      </c>
      <c r="O74" s="17">
        <v>6.3311850706437897E-2</v>
      </c>
      <c r="P74" s="17">
        <v>4.0890291373362697E-2</v>
      </c>
      <c r="Q74" s="17">
        <v>9.1805531877217503E-2</v>
      </c>
      <c r="R74" s="17"/>
      <c r="S74" s="17">
        <v>8.7955205495418506E-2</v>
      </c>
      <c r="T74" s="17">
        <v>6.8983403645222902E-2</v>
      </c>
      <c r="U74" s="17">
        <v>4.9053669046490701E-2</v>
      </c>
      <c r="V74" s="17">
        <v>4.7784295782645599E-2</v>
      </c>
      <c r="W74" s="17">
        <v>5.46988569016204E-2</v>
      </c>
      <c r="X74" s="17">
        <v>5.3759408814138501E-2</v>
      </c>
      <c r="Y74" s="17">
        <v>6.5325069733906102E-2</v>
      </c>
      <c r="Z74" s="17">
        <v>2.0295015725402901E-2</v>
      </c>
      <c r="AA74" s="17">
        <v>4.3206505887335399E-2</v>
      </c>
      <c r="AB74" s="17"/>
      <c r="AC74" s="17">
        <v>4.0577364506581302E-2</v>
      </c>
      <c r="AD74" s="17">
        <v>4.01150527576788E-2</v>
      </c>
      <c r="AE74" s="17">
        <v>0.121543824929157</v>
      </c>
      <c r="AF74" s="17"/>
      <c r="AG74" s="17">
        <v>4.6092216042305699E-2</v>
      </c>
      <c r="AH74" s="17">
        <v>4.3168978033511399E-2</v>
      </c>
      <c r="AI74" s="17">
        <v>7.0223857070676701E-2</v>
      </c>
      <c r="AJ74" s="17">
        <v>3.59153772730266E-2</v>
      </c>
      <c r="AK74" s="17"/>
      <c r="AL74" s="17">
        <v>6.0701654734741303E-2</v>
      </c>
      <c r="AM74" s="17">
        <v>4.78442112685592E-2</v>
      </c>
      <c r="AN74" s="17">
        <v>5.69566570683607E-2</v>
      </c>
      <c r="AO74" s="17">
        <v>6.4470880512968398E-2</v>
      </c>
      <c r="AP74" s="17">
        <v>7.3294351071752695E-2</v>
      </c>
      <c r="AQ74" s="17"/>
      <c r="AR74" s="17">
        <v>0.114228247631307</v>
      </c>
      <c r="AS74" s="17">
        <v>6.5353321715137899E-2</v>
      </c>
      <c r="AT74" s="17">
        <v>3.8131226914755602E-2</v>
      </c>
      <c r="AU74" s="17">
        <v>3.62053449146615E-2</v>
      </c>
      <c r="AV74" s="17">
        <v>5.7755505001975099E-2</v>
      </c>
      <c r="AW74" s="17"/>
      <c r="AX74" s="17">
        <v>7.8815304877785805E-2</v>
      </c>
      <c r="AY74" s="17">
        <v>5.92727295745119E-2</v>
      </c>
      <c r="AZ74" s="17">
        <v>6.0835779514995497E-2</v>
      </c>
      <c r="BA74" s="17">
        <v>4.3648546330607801E-2</v>
      </c>
      <c r="BB74" s="17">
        <v>4.1567411086609302E-2</v>
      </c>
      <c r="BC74" s="17">
        <v>3.72534637925225E-2</v>
      </c>
      <c r="BD74" s="17"/>
      <c r="BE74" s="17">
        <v>9.0261399535120704E-2</v>
      </c>
      <c r="BF74" s="17">
        <v>3.30771338392769E-2</v>
      </c>
      <c r="BG74" s="17">
        <v>3.6682076326717099E-2</v>
      </c>
      <c r="BH74" s="17"/>
      <c r="BI74" s="17">
        <v>7.1947393473325599E-2</v>
      </c>
      <c r="BJ74" s="17">
        <v>5.5327836715663103E-2</v>
      </c>
      <c r="BK74" s="17"/>
      <c r="BL74" s="17">
        <v>3.1428680098186598E-2</v>
      </c>
      <c r="BM74" s="17">
        <v>3.5384424991134499E-2</v>
      </c>
      <c r="BN74" s="17">
        <v>7.8992350052215998E-2</v>
      </c>
      <c r="BO74" s="17">
        <v>9.0724041539017405E-2</v>
      </c>
      <c r="BP74" s="17">
        <v>0.107519054999743</v>
      </c>
      <c r="BQ74" s="17"/>
      <c r="BR74" s="17">
        <v>5.3924489281923497E-2</v>
      </c>
      <c r="BS74" s="17">
        <v>7.3023959163329794E-2</v>
      </c>
      <c r="BT74" s="17">
        <v>7.2611308169816702E-2</v>
      </c>
      <c r="BU74" s="17">
        <v>8.5663848260063694E-2</v>
      </c>
      <c r="BV74" s="17"/>
      <c r="BW74" s="17">
        <v>5.8135897888779098E-2</v>
      </c>
      <c r="BX74" s="17">
        <v>4.4680115382852902E-2</v>
      </c>
      <c r="BY74" s="17">
        <v>6.8414949702105002E-2</v>
      </c>
      <c r="BZ74" s="17">
        <v>5.5861131010538703E-2</v>
      </c>
      <c r="CA74" s="17">
        <v>6.1891522509956297E-2</v>
      </c>
      <c r="CB74" s="17"/>
      <c r="CC74" s="17">
        <v>6.9768276263911799E-2</v>
      </c>
      <c r="CD74" s="17">
        <v>8.6298568121386393E-2</v>
      </c>
      <c r="CE74" s="17">
        <v>7.0952730365671499E-2</v>
      </c>
      <c r="CF74" s="17">
        <v>6.0399033233920998E-2</v>
      </c>
      <c r="CG74" s="17">
        <v>6.8267110934130695E-2</v>
      </c>
      <c r="CH74" s="17">
        <v>5.7645296050827903E-2</v>
      </c>
      <c r="CI74" s="17">
        <v>1.7454582801293399E-2</v>
      </c>
      <c r="CJ74" s="17">
        <v>5.0467028803312199E-2</v>
      </c>
      <c r="CK74" s="17">
        <v>3.7866386631025997E-2</v>
      </c>
      <c r="CL74" s="17">
        <v>4.4019124119649797E-2</v>
      </c>
    </row>
    <row r="75" spans="2:90" x14ac:dyDescent="0.25"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</row>
    <row r="76" spans="2:90" x14ac:dyDescent="0.25">
      <c r="B76" s="6" t="s">
        <v>144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</row>
    <row r="77" spans="2:90" x14ac:dyDescent="0.25">
      <c r="B77" s="24" t="s">
        <v>113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</row>
    <row r="78" spans="2:90" x14ac:dyDescent="0.25">
      <c r="B78" t="s">
        <v>132</v>
      </c>
      <c r="C78" s="17">
        <v>0.41629870393159502</v>
      </c>
      <c r="D78" s="17">
        <v>0.39700440547129001</v>
      </c>
      <c r="E78" s="17">
        <v>0.435730897823219</v>
      </c>
      <c r="F78" s="17"/>
      <c r="G78" s="17">
        <v>0.42356773169831402</v>
      </c>
      <c r="H78" s="17">
        <v>0.45117907004431901</v>
      </c>
      <c r="I78" s="17">
        <v>0.44054209272563299</v>
      </c>
      <c r="J78" s="17">
        <v>0.41420033314596399</v>
      </c>
      <c r="K78" s="17">
        <v>0.39996974105872002</v>
      </c>
      <c r="L78" s="17">
        <v>0.38335413213554398</v>
      </c>
      <c r="M78" s="17"/>
      <c r="N78" s="17">
        <v>0.42902590797782503</v>
      </c>
      <c r="O78" s="17">
        <v>0.42017957432361103</v>
      </c>
      <c r="P78" s="17">
        <v>0.409631799489384</v>
      </c>
      <c r="Q78" s="17">
        <v>0.40584527681409099</v>
      </c>
      <c r="R78" s="17"/>
      <c r="S78" s="17">
        <v>0.55872549283694795</v>
      </c>
      <c r="T78" s="17">
        <v>0.39544149752367802</v>
      </c>
      <c r="U78" s="17">
        <v>0.29182111728490601</v>
      </c>
      <c r="V78" s="17">
        <v>0.36075397409030502</v>
      </c>
      <c r="W78" s="17">
        <v>0.351699418998069</v>
      </c>
      <c r="X78" s="17">
        <v>0.43183053164420898</v>
      </c>
      <c r="Y78" s="17">
        <v>0.37475619041717401</v>
      </c>
      <c r="Z78" s="17">
        <v>0.38285857503726001</v>
      </c>
      <c r="AA78" s="17">
        <v>0.48941881627228001</v>
      </c>
      <c r="AB78" s="17"/>
      <c r="AC78" s="17">
        <v>0.39122995761094498</v>
      </c>
      <c r="AD78" s="17">
        <v>0.441412614188537</v>
      </c>
      <c r="AE78" s="17">
        <v>0.42072364027261</v>
      </c>
      <c r="AF78" s="17"/>
      <c r="AG78" s="17">
        <v>0.394689649422305</v>
      </c>
      <c r="AH78" s="17">
        <v>0.47084699698736299</v>
      </c>
      <c r="AI78" s="17">
        <v>0.41879348334772898</v>
      </c>
      <c r="AJ78" s="17">
        <v>0.35603073044974098</v>
      </c>
      <c r="AK78" s="17"/>
      <c r="AL78" s="17">
        <v>0.382370599732336</v>
      </c>
      <c r="AM78" s="17">
        <v>0.41020644270824302</v>
      </c>
      <c r="AN78" s="17">
        <v>0.42557022164340202</v>
      </c>
      <c r="AO78" s="17">
        <v>0.4892377446565</v>
      </c>
      <c r="AP78" s="17">
        <v>0.45323741976036203</v>
      </c>
      <c r="AQ78" s="17"/>
      <c r="AR78" s="17">
        <v>0.39095588011736498</v>
      </c>
      <c r="AS78" s="17">
        <v>0.40110748813635</v>
      </c>
      <c r="AT78" s="17">
        <v>0.42529390500704201</v>
      </c>
      <c r="AU78" s="17">
        <v>0.43768683584608697</v>
      </c>
      <c r="AV78" s="17">
        <v>0.41510345292531697</v>
      </c>
      <c r="AW78" s="17"/>
      <c r="AX78" s="17">
        <v>0.51638326614553198</v>
      </c>
      <c r="AY78" s="17">
        <v>0.45158812086861799</v>
      </c>
      <c r="AZ78" s="17">
        <v>0.47049241396692798</v>
      </c>
      <c r="BA78" s="17">
        <v>0.42395446855358498</v>
      </c>
      <c r="BB78" s="17">
        <v>0.17789973083263</v>
      </c>
      <c r="BC78" s="17">
        <v>0.138432051777752</v>
      </c>
      <c r="BD78" s="17"/>
      <c r="BE78" s="17">
        <v>0.42498310755122298</v>
      </c>
      <c r="BF78" s="17">
        <v>0.44488554886750598</v>
      </c>
      <c r="BG78" s="17">
        <v>0.38210717866349397</v>
      </c>
      <c r="BH78" s="17"/>
      <c r="BI78" s="17">
        <v>0.41309711928870602</v>
      </c>
      <c r="BJ78" s="17">
        <v>0.41711151358476201</v>
      </c>
      <c r="BK78" s="17"/>
      <c r="BL78" s="17">
        <v>0.395576127366491</v>
      </c>
      <c r="BM78" s="17">
        <v>0.41514194476644001</v>
      </c>
      <c r="BN78" s="17">
        <v>0.42467190620717898</v>
      </c>
      <c r="BO78" s="17">
        <v>0.410281636715566</v>
      </c>
      <c r="BP78" s="17">
        <v>0.45637319531973902</v>
      </c>
      <c r="BQ78" s="17"/>
      <c r="BR78" s="17">
        <v>0.402146267730978</v>
      </c>
      <c r="BS78" s="17">
        <v>0.44964982466777298</v>
      </c>
      <c r="BT78" s="17">
        <v>0.51794077118357695</v>
      </c>
      <c r="BU78" s="17">
        <v>0.51627723022439398</v>
      </c>
      <c r="BV78" s="17"/>
      <c r="BW78" s="17">
        <v>0.43171568753142597</v>
      </c>
      <c r="BX78" s="17">
        <v>0.45882040386557099</v>
      </c>
      <c r="BY78" s="17">
        <v>0.387562191358921</v>
      </c>
      <c r="BZ78" s="17">
        <v>0.36193822400568598</v>
      </c>
      <c r="CA78" s="17">
        <v>0.44194849499941802</v>
      </c>
      <c r="CB78" s="17"/>
      <c r="CC78" s="17">
        <v>0.46813522547560099</v>
      </c>
      <c r="CD78" s="17">
        <v>0.43531487462989699</v>
      </c>
      <c r="CE78" s="17">
        <v>0.49237310753916103</v>
      </c>
      <c r="CF78" s="17">
        <v>0.41776943434569003</v>
      </c>
      <c r="CG78" s="17">
        <v>0.38627766149134002</v>
      </c>
      <c r="CH78" s="17">
        <v>0.42950027912240701</v>
      </c>
      <c r="CI78" s="17">
        <v>0.37338942928059499</v>
      </c>
      <c r="CJ78" s="17">
        <v>0.37909068863776602</v>
      </c>
      <c r="CK78" s="17">
        <v>0.38227419330037099</v>
      </c>
      <c r="CL78" s="17">
        <v>0.37291426388289001</v>
      </c>
    </row>
    <row r="79" spans="2:90" x14ac:dyDescent="0.25">
      <c r="B79" t="s">
        <v>133</v>
      </c>
      <c r="C79" s="17">
        <v>0.45571426865266601</v>
      </c>
      <c r="D79" s="17">
        <v>0.45814731652023699</v>
      </c>
      <c r="E79" s="17">
        <v>0.45335381585690798</v>
      </c>
      <c r="F79" s="17"/>
      <c r="G79" s="17">
        <v>0.38495082847358297</v>
      </c>
      <c r="H79" s="17">
        <v>0.410239929784535</v>
      </c>
      <c r="I79" s="17">
        <v>0.44105736013747698</v>
      </c>
      <c r="J79" s="17">
        <v>0.470644563258722</v>
      </c>
      <c r="K79" s="17">
        <v>0.49573649433561001</v>
      </c>
      <c r="L79" s="17">
        <v>0.49285506745132701</v>
      </c>
      <c r="M79" s="17"/>
      <c r="N79" s="17">
        <v>0.43578810681722902</v>
      </c>
      <c r="O79" s="17">
        <v>0.448060218811486</v>
      </c>
      <c r="P79" s="17">
        <v>0.49024551165365898</v>
      </c>
      <c r="Q79" s="17">
        <v>0.45264176988717397</v>
      </c>
      <c r="R79" s="17"/>
      <c r="S79" s="17">
        <v>0.35047338958562302</v>
      </c>
      <c r="T79" s="17">
        <v>0.474677376874377</v>
      </c>
      <c r="U79" s="17">
        <v>0.57638723823812299</v>
      </c>
      <c r="V79" s="17">
        <v>0.48797675106029598</v>
      </c>
      <c r="W79" s="17">
        <v>0.48921415035908</v>
      </c>
      <c r="X79" s="17">
        <v>0.43382697572249301</v>
      </c>
      <c r="Y79" s="17">
        <v>0.48371157783059898</v>
      </c>
      <c r="Z79" s="17">
        <v>0.50896523516136905</v>
      </c>
      <c r="AA79" s="17">
        <v>0.39153010740778099</v>
      </c>
      <c r="AB79" s="17"/>
      <c r="AC79" s="17">
        <v>0.487119435097915</v>
      </c>
      <c r="AD79" s="17">
        <v>0.44419858359120601</v>
      </c>
      <c r="AE79" s="17">
        <v>0.42584827265888697</v>
      </c>
      <c r="AF79" s="17"/>
      <c r="AG79" s="17">
        <v>0.503688661291954</v>
      </c>
      <c r="AH79" s="17">
        <v>0.41192061636970501</v>
      </c>
      <c r="AI79" s="17">
        <v>0.44884027341009802</v>
      </c>
      <c r="AJ79" s="17">
        <v>0.49974848610422701</v>
      </c>
      <c r="AK79" s="17"/>
      <c r="AL79" s="17">
        <v>0.48625859680627898</v>
      </c>
      <c r="AM79" s="17">
        <v>0.44825665496955702</v>
      </c>
      <c r="AN79" s="17">
        <v>0.46397792147859401</v>
      </c>
      <c r="AO79" s="17">
        <v>0.38031934700603498</v>
      </c>
      <c r="AP79" s="17">
        <v>0.363114514022287</v>
      </c>
      <c r="AQ79" s="17"/>
      <c r="AR79" s="17">
        <v>0.44208138423656501</v>
      </c>
      <c r="AS79" s="17">
        <v>0.48976098593366402</v>
      </c>
      <c r="AT79" s="17">
        <v>0.46083323255904901</v>
      </c>
      <c r="AU79" s="17">
        <v>0.43407381710235599</v>
      </c>
      <c r="AV79" s="17">
        <v>0.42832274752736699</v>
      </c>
      <c r="AW79" s="17"/>
      <c r="AX79" s="17">
        <v>0.373322906602162</v>
      </c>
      <c r="AY79" s="17">
        <v>0.444370034558213</v>
      </c>
      <c r="AZ79" s="17">
        <v>0.42607445603613697</v>
      </c>
      <c r="BA79" s="17">
        <v>0.474290478211779</v>
      </c>
      <c r="BB79" s="17">
        <v>0.61024129149761497</v>
      </c>
      <c r="BC79" s="17">
        <v>0.555738903109399</v>
      </c>
      <c r="BD79" s="17"/>
      <c r="BE79" s="17">
        <v>0.443726633411341</v>
      </c>
      <c r="BF79" s="17">
        <v>0.42877639820178698</v>
      </c>
      <c r="BG79" s="17">
        <v>0.49951181514394599</v>
      </c>
      <c r="BH79" s="17"/>
      <c r="BI79" s="17">
        <v>0.45372115684354303</v>
      </c>
      <c r="BJ79" s="17">
        <v>0.45622027449008601</v>
      </c>
      <c r="BK79" s="17"/>
      <c r="BL79" s="17">
        <v>0.48542999432704897</v>
      </c>
      <c r="BM79" s="17">
        <v>0.44535970721079499</v>
      </c>
      <c r="BN79" s="17">
        <v>0.43638179936510801</v>
      </c>
      <c r="BO79" s="17">
        <v>0.42963197974336298</v>
      </c>
      <c r="BP79" s="17">
        <v>0.43967568222388498</v>
      </c>
      <c r="BQ79" s="17"/>
      <c r="BR79" s="17">
        <v>0.46797172107734702</v>
      </c>
      <c r="BS79" s="17">
        <v>0.462976718592711</v>
      </c>
      <c r="BT79" s="17">
        <v>0.33600516867332397</v>
      </c>
      <c r="BU79" s="17">
        <v>0.371644541142857</v>
      </c>
      <c r="BV79" s="17"/>
      <c r="BW79" s="17">
        <v>0.46245443977873202</v>
      </c>
      <c r="BX79" s="17">
        <v>0.42474397564059202</v>
      </c>
      <c r="BY79" s="17">
        <v>0.45890775227634301</v>
      </c>
      <c r="BZ79" s="17">
        <v>0.48794272795541099</v>
      </c>
      <c r="CA79" s="17">
        <v>0.44801270697289602</v>
      </c>
      <c r="CB79" s="17"/>
      <c r="CC79" s="17">
        <v>0.41361060978789199</v>
      </c>
      <c r="CD79" s="17">
        <v>0.45625884133355399</v>
      </c>
      <c r="CE79" s="17">
        <v>0.42560998966227198</v>
      </c>
      <c r="CF79" s="17">
        <v>0.45302863246139502</v>
      </c>
      <c r="CG79" s="17">
        <v>0.42549171435802902</v>
      </c>
      <c r="CH79" s="17">
        <v>0.428871540126193</v>
      </c>
      <c r="CI79" s="17">
        <v>0.488741285222491</v>
      </c>
      <c r="CJ79" s="17">
        <v>0.50182197188560096</v>
      </c>
      <c r="CK79" s="17">
        <v>0.508042996729967</v>
      </c>
      <c r="CL79" s="17">
        <v>0.49838966716782501</v>
      </c>
    </row>
    <row r="80" spans="2:90" x14ac:dyDescent="0.25">
      <c r="B80" t="s">
        <v>134</v>
      </c>
      <c r="C80" s="17">
        <v>9.9798884905690596E-2</v>
      </c>
      <c r="D80" s="17">
        <v>0.112281669634371</v>
      </c>
      <c r="E80" s="17">
        <v>8.7712095222194197E-2</v>
      </c>
      <c r="F80" s="17"/>
      <c r="G80" s="17">
        <v>0.113532343442309</v>
      </c>
      <c r="H80" s="17">
        <v>7.5629193105305706E-2</v>
      </c>
      <c r="I80" s="17">
        <v>9.6827992032536406E-2</v>
      </c>
      <c r="J80" s="17">
        <v>9.7589846623698795E-2</v>
      </c>
      <c r="K80" s="17">
        <v>9.8302018505416602E-2</v>
      </c>
      <c r="L80" s="17">
        <v>0.115897694478276</v>
      </c>
      <c r="M80" s="17"/>
      <c r="N80" s="17">
        <v>0.114002609975823</v>
      </c>
      <c r="O80" s="17">
        <v>0.100962431491667</v>
      </c>
      <c r="P80" s="17">
        <v>8.25613633242155E-2</v>
      </c>
      <c r="Q80" s="17">
        <v>9.8699313190841395E-2</v>
      </c>
      <c r="R80" s="17"/>
      <c r="S80" s="17">
        <v>5.4495274959500899E-2</v>
      </c>
      <c r="T80" s="17">
        <v>0.105204632273879</v>
      </c>
      <c r="U80" s="17">
        <v>0.116095836478028</v>
      </c>
      <c r="V80" s="17">
        <v>0.12253824813953899</v>
      </c>
      <c r="W80" s="17">
        <v>0.12775790463799799</v>
      </c>
      <c r="X80" s="17">
        <v>0.101548158324881</v>
      </c>
      <c r="Y80" s="17">
        <v>0.110284903391535</v>
      </c>
      <c r="Z80" s="17">
        <v>0.103546162851855</v>
      </c>
      <c r="AA80" s="17">
        <v>8.6306477085356798E-2</v>
      </c>
      <c r="AB80" s="17"/>
      <c r="AC80" s="17">
        <v>0.108922294724263</v>
      </c>
      <c r="AD80" s="17">
        <v>9.5962162697881104E-2</v>
      </c>
      <c r="AE80" s="17">
        <v>9.39302168976308E-2</v>
      </c>
      <c r="AF80" s="17"/>
      <c r="AG80" s="17">
        <v>8.8052304448160201E-2</v>
      </c>
      <c r="AH80" s="17">
        <v>8.5414641198211697E-2</v>
      </c>
      <c r="AI80" s="17">
        <v>0.119125393138918</v>
      </c>
      <c r="AJ80" s="17">
        <v>0.12625086291055301</v>
      </c>
      <c r="AK80" s="17"/>
      <c r="AL80" s="17">
        <v>9.9197090146165096E-2</v>
      </c>
      <c r="AM80" s="17">
        <v>0.118162299980502</v>
      </c>
      <c r="AN80" s="17">
        <v>8.2957781336630093E-2</v>
      </c>
      <c r="AO80" s="17">
        <v>0.102991085156069</v>
      </c>
      <c r="AP80" s="17">
        <v>0.120998350812728</v>
      </c>
      <c r="AQ80" s="17"/>
      <c r="AR80" s="17">
        <v>9.7835442009489806E-2</v>
      </c>
      <c r="AS80" s="17">
        <v>8.7429354963115102E-2</v>
      </c>
      <c r="AT80" s="17">
        <v>9.9147672086472793E-2</v>
      </c>
      <c r="AU80" s="17">
        <v>0.10553017726574</v>
      </c>
      <c r="AV80" s="17">
        <v>0.12394068338139699</v>
      </c>
      <c r="AW80" s="17"/>
      <c r="AX80" s="17">
        <v>6.5969825633772197E-2</v>
      </c>
      <c r="AY80" s="17">
        <v>7.9605792818381094E-2</v>
      </c>
      <c r="AZ80" s="17">
        <v>7.3009969138361497E-2</v>
      </c>
      <c r="BA80" s="17">
        <v>8.3510243641238394E-2</v>
      </c>
      <c r="BB80" s="17">
        <v>0.19337929259984499</v>
      </c>
      <c r="BC80" s="17">
        <v>0.27794319107368398</v>
      </c>
      <c r="BD80" s="17"/>
      <c r="BE80" s="17">
        <v>9.7530725875507304E-2</v>
      </c>
      <c r="BF80" s="17">
        <v>9.1025189736723994E-2</v>
      </c>
      <c r="BG80" s="17">
        <v>0.11015634892803799</v>
      </c>
      <c r="BH80" s="17"/>
      <c r="BI80" s="17">
        <v>0.11180565281683801</v>
      </c>
      <c r="BJ80" s="17">
        <v>9.6750639130527005E-2</v>
      </c>
      <c r="BK80" s="17"/>
      <c r="BL80" s="17">
        <v>0.105253992149809</v>
      </c>
      <c r="BM80" s="17">
        <v>0.11569638516793999</v>
      </c>
      <c r="BN80" s="17">
        <v>0.115854128673962</v>
      </c>
      <c r="BO80" s="17">
        <v>0.108440522054757</v>
      </c>
      <c r="BP80" s="17">
        <v>6.63044795179875E-2</v>
      </c>
      <c r="BQ80" s="17"/>
      <c r="BR80" s="17">
        <v>0.108485814058301</v>
      </c>
      <c r="BS80" s="17">
        <v>4.6090778729797097E-2</v>
      </c>
      <c r="BT80" s="17">
        <v>6.6928494078170406E-2</v>
      </c>
      <c r="BU80" s="17">
        <v>6.3406383437538905E-2</v>
      </c>
      <c r="BV80" s="17"/>
      <c r="BW80" s="17">
        <v>8.5410346897660805E-2</v>
      </c>
      <c r="BX80" s="17">
        <v>9.9266250605810902E-2</v>
      </c>
      <c r="BY80" s="17">
        <v>0.12176286155949</v>
      </c>
      <c r="BZ80" s="17">
        <v>0.116782394908922</v>
      </c>
      <c r="CA80" s="17">
        <v>7.7627173197936494E-2</v>
      </c>
      <c r="CB80" s="17"/>
      <c r="CC80" s="17">
        <v>8.1300834007727807E-2</v>
      </c>
      <c r="CD80" s="17">
        <v>6.7548194079249502E-2</v>
      </c>
      <c r="CE80" s="17">
        <v>5.3106998846572301E-2</v>
      </c>
      <c r="CF80" s="17">
        <v>8.5015084981556202E-2</v>
      </c>
      <c r="CG80" s="17">
        <v>0.161168412601714</v>
      </c>
      <c r="CH80" s="17">
        <v>0.110545668377361</v>
      </c>
      <c r="CI80" s="17">
        <v>0.120477002043514</v>
      </c>
      <c r="CJ80" s="17">
        <v>0.109093105465042</v>
      </c>
      <c r="CK80" s="17">
        <v>0.101101126333709</v>
      </c>
      <c r="CL80" s="17">
        <v>0.116988238244061</v>
      </c>
    </row>
    <row r="81" spans="2:90" x14ac:dyDescent="0.25">
      <c r="B81" t="s">
        <v>111</v>
      </c>
      <c r="C81" s="17">
        <v>2.8188142510048801E-2</v>
      </c>
      <c r="D81" s="17">
        <v>3.2566608374102801E-2</v>
      </c>
      <c r="E81" s="17">
        <v>2.3203191097678301E-2</v>
      </c>
      <c r="F81" s="17"/>
      <c r="G81" s="17">
        <v>7.7949096385793698E-2</v>
      </c>
      <c r="H81" s="17">
        <v>6.2951807065840304E-2</v>
      </c>
      <c r="I81" s="17">
        <v>2.1572555104352999E-2</v>
      </c>
      <c r="J81" s="17">
        <v>1.75652569716153E-2</v>
      </c>
      <c r="K81" s="17">
        <v>5.9917461002529102E-3</v>
      </c>
      <c r="L81" s="17">
        <v>7.89310593485292E-3</v>
      </c>
      <c r="M81" s="17"/>
      <c r="N81" s="17">
        <v>2.11833752291232E-2</v>
      </c>
      <c r="O81" s="17">
        <v>3.0797775373236299E-2</v>
      </c>
      <c r="P81" s="17">
        <v>1.7561325532741302E-2</v>
      </c>
      <c r="Q81" s="17">
        <v>4.2813640107893E-2</v>
      </c>
      <c r="R81" s="17"/>
      <c r="S81" s="17">
        <v>3.6305842617928401E-2</v>
      </c>
      <c r="T81" s="17">
        <v>2.4676493328064899E-2</v>
      </c>
      <c r="U81" s="17">
        <v>1.5695807998942699E-2</v>
      </c>
      <c r="V81" s="17">
        <v>2.87310267098599E-2</v>
      </c>
      <c r="W81" s="17">
        <v>3.1328526004853099E-2</v>
      </c>
      <c r="X81" s="17">
        <v>3.2794334308416301E-2</v>
      </c>
      <c r="Y81" s="17">
        <v>3.1247328360691599E-2</v>
      </c>
      <c r="Z81" s="17">
        <v>4.6300269495168599E-3</v>
      </c>
      <c r="AA81" s="17">
        <v>3.2744599234581603E-2</v>
      </c>
      <c r="AB81" s="17"/>
      <c r="AC81" s="17">
        <v>1.2728312566877099E-2</v>
      </c>
      <c r="AD81" s="17">
        <v>1.8426639522376099E-2</v>
      </c>
      <c r="AE81" s="17">
        <v>5.9497870170871402E-2</v>
      </c>
      <c r="AF81" s="17"/>
      <c r="AG81" s="17">
        <v>1.3569384837580901E-2</v>
      </c>
      <c r="AH81" s="17">
        <v>3.1817745444719901E-2</v>
      </c>
      <c r="AI81" s="17">
        <v>1.32408501032547E-2</v>
      </c>
      <c r="AJ81" s="17">
        <v>1.79699205354787E-2</v>
      </c>
      <c r="AK81" s="17"/>
      <c r="AL81" s="17">
        <v>3.2173713315219697E-2</v>
      </c>
      <c r="AM81" s="17">
        <v>2.3374602341697699E-2</v>
      </c>
      <c r="AN81" s="17">
        <v>2.7494075541374799E-2</v>
      </c>
      <c r="AO81" s="17">
        <v>2.74518231813967E-2</v>
      </c>
      <c r="AP81" s="17">
        <v>6.2649715404623801E-2</v>
      </c>
      <c r="AQ81" s="17"/>
      <c r="AR81" s="17">
        <v>6.9127293636579698E-2</v>
      </c>
      <c r="AS81" s="17">
        <v>2.1702170966870701E-2</v>
      </c>
      <c r="AT81" s="17">
        <v>1.4725190347436299E-2</v>
      </c>
      <c r="AU81" s="17">
        <v>2.2709169785816701E-2</v>
      </c>
      <c r="AV81" s="17">
        <v>3.2633116165919497E-2</v>
      </c>
      <c r="AW81" s="17"/>
      <c r="AX81" s="17">
        <v>4.4324001618533997E-2</v>
      </c>
      <c r="AY81" s="17">
        <v>2.4436051754787299E-2</v>
      </c>
      <c r="AZ81" s="17">
        <v>3.0423160858572999E-2</v>
      </c>
      <c r="BA81" s="17">
        <v>1.8244809593396801E-2</v>
      </c>
      <c r="BB81" s="17">
        <v>1.8479685069910001E-2</v>
      </c>
      <c r="BC81" s="17">
        <v>2.7885854039164298E-2</v>
      </c>
      <c r="BD81" s="17"/>
      <c r="BE81" s="17">
        <v>3.3759533161928999E-2</v>
      </c>
      <c r="BF81" s="17">
        <v>3.5312863193982802E-2</v>
      </c>
      <c r="BG81" s="17">
        <v>8.2246572645219406E-3</v>
      </c>
      <c r="BH81" s="17"/>
      <c r="BI81" s="17">
        <v>2.1376071050912899E-2</v>
      </c>
      <c r="BJ81" s="17">
        <v>2.9917572794625501E-2</v>
      </c>
      <c r="BK81" s="17"/>
      <c r="BL81" s="17">
        <v>1.37398861566509E-2</v>
      </c>
      <c r="BM81" s="17">
        <v>2.38019628548259E-2</v>
      </c>
      <c r="BN81" s="17">
        <v>2.3092165753751E-2</v>
      </c>
      <c r="BO81" s="17">
        <v>5.1645861486314698E-2</v>
      </c>
      <c r="BP81" s="17">
        <v>3.7646642938389097E-2</v>
      </c>
      <c r="BQ81" s="17"/>
      <c r="BR81" s="17">
        <v>2.13961971333749E-2</v>
      </c>
      <c r="BS81" s="17">
        <v>4.1282678009719402E-2</v>
      </c>
      <c r="BT81" s="17">
        <v>7.9125566064928293E-2</v>
      </c>
      <c r="BU81" s="17">
        <v>4.86718451952102E-2</v>
      </c>
      <c r="BV81" s="17"/>
      <c r="BW81" s="17">
        <v>2.0419525792180902E-2</v>
      </c>
      <c r="BX81" s="17">
        <v>1.7169369888026802E-2</v>
      </c>
      <c r="BY81" s="17">
        <v>3.1767194805245501E-2</v>
      </c>
      <c r="BZ81" s="17">
        <v>3.3336653129980798E-2</v>
      </c>
      <c r="CA81" s="17">
        <v>3.24116248297492E-2</v>
      </c>
      <c r="CB81" s="17"/>
      <c r="CC81" s="17">
        <v>3.6953330728778398E-2</v>
      </c>
      <c r="CD81" s="17">
        <v>4.0878089957299898E-2</v>
      </c>
      <c r="CE81" s="17">
        <v>2.8909903951994401E-2</v>
      </c>
      <c r="CF81" s="17">
        <v>4.4186848211358799E-2</v>
      </c>
      <c r="CG81" s="17">
        <v>2.7062211548918198E-2</v>
      </c>
      <c r="CH81" s="17">
        <v>3.10825123740394E-2</v>
      </c>
      <c r="CI81" s="17">
        <v>1.7392283453399601E-2</v>
      </c>
      <c r="CJ81" s="17">
        <v>9.9942340115913506E-3</v>
      </c>
      <c r="CK81" s="17">
        <v>8.5816836359526392E-3</v>
      </c>
      <c r="CL81" s="17">
        <v>1.1707830705223399E-2</v>
      </c>
    </row>
    <row r="82" spans="2:90" x14ac:dyDescent="0.25"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</row>
    <row r="83" spans="2:90" x14ac:dyDescent="0.25">
      <c r="B83" s="6" t="s">
        <v>145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</row>
    <row r="84" spans="2:90" x14ac:dyDescent="0.25">
      <c r="B84" s="24" t="s">
        <v>113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</row>
    <row r="85" spans="2:90" x14ac:dyDescent="0.25">
      <c r="B85" t="s">
        <v>132</v>
      </c>
      <c r="C85" s="17">
        <v>0.17814772408236501</v>
      </c>
      <c r="D85" s="17">
        <v>0.197778139352532</v>
      </c>
      <c r="E85" s="17">
        <v>0.15951897712615401</v>
      </c>
      <c r="F85" s="17"/>
      <c r="G85" s="17">
        <v>0.28473605920474698</v>
      </c>
      <c r="H85" s="17">
        <v>0.28593246592409999</v>
      </c>
      <c r="I85" s="17">
        <v>0.200852097862629</v>
      </c>
      <c r="J85" s="17">
        <v>0.14254496506716199</v>
      </c>
      <c r="K85" s="17">
        <v>0.135407026253273</v>
      </c>
      <c r="L85" s="17">
        <v>9.0636385517020607E-2</v>
      </c>
      <c r="M85" s="17"/>
      <c r="N85" s="17">
        <v>0.21497776124690099</v>
      </c>
      <c r="O85" s="17">
        <v>0.17415669041948401</v>
      </c>
      <c r="P85" s="17">
        <v>0.167031862624023</v>
      </c>
      <c r="Q85" s="17">
        <v>0.15274673377638801</v>
      </c>
      <c r="R85" s="17"/>
      <c r="S85" s="17">
        <v>0.36879477460764298</v>
      </c>
      <c r="T85" s="17">
        <v>0.13609912649714401</v>
      </c>
      <c r="U85" s="17">
        <v>0.12075456185839301</v>
      </c>
      <c r="V85" s="17">
        <v>0.12815263234560001</v>
      </c>
      <c r="W85" s="17">
        <v>0.10254677960743599</v>
      </c>
      <c r="X85" s="17">
        <v>0.173523324499607</v>
      </c>
      <c r="Y85" s="17">
        <v>0.155311754105075</v>
      </c>
      <c r="Z85" s="17">
        <v>0.127088987742971</v>
      </c>
      <c r="AA85" s="17">
        <v>0.17859358281137</v>
      </c>
      <c r="AB85" s="17"/>
      <c r="AC85" s="17">
        <v>0.13121279753901899</v>
      </c>
      <c r="AD85" s="17">
        <v>0.206496672015924</v>
      </c>
      <c r="AE85" s="17">
        <v>0.19295094324443501</v>
      </c>
      <c r="AF85" s="17"/>
      <c r="AG85" s="17">
        <v>0.16432983338023399</v>
      </c>
      <c r="AH85" s="17">
        <v>0.27759841845112398</v>
      </c>
      <c r="AI85" s="17">
        <v>0.15490651876633499</v>
      </c>
      <c r="AJ85" s="17">
        <v>0.13051477311543799</v>
      </c>
      <c r="AK85" s="17"/>
      <c r="AL85" s="17">
        <v>0.12772372679548599</v>
      </c>
      <c r="AM85" s="17">
        <v>0.161697142467809</v>
      </c>
      <c r="AN85" s="17">
        <v>0.20084681302017501</v>
      </c>
      <c r="AO85" s="17">
        <v>0.29528101040279298</v>
      </c>
      <c r="AP85" s="17">
        <v>0.33079530784344802</v>
      </c>
      <c r="AQ85" s="17"/>
      <c r="AR85" s="17">
        <v>0.196657150653125</v>
      </c>
      <c r="AS85" s="17">
        <v>0.14922675125034901</v>
      </c>
      <c r="AT85" s="17">
        <v>0.16905593811807901</v>
      </c>
      <c r="AU85" s="17">
        <v>0.192703976032855</v>
      </c>
      <c r="AV85" s="17">
        <v>0.26430950079823401</v>
      </c>
      <c r="AW85" s="17"/>
      <c r="AX85" s="17">
        <v>0.352487629902619</v>
      </c>
      <c r="AY85" s="17">
        <v>0.15697769500971001</v>
      </c>
      <c r="AZ85" s="17">
        <v>0.146512161971317</v>
      </c>
      <c r="BA85" s="17">
        <v>0.120263289575613</v>
      </c>
      <c r="BB85" s="17">
        <v>3.5879209511881498E-2</v>
      </c>
      <c r="BC85" s="17">
        <v>0.10715805379017</v>
      </c>
      <c r="BD85" s="17"/>
      <c r="BE85" s="17">
        <v>0.19546384167952299</v>
      </c>
      <c r="BF85" s="17">
        <v>0.242620964183728</v>
      </c>
      <c r="BG85" s="17">
        <v>9.6819369295985794E-2</v>
      </c>
      <c r="BH85" s="17"/>
      <c r="BI85" s="17">
        <v>0.16037045199816399</v>
      </c>
      <c r="BJ85" s="17">
        <v>0.18266096985555</v>
      </c>
      <c r="BK85" s="17"/>
      <c r="BL85" s="17">
        <v>0.148448414093271</v>
      </c>
      <c r="BM85" s="17">
        <v>0.18213635813228499</v>
      </c>
      <c r="BN85" s="17">
        <v>0.14289383300519601</v>
      </c>
      <c r="BO85" s="17">
        <v>0.22256361743271399</v>
      </c>
      <c r="BP85" s="17">
        <v>0.243049050367487</v>
      </c>
      <c r="BQ85" s="17"/>
      <c r="BR85" s="17">
        <v>0.14775288500220801</v>
      </c>
      <c r="BS85" s="17">
        <v>0.291425043531789</v>
      </c>
      <c r="BT85" s="17">
        <v>0.38014658575153998</v>
      </c>
      <c r="BU85" s="17">
        <v>0.33721210691005299</v>
      </c>
      <c r="BV85" s="17"/>
      <c r="BW85" s="17">
        <v>0.200233939856334</v>
      </c>
      <c r="BX85" s="17">
        <v>0.194550063952529</v>
      </c>
      <c r="BY85" s="17">
        <v>0.17068199197546699</v>
      </c>
      <c r="BZ85" s="17">
        <v>0.13765257565885899</v>
      </c>
      <c r="CA85" s="17">
        <v>0.17652535198326999</v>
      </c>
      <c r="CB85" s="17"/>
      <c r="CC85" s="17">
        <v>0.20296539513779299</v>
      </c>
      <c r="CD85" s="17">
        <v>0.22449130355149299</v>
      </c>
      <c r="CE85" s="17">
        <v>0.23626513778229399</v>
      </c>
      <c r="CF85" s="17">
        <v>0.20007493941773999</v>
      </c>
      <c r="CG85" s="17">
        <v>0.15146487814030399</v>
      </c>
      <c r="CH85" s="17">
        <v>0.160124355094726</v>
      </c>
      <c r="CI85" s="17">
        <v>0.159832923639109</v>
      </c>
      <c r="CJ85" s="17">
        <v>0.15070561696094401</v>
      </c>
      <c r="CK85" s="17">
        <v>0.13633952430773899</v>
      </c>
      <c r="CL85" s="17">
        <v>0.106250330238514</v>
      </c>
    </row>
    <row r="86" spans="2:90" x14ac:dyDescent="0.25">
      <c r="B86" t="s">
        <v>133</v>
      </c>
      <c r="C86" s="17">
        <v>0.54829277997569303</v>
      </c>
      <c r="D86" s="17">
        <v>0.53683209430690804</v>
      </c>
      <c r="E86" s="17">
        <v>0.55952497144902802</v>
      </c>
      <c r="F86" s="17"/>
      <c r="G86" s="17">
        <v>0.45396935359337998</v>
      </c>
      <c r="H86" s="17">
        <v>0.483615505580548</v>
      </c>
      <c r="I86" s="17">
        <v>0.55513197563886996</v>
      </c>
      <c r="J86" s="17">
        <v>0.58877252985367501</v>
      </c>
      <c r="K86" s="17">
        <v>0.59222745960461498</v>
      </c>
      <c r="L86" s="17">
        <v>0.57406120354851498</v>
      </c>
      <c r="M86" s="17"/>
      <c r="N86" s="17">
        <v>0.53529024930473601</v>
      </c>
      <c r="O86" s="17">
        <v>0.54327197659103399</v>
      </c>
      <c r="P86" s="17">
        <v>0.56939974036122898</v>
      </c>
      <c r="Q86" s="17">
        <v>0.54820533867207899</v>
      </c>
      <c r="R86" s="17"/>
      <c r="S86" s="17">
        <v>0.500063467426068</v>
      </c>
      <c r="T86" s="17">
        <v>0.59734609245551995</v>
      </c>
      <c r="U86" s="17">
        <v>0.58130918656822705</v>
      </c>
      <c r="V86" s="17">
        <v>0.57772718229301501</v>
      </c>
      <c r="W86" s="17">
        <v>0.55409870340878598</v>
      </c>
      <c r="X86" s="17">
        <v>0.55980628898581597</v>
      </c>
      <c r="Y86" s="17">
        <v>0.49031638850096299</v>
      </c>
      <c r="Z86" s="17">
        <v>0.57089159892558095</v>
      </c>
      <c r="AA86" s="17">
        <v>0.51627255528562299</v>
      </c>
      <c r="AB86" s="17"/>
      <c r="AC86" s="17">
        <v>0.575403956322878</v>
      </c>
      <c r="AD86" s="17">
        <v>0.548946431301228</v>
      </c>
      <c r="AE86" s="17">
        <v>0.55095107404069998</v>
      </c>
      <c r="AF86" s="17"/>
      <c r="AG86" s="17">
        <v>0.56978268519774999</v>
      </c>
      <c r="AH86" s="17">
        <v>0.49888173195351798</v>
      </c>
      <c r="AI86" s="17">
        <v>0.57133770895476599</v>
      </c>
      <c r="AJ86" s="17">
        <v>0.58381604703698398</v>
      </c>
      <c r="AK86" s="17"/>
      <c r="AL86" s="17">
        <v>0.56476435993625895</v>
      </c>
      <c r="AM86" s="17">
        <v>0.56232338224133205</v>
      </c>
      <c r="AN86" s="17">
        <v>0.55175562414523904</v>
      </c>
      <c r="AO86" s="17">
        <v>0.49343102655005699</v>
      </c>
      <c r="AP86" s="17">
        <v>0.42259077424394598</v>
      </c>
      <c r="AQ86" s="17"/>
      <c r="AR86" s="17">
        <v>0.50508911087015496</v>
      </c>
      <c r="AS86" s="17">
        <v>0.56857275731476098</v>
      </c>
      <c r="AT86" s="17">
        <v>0.55702515772452998</v>
      </c>
      <c r="AU86" s="17">
        <v>0.55043643485080596</v>
      </c>
      <c r="AV86" s="17">
        <v>0.50526123529757605</v>
      </c>
      <c r="AW86" s="17"/>
      <c r="AX86" s="17">
        <v>0.441218941778873</v>
      </c>
      <c r="AY86" s="17">
        <v>0.55994739266799398</v>
      </c>
      <c r="AZ86" s="17">
        <v>0.63986696793234599</v>
      </c>
      <c r="BA86" s="17">
        <v>0.69901921735942796</v>
      </c>
      <c r="BB86" s="17">
        <v>0.47456774064684898</v>
      </c>
      <c r="BC86" s="17">
        <v>0.39948325275874802</v>
      </c>
      <c r="BD86" s="17"/>
      <c r="BE86" s="17">
        <v>0.54552906926813804</v>
      </c>
      <c r="BF86" s="17">
        <v>0.52486206743358299</v>
      </c>
      <c r="BG86" s="17">
        <v>0.57871225445138896</v>
      </c>
      <c r="BH86" s="17"/>
      <c r="BI86" s="17">
        <v>0.523212800564267</v>
      </c>
      <c r="BJ86" s="17">
        <v>0.55466001734113701</v>
      </c>
      <c r="BK86" s="17"/>
      <c r="BL86" s="17">
        <v>0.55852160824493202</v>
      </c>
      <c r="BM86" s="17">
        <v>0.55947339709321597</v>
      </c>
      <c r="BN86" s="17">
        <v>0.54515419277492005</v>
      </c>
      <c r="BO86" s="17">
        <v>0.52908155469640805</v>
      </c>
      <c r="BP86" s="17">
        <v>0.53274984106331602</v>
      </c>
      <c r="BQ86" s="17"/>
      <c r="BR86" s="17">
        <v>0.56619940473935104</v>
      </c>
      <c r="BS86" s="17">
        <v>0.476085243367042</v>
      </c>
      <c r="BT86" s="17">
        <v>0.44839399891417903</v>
      </c>
      <c r="BU86" s="17">
        <v>0.44649032539703598</v>
      </c>
      <c r="BV86" s="17"/>
      <c r="BW86" s="17">
        <v>0.56099705691504798</v>
      </c>
      <c r="BX86" s="17">
        <v>0.55716840912389298</v>
      </c>
      <c r="BY86" s="17">
        <v>0.53850457257372697</v>
      </c>
      <c r="BZ86" s="17">
        <v>0.57159029513860304</v>
      </c>
      <c r="CA86" s="17">
        <v>0.54486793782728205</v>
      </c>
      <c r="CB86" s="17"/>
      <c r="CC86" s="17">
        <v>0.49615884693747397</v>
      </c>
      <c r="CD86" s="17">
        <v>0.53141777416681302</v>
      </c>
      <c r="CE86" s="17">
        <v>0.53399531062449102</v>
      </c>
      <c r="CF86" s="17">
        <v>0.57213196718426995</v>
      </c>
      <c r="CG86" s="17">
        <v>0.56061607015767301</v>
      </c>
      <c r="CH86" s="17">
        <v>0.58426808923927598</v>
      </c>
      <c r="CI86" s="17">
        <v>0.54148604177161497</v>
      </c>
      <c r="CJ86" s="17">
        <v>0.54827023615666304</v>
      </c>
      <c r="CK86" s="17">
        <v>0.56385814823880698</v>
      </c>
      <c r="CL86" s="17">
        <v>0.61823949409050805</v>
      </c>
    </row>
    <row r="87" spans="2:90" x14ac:dyDescent="0.25">
      <c r="B87" t="s">
        <v>134</v>
      </c>
      <c r="C87" s="17">
        <v>0.23765905675250501</v>
      </c>
      <c r="D87" s="17">
        <v>0.22865393489354599</v>
      </c>
      <c r="E87" s="17">
        <v>0.24669132122099199</v>
      </c>
      <c r="F87" s="17"/>
      <c r="G87" s="17">
        <v>0.183301495769812</v>
      </c>
      <c r="H87" s="17">
        <v>0.15765920921162899</v>
      </c>
      <c r="I87" s="17">
        <v>0.209209248049889</v>
      </c>
      <c r="J87" s="17">
        <v>0.24262462844982799</v>
      </c>
      <c r="K87" s="17">
        <v>0.25573415546057698</v>
      </c>
      <c r="L87" s="17">
        <v>0.32420775920126599</v>
      </c>
      <c r="M87" s="17"/>
      <c r="N87" s="17">
        <v>0.21605307456305201</v>
      </c>
      <c r="O87" s="17">
        <v>0.24450319458422801</v>
      </c>
      <c r="P87" s="17">
        <v>0.24396786560384001</v>
      </c>
      <c r="Q87" s="17">
        <v>0.24812234494358401</v>
      </c>
      <c r="R87" s="17"/>
      <c r="S87" s="17">
        <v>7.9854615003737098E-2</v>
      </c>
      <c r="T87" s="17">
        <v>0.23753995745803</v>
      </c>
      <c r="U87" s="17">
        <v>0.280127187021251</v>
      </c>
      <c r="V87" s="17">
        <v>0.268456245218338</v>
      </c>
      <c r="W87" s="17">
        <v>0.30080072947847902</v>
      </c>
      <c r="X87" s="17">
        <v>0.21686174448850801</v>
      </c>
      <c r="Y87" s="17">
        <v>0.31583825595472198</v>
      </c>
      <c r="Z87" s="17">
        <v>0.28518675442203401</v>
      </c>
      <c r="AA87" s="17">
        <v>0.26684401520510997</v>
      </c>
      <c r="AB87" s="17"/>
      <c r="AC87" s="17">
        <v>0.27284950229973598</v>
      </c>
      <c r="AD87" s="17">
        <v>0.22154494505103201</v>
      </c>
      <c r="AE87" s="17">
        <v>0.18628311139741599</v>
      </c>
      <c r="AF87" s="17"/>
      <c r="AG87" s="17">
        <v>0.24513518328013001</v>
      </c>
      <c r="AH87" s="17">
        <v>0.188523978405082</v>
      </c>
      <c r="AI87" s="17">
        <v>0.25065133633986603</v>
      </c>
      <c r="AJ87" s="17">
        <v>0.26964934775006899</v>
      </c>
      <c r="AK87" s="17"/>
      <c r="AL87" s="17">
        <v>0.266238398761657</v>
      </c>
      <c r="AM87" s="17">
        <v>0.237423701383397</v>
      </c>
      <c r="AN87" s="17">
        <v>0.21727396322319001</v>
      </c>
      <c r="AO87" s="17">
        <v>0.17598186268799801</v>
      </c>
      <c r="AP87" s="17">
        <v>0.14092281732496301</v>
      </c>
      <c r="AQ87" s="17"/>
      <c r="AR87" s="17">
        <v>0.22536713923391299</v>
      </c>
      <c r="AS87" s="17">
        <v>0.253143623714433</v>
      </c>
      <c r="AT87" s="17">
        <v>0.25108265334568702</v>
      </c>
      <c r="AU87" s="17">
        <v>0.22728816817764999</v>
      </c>
      <c r="AV87" s="17">
        <v>0.19429948104146599</v>
      </c>
      <c r="AW87" s="17"/>
      <c r="AX87" s="17">
        <v>0.15058108872693601</v>
      </c>
      <c r="AY87" s="17">
        <v>0.25302095045436401</v>
      </c>
      <c r="AZ87" s="17">
        <v>0.17409498244028301</v>
      </c>
      <c r="BA87" s="17">
        <v>0.15793894685670401</v>
      </c>
      <c r="BB87" s="17">
        <v>0.45668073386910402</v>
      </c>
      <c r="BC87" s="17">
        <v>0.47234927994756798</v>
      </c>
      <c r="BD87" s="17"/>
      <c r="BE87" s="17">
        <v>0.21516903057186301</v>
      </c>
      <c r="BF87" s="17">
        <v>0.19199519839210799</v>
      </c>
      <c r="BG87" s="17">
        <v>0.31050146321476602</v>
      </c>
      <c r="BH87" s="17"/>
      <c r="BI87" s="17">
        <v>0.28817150171782602</v>
      </c>
      <c r="BJ87" s="17">
        <v>0.224835093792768</v>
      </c>
      <c r="BK87" s="17"/>
      <c r="BL87" s="17">
        <v>0.27274873309264902</v>
      </c>
      <c r="BM87" s="17">
        <v>0.23592030998612101</v>
      </c>
      <c r="BN87" s="17">
        <v>0.26968191850873602</v>
      </c>
      <c r="BO87" s="17">
        <v>0.19534223415753199</v>
      </c>
      <c r="BP87" s="17">
        <v>0.17586304532224301</v>
      </c>
      <c r="BQ87" s="17"/>
      <c r="BR87" s="17">
        <v>0.26037280628155801</v>
      </c>
      <c r="BS87" s="17">
        <v>0.168707455124537</v>
      </c>
      <c r="BT87" s="17">
        <v>6.9275716341973506E-2</v>
      </c>
      <c r="BU87" s="17">
        <v>0.14303974985852</v>
      </c>
      <c r="BV87" s="17"/>
      <c r="BW87" s="17">
        <v>0.20842919042472199</v>
      </c>
      <c r="BX87" s="17">
        <v>0.22329655664130499</v>
      </c>
      <c r="BY87" s="17">
        <v>0.25195870662220499</v>
      </c>
      <c r="BZ87" s="17">
        <v>0.262516704697909</v>
      </c>
      <c r="CA87" s="17">
        <v>0.23470991663982299</v>
      </c>
      <c r="CB87" s="17"/>
      <c r="CC87" s="17">
        <v>0.25636932502892101</v>
      </c>
      <c r="CD87" s="17">
        <v>0.18387266267415001</v>
      </c>
      <c r="CE87" s="17">
        <v>0.194328548017802</v>
      </c>
      <c r="CF87" s="17">
        <v>0.20339795051015899</v>
      </c>
      <c r="CG87" s="17">
        <v>0.253945186028537</v>
      </c>
      <c r="CH87" s="17">
        <v>0.218894841516176</v>
      </c>
      <c r="CI87" s="17">
        <v>0.27109314962391601</v>
      </c>
      <c r="CJ87" s="17">
        <v>0.27638702266882198</v>
      </c>
      <c r="CK87" s="17">
        <v>0.28589614124446</v>
      </c>
      <c r="CL87" s="17">
        <v>0.252257295079307</v>
      </c>
    </row>
    <row r="88" spans="2:90" x14ac:dyDescent="0.25">
      <c r="B88" t="s">
        <v>111</v>
      </c>
      <c r="C88" s="17">
        <v>3.5900439189436098E-2</v>
      </c>
      <c r="D88" s="17">
        <v>3.6735831447013999E-2</v>
      </c>
      <c r="E88" s="17">
        <v>3.4264730203826199E-2</v>
      </c>
      <c r="F88" s="17"/>
      <c r="G88" s="17">
        <v>7.7993091432061706E-2</v>
      </c>
      <c r="H88" s="17">
        <v>7.2792819283721694E-2</v>
      </c>
      <c r="I88" s="17">
        <v>3.4806678448612099E-2</v>
      </c>
      <c r="J88" s="17">
        <v>2.60578766293354E-2</v>
      </c>
      <c r="K88" s="17">
        <v>1.6631358681534401E-2</v>
      </c>
      <c r="L88" s="17">
        <v>1.1094651733198801E-2</v>
      </c>
      <c r="M88" s="17"/>
      <c r="N88" s="17">
        <v>3.3678914885311301E-2</v>
      </c>
      <c r="O88" s="17">
        <v>3.8068138405252798E-2</v>
      </c>
      <c r="P88" s="17">
        <v>1.9600531410907899E-2</v>
      </c>
      <c r="Q88" s="17">
        <v>5.0925582607948501E-2</v>
      </c>
      <c r="R88" s="17"/>
      <c r="S88" s="17">
        <v>5.1287142962552802E-2</v>
      </c>
      <c r="T88" s="17">
        <v>2.9014823589306099E-2</v>
      </c>
      <c r="U88" s="17">
        <v>1.7809064552129099E-2</v>
      </c>
      <c r="V88" s="17">
        <v>2.5663940143045998E-2</v>
      </c>
      <c r="W88" s="17">
        <v>4.2553787505298701E-2</v>
      </c>
      <c r="X88" s="17">
        <v>4.9808642026069001E-2</v>
      </c>
      <c r="Y88" s="17">
        <v>3.8533601439239902E-2</v>
      </c>
      <c r="Z88" s="17">
        <v>1.6832658909413999E-2</v>
      </c>
      <c r="AA88" s="17">
        <v>3.8289846697896597E-2</v>
      </c>
      <c r="AB88" s="17"/>
      <c r="AC88" s="17">
        <v>2.0533743838367102E-2</v>
      </c>
      <c r="AD88" s="17">
        <v>2.30119516318163E-2</v>
      </c>
      <c r="AE88" s="17">
        <v>6.9814871317448804E-2</v>
      </c>
      <c r="AF88" s="17"/>
      <c r="AG88" s="17">
        <v>2.0752298141885801E-2</v>
      </c>
      <c r="AH88" s="17">
        <v>3.4995871190275502E-2</v>
      </c>
      <c r="AI88" s="17">
        <v>2.3104435939032799E-2</v>
      </c>
      <c r="AJ88" s="17">
        <v>1.60198320975092E-2</v>
      </c>
      <c r="AK88" s="17"/>
      <c r="AL88" s="17">
        <v>4.1273514506597601E-2</v>
      </c>
      <c r="AM88" s="17">
        <v>3.8555773907462301E-2</v>
      </c>
      <c r="AN88" s="17">
        <v>3.0123599611395501E-2</v>
      </c>
      <c r="AO88" s="17">
        <v>3.5306100359152E-2</v>
      </c>
      <c r="AP88" s="17">
        <v>0.105691100587643</v>
      </c>
      <c r="AQ88" s="17"/>
      <c r="AR88" s="17">
        <v>7.2886599242806396E-2</v>
      </c>
      <c r="AS88" s="17">
        <v>2.9056867720457701E-2</v>
      </c>
      <c r="AT88" s="17">
        <v>2.2836250811704401E-2</v>
      </c>
      <c r="AU88" s="17">
        <v>2.95714209386891E-2</v>
      </c>
      <c r="AV88" s="17">
        <v>3.6129782862724398E-2</v>
      </c>
      <c r="AW88" s="17"/>
      <c r="AX88" s="17">
        <v>5.5712339591572402E-2</v>
      </c>
      <c r="AY88" s="17">
        <v>3.0053961867933E-2</v>
      </c>
      <c r="AZ88" s="17">
        <v>3.9525887656053901E-2</v>
      </c>
      <c r="BA88" s="17">
        <v>2.2778546208254601E-2</v>
      </c>
      <c r="BB88" s="17">
        <v>3.2872315972165403E-2</v>
      </c>
      <c r="BC88" s="17">
        <v>2.1009413503514499E-2</v>
      </c>
      <c r="BD88" s="17"/>
      <c r="BE88" s="17">
        <v>4.3838058480476103E-2</v>
      </c>
      <c r="BF88" s="17">
        <v>4.0521769990581401E-2</v>
      </c>
      <c r="BG88" s="17">
        <v>1.3966913037859701E-2</v>
      </c>
      <c r="BH88" s="17"/>
      <c r="BI88" s="17">
        <v>2.8245245719743899E-2</v>
      </c>
      <c r="BJ88" s="17">
        <v>3.7843919010544597E-2</v>
      </c>
      <c r="BK88" s="17"/>
      <c r="BL88" s="17">
        <v>2.0281244569147702E-2</v>
      </c>
      <c r="BM88" s="17">
        <v>2.2469934788378901E-2</v>
      </c>
      <c r="BN88" s="17">
        <v>4.22700557111481E-2</v>
      </c>
      <c r="BO88" s="17">
        <v>5.3012593713345699E-2</v>
      </c>
      <c r="BP88" s="17">
        <v>4.8338063246953798E-2</v>
      </c>
      <c r="BQ88" s="17"/>
      <c r="BR88" s="17">
        <v>2.5674903976882199E-2</v>
      </c>
      <c r="BS88" s="17">
        <v>6.3782257976632298E-2</v>
      </c>
      <c r="BT88" s="17">
        <v>0.102183698992307</v>
      </c>
      <c r="BU88" s="17">
        <v>7.3257817834391198E-2</v>
      </c>
      <c r="BV88" s="17"/>
      <c r="BW88" s="17">
        <v>3.0339812803895898E-2</v>
      </c>
      <c r="BX88" s="17">
        <v>2.4984970282272902E-2</v>
      </c>
      <c r="BY88" s="17">
        <v>3.8854728828601297E-2</v>
      </c>
      <c r="BZ88" s="17">
        <v>2.8240424504628499E-2</v>
      </c>
      <c r="CA88" s="17">
        <v>4.3896793549624502E-2</v>
      </c>
      <c r="CB88" s="17"/>
      <c r="CC88" s="17">
        <v>4.4506432895811597E-2</v>
      </c>
      <c r="CD88" s="17">
        <v>6.0218259607544997E-2</v>
      </c>
      <c r="CE88" s="17">
        <v>3.5411003575412901E-2</v>
      </c>
      <c r="CF88" s="17">
        <v>2.4395142887830401E-2</v>
      </c>
      <c r="CG88" s="17">
        <v>3.3973865673486002E-2</v>
      </c>
      <c r="CH88" s="17">
        <v>3.67127141498221E-2</v>
      </c>
      <c r="CI88" s="17">
        <v>2.7587884965359698E-2</v>
      </c>
      <c r="CJ88" s="17">
        <v>2.46371242135709E-2</v>
      </c>
      <c r="CK88" s="17">
        <v>1.39061862089937E-2</v>
      </c>
      <c r="CL88" s="17">
        <v>2.3252880591670699E-2</v>
      </c>
    </row>
    <row r="89" spans="2:90" x14ac:dyDescent="0.25"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</row>
    <row r="90" spans="2:90" x14ac:dyDescent="0.25">
      <c r="B90" s="6" t="s">
        <v>146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</row>
    <row r="91" spans="2:90" x14ac:dyDescent="0.25">
      <c r="B91" s="24" t="s">
        <v>113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</row>
    <row r="92" spans="2:90" x14ac:dyDescent="0.25">
      <c r="B92" t="s">
        <v>132</v>
      </c>
      <c r="C92" s="17">
        <v>0.15051566731414501</v>
      </c>
      <c r="D92" s="17">
        <v>0.15023356410373101</v>
      </c>
      <c r="E92" s="17">
        <v>0.15100826938498699</v>
      </c>
      <c r="F92" s="17"/>
      <c r="G92" s="17">
        <v>0.25500354523230601</v>
      </c>
      <c r="H92" s="17">
        <v>0.21256733190156099</v>
      </c>
      <c r="I92" s="17">
        <v>0.188400554005624</v>
      </c>
      <c r="J92" s="17">
        <v>0.13115256538686901</v>
      </c>
      <c r="K92" s="17">
        <v>9.6168990499036003E-2</v>
      </c>
      <c r="L92" s="17">
        <v>8.2913727866917197E-2</v>
      </c>
      <c r="M92" s="17"/>
      <c r="N92" s="17">
        <v>0.17361520567022301</v>
      </c>
      <c r="O92" s="17">
        <v>0.157324640907367</v>
      </c>
      <c r="P92" s="17">
        <v>0.13323342215619399</v>
      </c>
      <c r="Q92" s="17">
        <v>0.133359722958659</v>
      </c>
      <c r="R92" s="17"/>
      <c r="S92" s="17">
        <v>0.247153479717757</v>
      </c>
      <c r="T92" s="17">
        <v>0.12039534705141899</v>
      </c>
      <c r="U92" s="17">
        <v>0.104128096741274</v>
      </c>
      <c r="V92" s="17">
        <v>0.120214520565181</v>
      </c>
      <c r="W92" s="17">
        <v>0.17685637719337799</v>
      </c>
      <c r="X92" s="17">
        <v>0.13042610503525701</v>
      </c>
      <c r="Y92" s="17">
        <v>0.124947277733194</v>
      </c>
      <c r="Z92" s="17">
        <v>0.155370577685641</v>
      </c>
      <c r="AA92" s="17">
        <v>0.150081657722306</v>
      </c>
      <c r="AB92" s="17"/>
      <c r="AC92" s="17">
        <v>0.119930791190182</v>
      </c>
      <c r="AD92" s="17">
        <v>0.16848284221222001</v>
      </c>
      <c r="AE92" s="17">
        <v>0.168593862287166</v>
      </c>
      <c r="AF92" s="17"/>
      <c r="AG92" s="17">
        <v>0.124472592950041</v>
      </c>
      <c r="AH92" s="17">
        <v>0.22479601955568401</v>
      </c>
      <c r="AI92" s="17">
        <v>0.127591191535321</v>
      </c>
      <c r="AJ92" s="17">
        <v>0.110662000666448</v>
      </c>
      <c r="AK92" s="17"/>
      <c r="AL92" s="17">
        <v>9.3271001794325195E-2</v>
      </c>
      <c r="AM92" s="17">
        <v>0.14331869581897999</v>
      </c>
      <c r="AN92" s="17">
        <v>0.17417825620945901</v>
      </c>
      <c r="AO92" s="17">
        <v>0.23488589114548</v>
      </c>
      <c r="AP92" s="17">
        <v>0.331677703398921</v>
      </c>
      <c r="AQ92" s="17"/>
      <c r="AR92" s="17">
        <v>0.151963511233839</v>
      </c>
      <c r="AS92" s="17">
        <v>0.13699398547716199</v>
      </c>
      <c r="AT92" s="17">
        <v>0.140939761678404</v>
      </c>
      <c r="AU92" s="17">
        <v>0.15589556268374499</v>
      </c>
      <c r="AV92" s="17">
        <v>0.23886875539772501</v>
      </c>
      <c r="AW92" s="17"/>
      <c r="AX92" s="17">
        <v>0.26508170586381402</v>
      </c>
      <c r="AY92" s="17">
        <v>0.121078989649227</v>
      </c>
      <c r="AZ92" s="17">
        <v>0.14501015848899501</v>
      </c>
      <c r="BA92" s="17">
        <v>0.14228535462633701</v>
      </c>
      <c r="BB92" s="17">
        <v>6.3281459536267806E-2</v>
      </c>
      <c r="BC92" s="17">
        <v>4.7037659914599801E-2</v>
      </c>
      <c r="BD92" s="17"/>
      <c r="BE92" s="17">
        <v>0.15758086071695901</v>
      </c>
      <c r="BF92" s="17">
        <v>0.208623147510068</v>
      </c>
      <c r="BG92" s="17">
        <v>8.8840513012982694E-2</v>
      </c>
      <c r="BH92" s="17"/>
      <c r="BI92" s="17">
        <v>0.125263777385342</v>
      </c>
      <c r="BJ92" s="17">
        <v>0.15692654885695401</v>
      </c>
      <c r="BK92" s="17"/>
      <c r="BL92" s="17">
        <v>0.131358357483567</v>
      </c>
      <c r="BM92" s="17">
        <v>0.17189212951705399</v>
      </c>
      <c r="BN92" s="17">
        <v>0.13857633181498899</v>
      </c>
      <c r="BO92" s="17">
        <v>0.15073658541818599</v>
      </c>
      <c r="BP92" s="17">
        <v>0.170187284030799</v>
      </c>
      <c r="BQ92" s="17"/>
      <c r="BR92" s="17">
        <v>0.127163675172734</v>
      </c>
      <c r="BS92" s="17">
        <v>0.23342619727191199</v>
      </c>
      <c r="BT92" s="17">
        <v>0.28037120915520503</v>
      </c>
      <c r="BU92" s="17">
        <v>0.30628170070849198</v>
      </c>
      <c r="BV92" s="17"/>
      <c r="BW92" s="17">
        <v>0.14952588121413299</v>
      </c>
      <c r="BX92" s="17">
        <v>0.164199959501067</v>
      </c>
      <c r="BY92" s="17">
        <v>0.13705165548995299</v>
      </c>
      <c r="BZ92" s="17">
        <v>0.14271370394455099</v>
      </c>
      <c r="CA92" s="17">
        <v>0.15544166637109599</v>
      </c>
      <c r="CB92" s="17"/>
      <c r="CC92" s="17">
        <v>0.17598773526283201</v>
      </c>
      <c r="CD92" s="17">
        <v>0.17829306965511599</v>
      </c>
      <c r="CE92" s="17">
        <v>0.17472737527589599</v>
      </c>
      <c r="CF92" s="17">
        <v>0.185415580435872</v>
      </c>
      <c r="CG92" s="17">
        <v>0.139900706550868</v>
      </c>
      <c r="CH92" s="17">
        <v>0.12649720567456299</v>
      </c>
      <c r="CI92" s="17">
        <v>0.15936361007904101</v>
      </c>
      <c r="CJ92" s="17">
        <v>0.115626134296439</v>
      </c>
      <c r="CK92" s="17">
        <v>0.10188656219166201</v>
      </c>
      <c r="CL92" s="17">
        <v>0.120114701126741</v>
      </c>
    </row>
    <row r="93" spans="2:90" x14ac:dyDescent="0.25">
      <c r="B93" t="s">
        <v>133</v>
      </c>
      <c r="C93" s="17">
        <v>0.48467148684256001</v>
      </c>
      <c r="D93" s="17">
        <v>0.49859345032051799</v>
      </c>
      <c r="E93" s="17">
        <v>0.47209069524218999</v>
      </c>
      <c r="F93" s="17"/>
      <c r="G93" s="17">
        <v>0.39804617326521002</v>
      </c>
      <c r="H93" s="17">
        <v>0.48501163984127998</v>
      </c>
      <c r="I93" s="17">
        <v>0.47143582306193299</v>
      </c>
      <c r="J93" s="17">
        <v>0.49232497928695501</v>
      </c>
      <c r="K93" s="17">
        <v>0.46514989171321403</v>
      </c>
      <c r="L93" s="17">
        <v>0.54022948629161505</v>
      </c>
      <c r="M93" s="17"/>
      <c r="N93" s="17">
        <v>0.51328422872703106</v>
      </c>
      <c r="O93" s="17">
        <v>0.49433496828838303</v>
      </c>
      <c r="P93" s="17">
        <v>0.50380640604709104</v>
      </c>
      <c r="Q93" s="17">
        <v>0.42576833920622398</v>
      </c>
      <c r="R93" s="17"/>
      <c r="S93" s="17">
        <v>0.393797037806765</v>
      </c>
      <c r="T93" s="17">
        <v>0.54531107124945699</v>
      </c>
      <c r="U93" s="17">
        <v>0.52542719490210199</v>
      </c>
      <c r="V93" s="17">
        <v>0.52804688759830798</v>
      </c>
      <c r="W93" s="17">
        <v>0.46499856750178697</v>
      </c>
      <c r="X93" s="17">
        <v>0.49305832112639603</v>
      </c>
      <c r="Y93" s="17">
        <v>0.50398133078579999</v>
      </c>
      <c r="Z93" s="17">
        <v>0.48513863432258097</v>
      </c>
      <c r="AA93" s="17">
        <v>0.44104497974127699</v>
      </c>
      <c r="AB93" s="17"/>
      <c r="AC93" s="17">
        <v>0.52980383440612899</v>
      </c>
      <c r="AD93" s="17">
        <v>0.49662470792173002</v>
      </c>
      <c r="AE93" s="17">
        <v>0.39679718944974002</v>
      </c>
      <c r="AF93" s="17"/>
      <c r="AG93" s="17">
        <v>0.56406640903374505</v>
      </c>
      <c r="AH93" s="17">
        <v>0.48469992344802998</v>
      </c>
      <c r="AI93" s="17">
        <v>0.47852225599273701</v>
      </c>
      <c r="AJ93" s="17">
        <v>0.50804638611645903</v>
      </c>
      <c r="AK93" s="17"/>
      <c r="AL93" s="17">
        <v>0.47233682617645301</v>
      </c>
      <c r="AM93" s="17">
        <v>0.47054881504120599</v>
      </c>
      <c r="AN93" s="17">
        <v>0.50810747423918201</v>
      </c>
      <c r="AO93" s="17">
        <v>0.48493689410961699</v>
      </c>
      <c r="AP93" s="17">
        <v>0.378978581559409</v>
      </c>
      <c r="AQ93" s="17"/>
      <c r="AR93" s="17">
        <v>0.41890483580278598</v>
      </c>
      <c r="AS93" s="17">
        <v>0.47464309830844997</v>
      </c>
      <c r="AT93" s="17">
        <v>0.49876638887261798</v>
      </c>
      <c r="AU93" s="17">
        <v>0.54062440333939099</v>
      </c>
      <c r="AV93" s="17">
        <v>0.478403209706174</v>
      </c>
      <c r="AW93" s="17"/>
      <c r="AX93" s="17">
        <v>0.40377403958151897</v>
      </c>
      <c r="AY93" s="17">
        <v>0.47787889728308802</v>
      </c>
      <c r="AZ93" s="17">
        <v>0.547780382356441</v>
      </c>
      <c r="BA93" s="17">
        <v>0.523999548871249</v>
      </c>
      <c r="BB93" s="17">
        <v>0.53833730758289799</v>
      </c>
      <c r="BC93" s="17">
        <v>0.485131706243978</v>
      </c>
      <c r="BD93" s="17"/>
      <c r="BE93" s="17">
        <v>0.46540430231639202</v>
      </c>
      <c r="BF93" s="17">
        <v>0.50145153125430197</v>
      </c>
      <c r="BG93" s="17">
        <v>0.49884704745869601</v>
      </c>
      <c r="BH93" s="17"/>
      <c r="BI93" s="17">
        <v>0.47815617447838199</v>
      </c>
      <c r="BJ93" s="17">
        <v>0.48632557673044202</v>
      </c>
      <c r="BK93" s="17"/>
      <c r="BL93" s="17">
        <v>0.51875264198895599</v>
      </c>
      <c r="BM93" s="17">
        <v>0.489546056951431</v>
      </c>
      <c r="BN93" s="17">
        <v>0.438618856052305</v>
      </c>
      <c r="BO93" s="17">
        <v>0.43578328659382098</v>
      </c>
      <c r="BP93" s="17">
        <v>0.46918042069952798</v>
      </c>
      <c r="BQ93" s="17"/>
      <c r="BR93" s="17">
        <v>0.49139152357284599</v>
      </c>
      <c r="BS93" s="17">
        <v>0.43326081089614399</v>
      </c>
      <c r="BT93" s="17">
        <v>0.49012258867319702</v>
      </c>
      <c r="BU93" s="17">
        <v>0.43861804939548099</v>
      </c>
      <c r="BV93" s="17"/>
      <c r="BW93" s="17">
        <v>0.50080485998320401</v>
      </c>
      <c r="BX93" s="17">
        <v>0.45905629293114097</v>
      </c>
      <c r="BY93" s="17">
        <v>0.47958419784970602</v>
      </c>
      <c r="BZ93" s="17">
        <v>0.49583800723796501</v>
      </c>
      <c r="CA93" s="17">
        <v>0.48612234507855401</v>
      </c>
      <c r="CB93" s="17"/>
      <c r="CC93" s="17">
        <v>0.46966036694432101</v>
      </c>
      <c r="CD93" s="17">
        <v>0.47159596604161302</v>
      </c>
      <c r="CE93" s="17">
        <v>0.47374026711785</v>
      </c>
      <c r="CF93" s="17">
        <v>0.45520935903440701</v>
      </c>
      <c r="CG93" s="17">
        <v>0.47415011144429697</v>
      </c>
      <c r="CH93" s="17">
        <v>0.48394394074652702</v>
      </c>
      <c r="CI93" s="17">
        <v>0.45242791670902199</v>
      </c>
      <c r="CJ93" s="17">
        <v>0.49736824715176198</v>
      </c>
      <c r="CK93" s="17">
        <v>0.55240100429991101</v>
      </c>
      <c r="CL93" s="17">
        <v>0.53633757170401297</v>
      </c>
    </row>
    <row r="94" spans="2:90" x14ac:dyDescent="0.25">
      <c r="B94" t="s">
        <v>134</v>
      </c>
      <c r="C94" s="17">
        <v>0.20260973336028901</v>
      </c>
      <c r="D94" s="17">
        <v>0.213743271885078</v>
      </c>
      <c r="E94" s="17">
        <v>0.19264294984319999</v>
      </c>
      <c r="F94" s="17"/>
      <c r="G94" s="17">
        <v>0.16452212747529099</v>
      </c>
      <c r="H94" s="17">
        <v>0.12616300581439499</v>
      </c>
      <c r="I94" s="17">
        <v>0.154832214593906</v>
      </c>
      <c r="J94" s="17">
        <v>0.20657937379201</v>
      </c>
      <c r="K94" s="17">
        <v>0.27096753113638</v>
      </c>
      <c r="L94" s="17">
        <v>0.25932897331259303</v>
      </c>
      <c r="M94" s="17"/>
      <c r="N94" s="17">
        <v>0.203123157686216</v>
      </c>
      <c r="O94" s="17">
        <v>0.19469430856105399</v>
      </c>
      <c r="P94" s="17">
        <v>0.21116315084180001</v>
      </c>
      <c r="Q94" s="17">
        <v>0.20365814526798301</v>
      </c>
      <c r="R94" s="17"/>
      <c r="S94" s="17">
        <v>0.15712154830406999</v>
      </c>
      <c r="T94" s="17">
        <v>0.18622966034635199</v>
      </c>
      <c r="U94" s="17">
        <v>0.22806743233530699</v>
      </c>
      <c r="V94" s="17">
        <v>0.22084474090210901</v>
      </c>
      <c r="W94" s="17">
        <v>0.177609273084082</v>
      </c>
      <c r="X94" s="17">
        <v>0.19633896483235799</v>
      </c>
      <c r="Y94" s="17">
        <v>0.23029291065129201</v>
      </c>
      <c r="Z94" s="17">
        <v>0.227880439439611</v>
      </c>
      <c r="AA94" s="17">
        <v>0.23394216281461699</v>
      </c>
      <c r="AB94" s="17"/>
      <c r="AC94" s="17">
        <v>0.21939948303951101</v>
      </c>
      <c r="AD94" s="17">
        <v>0.201774804590719</v>
      </c>
      <c r="AE94" s="17">
        <v>0.180180378371951</v>
      </c>
      <c r="AF94" s="17"/>
      <c r="AG94" s="17">
        <v>0.20713872502976199</v>
      </c>
      <c r="AH94" s="17">
        <v>0.16784207178869001</v>
      </c>
      <c r="AI94" s="17">
        <v>0.23659765962895299</v>
      </c>
      <c r="AJ94" s="17">
        <v>0.224449899867147</v>
      </c>
      <c r="AK94" s="17"/>
      <c r="AL94" s="17">
        <v>0.22587665079588701</v>
      </c>
      <c r="AM94" s="17">
        <v>0.22321160624495701</v>
      </c>
      <c r="AN94" s="17">
        <v>0.17894686855981901</v>
      </c>
      <c r="AO94" s="17">
        <v>0.15569538355499299</v>
      </c>
      <c r="AP94" s="17">
        <v>0.16059390836222001</v>
      </c>
      <c r="AQ94" s="17"/>
      <c r="AR94" s="17">
        <v>0.17501040990700301</v>
      </c>
      <c r="AS94" s="17">
        <v>0.211894287603311</v>
      </c>
      <c r="AT94" s="17">
        <v>0.224894887141944</v>
      </c>
      <c r="AU94" s="17">
        <v>0.18002924376467799</v>
      </c>
      <c r="AV94" s="17">
        <v>0.17547904507464501</v>
      </c>
      <c r="AW94" s="17"/>
      <c r="AX94" s="17">
        <v>0.14216767057981999</v>
      </c>
      <c r="AY94" s="17">
        <v>0.21942256880091399</v>
      </c>
      <c r="AZ94" s="17">
        <v>0.14641664408803601</v>
      </c>
      <c r="BA94" s="17">
        <v>0.17243722656374699</v>
      </c>
      <c r="BB94" s="17">
        <v>0.31098525897608997</v>
      </c>
      <c r="BC94" s="17">
        <v>0.36990422892032099</v>
      </c>
      <c r="BD94" s="17"/>
      <c r="BE94" s="17">
        <v>0.179158487659967</v>
      </c>
      <c r="BF94" s="17">
        <v>0.16225536279498601</v>
      </c>
      <c r="BG94" s="17">
        <v>0.26912863186483199</v>
      </c>
      <c r="BH94" s="17"/>
      <c r="BI94" s="17">
        <v>0.22047923001038799</v>
      </c>
      <c r="BJ94" s="17">
        <v>0.198073073863657</v>
      </c>
      <c r="BK94" s="17"/>
      <c r="BL94" s="17">
        <v>0.23607407643523801</v>
      </c>
      <c r="BM94" s="17">
        <v>0.18661901709110201</v>
      </c>
      <c r="BN94" s="17">
        <v>0.207960688576353</v>
      </c>
      <c r="BO94" s="17">
        <v>0.223317390962989</v>
      </c>
      <c r="BP94" s="17">
        <v>0.14678367474159301</v>
      </c>
      <c r="BQ94" s="17"/>
      <c r="BR94" s="17">
        <v>0.21795273481607899</v>
      </c>
      <c r="BS94" s="17">
        <v>0.144348331317769</v>
      </c>
      <c r="BT94" s="17">
        <v>0.10223696460824699</v>
      </c>
      <c r="BU94" s="17">
        <v>0.13612109022375601</v>
      </c>
      <c r="BV94" s="17"/>
      <c r="BW94" s="17">
        <v>0.161861030639429</v>
      </c>
      <c r="BX94" s="17">
        <v>0.22090336962300999</v>
      </c>
      <c r="BY94" s="17">
        <v>0.22673165980770099</v>
      </c>
      <c r="BZ94" s="17">
        <v>0.22835686002292799</v>
      </c>
      <c r="CA94" s="17">
        <v>0.18237771741503001</v>
      </c>
      <c r="CB94" s="17"/>
      <c r="CC94" s="17">
        <v>0.18215145106234301</v>
      </c>
      <c r="CD94" s="17">
        <v>0.159238031232764</v>
      </c>
      <c r="CE94" s="17">
        <v>0.182444324585746</v>
      </c>
      <c r="CF94" s="17">
        <v>0.197297341752216</v>
      </c>
      <c r="CG94" s="17">
        <v>0.24571942604161301</v>
      </c>
      <c r="CH94" s="17">
        <v>0.225051933223919</v>
      </c>
      <c r="CI94" s="17">
        <v>0.206121007582938</v>
      </c>
      <c r="CJ94" s="17">
        <v>0.22864681064386899</v>
      </c>
      <c r="CK94" s="17">
        <v>0.22871504800021999</v>
      </c>
      <c r="CL94" s="17">
        <v>0.20870471472969801</v>
      </c>
    </row>
    <row r="95" spans="2:90" x14ac:dyDescent="0.25">
      <c r="B95" t="s">
        <v>111</v>
      </c>
      <c r="C95" s="17">
        <v>0.16220311248300601</v>
      </c>
      <c r="D95" s="17">
        <v>0.137429713690673</v>
      </c>
      <c r="E95" s="17">
        <v>0.184258085529624</v>
      </c>
      <c r="F95" s="17"/>
      <c r="G95" s="17">
        <v>0.18242815402719401</v>
      </c>
      <c r="H95" s="17">
        <v>0.17625802244276501</v>
      </c>
      <c r="I95" s="17">
        <v>0.18533140833853701</v>
      </c>
      <c r="J95" s="17">
        <v>0.16994308153416601</v>
      </c>
      <c r="K95" s="17">
        <v>0.16771358665137001</v>
      </c>
      <c r="L95" s="17">
        <v>0.11752781252887499</v>
      </c>
      <c r="M95" s="17"/>
      <c r="N95" s="17">
        <v>0.10997740791653</v>
      </c>
      <c r="O95" s="17">
        <v>0.15364608224319601</v>
      </c>
      <c r="P95" s="17">
        <v>0.15179702095491401</v>
      </c>
      <c r="Q95" s="17">
        <v>0.23721379256713401</v>
      </c>
      <c r="R95" s="17"/>
      <c r="S95" s="17">
        <v>0.201927934171408</v>
      </c>
      <c r="T95" s="17">
        <v>0.14806392135277099</v>
      </c>
      <c r="U95" s="17">
        <v>0.142377276021317</v>
      </c>
      <c r="V95" s="17">
        <v>0.13089385093440201</v>
      </c>
      <c r="W95" s="17">
        <v>0.180535782220753</v>
      </c>
      <c r="X95" s="17">
        <v>0.180176609005989</v>
      </c>
      <c r="Y95" s="17">
        <v>0.140778480829714</v>
      </c>
      <c r="Z95" s="17">
        <v>0.13161034855216699</v>
      </c>
      <c r="AA95" s="17">
        <v>0.17493119972179999</v>
      </c>
      <c r="AB95" s="17"/>
      <c r="AC95" s="17">
        <v>0.130865891364179</v>
      </c>
      <c r="AD95" s="17">
        <v>0.13311764527533099</v>
      </c>
      <c r="AE95" s="17">
        <v>0.25442856989114399</v>
      </c>
      <c r="AF95" s="17"/>
      <c r="AG95" s="17">
        <v>0.104322272986452</v>
      </c>
      <c r="AH95" s="17">
        <v>0.122661985207597</v>
      </c>
      <c r="AI95" s="17">
        <v>0.157288892842989</v>
      </c>
      <c r="AJ95" s="17">
        <v>0.15684171334994501</v>
      </c>
      <c r="AK95" s="17"/>
      <c r="AL95" s="17">
        <v>0.208515521233335</v>
      </c>
      <c r="AM95" s="17">
        <v>0.16292088289485601</v>
      </c>
      <c r="AN95" s="17">
        <v>0.13876740099154</v>
      </c>
      <c r="AO95" s="17">
        <v>0.12448183118991001</v>
      </c>
      <c r="AP95" s="17">
        <v>0.12874980667944999</v>
      </c>
      <c r="AQ95" s="17"/>
      <c r="AR95" s="17">
        <v>0.25412124305637201</v>
      </c>
      <c r="AS95" s="17">
        <v>0.17646862861107701</v>
      </c>
      <c r="AT95" s="17">
        <v>0.13539896230703399</v>
      </c>
      <c r="AU95" s="17">
        <v>0.123450790212186</v>
      </c>
      <c r="AV95" s="17">
        <v>0.107248989821457</v>
      </c>
      <c r="AW95" s="17"/>
      <c r="AX95" s="17">
        <v>0.18897658397484801</v>
      </c>
      <c r="AY95" s="17">
        <v>0.18161954426676999</v>
      </c>
      <c r="AZ95" s="17">
        <v>0.16079281506652801</v>
      </c>
      <c r="BA95" s="17">
        <v>0.161277869938667</v>
      </c>
      <c r="BB95" s="17">
        <v>8.7395973904743698E-2</v>
      </c>
      <c r="BC95" s="17">
        <v>9.7926404921101495E-2</v>
      </c>
      <c r="BD95" s="17"/>
      <c r="BE95" s="17">
        <v>0.197856349306683</v>
      </c>
      <c r="BF95" s="17">
        <v>0.12766995844064399</v>
      </c>
      <c r="BG95" s="17">
        <v>0.14318380766349001</v>
      </c>
      <c r="BH95" s="17"/>
      <c r="BI95" s="17">
        <v>0.17610081812588799</v>
      </c>
      <c r="BJ95" s="17">
        <v>0.158674800548947</v>
      </c>
      <c r="BK95" s="17"/>
      <c r="BL95" s="17">
        <v>0.11381492409223901</v>
      </c>
      <c r="BM95" s="17">
        <v>0.151942796440414</v>
      </c>
      <c r="BN95" s="17">
        <v>0.21484412355635299</v>
      </c>
      <c r="BO95" s="17">
        <v>0.190162737025004</v>
      </c>
      <c r="BP95" s="17">
        <v>0.21384862052808001</v>
      </c>
      <c r="BQ95" s="17"/>
      <c r="BR95" s="17">
        <v>0.16349206643834199</v>
      </c>
      <c r="BS95" s="17">
        <v>0.18896466051417399</v>
      </c>
      <c r="BT95" s="17">
        <v>0.12726923756335101</v>
      </c>
      <c r="BU95" s="17">
        <v>0.118979159672271</v>
      </c>
      <c r="BV95" s="17"/>
      <c r="BW95" s="17">
        <v>0.187808228163234</v>
      </c>
      <c r="BX95" s="17">
        <v>0.15584037794478101</v>
      </c>
      <c r="BY95" s="17">
        <v>0.15663248685264</v>
      </c>
      <c r="BZ95" s="17">
        <v>0.13309142879455599</v>
      </c>
      <c r="CA95" s="17">
        <v>0.17605827113531999</v>
      </c>
      <c r="CB95" s="17"/>
      <c r="CC95" s="17">
        <v>0.172200446730504</v>
      </c>
      <c r="CD95" s="17">
        <v>0.19087293307050701</v>
      </c>
      <c r="CE95" s="17">
        <v>0.16908803302050801</v>
      </c>
      <c r="CF95" s="17">
        <v>0.16207771877750499</v>
      </c>
      <c r="CG95" s="17">
        <v>0.14022975596322201</v>
      </c>
      <c r="CH95" s="17">
        <v>0.16450692035499001</v>
      </c>
      <c r="CI95" s="17">
        <v>0.182087465628998</v>
      </c>
      <c r="CJ95" s="17">
        <v>0.15835880790793</v>
      </c>
      <c r="CK95" s="17">
        <v>0.116997385508207</v>
      </c>
      <c r="CL95" s="17">
        <v>0.13484301243954799</v>
      </c>
    </row>
    <row r="96" spans="2:90" x14ac:dyDescent="0.25"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</row>
    <row r="97" spans="2:90" x14ac:dyDescent="0.25">
      <c r="B97" s="6" t="s">
        <v>147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</row>
    <row r="98" spans="2:90" x14ac:dyDescent="0.25">
      <c r="B98" s="24" t="s">
        <v>113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</row>
    <row r="99" spans="2:90" x14ac:dyDescent="0.25">
      <c r="B99" t="s">
        <v>132</v>
      </c>
      <c r="C99" s="17">
        <v>0.24782757916179399</v>
      </c>
      <c r="D99" s="17">
        <v>0.25780569550558902</v>
      </c>
      <c r="E99" s="17">
        <v>0.23913712180018301</v>
      </c>
      <c r="F99" s="17"/>
      <c r="G99" s="17">
        <v>0.30085477914025699</v>
      </c>
      <c r="H99" s="17">
        <v>0.29084583313397899</v>
      </c>
      <c r="I99" s="17">
        <v>0.27672952597314798</v>
      </c>
      <c r="J99" s="17">
        <v>0.25151825268918798</v>
      </c>
      <c r="K99" s="17">
        <v>0.20382142096595601</v>
      </c>
      <c r="L99" s="17">
        <v>0.199890660513623</v>
      </c>
      <c r="M99" s="17"/>
      <c r="N99" s="17">
        <v>0.31591883137452298</v>
      </c>
      <c r="O99" s="17">
        <v>0.25161681017916299</v>
      </c>
      <c r="P99" s="17">
        <v>0.22124038434415699</v>
      </c>
      <c r="Q99" s="17">
        <v>0.194663365187392</v>
      </c>
      <c r="R99" s="17"/>
      <c r="S99" s="17">
        <v>0.347411379252477</v>
      </c>
      <c r="T99" s="17">
        <v>0.26029125347292398</v>
      </c>
      <c r="U99" s="17">
        <v>0.224521506606354</v>
      </c>
      <c r="V99" s="17">
        <v>0.248785820868238</v>
      </c>
      <c r="W99" s="17">
        <v>0.169805383353269</v>
      </c>
      <c r="X99" s="17">
        <v>0.23783053420115199</v>
      </c>
      <c r="Y99" s="17">
        <v>0.20818274307288401</v>
      </c>
      <c r="Z99" s="17">
        <v>0.237125312445671</v>
      </c>
      <c r="AA99" s="17">
        <v>0.22341055719055899</v>
      </c>
      <c r="AB99" s="17"/>
      <c r="AC99" s="17">
        <v>0.22510989734221301</v>
      </c>
      <c r="AD99" s="17">
        <v>0.28229899181156398</v>
      </c>
      <c r="AE99" s="17">
        <v>0.20423555005607499</v>
      </c>
      <c r="AF99" s="17"/>
      <c r="AG99" s="17">
        <v>0.25283309523876801</v>
      </c>
      <c r="AH99" s="17">
        <v>0.323959972164863</v>
      </c>
      <c r="AI99" s="17">
        <v>0.25021190780820901</v>
      </c>
      <c r="AJ99" s="17">
        <v>0.203203902025896</v>
      </c>
      <c r="AK99" s="17"/>
      <c r="AL99" s="17">
        <v>0.17190027518885301</v>
      </c>
      <c r="AM99" s="17">
        <v>0.241788935764643</v>
      </c>
      <c r="AN99" s="17">
        <v>0.29244291502173397</v>
      </c>
      <c r="AO99" s="17">
        <v>0.34508288438173301</v>
      </c>
      <c r="AP99" s="17">
        <v>0.38198995780985701</v>
      </c>
      <c r="AQ99" s="17"/>
      <c r="AR99" s="17">
        <v>0.22416010513284301</v>
      </c>
      <c r="AS99" s="17">
        <v>0.209025655072858</v>
      </c>
      <c r="AT99" s="17">
        <v>0.23994118714673501</v>
      </c>
      <c r="AU99" s="17">
        <v>0.295599190545216</v>
      </c>
      <c r="AV99" s="17">
        <v>0.350171361036482</v>
      </c>
      <c r="AW99" s="17"/>
      <c r="AX99" s="17">
        <v>0.32725489153933002</v>
      </c>
      <c r="AY99" s="17">
        <v>0.23816586606497001</v>
      </c>
      <c r="AZ99" s="17">
        <v>0.26810326162695503</v>
      </c>
      <c r="BA99" s="17">
        <v>0.27449376213041399</v>
      </c>
      <c r="BB99" s="17">
        <v>0.119692597218585</v>
      </c>
      <c r="BC99" s="17">
        <v>9.8137401652896999E-2</v>
      </c>
      <c r="BD99" s="17"/>
      <c r="BE99" s="17">
        <v>0.24415335432454799</v>
      </c>
      <c r="BF99" s="17">
        <v>0.306567341934399</v>
      </c>
      <c r="BG99" s="17">
        <v>0.20097297611741399</v>
      </c>
      <c r="BH99" s="17"/>
      <c r="BI99" s="17">
        <v>0.21197437762285201</v>
      </c>
      <c r="BJ99" s="17">
        <v>0.25692989303393099</v>
      </c>
      <c r="BK99" s="17"/>
      <c r="BL99" s="17">
        <v>0.23945157589549601</v>
      </c>
      <c r="BM99" s="17">
        <v>0.28648904190202601</v>
      </c>
      <c r="BN99" s="17">
        <v>0.1551502328104</v>
      </c>
      <c r="BO99" s="17">
        <v>0.228789806828572</v>
      </c>
      <c r="BP99" s="17">
        <v>0.27026904567985599</v>
      </c>
      <c r="BQ99" s="17"/>
      <c r="BR99" s="17">
        <v>0.23341348806610199</v>
      </c>
      <c r="BS99" s="17">
        <v>0.27805791443605699</v>
      </c>
      <c r="BT99" s="17">
        <v>0.37229613764506803</v>
      </c>
      <c r="BU99" s="17">
        <v>0.32859327631565</v>
      </c>
      <c r="BV99" s="17"/>
      <c r="BW99" s="17">
        <v>0.31713896311262102</v>
      </c>
      <c r="BX99" s="17">
        <v>0.279219454993823</v>
      </c>
      <c r="BY99" s="17">
        <v>0.22026291536988701</v>
      </c>
      <c r="BZ99" s="17">
        <v>0.22704056188715899</v>
      </c>
      <c r="CA99" s="17">
        <v>0.20265149646197</v>
      </c>
      <c r="CB99" s="17"/>
      <c r="CC99" s="17">
        <v>0.195046528928014</v>
      </c>
      <c r="CD99" s="17">
        <v>0.220658627587275</v>
      </c>
      <c r="CE99" s="17">
        <v>0.27139025476788298</v>
      </c>
      <c r="CF99" s="17">
        <v>0.26098779979272702</v>
      </c>
      <c r="CG99" s="17">
        <v>0.225071979717717</v>
      </c>
      <c r="CH99" s="17">
        <v>0.26429237464604599</v>
      </c>
      <c r="CI99" s="17">
        <v>0.25191022848122802</v>
      </c>
      <c r="CJ99" s="17">
        <v>0.26225669924561701</v>
      </c>
      <c r="CK99" s="17">
        <v>0.242507864870708</v>
      </c>
      <c r="CL99" s="17">
        <v>0.291618097821914</v>
      </c>
    </row>
    <row r="100" spans="2:90" x14ac:dyDescent="0.25">
      <c r="B100" t="s">
        <v>133</v>
      </c>
      <c r="C100" s="17">
        <v>0.39316706314836403</v>
      </c>
      <c r="D100" s="17">
        <v>0.39976076069015598</v>
      </c>
      <c r="E100" s="17">
        <v>0.38664295212701499</v>
      </c>
      <c r="F100" s="17"/>
      <c r="G100" s="17">
        <v>0.37878061934677099</v>
      </c>
      <c r="H100" s="17">
        <v>0.383429057961782</v>
      </c>
      <c r="I100" s="17">
        <v>0.41024285564643398</v>
      </c>
      <c r="J100" s="17">
        <v>0.37205623924224401</v>
      </c>
      <c r="K100" s="17">
        <v>0.40494042970141197</v>
      </c>
      <c r="L100" s="17">
        <v>0.401864097709065</v>
      </c>
      <c r="M100" s="17"/>
      <c r="N100" s="17">
        <v>0.38687155475996898</v>
      </c>
      <c r="O100" s="17">
        <v>0.39306316217888398</v>
      </c>
      <c r="P100" s="17">
        <v>0.41650107931902502</v>
      </c>
      <c r="Q100" s="17">
        <v>0.38024824487811398</v>
      </c>
      <c r="R100" s="17"/>
      <c r="S100" s="17">
        <v>0.32231777532390798</v>
      </c>
      <c r="T100" s="17">
        <v>0.417160782645765</v>
      </c>
      <c r="U100" s="17">
        <v>0.40931577065165797</v>
      </c>
      <c r="V100" s="17">
        <v>0.37249685498060098</v>
      </c>
      <c r="W100" s="17">
        <v>0.42142687589029298</v>
      </c>
      <c r="X100" s="17">
        <v>0.384534041984394</v>
      </c>
      <c r="Y100" s="17">
        <v>0.42729936001049001</v>
      </c>
      <c r="Z100" s="17">
        <v>0.39269073076829197</v>
      </c>
      <c r="AA100" s="17">
        <v>0.41592926277742198</v>
      </c>
      <c r="AB100" s="17"/>
      <c r="AC100" s="17">
        <v>0.40165585319119701</v>
      </c>
      <c r="AD100" s="17">
        <v>0.40314023904298801</v>
      </c>
      <c r="AE100" s="17">
        <v>0.374391824122004</v>
      </c>
      <c r="AF100" s="17"/>
      <c r="AG100" s="17">
        <v>0.40283896718005102</v>
      </c>
      <c r="AH100" s="17">
        <v>0.41084064231200501</v>
      </c>
      <c r="AI100" s="17">
        <v>0.38502384620711999</v>
      </c>
      <c r="AJ100" s="17">
        <v>0.41288842170946799</v>
      </c>
      <c r="AK100" s="17"/>
      <c r="AL100" s="17">
        <v>0.40380140960741601</v>
      </c>
      <c r="AM100" s="17">
        <v>0.37739728816992202</v>
      </c>
      <c r="AN100" s="17">
        <v>0.41434298093215</v>
      </c>
      <c r="AO100" s="17">
        <v>0.35481601989058698</v>
      </c>
      <c r="AP100" s="17">
        <v>0.39354085274230799</v>
      </c>
      <c r="AQ100" s="17"/>
      <c r="AR100" s="17">
        <v>0.38513584489975999</v>
      </c>
      <c r="AS100" s="17">
        <v>0.40542689178229901</v>
      </c>
      <c r="AT100" s="17">
        <v>0.40772263942751102</v>
      </c>
      <c r="AU100" s="17">
        <v>0.39940341524664502</v>
      </c>
      <c r="AV100" s="17">
        <v>0.36647502671047999</v>
      </c>
      <c r="AW100" s="17"/>
      <c r="AX100" s="17">
        <v>0.34337118945785999</v>
      </c>
      <c r="AY100" s="17">
        <v>0.38790256951053498</v>
      </c>
      <c r="AZ100" s="17">
        <v>0.43063381306474702</v>
      </c>
      <c r="BA100" s="17">
        <v>0.40956663096936502</v>
      </c>
      <c r="BB100" s="17">
        <v>0.44300833902364301</v>
      </c>
      <c r="BC100" s="17">
        <v>0.39547663879337702</v>
      </c>
      <c r="BD100" s="17"/>
      <c r="BE100" s="17">
        <v>0.38682238966171301</v>
      </c>
      <c r="BF100" s="17">
        <v>0.40107826518574102</v>
      </c>
      <c r="BG100" s="17">
        <v>0.40071759006546298</v>
      </c>
      <c r="BH100" s="17"/>
      <c r="BI100" s="17">
        <v>0.37539622883177298</v>
      </c>
      <c r="BJ100" s="17">
        <v>0.39767867451851402</v>
      </c>
      <c r="BK100" s="17"/>
      <c r="BL100" s="17">
        <v>0.40758617218536802</v>
      </c>
      <c r="BM100" s="17">
        <v>0.39750969953627102</v>
      </c>
      <c r="BN100" s="17">
        <v>0.43815948675417499</v>
      </c>
      <c r="BO100" s="17">
        <v>0.366293852579751</v>
      </c>
      <c r="BP100" s="17">
        <v>0.36667686917408299</v>
      </c>
      <c r="BQ100" s="17"/>
      <c r="BR100" s="17">
        <v>0.39818550839719702</v>
      </c>
      <c r="BS100" s="17">
        <v>0.31532685868561</v>
      </c>
      <c r="BT100" s="17">
        <v>0.38390083070221598</v>
      </c>
      <c r="BU100" s="17">
        <v>0.43367226856931401</v>
      </c>
      <c r="BV100" s="17"/>
      <c r="BW100" s="17">
        <v>0.384166788615382</v>
      </c>
      <c r="BX100" s="17">
        <v>0.38577831312796401</v>
      </c>
      <c r="BY100" s="17">
        <v>0.40502493096450898</v>
      </c>
      <c r="BZ100" s="17">
        <v>0.39777025445233899</v>
      </c>
      <c r="CA100" s="17">
        <v>0.39225382901661698</v>
      </c>
      <c r="CB100" s="17"/>
      <c r="CC100" s="17">
        <v>0.41810144803642701</v>
      </c>
      <c r="CD100" s="17">
        <v>0.373675797280132</v>
      </c>
      <c r="CE100" s="17">
        <v>0.39761496991750001</v>
      </c>
      <c r="CF100" s="17">
        <v>0.37742817516955102</v>
      </c>
      <c r="CG100" s="17">
        <v>0.38540701829222501</v>
      </c>
      <c r="CH100" s="17">
        <v>0.33932773251141601</v>
      </c>
      <c r="CI100" s="17">
        <v>0.423595428965927</v>
      </c>
      <c r="CJ100" s="17">
        <v>0.39112857167779502</v>
      </c>
      <c r="CK100" s="17">
        <v>0.43280765875837501</v>
      </c>
      <c r="CL100" s="17">
        <v>0.41662110382208001</v>
      </c>
    </row>
    <row r="101" spans="2:90" x14ac:dyDescent="0.25">
      <c r="B101" t="s">
        <v>134</v>
      </c>
      <c r="C101" s="17">
        <v>0.19367202167734501</v>
      </c>
      <c r="D101" s="17">
        <v>0.202245305239204</v>
      </c>
      <c r="E101" s="17">
        <v>0.18606286606997899</v>
      </c>
      <c r="F101" s="17"/>
      <c r="G101" s="17">
        <v>0.172426733586834</v>
      </c>
      <c r="H101" s="17">
        <v>0.16118940067781201</v>
      </c>
      <c r="I101" s="17">
        <v>0.14537238968772401</v>
      </c>
      <c r="J101" s="17">
        <v>0.22228183902359899</v>
      </c>
      <c r="K101" s="17">
        <v>0.213169224974886</v>
      </c>
      <c r="L101" s="17">
        <v>0.22682142282468401</v>
      </c>
      <c r="M101" s="17"/>
      <c r="N101" s="17">
        <v>0.174523915490361</v>
      </c>
      <c r="O101" s="17">
        <v>0.18704867460317201</v>
      </c>
      <c r="P101" s="17">
        <v>0.216434050465237</v>
      </c>
      <c r="Q101" s="17">
        <v>0.199681576970344</v>
      </c>
      <c r="R101" s="17"/>
      <c r="S101" s="17">
        <v>0.13560302714327099</v>
      </c>
      <c r="T101" s="17">
        <v>0.16971048769748201</v>
      </c>
      <c r="U101" s="17">
        <v>0.211890827467895</v>
      </c>
      <c r="V101" s="17">
        <v>0.23795836617559399</v>
      </c>
      <c r="W101" s="17">
        <v>0.22044045665786499</v>
      </c>
      <c r="X101" s="17">
        <v>0.190857485528204</v>
      </c>
      <c r="Y101" s="17">
        <v>0.20505820471335101</v>
      </c>
      <c r="Z101" s="17">
        <v>0.22198909449763299</v>
      </c>
      <c r="AA101" s="17">
        <v>0.207263018194457</v>
      </c>
      <c r="AB101" s="17"/>
      <c r="AC101" s="17">
        <v>0.21998707203203599</v>
      </c>
      <c r="AD101" s="17">
        <v>0.17298679271227099</v>
      </c>
      <c r="AE101" s="17">
        <v>0.178643244913118</v>
      </c>
      <c r="AF101" s="17"/>
      <c r="AG101" s="17">
        <v>0.21442835345108599</v>
      </c>
      <c r="AH101" s="17">
        <v>0.14477600675714999</v>
      </c>
      <c r="AI101" s="17">
        <v>0.19550355955110699</v>
      </c>
      <c r="AJ101" s="17">
        <v>0.22427210544051701</v>
      </c>
      <c r="AK101" s="17"/>
      <c r="AL101" s="17">
        <v>0.21453005458980501</v>
      </c>
      <c r="AM101" s="17">
        <v>0.21006486753338</v>
      </c>
      <c r="AN101" s="17">
        <v>0.16453817487703001</v>
      </c>
      <c r="AO101" s="17">
        <v>0.16746077886533101</v>
      </c>
      <c r="AP101" s="17">
        <v>0.142935108983509</v>
      </c>
      <c r="AQ101" s="17"/>
      <c r="AR101" s="17">
        <v>0.156711412770489</v>
      </c>
      <c r="AS101" s="17">
        <v>0.20657282699339599</v>
      </c>
      <c r="AT101" s="17">
        <v>0.217823562976698</v>
      </c>
      <c r="AU101" s="17">
        <v>0.177333444533851</v>
      </c>
      <c r="AV101" s="17">
        <v>0.16167565470891501</v>
      </c>
      <c r="AW101" s="17"/>
      <c r="AX101" s="17">
        <v>0.145377908739454</v>
      </c>
      <c r="AY101" s="17">
        <v>0.18403607066487199</v>
      </c>
      <c r="AZ101" s="17">
        <v>0.15405554843198799</v>
      </c>
      <c r="BA101" s="17">
        <v>0.14345500515465001</v>
      </c>
      <c r="BB101" s="17">
        <v>0.338749913993528</v>
      </c>
      <c r="BC101" s="17">
        <v>0.408640684921662</v>
      </c>
      <c r="BD101" s="17"/>
      <c r="BE101" s="17">
        <v>0.178039704315377</v>
      </c>
      <c r="BF101" s="17">
        <v>0.168996955980593</v>
      </c>
      <c r="BG101" s="17">
        <v>0.23534395161849</v>
      </c>
      <c r="BH101" s="17"/>
      <c r="BI101" s="17">
        <v>0.21109531254578001</v>
      </c>
      <c r="BJ101" s="17">
        <v>0.18924864369817601</v>
      </c>
      <c r="BK101" s="17"/>
      <c r="BL101" s="17">
        <v>0.213036804535151</v>
      </c>
      <c r="BM101" s="17">
        <v>0.178487097580703</v>
      </c>
      <c r="BN101" s="17">
        <v>0.18627893956849501</v>
      </c>
      <c r="BO101" s="17">
        <v>0.21880619491362599</v>
      </c>
      <c r="BP101" s="17">
        <v>0.16630514333966301</v>
      </c>
      <c r="BQ101" s="17"/>
      <c r="BR101" s="17">
        <v>0.20366404075609501</v>
      </c>
      <c r="BS101" s="17">
        <v>0.20033608964590499</v>
      </c>
      <c r="BT101" s="17">
        <v>8.92528773887592E-2</v>
      </c>
      <c r="BU101" s="17">
        <v>0.135679192148317</v>
      </c>
      <c r="BV101" s="17"/>
      <c r="BW101" s="17">
        <v>0.149613448267952</v>
      </c>
      <c r="BX101" s="17">
        <v>0.17512324871937099</v>
      </c>
      <c r="BY101" s="17">
        <v>0.20609764776471701</v>
      </c>
      <c r="BZ101" s="17">
        <v>0.222322792122537</v>
      </c>
      <c r="CA101" s="17">
        <v>0.214394032895416</v>
      </c>
      <c r="CB101" s="17"/>
      <c r="CC101" s="17">
        <v>0.20031397801803</v>
      </c>
      <c r="CD101" s="17">
        <v>0.20345718620546799</v>
      </c>
      <c r="CE101" s="17">
        <v>0.14338079163864301</v>
      </c>
      <c r="CF101" s="17">
        <v>0.19451046908860301</v>
      </c>
      <c r="CG101" s="17">
        <v>0.21188754223189499</v>
      </c>
      <c r="CH101" s="17">
        <v>0.23436921929719701</v>
      </c>
      <c r="CI101" s="17">
        <v>0.19983057812066901</v>
      </c>
      <c r="CJ101" s="17">
        <v>0.20198388385521299</v>
      </c>
      <c r="CK101" s="17">
        <v>0.18462930602091501</v>
      </c>
      <c r="CL101" s="17">
        <v>0.173568361959442</v>
      </c>
    </row>
    <row r="102" spans="2:90" x14ac:dyDescent="0.25">
      <c r="B102" t="s">
        <v>111</v>
      </c>
      <c r="C102" s="17">
        <v>0.165333336012497</v>
      </c>
      <c r="D102" s="17">
        <v>0.140188238565051</v>
      </c>
      <c r="E102" s="17">
        <v>0.18815706000282301</v>
      </c>
      <c r="F102" s="17"/>
      <c r="G102" s="17">
        <v>0.147937867926139</v>
      </c>
      <c r="H102" s="17">
        <v>0.16453570822642699</v>
      </c>
      <c r="I102" s="17">
        <v>0.167655228692694</v>
      </c>
      <c r="J102" s="17">
        <v>0.15414366904496901</v>
      </c>
      <c r="K102" s="17">
        <v>0.17806892435774599</v>
      </c>
      <c r="L102" s="17">
        <v>0.17142381895262701</v>
      </c>
      <c r="M102" s="17"/>
      <c r="N102" s="17">
        <v>0.12268569837514701</v>
      </c>
      <c r="O102" s="17">
        <v>0.16827135303877999</v>
      </c>
      <c r="P102" s="17">
        <v>0.14582448587158101</v>
      </c>
      <c r="Q102" s="17">
        <v>0.22540681296414999</v>
      </c>
      <c r="R102" s="17"/>
      <c r="S102" s="17">
        <v>0.19466781828034499</v>
      </c>
      <c r="T102" s="17">
        <v>0.15283747618382901</v>
      </c>
      <c r="U102" s="17">
        <v>0.15427189527409299</v>
      </c>
      <c r="V102" s="17">
        <v>0.14075895797556601</v>
      </c>
      <c r="W102" s="17">
        <v>0.18832728409857299</v>
      </c>
      <c r="X102" s="17">
        <v>0.18677793828625</v>
      </c>
      <c r="Y102" s="17">
        <v>0.15945969220327499</v>
      </c>
      <c r="Z102" s="17">
        <v>0.14819486228840401</v>
      </c>
      <c r="AA102" s="17">
        <v>0.153397161837562</v>
      </c>
      <c r="AB102" s="17"/>
      <c r="AC102" s="17">
        <v>0.15324717743455399</v>
      </c>
      <c r="AD102" s="17">
        <v>0.14157397643317601</v>
      </c>
      <c r="AE102" s="17">
        <v>0.242729380908803</v>
      </c>
      <c r="AF102" s="17"/>
      <c r="AG102" s="17">
        <v>0.129899584130095</v>
      </c>
      <c r="AH102" s="17">
        <v>0.120423378765982</v>
      </c>
      <c r="AI102" s="17">
        <v>0.16926068643356301</v>
      </c>
      <c r="AJ102" s="17">
        <v>0.159635570824119</v>
      </c>
      <c r="AK102" s="17"/>
      <c r="AL102" s="17">
        <v>0.20976826061392601</v>
      </c>
      <c r="AM102" s="17">
        <v>0.17074890853205599</v>
      </c>
      <c r="AN102" s="17">
        <v>0.12867592916908599</v>
      </c>
      <c r="AO102" s="17">
        <v>0.13264031686234901</v>
      </c>
      <c r="AP102" s="17">
        <v>8.1534080464325295E-2</v>
      </c>
      <c r="AQ102" s="17"/>
      <c r="AR102" s="17">
        <v>0.23399263719690699</v>
      </c>
      <c r="AS102" s="17">
        <v>0.17897462615144699</v>
      </c>
      <c r="AT102" s="17">
        <v>0.13451261044905699</v>
      </c>
      <c r="AU102" s="17">
        <v>0.12766394967428801</v>
      </c>
      <c r="AV102" s="17">
        <v>0.121677957544123</v>
      </c>
      <c r="AW102" s="17"/>
      <c r="AX102" s="17">
        <v>0.18399601026335599</v>
      </c>
      <c r="AY102" s="17">
        <v>0.189895493759622</v>
      </c>
      <c r="AZ102" s="17">
        <v>0.14720737687631</v>
      </c>
      <c r="BA102" s="17">
        <v>0.17248460174557101</v>
      </c>
      <c r="BB102" s="17">
        <v>9.8549149764243796E-2</v>
      </c>
      <c r="BC102" s="17">
        <v>9.7745274632064297E-2</v>
      </c>
      <c r="BD102" s="17"/>
      <c r="BE102" s="17">
        <v>0.19098455169836101</v>
      </c>
      <c r="BF102" s="17">
        <v>0.123357436899266</v>
      </c>
      <c r="BG102" s="17">
        <v>0.16296548219863199</v>
      </c>
      <c r="BH102" s="17"/>
      <c r="BI102" s="17">
        <v>0.201534080999594</v>
      </c>
      <c r="BJ102" s="17">
        <v>0.15614278874937901</v>
      </c>
      <c r="BK102" s="17"/>
      <c r="BL102" s="17">
        <v>0.13992544738398499</v>
      </c>
      <c r="BM102" s="17">
        <v>0.137514160980999</v>
      </c>
      <c r="BN102" s="17">
        <v>0.22041134086693001</v>
      </c>
      <c r="BO102" s="17">
        <v>0.18611014567805001</v>
      </c>
      <c r="BP102" s="17">
        <v>0.19674894180639699</v>
      </c>
      <c r="BQ102" s="17"/>
      <c r="BR102" s="17">
        <v>0.16473696278060601</v>
      </c>
      <c r="BS102" s="17">
        <v>0.206279137232427</v>
      </c>
      <c r="BT102" s="17">
        <v>0.15455015426395699</v>
      </c>
      <c r="BU102" s="17">
        <v>0.102055262966719</v>
      </c>
      <c r="BV102" s="17"/>
      <c r="BW102" s="17">
        <v>0.149080800004045</v>
      </c>
      <c r="BX102" s="17">
        <v>0.159878983158842</v>
      </c>
      <c r="BY102" s="17">
        <v>0.168614505900887</v>
      </c>
      <c r="BZ102" s="17">
        <v>0.152866391537965</v>
      </c>
      <c r="CA102" s="17">
        <v>0.19070064162599701</v>
      </c>
      <c r="CB102" s="17"/>
      <c r="CC102" s="17">
        <v>0.18653804501752899</v>
      </c>
      <c r="CD102" s="17">
        <v>0.202208388927125</v>
      </c>
      <c r="CE102" s="17">
        <v>0.18761398367597301</v>
      </c>
      <c r="CF102" s="17">
        <v>0.16707355594911999</v>
      </c>
      <c r="CG102" s="17">
        <v>0.177633459758164</v>
      </c>
      <c r="CH102" s="17">
        <v>0.16201067354534099</v>
      </c>
      <c r="CI102" s="17">
        <v>0.124663764432175</v>
      </c>
      <c r="CJ102" s="17">
        <v>0.14463084522137501</v>
      </c>
      <c r="CK102" s="17">
        <v>0.14005517035000201</v>
      </c>
      <c r="CL102" s="17">
        <v>0.118192436396564</v>
      </c>
    </row>
    <row r="103" spans="2:90" x14ac:dyDescent="0.25"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</row>
    <row r="104" spans="2:90" x14ac:dyDescent="0.25">
      <c r="B104" s="6" t="s">
        <v>148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</row>
    <row r="105" spans="2:90" x14ac:dyDescent="0.25">
      <c r="B105" s="24" t="s">
        <v>113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</row>
    <row r="106" spans="2:90" x14ac:dyDescent="0.25">
      <c r="B106" t="s">
        <v>132</v>
      </c>
      <c r="C106" s="17">
        <v>0.12715954728050799</v>
      </c>
      <c r="D106" s="17">
        <v>0.13005102358175399</v>
      </c>
      <c r="E106" s="17">
        <v>0.12500164172205599</v>
      </c>
      <c r="F106" s="17"/>
      <c r="G106" s="17">
        <v>0.16624292347426001</v>
      </c>
      <c r="H106" s="17">
        <v>0.18107411316255501</v>
      </c>
      <c r="I106" s="17">
        <v>0.13483853198628201</v>
      </c>
      <c r="J106" s="17">
        <v>0.104650295967151</v>
      </c>
      <c r="K106" s="17">
        <v>0.11163587933897599</v>
      </c>
      <c r="L106" s="17">
        <v>9.1702482379502695E-2</v>
      </c>
      <c r="M106" s="17"/>
      <c r="N106" s="17">
        <v>0.14532110895512201</v>
      </c>
      <c r="O106" s="17">
        <v>0.127387659966298</v>
      </c>
      <c r="P106" s="17">
        <v>0.12296847946733</v>
      </c>
      <c r="Q106" s="17">
        <v>0.110311244542495</v>
      </c>
      <c r="R106" s="17"/>
      <c r="S106" s="17">
        <v>0.18276589730350101</v>
      </c>
      <c r="T106" s="17">
        <v>0.123876369653682</v>
      </c>
      <c r="U106" s="17">
        <v>0.10550285718451601</v>
      </c>
      <c r="V106" s="17">
        <v>0.12869662951167701</v>
      </c>
      <c r="W106" s="17">
        <v>9.3010440206475101E-2</v>
      </c>
      <c r="X106" s="17">
        <v>0.118784321439683</v>
      </c>
      <c r="Y106" s="17">
        <v>0.124871551546114</v>
      </c>
      <c r="Z106" s="17">
        <v>0.107782769097927</v>
      </c>
      <c r="AA106" s="17">
        <v>0.11828996774492399</v>
      </c>
      <c r="AB106" s="17"/>
      <c r="AC106" s="17">
        <v>0.113662311467147</v>
      </c>
      <c r="AD106" s="17">
        <v>0.146811379614569</v>
      </c>
      <c r="AE106" s="17">
        <v>0.10962161341018101</v>
      </c>
      <c r="AF106" s="17"/>
      <c r="AG106" s="17">
        <v>0.11405337850335</v>
      </c>
      <c r="AH106" s="17">
        <v>0.18436207254460399</v>
      </c>
      <c r="AI106" s="17">
        <v>0.12681160618943299</v>
      </c>
      <c r="AJ106" s="17">
        <v>0.11340477886642</v>
      </c>
      <c r="AK106" s="17"/>
      <c r="AL106" s="17">
        <v>9.9131757364317993E-2</v>
      </c>
      <c r="AM106" s="17">
        <v>0.107342996704306</v>
      </c>
      <c r="AN106" s="17">
        <v>0.143195960769985</v>
      </c>
      <c r="AO106" s="17">
        <v>0.19029832949460801</v>
      </c>
      <c r="AP106" s="17">
        <v>0.22336317050073801</v>
      </c>
      <c r="AQ106" s="17"/>
      <c r="AR106" s="17">
        <v>0.12895559690705999</v>
      </c>
      <c r="AS106" s="17">
        <v>0.111524783858861</v>
      </c>
      <c r="AT106" s="17">
        <v>0.122023918684351</v>
      </c>
      <c r="AU106" s="17">
        <v>0.13314181940231001</v>
      </c>
      <c r="AV106" s="17">
        <v>0.18217557932216699</v>
      </c>
      <c r="AW106" s="17"/>
      <c r="AX106" s="17">
        <v>0.18900694256331499</v>
      </c>
      <c r="AY106" s="17">
        <v>0.108953045270253</v>
      </c>
      <c r="AZ106" s="17">
        <v>0.13742176428546801</v>
      </c>
      <c r="BA106" s="17">
        <v>0.118408330330004</v>
      </c>
      <c r="BB106" s="17">
        <v>6.8853460451933607E-2</v>
      </c>
      <c r="BC106" s="17">
        <v>8.7879308220035202E-2</v>
      </c>
      <c r="BD106" s="17"/>
      <c r="BE106" s="17">
        <v>0.122114350620356</v>
      </c>
      <c r="BF106" s="17">
        <v>0.16603175278524501</v>
      </c>
      <c r="BG106" s="17">
        <v>9.8122987439069304E-2</v>
      </c>
      <c r="BH106" s="17"/>
      <c r="BI106" s="17">
        <v>7.8048559988810204E-2</v>
      </c>
      <c r="BJ106" s="17">
        <v>0.13962771195512</v>
      </c>
      <c r="BK106" s="17"/>
      <c r="BL106" s="17">
        <v>0.12740255294167799</v>
      </c>
      <c r="BM106" s="17">
        <v>0.13119399664918199</v>
      </c>
      <c r="BN106" s="17">
        <v>8.2446065530557E-2</v>
      </c>
      <c r="BO106" s="17">
        <v>0.12604467349634199</v>
      </c>
      <c r="BP106" s="17">
        <v>0.14397348460131701</v>
      </c>
      <c r="BQ106" s="17"/>
      <c r="BR106" s="17">
        <v>0.115109236066311</v>
      </c>
      <c r="BS106" s="17">
        <v>0.16881084498773699</v>
      </c>
      <c r="BT106" s="17">
        <v>0.243433584433109</v>
      </c>
      <c r="BU106" s="17">
        <v>0.14741390973850399</v>
      </c>
      <c r="BV106" s="17"/>
      <c r="BW106" s="17">
        <v>0.142846323560222</v>
      </c>
      <c r="BX106" s="17">
        <v>0.12083297602901701</v>
      </c>
      <c r="BY106" s="17">
        <v>0.108759787441377</v>
      </c>
      <c r="BZ106" s="17">
        <v>0.13030050462794801</v>
      </c>
      <c r="CA106" s="17">
        <v>0.11601743339479501</v>
      </c>
      <c r="CB106" s="17"/>
      <c r="CC106" s="17">
        <v>0.116633089168976</v>
      </c>
      <c r="CD106" s="17">
        <v>0.13019893729434201</v>
      </c>
      <c r="CE106" s="17">
        <v>0.154127523973592</v>
      </c>
      <c r="CF106" s="17">
        <v>0.128869486956004</v>
      </c>
      <c r="CG106" s="17">
        <v>9.8947636202155506E-2</v>
      </c>
      <c r="CH106" s="17">
        <v>0.10093418246944399</v>
      </c>
      <c r="CI106" s="17">
        <v>0.12230001705997801</v>
      </c>
      <c r="CJ106" s="17">
        <v>0.111888113687052</v>
      </c>
      <c r="CK106" s="17">
        <v>0.12846348685091299</v>
      </c>
      <c r="CL106" s="17">
        <v>0.137932582326041</v>
      </c>
    </row>
    <row r="107" spans="2:90" x14ac:dyDescent="0.25">
      <c r="B107" t="s">
        <v>133</v>
      </c>
      <c r="C107" s="17">
        <v>0.51869986110200805</v>
      </c>
      <c r="D107" s="17">
        <v>0.53516480541431199</v>
      </c>
      <c r="E107" s="17">
        <v>0.50448358264555004</v>
      </c>
      <c r="F107" s="17"/>
      <c r="G107" s="17">
        <v>0.48676686018156501</v>
      </c>
      <c r="H107" s="17">
        <v>0.49955745548047398</v>
      </c>
      <c r="I107" s="17">
        <v>0.54228086516711205</v>
      </c>
      <c r="J107" s="17">
        <v>0.498640663917505</v>
      </c>
      <c r="K107" s="17">
        <v>0.50370779847452596</v>
      </c>
      <c r="L107" s="17">
        <v>0.55498426130594003</v>
      </c>
      <c r="M107" s="17"/>
      <c r="N107" s="17">
        <v>0.55570751607345803</v>
      </c>
      <c r="O107" s="17">
        <v>0.50832803036849805</v>
      </c>
      <c r="P107" s="17">
        <v>0.52948777782423995</v>
      </c>
      <c r="Q107" s="17">
        <v>0.48045684062056698</v>
      </c>
      <c r="R107" s="17"/>
      <c r="S107" s="17">
        <v>0.42615663173733498</v>
      </c>
      <c r="T107" s="17">
        <v>0.55312618236103195</v>
      </c>
      <c r="U107" s="17">
        <v>0.59777344943163202</v>
      </c>
      <c r="V107" s="17">
        <v>0.556678167308576</v>
      </c>
      <c r="W107" s="17">
        <v>0.60474925990221196</v>
      </c>
      <c r="X107" s="17">
        <v>0.499124278757545</v>
      </c>
      <c r="Y107" s="17">
        <v>0.50058675263883201</v>
      </c>
      <c r="Z107" s="17">
        <v>0.53758548537166995</v>
      </c>
      <c r="AA107" s="17">
        <v>0.45825437947164599</v>
      </c>
      <c r="AB107" s="17"/>
      <c r="AC107" s="17">
        <v>0.53488032858124601</v>
      </c>
      <c r="AD107" s="17">
        <v>0.52767695277344295</v>
      </c>
      <c r="AE107" s="17">
        <v>0.48835889948373501</v>
      </c>
      <c r="AF107" s="17"/>
      <c r="AG107" s="17">
        <v>0.55430845014102803</v>
      </c>
      <c r="AH107" s="17">
        <v>0.51119544231430003</v>
      </c>
      <c r="AI107" s="17">
        <v>0.51433522727640302</v>
      </c>
      <c r="AJ107" s="17">
        <v>0.53741284520883603</v>
      </c>
      <c r="AK107" s="17"/>
      <c r="AL107" s="17">
        <v>0.49568988616482601</v>
      </c>
      <c r="AM107" s="17">
        <v>0.51101981169170796</v>
      </c>
      <c r="AN107" s="17">
        <v>0.54094564158243397</v>
      </c>
      <c r="AO107" s="17">
        <v>0.52336653719887505</v>
      </c>
      <c r="AP107" s="17">
        <v>0.396468198638814</v>
      </c>
      <c r="AQ107" s="17"/>
      <c r="AR107" s="17">
        <v>0.45843087783220698</v>
      </c>
      <c r="AS107" s="17">
        <v>0.52412424594978102</v>
      </c>
      <c r="AT107" s="17">
        <v>0.52178421802755603</v>
      </c>
      <c r="AU107" s="17">
        <v>0.57050630218947296</v>
      </c>
      <c r="AV107" s="17">
        <v>0.51687219041287402</v>
      </c>
      <c r="AW107" s="17"/>
      <c r="AX107" s="17">
        <v>0.41619415727258702</v>
      </c>
      <c r="AY107" s="17">
        <v>0.46382881152640998</v>
      </c>
      <c r="AZ107" s="17">
        <v>0.48473941973454898</v>
      </c>
      <c r="BA107" s="17">
        <v>0.599777114020004</v>
      </c>
      <c r="BB107" s="17">
        <v>0.74198862547222499</v>
      </c>
      <c r="BC107" s="17">
        <v>0.62174043652387001</v>
      </c>
      <c r="BD107" s="17"/>
      <c r="BE107" s="17">
        <v>0.50789517777325599</v>
      </c>
      <c r="BF107" s="17">
        <v>0.52249942852002995</v>
      </c>
      <c r="BG107" s="17">
        <v>0.53189766561045104</v>
      </c>
      <c r="BH107" s="17"/>
      <c r="BI107" s="17">
        <v>0.50996124353400896</v>
      </c>
      <c r="BJ107" s="17">
        <v>0.52091839770399295</v>
      </c>
      <c r="BK107" s="17"/>
      <c r="BL107" s="17">
        <v>0.53840870199954904</v>
      </c>
      <c r="BM107" s="17">
        <v>0.53529099326030005</v>
      </c>
      <c r="BN107" s="17">
        <v>0.48248606121434701</v>
      </c>
      <c r="BO107" s="17">
        <v>0.510989030301923</v>
      </c>
      <c r="BP107" s="17">
        <v>0.48612047384771001</v>
      </c>
      <c r="BQ107" s="17"/>
      <c r="BR107" s="17">
        <v>0.52503470571652</v>
      </c>
      <c r="BS107" s="17">
        <v>0.49939523847892098</v>
      </c>
      <c r="BT107" s="17">
        <v>0.45531059962158998</v>
      </c>
      <c r="BU107" s="17">
        <v>0.50733767361387405</v>
      </c>
      <c r="BV107" s="17"/>
      <c r="BW107" s="17">
        <v>0.54468308634938301</v>
      </c>
      <c r="BX107" s="17">
        <v>0.53916317143613601</v>
      </c>
      <c r="BY107" s="17">
        <v>0.55639744949402203</v>
      </c>
      <c r="BZ107" s="17">
        <v>0.50980698175058203</v>
      </c>
      <c r="CA107" s="17">
        <v>0.46814502791315399</v>
      </c>
      <c r="CB107" s="17"/>
      <c r="CC107" s="17">
        <v>0.43738780814650202</v>
      </c>
      <c r="CD107" s="17">
        <v>0.45909995448782398</v>
      </c>
      <c r="CE107" s="17">
        <v>0.45066385435356898</v>
      </c>
      <c r="CF107" s="17">
        <v>0.50085331971018798</v>
      </c>
      <c r="CG107" s="17">
        <v>0.51531183119273805</v>
      </c>
      <c r="CH107" s="17">
        <v>0.57423746556594601</v>
      </c>
      <c r="CI107" s="17">
        <v>0.57955909111619897</v>
      </c>
      <c r="CJ107" s="17">
        <v>0.57262216957884304</v>
      </c>
      <c r="CK107" s="17">
        <v>0.61475404169736003</v>
      </c>
      <c r="CL107" s="17">
        <v>0.58121476321103005</v>
      </c>
    </row>
    <row r="108" spans="2:90" x14ac:dyDescent="0.25">
      <c r="B108" t="s">
        <v>134</v>
      </c>
      <c r="C108" s="17">
        <v>0.232177771414977</v>
      </c>
      <c r="D108" s="17">
        <v>0.23960969778045299</v>
      </c>
      <c r="E108" s="17">
        <v>0.2247846729181</v>
      </c>
      <c r="F108" s="17"/>
      <c r="G108" s="17">
        <v>0.18338095894051301</v>
      </c>
      <c r="H108" s="17">
        <v>0.180112711014798</v>
      </c>
      <c r="I108" s="17">
        <v>0.18704289441878399</v>
      </c>
      <c r="J108" s="17">
        <v>0.26763732302114501</v>
      </c>
      <c r="K108" s="17">
        <v>0.24233986545236499</v>
      </c>
      <c r="L108" s="17">
        <v>0.29114952585869502</v>
      </c>
      <c r="M108" s="17"/>
      <c r="N108" s="17">
        <v>0.22092118148573101</v>
      </c>
      <c r="O108" s="17">
        <v>0.23788022393527</v>
      </c>
      <c r="P108" s="17">
        <v>0.21879029182953399</v>
      </c>
      <c r="Q108" s="17">
        <v>0.248611772686501</v>
      </c>
      <c r="R108" s="17"/>
      <c r="S108" s="17">
        <v>0.224089070861544</v>
      </c>
      <c r="T108" s="17">
        <v>0.199027686923018</v>
      </c>
      <c r="U108" s="17">
        <v>0.20197372032952399</v>
      </c>
      <c r="V108" s="17">
        <v>0.21798076230386901</v>
      </c>
      <c r="W108" s="17">
        <v>0.178717658209157</v>
      </c>
      <c r="X108" s="17">
        <v>0.26044286629761598</v>
      </c>
      <c r="Y108" s="17">
        <v>0.25685178144001303</v>
      </c>
      <c r="Z108" s="17">
        <v>0.266633421963335</v>
      </c>
      <c r="AA108" s="17">
        <v>0.30045872212062202</v>
      </c>
      <c r="AB108" s="17"/>
      <c r="AC108" s="17">
        <v>0.25269213831680898</v>
      </c>
      <c r="AD108" s="17">
        <v>0.220520832327952</v>
      </c>
      <c r="AE108" s="17">
        <v>0.222463739261929</v>
      </c>
      <c r="AF108" s="17"/>
      <c r="AG108" s="17">
        <v>0.252134019360301</v>
      </c>
      <c r="AH108" s="17">
        <v>0.196705492425958</v>
      </c>
      <c r="AI108" s="17">
        <v>0.26601378569513601</v>
      </c>
      <c r="AJ108" s="17">
        <v>0.25012116740880902</v>
      </c>
      <c r="AK108" s="17"/>
      <c r="AL108" s="17">
        <v>0.25656073054578299</v>
      </c>
      <c r="AM108" s="17">
        <v>0.244787118951868</v>
      </c>
      <c r="AN108" s="17">
        <v>0.20692049962881601</v>
      </c>
      <c r="AO108" s="17">
        <v>0.188685422149038</v>
      </c>
      <c r="AP108" s="17">
        <v>0.20686183968705099</v>
      </c>
      <c r="AQ108" s="17"/>
      <c r="AR108" s="17">
        <v>0.24701418972521</v>
      </c>
      <c r="AS108" s="17">
        <v>0.240390310335032</v>
      </c>
      <c r="AT108" s="17">
        <v>0.25987733682087999</v>
      </c>
      <c r="AU108" s="17">
        <v>0.1913509854838</v>
      </c>
      <c r="AV108" s="17">
        <v>0.18737511981795901</v>
      </c>
      <c r="AW108" s="17"/>
      <c r="AX108" s="17">
        <v>0.221327941726678</v>
      </c>
      <c r="AY108" s="17">
        <v>0.297016397469407</v>
      </c>
      <c r="AZ108" s="17">
        <v>0.23106482673748699</v>
      </c>
      <c r="BA108" s="17">
        <v>0.19849164412617301</v>
      </c>
      <c r="BB108" s="17">
        <v>0.14762508614380901</v>
      </c>
      <c r="BC108" s="17">
        <v>0.20559223026069201</v>
      </c>
      <c r="BD108" s="17"/>
      <c r="BE108" s="17">
        <v>0.22815033016900799</v>
      </c>
      <c r="BF108" s="17">
        <v>0.19685813713464601</v>
      </c>
      <c r="BG108" s="17">
        <v>0.273275574217138</v>
      </c>
      <c r="BH108" s="17"/>
      <c r="BI108" s="17">
        <v>0.26541027300901199</v>
      </c>
      <c r="BJ108" s="17">
        <v>0.22374079375939299</v>
      </c>
      <c r="BK108" s="17"/>
      <c r="BL108" s="17">
        <v>0.25132628791656098</v>
      </c>
      <c r="BM108" s="17">
        <v>0.20958050865191299</v>
      </c>
      <c r="BN108" s="17">
        <v>0.27261334660386499</v>
      </c>
      <c r="BO108" s="17">
        <v>0.24598468690036099</v>
      </c>
      <c r="BP108" s="17">
        <v>0.20532822428467801</v>
      </c>
      <c r="BQ108" s="17"/>
      <c r="BR108" s="17">
        <v>0.24742983635604701</v>
      </c>
      <c r="BS108" s="17">
        <v>0.16499151089055999</v>
      </c>
      <c r="BT108" s="17">
        <v>0.12978425444841901</v>
      </c>
      <c r="BU108" s="17">
        <v>0.19601635549979499</v>
      </c>
      <c r="BV108" s="17"/>
      <c r="BW108" s="17">
        <v>0.19637792620036501</v>
      </c>
      <c r="BX108" s="17">
        <v>0.22270589249848399</v>
      </c>
      <c r="BY108" s="17">
        <v>0.212577075451023</v>
      </c>
      <c r="BZ108" s="17">
        <v>0.26009007494651298</v>
      </c>
      <c r="CA108" s="17">
        <v>0.268353996736581</v>
      </c>
      <c r="CB108" s="17"/>
      <c r="CC108" s="17">
        <v>0.30255806345714598</v>
      </c>
      <c r="CD108" s="17">
        <v>0.24725752432020701</v>
      </c>
      <c r="CE108" s="17">
        <v>0.26713437100818099</v>
      </c>
      <c r="CF108" s="17">
        <v>0.23559683484532901</v>
      </c>
      <c r="CG108" s="17">
        <v>0.227044993294679</v>
      </c>
      <c r="CH108" s="17">
        <v>0.213859143049309</v>
      </c>
      <c r="CI108" s="17">
        <v>0.21938680982504799</v>
      </c>
      <c r="CJ108" s="17">
        <v>0.22576161797632899</v>
      </c>
      <c r="CK108" s="17">
        <v>0.16779091512850999</v>
      </c>
      <c r="CL108" s="17">
        <v>0.20177786262950301</v>
      </c>
    </row>
    <row r="109" spans="2:90" x14ac:dyDescent="0.25">
      <c r="B109" t="s">
        <v>111</v>
      </c>
      <c r="C109" s="17">
        <v>0.121962820202507</v>
      </c>
      <c r="D109" s="17">
        <v>9.5174473223481104E-2</v>
      </c>
      <c r="E109" s="17">
        <v>0.14573010271429401</v>
      </c>
      <c r="F109" s="17"/>
      <c r="G109" s="17">
        <v>0.163609257403662</v>
      </c>
      <c r="H109" s="17">
        <v>0.13925572034217401</v>
      </c>
      <c r="I109" s="17">
        <v>0.135837708427823</v>
      </c>
      <c r="J109" s="17">
        <v>0.12907171709419801</v>
      </c>
      <c r="K109" s="17">
        <v>0.14231645673413301</v>
      </c>
      <c r="L109" s="17">
        <v>6.2163730455862001E-2</v>
      </c>
      <c r="M109" s="17"/>
      <c r="N109" s="17">
        <v>7.8050193485690103E-2</v>
      </c>
      <c r="O109" s="17">
        <v>0.126404085729933</v>
      </c>
      <c r="P109" s="17">
        <v>0.128753450878897</v>
      </c>
      <c r="Q109" s="17">
        <v>0.16062014215043799</v>
      </c>
      <c r="R109" s="17"/>
      <c r="S109" s="17">
        <v>0.16698840009762</v>
      </c>
      <c r="T109" s="17">
        <v>0.12396976106226799</v>
      </c>
      <c r="U109" s="17">
        <v>9.4749973054328293E-2</v>
      </c>
      <c r="V109" s="17">
        <v>9.6644440875877993E-2</v>
      </c>
      <c r="W109" s="17">
        <v>0.123522641682156</v>
      </c>
      <c r="X109" s="17">
        <v>0.121648533505155</v>
      </c>
      <c r="Y109" s="17">
        <v>0.117689914375041</v>
      </c>
      <c r="Z109" s="17">
        <v>8.7998323567068507E-2</v>
      </c>
      <c r="AA109" s="17">
        <v>0.12299693066280799</v>
      </c>
      <c r="AB109" s="17"/>
      <c r="AC109" s="17">
        <v>9.8765221634797604E-2</v>
      </c>
      <c r="AD109" s="17">
        <v>0.10499083528403599</v>
      </c>
      <c r="AE109" s="17">
        <v>0.17955574784415601</v>
      </c>
      <c r="AF109" s="17"/>
      <c r="AG109" s="17">
        <v>7.9504151995321001E-2</v>
      </c>
      <c r="AH109" s="17">
        <v>0.10773699271513899</v>
      </c>
      <c r="AI109" s="17">
        <v>9.2839380839028596E-2</v>
      </c>
      <c r="AJ109" s="17">
        <v>9.9061208515934196E-2</v>
      </c>
      <c r="AK109" s="17"/>
      <c r="AL109" s="17">
        <v>0.14861762592507299</v>
      </c>
      <c r="AM109" s="17">
        <v>0.13685007265211799</v>
      </c>
      <c r="AN109" s="17">
        <v>0.10893789801876499</v>
      </c>
      <c r="AO109" s="17">
        <v>9.7649711157478794E-2</v>
      </c>
      <c r="AP109" s="17">
        <v>0.17330679117339701</v>
      </c>
      <c r="AQ109" s="17"/>
      <c r="AR109" s="17">
        <v>0.165599335535523</v>
      </c>
      <c r="AS109" s="17">
        <v>0.123960659856325</v>
      </c>
      <c r="AT109" s="17">
        <v>9.6314526467213599E-2</v>
      </c>
      <c r="AU109" s="17">
        <v>0.105000892924418</v>
      </c>
      <c r="AV109" s="17">
        <v>0.113577110447</v>
      </c>
      <c r="AW109" s="17"/>
      <c r="AX109" s="17">
        <v>0.173470958437421</v>
      </c>
      <c r="AY109" s="17">
        <v>0.13020174573393101</v>
      </c>
      <c r="AZ109" s="17">
        <v>0.14677398924249599</v>
      </c>
      <c r="BA109" s="17">
        <v>8.3322911523819307E-2</v>
      </c>
      <c r="BB109" s="17">
        <v>4.1532827932032501E-2</v>
      </c>
      <c r="BC109" s="17">
        <v>8.4788024995402098E-2</v>
      </c>
      <c r="BD109" s="17"/>
      <c r="BE109" s="17">
        <v>0.14184014143738</v>
      </c>
      <c r="BF109" s="17">
        <v>0.114610681560079</v>
      </c>
      <c r="BG109" s="17">
        <v>9.67037727333417E-2</v>
      </c>
      <c r="BH109" s="17"/>
      <c r="BI109" s="17">
        <v>0.14657992346816801</v>
      </c>
      <c r="BJ109" s="17">
        <v>0.11571309658149399</v>
      </c>
      <c r="BK109" s="17"/>
      <c r="BL109" s="17">
        <v>8.28624571422127E-2</v>
      </c>
      <c r="BM109" s="17">
        <v>0.123934501438605</v>
      </c>
      <c r="BN109" s="17">
        <v>0.162454526651231</v>
      </c>
      <c r="BO109" s="17">
        <v>0.116981609301374</v>
      </c>
      <c r="BP109" s="17">
        <v>0.164577817266296</v>
      </c>
      <c r="BQ109" s="17"/>
      <c r="BR109" s="17">
        <v>0.112426221861122</v>
      </c>
      <c r="BS109" s="17">
        <v>0.16680240564278201</v>
      </c>
      <c r="BT109" s="17">
        <v>0.171471561496882</v>
      </c>
      <c r="BU109" s="17">
        <v>0.149232061147826</v>
      </c>
      <c r="BV109" s="17"/>
      <c r="BW109" s="17">
        <v>0.11609266389003001</v>
      </c>
      <c r="BX109" s="17">
        <v>0.117297960036363</v>
      </c>
      <c r="BY109" s="17">
        <v>0.12226568761357801</v>
      </c>
      <c r="BZ109" s="17">
        <v>9.9802438674957403E-2</v>
      </c>
      <c r="CA109" s="17">
        <v>0.14748354195546901</v>
      </c>
      <c r="CB109" s="17"/>
      <c r="CC109" s="17">
        <v>0.14342103922737601</v>
      </c>
      <c r="CD109" s="17">
        <v>0.163443583897627</v>
      </c>
      <c r="CE109" s="17">
        <v>0.128074250664658</v>
      </c>
      <c r="CF109" s="17">
        <v>0.13468035848847801</v>
      </c>
      <c r="CG109" s="17">
        <v>0.15869553931042699</v>
      </c>
      <c r="CH109" s="17">
        <v>0.110969208915302</v>
      </c>
      <c r="CI109" s="17">
        <v>7.8754081998775094E-2</v>
      </c>
      <c r="CJ109" s="17">
        <v>8.9728098757776195E-2</v>
      </c>
      <c r="CK109" s="17">
        <v>8.8991556323217605E-2</v>
      </c>
      <c r="CL109" s="17">
        <v>7.9074791833426999E-2</v>
      </c>
    </row>
    <row r="110" spans="2:90" x14ac:dyDescent="0.25"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</row>
    <row r="111" spans="2:90" x14ac:dyDescent="0.25">
      <c r="B111" s="6" t="s">
        <v>149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</row>
    <row r="112" spans="2:90" x14ac:dyDescent="0.25">
      <c r="B112" s="24" t="s">
        <v>113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</row>
    <row r="113" spans="2:90" x14ac:dyDescent="0.25">
      <c r="B113" t="s">
        <v>132</v>
      </c>
      <c r="C113" s="17">
        <v>0.118363319655237</v>
      </c>
      <c r="D113" s="17">
        <v>0.13280018959721601</v>
      </c>
      <c r="E113" s="17">
        <v>0.105362063348407</v>
      </c>
      <c r="F113" s="17"/>
      <c r="G113" s="17">
        <v>0.229446427102102</v>
      </c>
      <c r="H113" s="17">
        <v>0.20508017250208399</v>
      </c>
      <c r="I113" s="17">
        <v>0.14549046025599399</v>
      </c>
      <c r="J113" s="17">
        <v>6.8373456226604595E-2</v>
      </c>
      <c r="K113" s="17">
        <v>6.4229736610513594E-2</v>
      </c>
      <c r="L113" s="17">
        <v>5.9091799746461601E-2</v>
      </c>
      <c r="M113" s="17"/>
      <c r="N113" s="17">
        <v>0.159037023706465</v>
      </c>
      <c r="O113" s="17">
        <v>0.113136840170718</v>
      </c>
      <c r="P113" s="17">
        <v>0.109808607053084</v>
      </c>
      <c r="Q113" s="17">
        <v>8.9146544778093306E-2</v>
      </c>
      <c r="R113" s="17"/>
      <c r="S113" s="17">
        <v>0.25939501550920602</v>
      </c>
      <c r="T113" s="17">
        <v>8.2733789140171404E-2</v>
      </c>
      <c r="U113" s="17">
        <v>6.4431601086399601E-2</v>
      </c>
      <c r="V113" s="17">
        <v>7.2428170304000797E-2</v>
      </c>
      <c r="W113" s="17">
        <v>9.2383838259869705E-2</v>
      </c>
      <c r="X113" s="17">
        <v>0.122676555044506</v>
      </c>
      <c r="Y113" s="17">
        <v>9.4044599119216504E-2</v>
      </c>
      <c r="Z113" s="17">
        <v>8.5886395066945703E-2</v>
      </c>
      <c r="AA113" s="17">
        <v>0.118461749314261</v>
      </c>
      <c r="AB113" s="17"/>
      <c r="AC113" s="17">
        <v>8.9084032038010505E-2</v>
      </c>
      <c r="AD113" s="17">
        <v>0.13560140888573</v>
      </c>
      <c r="AE113" s="17">
        <v>0.141145334948901</v>
      </c>
      <c r="AF113" s="17"/>
      <c r="AG113" s="17">
        <v>9.9876150723779006E-2</v>
      </c>
      <c r="AH113" s="17">
        <v>0.22301046301840299</v>
      </c>
      <c r="AI113" s="17">
        <v>9.3379141637963001E-2</v>
      </c>
      <c r="AJ113" s="17">
        <v>6.6797738187351199E-2</v>
      </c>
      <c r="AK113" s="17"/>
      <c r="AL113" s="17">
        <v>7.0830565415452795E-2</v>
      </c>
      <c r="AM113" s="17">
        <v>9.0682259371993798E-2</v>
      </c>
      <c r="AN113" s="17">
        <v>0.15490997517309299</v>
      </c>
      <c r="AO113" s="17">
        <v>0.231069942456234</v>
      </c>
      <c r="AP113" s="17">
        <v>0.30273317176180597</v>
      </c>
      <c r="AQ113" s="17"/>
      <c r="AR113" s="17">
        <v>0.11006863940678099</v>
      </c>
      <c r="AS113" s="17">
        <v>0.109778084152534</v>
      </c>
      <c r="AT113" s="17">
        <v>0.100172540480964</v>
      </c>
      <c r="AU113" s="17">
        <v>0.120433429811031</v>
      </c>
      <c r="AV113" s="17">
        <v>0.23108895238754601</v>
      </c>
      <c r="AW113" s="17"/>
      <c r="AX113" s="17">
        <v>0.26052196916339398</v>
      </c>
      <c r="AY113" s="17">
        <v>0.108432529203421</v>
      </c>
      <c r="AZ113" s="17">
        <v>9.8794357221701101E-2</v>
      </c>
      <c r="BA113" s="17">
        <v>4.4980560396416597E-2</v>
      </c>
      <c r="BB113" s="17">
        <v>2.5945202633025501E-2</v>
      </c>
      <c r="BC113" s="17">
        <v>4.1697534035443302E-2</v>
      </c>
      <c r="BD113" s="17"/>
      <c r="BE113" s="17">
        <v>0.10469281649683899</v>
      </c>
      <c r="BF113" s="17">
        <v>0.199486491807008</v>
      </c>
      <c r="BG113" s="17">
        <v>6.1023243709755398E-2</v>
      </c>
      <c r="BH113" s="17"/>
      <c r="BI113" s="17">
        <v>9.1892719759030905E-2</v>
      </c>
      <c r="BJ113" s="17">
        <v>0.125083603989603</v>
      </c>
      <c r="BK113" s="17"/>
      <c r="BL113" s="17">
        <v>9.7409920730703994E-2</v>
      </c>
      <c r="BM113" s="17">
        <v>0.12111062815081899</v>
      </c>
      <c r="BN113" s="17">
        <v>0.10642785460755901</v>
      </c>
      <c r="BO113" s="17">
        <v>0.15584816554466499</v>
      </c>
      <c r="BP113" s="17">
        <v>0.15049413477177201</v>
      </c>
      <c r="BQ113" s="17"/>
      <c r="BR113" s="17">
        <v>8.76300665307891E-2</v>
      </c>
      <c r="BS113" s="17">
        <v>0.187770266109407</v>
      </c>
      <c r="BT113" s="17">
        <v>0.39323848844411202</v>
      </c>
      <c r="BU113" s="17">
        <v>0.26215305024429603</v>
      </c>
      <c r="BV113" s="17"/>
      <c r="BW113" s="17">
        <v>0.117926669628515</v>
      </c>
      <c r="BX113" s="17">
        <v>0.106006640704866</v>
      </c>
      <c r="BY113" s="17">
        <v>0.111435130536474</v>
      </c>
      <c r="BZ113" s="17">
        <v>0.10943376678535199</v>
      </c>
      <c r="CA113" s="17">
        <v>0.134699979189154</v>
      </c>
      <c r="CB113" s="17"/>
      <c r="CC113" s="17">
        <v>0.16871674303912601</v>
      </c>
      <c r="CD113" s="17">
        <v>0.13431586313002999</v>
      </c>
      <c r="CE113" s="17">
        <v>0.15162753578198199</v>
      </c>
      <c r="CF113" s="17">
        <v>0.135949065613056</v>
      </c>
      <c r="CG113" s="17">
        <v>0.12744595426612601</v>
      </c>
      <c r="CH113" s="17">
        <v>0.100224225452109</v>
      </c>
      <c r="CI113" s="17">
        <v>9.12051069010585E-2</v>
      </c>
      <c r="CJ113" s="17">
        <v>8.4349064731311096E-2</v>
      </c>
      <c r="CK113" s="17">
        <v>8.7901903994523398E-2</v>
      </c>
      <c r="CL113" s="17">
        <v>5.1780708814183798E-2</v>
      </c>
    </row>
    <row r="114" spans="2:90" x14ac:dyDescent="0.25">
      <c r="B114" t="s">
        <v>133</v>
      </c>
      <c r="C114" s="17">
        <v>0.41624831109431198</v>
      </c>
      <c r="D114" s="17">
        <v>0.39996335021301499</v>
      </c>
      <c r="E114" s="17">
        <v>0.431419863257271</v>
      </c>
      <c r="F114" s="17"/>
      <c r="G114" s="17">
        <v>0.372832159742015</v>
      </c>
      <c r="H114" s="17">
        <v>0.44484701484031802</v>
      </c>
      <c r="I114" s="17">
        <v>0.43896005427506002</v>
      </c>
      <c r="J114" s="17">
        <v>0.42390074189169502</v>
      </c>
      <c r="K114" s="17">
        <v>0.43149915195685901</v>
      </c>
      <c r="L114" s="17">
        <v>0.38322464990937699</v>
      </c>
      <c r="M114" s="17"/>
      <c r="N114" s="17">
        <v>0.40677899634913101</v>
      </c>
      <c r="O114" s="17">
        <v>0.41627478271722101</v>
      </c>
      <c r="P114" s="17">
        <v>0.41834499713338502</v>
      </c>
      <c r="Q114" s="17">
        <v>0.42312728177143299</v>
      </c>
      <c r="R114" s="17"/>
      <c r="S114" s="17">
        <v>0.47368566980573601</v>
      </c>
      <c r="T114" s="17">
        <v>0.45417030963674299</v>
      </c>
      <c r="U114" s="17">
        <v>0.45351467052101202</v>
      </c>
      <c r="V114" s="17">
        <v>0.36015489911077903</v>
      </c>
      <c r="W114" s="17">
        <v>0.35988597747136097</v>
      </c>
      <c r="X114" s="17">
        <v>0.42832764699748599</v>
      </c>
      <c r="Y114" s="17">
        <v>0.32496022697002602</v>
      </c>
      <c r="Z114" s="17">
        <v>0.42888746930361399</v>
      </c>
      <c r="AA114" s="17">
        <v>0.40964834802579098</v>
      </c>
      <c r="AB114" s="17"/>
      <c r="AC114" s="17">
        <v>0.42021670341339001</v>
      </c>
      <c r="AD114" s="17">
        <v>0.42660450481052598</v>
      </c>
      <c r="AE114" s="17">
        <v>0.39786785922994899</v>
      </c>
      <c r="AF114" s="17"/>
      <c r="AG114" s="17">
        <v>0.416745169898951</v>
      </c>
      <c r="AH114" s="17">
        <v>0.39763374776586502</v>
      </c>
      <c r="AI114" s="17">
        <v>0.45130906702746298</v>
      </c>
      <c r="AJ114" s="17">
        <v>0.42546053179062898</v>
      </c>
      <c r="AK114" s="17"/>
      <c r="AL114" s="17">
        <v>0.40556650023531199</v>
      </c>
      <c r="AM114" s="17">
        <v>0.42493242595344699</v>
      </c>
      <c r="AN114" s="17">
        <v>0.42565006004495198</v>
      </c>
      <c r="AO114" s="17">
        <v>0.408837806412435</v>
      </c>
      <c r="AP114" s="17">
        <v>0.32393585993637702</v>
      </c>
      <c r="AQ114" s="17"/>
      <c r="AR114" s="17">
        <v>0.40695934515354798</v>
      </c>
      <c r="AS114" s="17">
        <v>0.41487338944309499</v>
      </c>
      <c r="AT114" s="17">
        <v>0.42244494957953199</v>
      </c>
      <c r="AU114" s="17">
        <v>0.44759967595484002</v>
      </c>
      <c r="AV114" s="17">
        <v>0.38104472238298498</v>
      </c>
      <c r="AW114" s="17"/>
      <c r="AX114" s="17">
        <v>0.45255742720967101</v>
      </c>
      <c r="AY114" s="17">
        <v>0.41849051057932202</v>
      </c>
      <c r="AZ114" s="17">
        <v>0.56648904629180896</v>
      </c>
      <c r="BA114" s="17">
        <v>0.47378442765048401</v>
      </c>
      <c r="BB114" s="17">
        <v>0.16131122296922901</v>
      </c>
      <c r="BC114" s="17">
        <v>0.25031811021063999</v>
      </c>
      <c r="BD114" s="17"/>
      <c r="BE114" s="17">
        <v>0.42308752604587202</v>
      </c>
      <c r="BF114" s="17">
        <v>0.42258118778572901</v>
      </c>
      <c r="BG114" s="17">
        <v>0.40393937446008399</v>
      </c>
      <c r="BH114" s="17"/>
      <c r="BI114" s="17">
        <v>0.39329557969144902</v>
      </c>
      <c r="BJ114" s="17">
        <v>0.42207548848667897</v>
      </c>
      <c r="BK114" s="17"/>
      <c r="BL114" s="17">
        <v>0.39564797931385498</v>
      </c>
      <c r="BM114" s="17">
        <v>0.42469080654837199</v>
      </c>
      <c r="BN114" s="17">
        <v>0.43979156902213301</v>
      </c>
      <c r="BO114" s="17">
        <v>0.42106197399802497</v>
      </c>
      <c r="BP114" s="17">
        <v>0.45363067133587598</v>
      </c>
      <c r="BQ114" s="17"/>
      <c r="BR114" s="17">
        <v>0.41146913859987699</v>
      </c>
      <c r="BS114" s="17">
        <v>0.50127098828067695</v>
      </c>
      <c r="BT114" s="17">
        <v>0.37087029729610099</v>
      </c>
      <c r="BU114" s="17">
        <v>0.43121264313466401</v>
      </c>
      <c r="BV114" s="17"/>
      <c r="BW114" s="17">
        <v>0.48026568043646001</v>
      </c>
      <c r="BX114" s="17">
        <v>0.41868881420156501</v>
      </c>
      <c r="BY114" s="17">
        <v>0.37864739493782301</v>
      </c>
      <c r="BZ114" s="17">
        <v>0.38610107538250499</v>
      </c>
      <c r="CA114" s="17">
        <v>0.42886523459870801</v>
      </c>
      <c r="CB114" s="17"/>
      <c r="CC114" s="17">
        <v>0.43429212903515602</v>
      </c>
      <c r="CD114" s="17">
        <v>0.45124584691765401</v>
      </c>
      <c r="CE114" s="17">
        <v>0.44442434998762198</v>
      </c>
      <c r="CF114" s="17">
        <v>0.41710452723383301</v>
      </c>
      <c r="CG114" s="17">
        <v>0.42627215784852401</v>
      </c>
      <c r="CH114" s="17">
        <v>0.378174273183631</v>
      </c>
      <c r="CI114" s="17">
        <v>0.424167775823593</v>
      </c>
      <c r="CJ114" s="17">
        <v>0.36417196276497799</v>
      </c>
      <c r="CK114" s="17">
        <v>0.390745205423848</v>
      </c>
      <c r="CL114" s="17">
        <v>0.43759410300031198</v>
      </c>
    </row>
    <row r="115" spans="2:90" x14ac:dyDescent="0.25">
      <c r="B115" t="s">
        <v>134</v>
      </c>
      <c r="C115" s="17">
        <v>0.43227623916178998</v>
      </c>
      <c r="D115" s="17">
        <v>0.43289415701968698</v>
      </c>
      <c r="E115" s="17">
        <v>0.43212315263503498</v>
      </c>
      <c r="F115" s="17"/>
      <c r="G115" s="17">
        <v>0.32143249340558699</v>
      </c>
      <c r="H115" s="17">
        <v>0.28642116178291999</v>
      </c>
      <c r="I115" s="17">
        <v>0.38386092392589499</v>
      </c>
      <c r="J115" s="17">
        <v>0.48526700105213499</v>
      </c>
      <c r="K115" s="17">
        <v>0.48603488659715299</v>
      </c>
      <c r="L115" s="17">
        <v>0.54741588419710296</v>
      </c>
      <c r="M115" s="17"/>
      <c r="N115" s="17">
        <v>0.412850559296562</v>
      </c>
      <c r="O115" s="17">
        <v>0.44023563058634801</v>
      </c>
      <c r="P115" s="17">
        <v>0.44794986344686899</v>
      </c>
      <c r="Q115" s="17">
        <v>0.43041828580334901</v>
      </c>
      <c r="R115" s="17"/>
      <c r="S115" s="17">
        <v>0.22690280919828801</v>
      </c>
      <c r="T115" s="17">
        <v>0.43816559363635599</v>
      </c>
      <c r="U115" s="17">
        <v>0.467731603744314</v>
      </c>
      <c r="V115" s="17">
        <v>0.53433650459853599</v>
      </c>
      <c r="W115" s="17">
        <v>0.49988345531698603</v>
      </c>
      <c r="X115" s="17">
        <v>0.41015605621366302</v>
      </c>
      <c r="Y115" s="17">
        <v>0.53390390162419199</v>
      </c>
      <c r="Z115" s="17">
        <v>0.47434051937527399</v>
      </c>
      <c r="AA115" s="17">
        <v>0.43879412440691201</v>
      </c>
      <c r="AB115" s="17"/>
      <c r="AC115" s="17">
        <v>0.47348309538786498</v>
      </c>
      <c r="AD115" s="17">
        <v>0.41682152681858198</v>
      </c>
      <c r="AE115" s="17">
        <v>0.39297992649366797</v>
      </c>
      <c r="AF115" s="17"/>
      <c r="AG115" s="17">
        <v>0.46163416777571298</v>
      </c>
      <c r="AH115" s="17">
        <v>0.35316159369101702</v>
      </c>
      <c r="AI115" s="17">
        <v>0.43014625944102303</v>
      </c>
      <c r="AJ115" s="17">
        <v>0.48960689861295598</v>
      </c>
      <c r="AK115" s="17"/>
      <c r="AL115" s="17">
        <v>0.484636307493297</v>
      </c>
      <c r="AM115" s="17">
        <v>0.44972225644921698</v>
      </c>
      <c r="AN115" s="17">
        <v>0.39434738889242499</v>
      </c>
      <c r="AO115" s="17">
        <v>0.32702616995435402</v>
      </c>
      <c r="AP115" s="17">
        <v>0.32821891881064102</v>
      </c>
      <c r="AQ115" s="17"/>
      <c r="AR115" s="17">
        <v>0.41629887463054699</v>
      </c>
      <c r="AS115" s="17">
        <v>0.44345681674073101</v>
      </c>
      <c r="AT115" s="17">
        <v>0.45251213601789197</v>
      </c>
      <c r="AU115" s="17">
        <v>0.41018506903384899</v>
      </c>
      <c r="AV115" s="17">
        <v>0.37992761295495098</v>
      </c>
      <c r="AW115" s="17"/>
      <c r="AX115" s="17">
        <v>0.243831468179462</v>
      </c>
      <c r="AY115" s="17">
        <v>0.44046910868747502</v>
      </c>
      <c r="AZ115" s="17">
        <v>0.30595936460916701</v>
      </c>
      <c r="BA115" s="17">
        <v>0.450527776693944</v>
      </c>
      <c r="BB115" s="17">
        <v>0.78728036380431898</v>
      </c>
      <c r="BC115" s="17">
        <v>0.68497916663687197</v>
      </c>
      <c r="BD115" s="17"/>
      <c r="BE115" s="17">
        <v>0.424188725564078</v>
      </c>
      <c r="BF115" s="17">
        <v>0.34997157510743698</v>
      </c>
      <c r="BG115" s="17">
        <v>0.52159398520293299</v>
      </c>
      <c r="BH115" s="17"/>
      <c r="BI115" s="17">
        <v>0.49215693543670802</v>
      </c>
      <c r="BJ115" s="17">
        <v>0.41707388988806099</v>
      </c>
      <c r="BK115" s="17"/>
      <c r="BL115" s="17">
        <v>0.49104450129886301</v>
      </c>
      <c r="BM115" s="17">
        <v>0.424553024980792</v>
      </c>
      <c r="BN115" s="17">
        <v>0.422738562088392</v>
      </c>
      <c r="BO115" s="17">
        <v>0.36595255307081898</v>
      </c>
      <c r="BP115" s="17">
        <v>0.34972684932435699</v>
      </c>
      <c r="BQ115" s="17"/>
      <c r="BR115" s="17">
        <v>0.47477199513114499</v>
      </c>
      <c r="BS115" s="17">
        <v>0.22853263470845001</v>
      </c>
      <c r="BT115" s="17">
        <v>0.17445342238445299</v>
      </c>
      <c r="BU115" s="17">
        <v>0.27412365184798798</v>
      </c>
      <c r="BV115" s="17"/>
      <c r="BW115" s="17">
        <v>0.37923261277724801</v>
      </c>
      <c r="BX115" s="17">
        <v>0.45189574378460501</v>
      </c>
      <c r="BY115" s="17">
        <v>0.47172609747183097</v>
      </c>
      <c r="BZ115" s="17">
        <v>0.47483654579229101</v>
      </c>
      <c r="CA115" s="17">
        <v>0.39987964799109599</v>
      </c>
      <c r="CB115" s="17"/>
      <c r="CC115" s="17">
        <v>0.36042242599617202</v>
      </c>
      <c r="CD115" s="17">
        <v>0.358230025809671</v>
      </c>
      <c r="CE115" s="17">
        <v>0.37294649042095301</v>
      </c>
      <c r="CF115" s="17">
        <v>0.42023718305576402</v>
      </c>
      <c r="CG115" s="17">
        <v>0.413609163757438</v>
      </c>
      <c r="CH115" s="17">
        <v>0.49373598460650298</v>
      </c>
      <c r="CI115" s="17">
        <v>0.46658154205330699</v>
      </c>
      <c r="CJ115" s="17">
        <v>0.52214636651996904</v>
      </c>
      <c r="CK115" s="17">
        <v>0.50417981266135903</v>
      </c>
      <c r="CL115" s="17">
        <v>0.49474536763377103</v>
      </c>
    </row>
    <row r="116" spans="2:90" x14ac:dyDescent="0.25">
      <c r="B116" t="s">
        <v>111</v>
      </c>
      <c r="C116" s="17">
        <v>3.3112130088660797E-2</v>
      </c>
      <c r="D116" s="17">
        <v>3.4342303170082897E-2</v>
      </c>
      <c r="E116" s="17">
        <v>3.10949207592865E-2</v>
      </c>
      <c r="F116" s="17"/>
      <c r="G116" s="17">
        <v>7.6288919750295697E-2</v>
      </c>
      <c r="H116" s="17">
        <v>6.3651650874679097E-2</v>
      </c>
      <c r="I116" s="17">
        <v>3.1688561543051101E-2</v>
      </c>
      <c r="J116" s="17">
        <v>2.2458800829565299E-2</v>
      </c>
      <c r="K116" s="17">
        <v>1.8236224835473599E-2</v>
      </c>
      <c r="L116" s="17">
        <v>1.02676661470586E-2</v>
      </c>
      <c r="M116" s="17"/>
      <c r="N116" s="17">
        <v>2.1333420647842501E-2</v>
      </c>
      <c r="O116" s="17">
        <v>3.0352746525712699E-2</v>
      </c>
      <c r="P116" s="17">
        <v>2.3896532366662199E-2</v>
      </c>
      <c r="Q116" s="17">
        <v>5.7307887647123801E-2</v>
      </c>
      <c r="R116" s="17"/>
      <c r="S116" s="17">
        <v>4.0016505486769202E-2</v>
      </c>
      <c r="T116" s="17">
        <v>2.4930307586729299E-2</v>
      </c>
      <c r="U116" s="17">
        <v>1.43221246482741E-2</v>
      </c>
      <c r="V116" s="17">
        <v>3.3080425986684002E-2</v>
      </c>
      <c r="W116" s="17">
        <v>4.7846728951783303E-2</v>
      </c>
      <c r="X116" s="17">
        <v>3.8839741744345901E-2</v>
      </c>
      <c r="Y116" s="17">
        <v>4.7091272286566198E-2</v>
      </c>
      <c r="Z116" s="17">
        <v>1.0885616254166E-2</v>
      </c>
      <c r="AA116" s="17">
        <v>3.3095778253036799E-2</v>
      </c>
      <c r="AB116" s="17"/>
      <c r="AC116" s="17">
        <v>1.7216169160733499E-2</v>
      </c>
      <c r="AD116" s="17">
        <v>2.0972559485162402E-2</v>
      </c>
      <c r="AE116" s="17">
        <v>6.8006879327481201E-2</v>
      </c>
      <c r="AF116" s="17"/>
      <c r="AG116" s="17">
        <v>2.1744511601557E-2</v>
      </c>
      <c r="AH116" s="17">
        <v>2.6194195524715799E-2</v>
      </c>
      <c r="AI116" s="17">
        <v>2.5165531893551099E-2</v>
      </c>
      <c r="AJ116" s="17">
        <v>1.8134831409063398E-2</v>
      </c>
      <c r="AK116" s="17"/>
      <c r="AL116" s="17">
        <v>3.8966626855938498E-2</v>
      </c>
      <c r="AM116" s="17">
        <v>3.4663058225342103E-2</v>
      </c>
      <c r="AN116" s="17">
        <v>2.5092575889529799E-2</v>
      </c>
      <c r="AO116" s="17">
        <v>3.3066081176977201E-2</v>
      </c>
      <c r="AP116" s="17">
        <v>4.5112049491176198E-2</v>
      </c>
      <c r="AQ116" s="17"/>
      <c r="AR116" s="17">
        <v>6.6673140809124606E-2</v>
      </c>
      <c r="AS116" s="17">
        <v>3.1891709663639897E-2</v>
      </c>
      <c r="AT116" s="17">
        <v>2.4870373921611798E-2</v>
      </c>
      <c r="AU116" s="17">
        <v>2.17818252002808E-2</v>
      </c>
      <c r="AV116" s="17">
        <v>7.93871227451802E-3</v>
      </c>
      <c r="AW116" s="17"/>
      <c r="AX116" s="17">
        <v>4.3089135447473503E-2</v>
      </c>
      <c r="AY116" s="17">
        <v>3.2607851529781698E-2</v>
      </c>
      <c r="AZ116" s="17">
        <v>2.8757231877322698E-2</v>
      </c>
      <c r="BA116" s="17">
        <v>3.0707235259154898E-2</v>
      </c>
      <c r="BB116" s="17">
        <v>2.5463210593426499E-2</v>
      </c>
      <c r="BC116" s="17">
        <v>2.30051891170448E-2</v>
      </c>
      <c r="BD116" s="17"/>
      <c r="BE116" s="17">
        <v>4.8030931893209901E-2</v>
      </c>
      <c r="BF116" s="17">
        <v>2.7960745299825899E-2</v>
      </c>
      <c r="BG116" s="17">
        <v>1.34433966272274E-2</v>
      </c>
      <c r="BH116" s="17"/>
      <c r="BI116" s="17">
        <v>2.2654765112811601E-2</v>
      </c>
      <c r="BJ116" s="17">
        <v>3.5767017635656699E-2</v>
      </c>
      <c r="BK116" s="17"/>
      <c r="BL116" s="17">
        <v>1.5897598656578499E-2</v>
      </c>
      <c r="BM116" s="17">
        <v>2.9645540320017399E-2</v>
      </c>
      <c r="BN116" s="17">
        <v>3.1042014281915501E-2</v>
      </c>
      <c r="BO116" s="17">
        <v>5.71373073864914E-2</v>
      </c>
      <c r="BP116" s="17">
        <v>4.6148344567995402E-2</v>
      </c>
      <c r="BQ116" s="17"/>
      <c r="BR116" s="17">
        <v>2.6128799738188199E-2</v>
      </c>
      <c r="BS116" s="17">
        <v>8.2426110901465496E-2</v>
      </c>
      <c r="BT116" s="17">
        <v>6.1437791875334699E-2</v>
      </c>
      <c r="BU116" s="17">
        <v>3.2510654773051498E-2</v>
      </c>
      <c r="BV116" s="17"/>
      <c r="BW116" s="17">
        <v>2.2575037157776801E-2</v>
      </c>
      <c r="BX116" s="17">
        <v>2.34088013089639E-2</v>
      </c>
      <c r="BY116" s="17">
        <v>3.8191377053872301E-2</v>
      </c>
      <c r="BZ116" s="17">
        <v>2.9628612039852099E-2</v>
      </c>
      <c r="CA116" s="17">
        <v>3.6555138221041797E-2</v>
      </c>
      <c r="CB116" s="17"/>
      <c r="CC116" s="17">
        <v>3.6568701929546699E-2</v>
      </c>
      <c r="CD116" s="17">
        <v>5.6208264142645001E-2</v>
      </c>
      <c r="CE116" s="17">
        <v>3.1001623809443001E-2</v>
      </c>
      <c r="CF116" s="17">
        <v>2.6709224097347099E-2</v>
      </c>
      <c r="CG116" s="17">
        <v>3.2672724127911702E-2</v>
      </c>
      <c r="CH116" s="17">
        <v>2.78655167577571E-2</v>
      </c>
      <c r="CI116" s="17">
        <v>1.80455752220413E-2</v>
      </c>
      <c r="CJ116" s="17">
        <v>2.9332605983742301E-2</v>
      </c>
      <c r="CK116" s="17">
        <v>1.7173077920270199E-2</v>
      </c>
      <c r="CL116" s="17">
        <v>1.5879820551732999E-2</v>
      </c>
    </row>
    <row r="117" spans="2:90" x14ac:dyDescent="0.25"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</row>
    <row r="118" spans="2:90" x14ac:dyDescent="0.25">
      <c r="B118" s="6" t="s">
        <v>150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</row>
    <row r="119" spans="2:90" x14ac:dyDescent="0.25">
      <c r="B119" s="24" t="s">
        <v>113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</row>
    <row r="120" spans="2:90" x14ac:dyDescent="0.25">
      <c r="B120" t="s">
        <v>132</v>
      </c>
      <c r="C120" s="17">
        <v>0.38124292218169498</v>
      </c>
      <c r="D120" s="17">
        <v>0.35419417874593601</v>
      </c>
      <c r="E120" s="17">
        <v>0.40673843169046398</v>
      </c>
      <c r="F120" s="17"/>
      <c r="G120" s="17">
        <v>0.35705570052186902</v>
      </c>
      <c r="H120" s="17">
        <v>0.38979276618842201</v>
      </c>
      <c r="I120" s="17">
        <v>0.41571360149011899</v>
      </c>
      <c r="J120" s="17">
        <v>0.40637676832754199</v>
      </c>
      <c r="K120" s="17">
        <v>0.377450880682909</v>
      </c>
      <c r="L120" s="17">
        <v>0.34644501402877598</v>
      </c>
      <c r="M120" s="17"/>
      <c r="N120" s="17">
        <v>0.40812328640842799</v>
      </c>
      <c r="O120" s="17">
        <v>0.391599612335639</v>
      </c>
      <c r="P120" s="17">
        <v>0.37262813962118502</v>
      </c>
      <c r="Q120" s="17">
        <v>0.35157534726853001</v>
      </c>
      <c r="R120" s="17"/>
      <c r="S120" s="17">
        <v>0.51521034846110003</v>
      </c>
      <c r="T120" s="17">
        <v>0.39911229442028701</v>
      </c>
      <c r="U120" s="17">
        <v>0.27833857523796202</v>
      </c>
      <c r="V120" s="17">
        <v>0.33719863796838101</v>
      </c>
      <c r="W120" s="17">
        <v>0.29392240596199098</v>
      </c>
      <c r="X120" s="17">
        <v>0.37026085289420901</v>
      </c>
      <c r="Y120" s="17">
        <v>0.32946872635910401</v>
      </c>
      <c r="Z120" s="17">
        <v>0.34322757876929499</v>
      </c>
      <c r="AA120" s="17">
        <v>0.43523119638313701</v>
      </c>
      <c r="AB120" s="17"/>
      <c r="AC120" s="17">
        <v>0.36816632341991001</v>
      </c>
      <c r="AD120" s="17">
        <v>0.40264909133655902</v>
      </c>
      <c r="AE120" s="17">
        <v>0.38883679444073199</v>
      </c>
      <c r="AF120" s="17"/>
      <c r="AG120" s="17">
        <v>0.36949539339959198</v>
      </c>
      <c r="AH120" s="17">
        <v>0.41500385512569199</v>
      </c>
      <c r="AI120" s="17">
        <v>0.36959748225639599</v>
      </c>
      <c r="AJ120" s="17">
        <v>0.32567242062837098</v>
      </c>
      <c r="AK120" s="17"/>
      <c r="AL120" s="17">
        <v>0.35778081599334499</v>
      </c>
      <c r="AM120" s="17">
        <v>0.36643690446231703</v>
      </c>
      <c r="AN120" s="17">
        <v>0.40194540410852397</v>
      </c>
      <c r="AO120" s="17">
        <v>0.436033285832992</v>
      </c>
      <c r="AP120" s="17">
        <v>0.40182200565653903</v>
      </c>
      <c r="AQ120" s="17"/>
      <c r="AR120" s="17">
        <v>0.325070199041326</v>
      </c>
      <c r="AS120" s="17">
        <v>0.35992119771016901</v>
      </c>
      <c r="AT120" s="17">
        <v>0.39623938297158101</v>
      </c>
      <c r="AU120" s="17">
        <v>0.39725891018521697</v>
      </c>
      <c r="AV120" s="17">
        <v>0.40768815374601403</v>
      </c>
      <c r="AW120" s="17"/>
      <c r="AX120" s="17">
        <v>0.45061293254462997</v>
      </c>
      <c r="AY120" s="17">
        <v>0.403012974201925</v>
      </c>
      <c r="AZ120" s="17">
        <v>0.42050958025306701</v>
      </c>
      <c r="BA120" s="17">
        <v>0.45791987773248199</v>
      </c>
      <c r="BB120" s="17">
        <v>0.13491345902872701</v>
      </c>
      <c r="BC120" s="17">
        <v>0.13516860085055701</v>
      </c>
      <c r="BD120" s="17"/>
      <c r="BE120" s="17">
        <v>0.38303486260834901</v>
      </c>
      <c r="BF120" s="17">
        <v>0.42270875449546902</v>
      </c>
      <c r="BG120" s="17">
        <v>0.34478209122366998</v>
      </c>
      <c r="BH120" s="17"/>
      <c r="BI120" s="17">
        <v>0.34672586636692498</v>
      </c>
      <c r="BJ120" s="17">
        <v>0.39000601898985199</v>
      </c>
      <c r="BK120" s="17"/>
      <c r="BL120" s="17">
        <v>0.37548422429219003</v>
      </c>
      <c r="BM120" s="17">
        <v>0.38762011915990902</v>
      </c>
      <c r="BN120" s="17">
        <v>0.363623536611628</v>
      </c>
      <c r="BO120" s="17">
        <v>0.356840246649334</v>
      </c>
      <c r="BP120" s="17">
        <v>0.40296498473468401</v>
      </c>
      <c r="BQ120" s="17"/>
      <c r="BR120" s="17">
        <v>0.37404718909797502</v>
      </c>
      <c r="BS120" s="17">
        <v>0.40754459954897299</v>
      </c>
      <c r="BT120" s="17">
        <v>0.42490088116519398</v>
      </c>
      <c r="BU120" s="17">
        <v>0.425399575111575</v>
      </c>
      <c r="BV120" s="17"/>
      <c r="BW120" s="17">
        <v>0.44175785388307398</v>
      </c>
      <c r="BX120" s="17">
        <v>0.42074690882552901</v>
      </c>
      <c r="BY120" s="17">
        <v>0.359525498425179</v>
      </c>
      <c r="BZ120" s="17">
        <v>0.32202080787207898</v>
      </c>
      <c r="CA120" s="17">
        <v>0.369490438506416</v>
      </c>
      <c r="CB120" s="17"/>
      <c r="CC120" s="17">
        <v>0.38948533243525302</v>
      </c>
      <c r="CD120" s="17">
        <v>0.36828282817438102</v>
      </c>
      <c r="CE120" s="17">
        <v>0.41732696927751101</v>
      </c>
      <c r="CF120" s="17">
        <v>0.35791437480830701</v>
      </c>
      <c r="CG120" s="17">
        <v>0.37726043900262102</v>
      </c>
      <c r="CH120" s="17">
        <v>0.40103246570293799</v>
      </c>
      <c r="CI120" s="17">
        <v>0.400000226121495</v>
      </c>
      <c r="CJ120" s="17">
        <v>0.35309721313400799</v>
      </c>
      <c r="CK120" s="17">
        <v>0.35988944050593502</v>
      </c>
      <c r="CL120" s="17">
        <v>0.38734304939219499</v>
      </c>
    </row>
    <row r="121" spans="2:90" x14ac:dyDescent="0.25">
      <c r="B121" t="s">
        <v>133</v>
      </c>
      <c r="C121" s="17">
        <v>0.37641409297492801</v>
      </c>
      <c r="D121" s="17">
        <v>0.38944708851466803</v>
      </c>
      <c r="E121" s="17">
        <v>0.364821157042028</v>
      </c>
      <c r="F121" s="17"/>
      <c r="G121" s="17">
        <v>0.38834126975060201</v>
      </c>
      <c r="H121" s="17">
        <v>0.38236448417763802</v>
      </c>
      <c r="I121" s="17">
        <v>0.376668975065519</v>
      </c>
      <c r="J121" s="17">
        <v>0.35578295226314799</v>
      </c>
      <c r="K121" s="17">
        <v>0.38370520490537702</v>
      </c>
      <c r="L121" s="17">
        <v>0.37634800389404</v>
      </c>
      <c r="M121" s="17"/>
      <c r="N121" s="17">
        <v>0.35963427918635199</v>
      </c>
      <c r="O121" s="17">
        <v>0.36236367387271701</v>
      </c>
      <c r="P121" s="17">
        <v>0.40141441594048599</v>
      </c>
      <c r="Q121" s="17">
        <v>0.38647657245542499</v>
      </c>
      <c r="R121" s="17"/>
      <c r="S121" s="17">
        <v>0.34104077000467298</v>
      </c>
      <c r="T121" s="17">
        <v>0.34972451291309298</v>
      </c>
      <c r="U121" s="17">
        <v>0.40239419119678399</v>
      </c>
      <c r="V121" s="17">
        <v>0.35917638903433102</v>
      </c>
      <c r="W121" s="17">
        <v>0.41564247681622102</v>
      </c>
      <c r="X121" s="17">
        <v>0.42626496988040002</v>
      </c>
      <c r="Y121" s="17">
        <v>0.40669047470052599</v>
      </c>
      <c r="Z121" s="17">
        <v>0.38051241477440301</v>
      </c>
      <c r="AA121" s="17">
        <v>0.35623006687015302</v>
      </c>
      <c r="AB121" s="17"/>
      <c r="AC121" s="17">
        <v>0.37698513255619298</v>
      </c>
      <c r="AD121" s="17">
        <v>0.38492057842305999</v>
      </c>
      <c r="AE121" s="17">
        <v>0.348807861863765</v>
      </c>
      <c r="AF121" s="17"/>
      <c r="AG121" s="17">
        <v>0.40148665839812397</v>
      </c>
      <c r="AH121" s="17">
        <v>0.37371784701625099</v>
      </c>
      <c r="AI121" s="17">
        <v>0.386262477588599</v>
      </c>
      <c r="AJ121" s="17">
        <v>0.40939157989764702</v>
      </c>
      <c r="AK121" s="17"/>
      <c r="AL121" s="17">
        <v>0.39965143307339701</v>
      </c>
      <c r="AM121" s="17">
        <v>0.386626717204263</v>
      </c>
      <c r="AN121" s="17">
        <v>0.36847838659467202</v>
      </c>
      <c r="AO121" s="17">
        <v>0.33637782548407102</v>
      </c>
      <c r="AP121" s="17">
        <v>0.365812231524896</v>
      </c>
      <c r="AQ121" s="17"/>
      <c r="AR121" s="17">
        <v>0.37961223577450298</v>
      </c>
      <c r="AS121" s="17">
        <v>0.38843127887853601</v>
      </c>
      <c r="AT121" s="17">
        <v>0.36372927786048997</v>
      </c>
      <c r="AU121" s="17">
        <v>0.39305018983757001</v>
      </c>
      <c r="AV121" s="17">
        <v>0.36607117937860301</v>
      </c>
      <c r="AW121" s="17"/>
      <c r="AX121" s="17">
        <v>0.35252732484476601</v>
      </c>
      <c r="AY121" s="17">
        <v>0.401795751658789</v>
      </c>
      <c r="AZ121" s="17">
        <v>0.40369997765960097</v>
      </c>
      <c r="BA121" s="17">
        <v>0.349048640185047</v>
      </c>
      <c r="BB121" s="17">
        <v>0.37355619310817001</v>
      </c>
      <c r="BC121" s="17">
        <v>0.37464602808681302</v>
      </c>
      <c r="BD121" s="17"/>
      <c r="BE121" s="17">
        <v>0.37128465793229098</v>
      </c>
      <c r="BF121" s="17">
        <v>0.37521530320781299</v>
      </c>
      <c r="BG121" s="17">
        <v>0.38571418816279002</v>
      </c>
      <c r="BH121" s="17"/>
      <c r="BI121" s="17">
        <v>0.39376567143276298</v>
      </c>
      <c r="BJ121" s="17">
        <v>0.37200892114867701</v>
      </c>
      <c r="BK121" s="17"/>
      <c r="BL121" s="17">
        <v>0.37647468769737003</v>
      </c>
      <c r="BM121" s="17">
        <v>0.38330551274983099</v>
      </c>
      <c r="BN121" s="17">
        <v>0.38486181921835</v>
      </c>
      <c r="BO121" s="17">
        <v>0.36282758329342402</v>
      </c>
      <c r="BP121" s="17">
        <v>0.383560900391056</v>
      </c>
      <c r="BQ121" s="17"/>
      <c r="BR121" s="17">
        <v>0.37531037349489499</v>
      </c>
      <c r="BS121" s="17">
        <v>0.373708951896215</v>
      </c>
      <c r="BT121" s="17">
        <v>0.37858818639599801</v>
      </c>
      <c r="BU121" s="17">
        <v>0.41453013686878099</v>
      </c>
      <c r="BV121" s="17"/>
      <c r="BW121" s="17">
        <v>0.37031323665313598</v>
      </c>
      <c r="BX121" s="17">
        <v>0.34673599241800901</v>
      </c>
      <c r="BY121" s="17">
        <v>0.36972081361867798</v>
      </c>
      <c r="BZ121" s="17">
        <v>0.39750215418693702</v>
      </c>
      <c r="CA121" s="17">
        <v>0.39869161174765499</v>
      </c>
      <c r="CB121" s="17"/>
      <c r="CC121" s="17">
        <v>0.40240873524219201</v>
      </c>
      <c r="CD121" s="17">
        <v>0.39083764052303199</v>
      </c>
      <c r="CE121" s="17">
        <v>0.43088747036685099</v>
      </c>
      <c r="CF121" s="17">
        <v>0.35967091269367801</v>
      </c>
      <c r="CG121" s="17">
        <v>0.34055570418096598</v>
      </c>
      <c r="CH121" s="17">
        <v>0.345567293452263</v>
      </c>
      <c r="CI121" s="17">
        <v>0.33893014511390102</v>
      </c>
      <c r="CJ121" s="17">
        <v>0.38856815870499201</v>
      </c>
      <c r="CK121" s="17">
        <v>0.37944311585760698</v>
      </c>
      <c r="CL121" s="17">
        <v>0.39578982109746902</v>
      </c>
    </row>
    <row r="122" spans="2:90" x14ac:dyDescent="0.25">
      <c r="B122" t="s">
        <v>134</v>
      </c>
      <c r="C122" s="17">
        <v>0.18793146594233101</v>
      </c>
      <c r="D122" s="17">
        <v>0.20189695108539599</v>
      </c>
      <c r="E122" s="17">
        <v>0.174849981637621</v>
      </c>
      <c r="F122" s="17"/>
      <c r="G122" s="17">
        <v>0.16854537571768499</v>
      </c>
      <c r="H122" s="17">
        <v>0.14701967021420001</v>
      </c>
      <c r="I122" s="17">
        <v>0.152128533459924</v>
      </c>
      <c r="J122" s="17">
        <v>0.18861960449378401</v>
      </c>
      <c r="K122" s="17">
        <v>0.199058587231283</v>
      </c>
      <c r="L122" s="17">
        <v>0.243288550785248</v>
      </c>
      <c r="M122" s="17"/>
      <c r="N122" s="17">
        <v>0.197381713813163</v>
      </c>
      <c r="O122" s="17">
        <v>0.18547808022329301</v>
      </c>
      <c r="P122" s="17">
        <v>0.17996651005894501</v>
      </c>
      <c r="Q122" s="17">
        <v>0.184587405072177</v>
      </c>
      <c r="R122" s="17"/>
      <c r="S122" s="17">
        <v>7.6427891482854199E-2</v>
      </c>
      <c r="T122" s="17">
        <v>0.195919952160824</v>
      </c>
      <c r="U122" s="17">
        <v>0.27281887128388199</v>
      </c>
      <c r="V122" s="17">
        <v>0.25440406293809598</v>
      </c>
      <c r="W122" s="17">
        <v>0.24591089255434601</v>
      </c>
      <c r="X122" s="17">
        <v>0.15175632282049201</v>
      </c>
      <c r="Y122" s="17">
        <v>0.200011334270665</v>
      </c>
      <c r="Z122" s="17">
        <v>0.22658882461949201</v>
      </c>
      <c r="AA122" s="17">
        <v>0.15667898885570899</v>
      </c>
      <c r="AB122" s="17"/>
      <c r="AC122" s="17">
        <v>0.215894989001997</v>
      </c>
      <c r="AD122" s="17">
        <v>0.171702511701913</v>
      </c>
      <c r="AE122" s="17">
        <v>0.16139510922280301</v>
      </c>
      <c r="AF122" s="17"/>
      <c r="AG122" s="17">
        <v>0.193278554514101</v>
      </c>
      <c r="AH122" s="17">
        <v>0.16316056125345399</v>
      </c>
      <c r="AI122" s="17">
        <v>0.193721027999016</v>
      </c>
      <c r="AJ122" s="17">
        <v>0.222812941223623</v>
      </c>
      <c r="AK122" s="17"/>
      <c r="AL122" s="17">
        <v>0.173649343369496</v>
      </c>
      <c r="AM122" s="17">
        <v>0.19174489803175801</v>
      </c>
      <c r="AN122" s="17">
        <v>0.18866520045461399</v>
      </c>
      <c r="AO122" s="17">
        <v>0.176400245217641</v>
      </c>
      <c r="AP122" s="17">
        <v>0.18012341381033101</v>
      </c>
      <c r="AQ122" s="17"/>
      <c r="AR122" s="17">
        <v>0.19091827363408501</v>
      </c>
      <c r="AS122" s="17">
        <v>0.19478988144402901</v>
      </c>
      <c r="AT122" s="17">
        <v>0.20058728094185199</v>
      </c>
      <c r="AU122" s="17">
        <v>0.17372566662494399</v>
      </c>
      <c r="AV122" s="17">
        <v>0.185682927698545</v>
      </c>
      <c r="AW122" s="17"/>
      <c r="AX122" s="17">
        <v>0.117403142901167</v>
      </c>
      <c r="AY122" s="17">
        <v>0.14772400554076201</v>
      </c>
      <c r="AZ122" s="17">
        <v>0.12667233443749201</v>
      </c>
      <c r="BA122" s="17">
        <v>0.14190550211588299</v>
      </c>
      <c r="BB122" s="17">
        <v>0.45973766880668299</v>
      </c>
      <c r="BC122" s="17">
        <v>0.43818197014166699</v>
      </c>
      <c r="BD122" s="17"/>
      <c r="BE122" s="17">
        <v>0.17415775794278199</v>
      </c>
      <c r="BF122" s="17">
        <v>0.15994374935521799</v>
      </c>
      <c r="BG122" s="17">
        <v>0.232045350543618</v>
      </c>
      <c r="BH122" s="17"/>
      <c r="BI122" s="17">
        <v>0.204710249891083</v>
      </c>
      <c r="BJ122" s="17">
        <v>0.18367171363741</v>
      </c>
      <c r="BK122" s="17"/>
      <c r="BL122" s="17">
        <v>0.21843749470658</v>
      </c>
      <c r="BM122" s="17">
        <v>0.18356894707947899</v>
      </c>
      <c r="BN122" s="17">
        <v>0.19113296757812601</v>
      </c>
      <c r="BO122" s="17">
        <v>0.20562964925705099</v>
      </c>
      <c r="BP122" s="17">
        <v>0.12649445747448201</v>
      </c>
      <c r="BQ122" s="17"/>
      <c r="BR122" s="17">
        <v>0.204488874526838</v>
      </c>
      <c r="BS122" s="17">
        <v>0.129924923944922</v>
      </c>
      <c r="BT122" s="17">
        <v>9.3178671183768602E-2</v>
      </c>
      <c r="BU122" s="17">
        <v>8.9021473946314197E-2</v>
      </c>
      <c r="BV122" s="17"/>
      <c r="BW122" s="17">
        <v>0.14645688135040499</v>
      </c>
      <c r="BX122" s="17">
        <v>0.19556423474824799</v>
      </c>
      <c r="BY122" s="17">
        <v>0.19811110299902199</v>
      </c>
      <c r="BZ122" s="17">
        <v>0.231886670722834</v>
      </c>
      <c r="CA122" s="17">
        <v>0.17055733452939101</v>
      </c>
      <c r="CB122" s="17"/>
      <c r="CC122" s="17">
        <v>0.14694541486679699</v>
      </c>
      <c r="CD122" s="17">
        <v>0.147999569184602</v>
      </c>
      <c r="CE122" s="17">
        <v>0.108972348822222</v>
      </c>
      <c r="CF122" s="17">
        <v>0.21505535247382901</v>
      </c>
      <c r="CG122" s="17">
        <v>0.215343958226413</v>
      </c>
      <c r="CH122" s="17">
        <v>0.19953811827686299</v>
      </c>
      <c r="CI122" s="17">
        <v>0.22779489872540401</v>
      </c>
      <c r="CJ122" s="17">
        <v>0.235393103711837</v>
      </c>
      <c r="CK122" s="17">
        <v>0.22395506009247901</v>
      </c>
      <c r="CL122" s="17">
        <v>0.18625958411840299</v>
      </c>
    </row>
    <row r="123" spans="2:90" x14ac:dyDescent="0.25">
      <c r="B123" t="s">
        <v>111</v>
      </c>
      <c r="C123" s="17">
        <v>5.4411518901046001E-2</v>
      </c>
      <c r="D123" s="17">
        <v>5.44617816539998E-2</v>
      </c>
      <c r="E123" s="17">
        <v>5.35904296298872E-2</v>
      </c>
      <c r="F123" s="17"/>
      <c r="G123" s="17">
        <v>8.6057654009843498E-2</v>
      </c>
      <c r="H123" s="17">
        <v>8.0823079419739902E-2</v>
      </c>
      <c r="I123" s="17">
        <v>5.5488889984438003E-2</v>
      </c>
      <c r="J123" s="17">
        <v>4.9220674915525703E-2</v>
      </c>
      <c r="K123" s="17">
        <v>3.9785327180431797E-2</v>
      </c>
      <c r="L123" s="17">
        <v>3.39184312919368E-2</v>
      </c>
      <c r="M123" s="17"/>
      <c r="N123" s="17">
        <v>3.4860720592056901E-2</v>
      </c>
      <c r="O123" s="17">
        <v>6.0558633568350999E-2</v>
      </c>
      <c r="P123" s="17">
        <v>4.5990934379382897E-2</v>
      </c>
      <c r="Q123" s="17">
        <v>7.7360675203868107E-2</v>
      </c>
      <c r="R123" s="17"/>
      <c r="S123" s="17">
        <v>6.7320990051372598E-2</v>
      </c>
      <c r="T123" s="17">
        <v>5.5243240505796098E-2</v>
      </c>
      <c r="U123" s="17">
        <v>4.6448362281372398E-2</v>
      </c>
      <c r="V123" s="17">
        <v>4.9220910059191998E-2</v>
      </c>
      <c r="W123" s="17">
        <v>4.4524224667442103E-2</v>
      </c>
      <c r="X123" s="17">
        <v>5.1717854404899101E-2</v>
      </c>
      <c r="Y123" s="17">
        <v>6.3829464669704503E-2</v>
      </c>
      <c r="Z123" s="17">
        <v>4.96711818368092E-2</v>
      </c>
      <c r="AA123" s="17">
        <v>5.1859747891000903E-2</v>
      </c>
      <c r="AB123" s="17"/>
      <c r="AC123" s="17">
        <v>3.89535550218994E-2</v>
      </c>
      <c r="AD123" s="17">
        <v>4.07278185384677E-2</v>
      </c>
      <c r="AE123" s="17">
        <v>0.1009602344727</v>
      </c>
      <c r="AF123" s="17"/>
      <c r="AG123" s="17">
        <v>3.5739393688183803E-2</v>
      </c>
      <c r="AH123" s="17">
        <v>4.81177366046023E-2</v>
      </c>
      <c r="AI123" s="17">
        <v>5.0419012155988902E-2</v>
      </c>
      <c r="AJ123" s="17">
        <v>4.2123058250359599E-2</v>
      </c>
      <c r="AK123" s="17"/>
      <c r="AL123" s="17">
        <v>6.8918407563761705E-2</v>
      </c>
      <c r="AM123" s="17">
        <v>5.5191480301663202E-2</v>
      </c>
      <c r="AN123" s="17">
        <v>4.09110088421894E-2</v>
      </c>
      <c r="AO123" s="17">
        <v>5.11886434652951E-2</v>
      </c>
      <c r="AP123" s="17">
        <v>5.2242349008234497E-2</v>
      </c>
      <c r="AQ123" s="17"/>
      <c r="AR123" s="17">
        <v>0.104399291550085</v>
      </c>
      <c r="AS123" s="17">
        <v>5.6857641967265803E-2</v>
      </c>
      <c r="AT123" s="17">
        <v>3.9444058226076703E-2</v>
      </c>
      <c r="AU123" s="17">
        <v>3.5965233352268103E-2</v>
      </c>
      <c r="AV123" s="17">
        <v>4.0557739176837602E-2</v>
      </c>
      <c r="AW123" s="17"/>
      <c r="AX123" s="17">
        <v>7.9456599709436998E-2</v>
      </c>
      <c r="AY123" s="17">
        <v>4.7467268598523099E-2</v>
      </c>
      <c r="AZ123" s="17">
        <v>4.91181076498408E-2</v>
      </c>
      <c r="BA123" s="17">
        <v>5.1125979966587701E-2</v>
      </c>
      <c r="BB123" s="17">
        <v>3.17926790564204E-2</v>
      </c>
      <c r="BC123" s="17">
        <v>5.2003400920962298E-2</v>
      </c>
      <c r="BD123" s="17"/>
      <c r="BE123" s="17">
        <v>7.1522721516577598E-2</v>
      </c>
      <c r="BF123" s="17">
        <v>4.2132192941499801E-2</v>
      </c>
      <c r="BG123" s="17">
        <v>3.7458370069922003E-2</v>
      </c>
      <c r="BH123" s="17"/>
      <c r="BI123" s="17">
        <v>5.4798212309229002E-2</v>
      </c>
      <c r="BJ123" s="17">
        <v>5.4313346224060803E-2</v>
      </c>
      <c r="BK123" s="17"/>
      <c r="BL123" s="17">
        <v>2.9603593303860299E-2</v>
      </c>
      <c r="BM123" s="17">
        <v>4.55054210107812E-2</v>
      </c>
      <c r="BN123" s="17">
        <v>6.0381676591896201E-2</v>
      </c>
      <c r="BO123" s="17">
        <v>7.4702520800191297E-2</v>
      </c>
      <c r="BP123" s="17">
        <v>8.6979657399777505E-2</v>
      </c>
      <c r="BQ123" s="17"/>
      <c r="BR123" s="17">
        <v>4.61535628802918E-2</v>
      </c>
      <c r="BS123" s="17">
        <v>8.8821524609889999E-2</v>
      </c>
      <c r="BT123" s="17">
        <v>0.10333226125504</v>
      </c>
      <c r="BU123" s="17">
        <v>7.10488140733299E-2</v>
      </c>
      <c r="BV123" s="17"/>
      <c r="BW123" s="17">
        <v>4.1472028113385503E-2</v>
      </c>
      <c r="BX123" s="17">
        <v>3.6952864008213897E-2</v>
      </c>
      <c r="BY123" s="17">
        <v>7.2642584957120795E-2</v>
      </c>
      <c r="BZ123" s="17">
        <v>4.8590367218150701E-2</v>
      </c>
      <c r="CA123" s="17">
        <v>6.1260615216538403E-2</v>
      </c>
      <c r="CB123" s="17"/>
      <c r="CC123" s="17">
        <v>6.11605174557577E-2</v>
      </c>
      <c r="CD123" s="17">
        <v>9.2879962117985396E-2</v>
      </c>
      <c r="CE123" s="17">
        <v>4.2813211533414802E-2</v>
      </c>
      <c r="CF123" s="17">
        <v>6.7359360024185799E-2</v>
      </c>
      <c r="CG123" s="17">
        <v>6.6839898589999294E-2</v>
      </c>
      <c r="CH123" s="17">
        <v>5.38621225679351E-2</v>
      </c>
      <c r="CI123" s="17">
        <v>3.3274730039199597E-2</v>
      </c>
      <c r="CJ123" s="17">
        <v>2.2941524449163302E-2</v>
      </c>
      <c r="CK123" s="17">
        <v>3.67123835439781E-2</v>
      </c>
      <c r="CL123" s="17">
        <v>3.06075453919331E-2</v>
      </c>
    </row>
    <row r="124" spans="2:90" x14ac:dyDescent="0.25"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</row>
    <row r="125" spans="2:90" x14ac:dyDescent="0.25">
      <c r="B125" s="6" t="s">
        <v>151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</row>
    <row r="126" spans="2:90" x14ac:dyDescent="0.25">
      <c r="B126" s="24" t="s">
        <v>113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</row>
    <row r="127" spans="2:90" x14ac:dyDescent="0.25">
      <c r="B127" t="s">
        <v>132</v>
      </c>
      <c r="C127" s="17">
        <v>0.52926563179126596</v>
      </c>
      <c r="D127" s="17">
        <v>0.52306177229676698</v>
      </c>
      <c r="E127" s="17">
        <v>0.53590984761177696</v>
      </c>
      <c r="F127" s="17"/>
      <c r="G127" s="17">
        <v>0.57811666265317796</v>
      </c>
      <c r="H127" s="17">
        <v>0.53439710257358997</v>
      </c>
      <c r="I127" s="17">
        <v>0.55114020569239197</v>
      </c>
      <c r="J127" s="17">
        <v>0.55828466708155999</v>
      </c>
      <c r="K127" s="17">
        <v>0.505052811395859</v>
      </c>
      <c r="L127" s="17">
        <v>0.48413083725496903</v>
      </c>
      <c r="M127" s="17"/>
      <c r="N127" s="17">
        <v>0.53862817023863097</v>
      </c>
      <c r="O127" s="17">
        <v>0.53983911283037</v>
      </c>
      <c r="P127" s="17">
        <v>0.55467367943894796</v>
      </c>
      <c r="Q127" s="17">
        <v>0.488900587098343</v>
      </c>
      <c r="R127" s="17"/>
      <c r="S127" s="17">
        <v>0.58618687704616901</v>
      </c>
      <c r="T127" s="17">
        <v>0.571946343737601</v>
      </c>
      <c r="U127" s="17">
        <v>0.49298292022190998</v>
      </c>
      <c r="V127" s="17">
        <v>0.52204050608240604</v>
      </c>
      <c r="W127" s="17">
        <v>0.54287687842863197</v>
      </c>
      <c r="X127" s="17">
        <v>0.50590546616793397</v>
      </c>
      <c r="Y127" s="17">
        <v>0.51834462200957798</v>
      </c>
      <c r="Z127" s="17">
        <v>0.462125143778428</v>
      </c>
      <c r="AA127" s="17">
        <v>0.48466500762520998</v>
      </c>
      <c r="AB127" s="17"/>
      <c r="AC127" s="17">
        <v>0.50313988093235995</v>
      </c>
      <c r="AD127" s="17">
        <v>0.55519610853315404</v>
      </c>
      <c r="AE127" s="17">
        <v>0.52051327408771797</v>
      </c>
      <c r="AF127" s="17"/>
      <c r="AG127" s="17">
        <v>0.52218593000645996</v>
      </c>
      <c r="AH127" s="17">
        <v>0.57456849245870201</v>
      </c>
      <c r="AI127" s="17">
        <v>0.56666806673995596</v>
      </c>
      <c r="AJ127" s="17">
        <v>0.47228046310498401</v>
      </c>
      <c r="AK127" s="17"/>
      <c r="AL127" s="17">
        <v>0.53560195937121302</v>
      </c>
      <c r="AM127" s="17">
        <v>0.53266783320335198</v>
      </c>
      <c r="AN127" s="17">
        <v>0.52524957287475904</v>
      </c>
      <c r="AO127" s="17">
        <v>0.55821638241252802</v>
      </c>
      <c r="AP127" s="17">
        <v>0.52049156906957805</v>
      </c>
      <c r="AQ127" s="17"/>
      <c r="AR127" s="17">
        <v>0.50381338009467402</v>
      </c>
      <c r="AS127" s="17">
        <v>0.50199485167015301</v>
      </c>
      <c r="AT127" s="17">
        <v>0.53688455574125304</v>
      </c>
      <c r="AU127" s="17">
        <v>0.56577434670017202</v>
      </c>
      <c r="AV127" s="17">
        <v>0.56301340732195804</v>
      </c>
      <c r="AW127" s="17"/>
      <c r="AX127" s="17">
        <v>0.55784612707935899</v>
      </c>
      <c r="AY127" s="17">
        <v>0.51098516399777505</v>
      </c>
      <c r="AZ127" s="17">
        <v>0.55800442936773698</v>
      </c>
      <c r="BA127" s="17">
        <v>0.59373248958443503</v>
      </c>
      <c r="BB127" s="17">
        <v>0.42510112748661499</v>
      </c>
      <c r="BC127" s="17">
        <v>0.45256630529844899</v>
      </c>
      <c r="BD127" s="17"/>
      <c r="BE127" s="17">
        <v>0.53863498108881502</v>
      </c>
      <c r="BF127" s="17">
        <v>0.56016798895032605</v>
      </c>
      <c r="BG127" s="17">
        <v>0.49457438755912497</v>
      </c>
      <c r="BH127" s="17"/>
      <c r="BI127" s="17">
        <v>0.51195580429993104</v>
      </c>
      <c r="BJ127" s="17">
        <v>0.53366020399502101</v>
      </c>
      <c r="BK127" s="17"/>
      <c r="BL127" s="17">
        <v>0.51770926094867997</v>
      </c>
      <c r="BM127" s="17">
        <v>0.56164238812435996</v>
      </c>
      <c r="BN127" s="17">
        <v>0.53381166687860104</v>
      </c>
      <c r="BO127" s="17">
        <v>0.50800549011360097</v>
      </c>
      <c r="BP127" s="17">
        <v>0.528337872985575</v>
      </c>
      <c r="BQ127" s="17"/>
      <c r="BR127" s="17">
        <v>0.52249424326031002</v>
      </c>
      <c r="BS127" s="17">
        <v>0.55198967756836803</v>
      </c>
      <c r="BT127" s="17">
        <v>0.56978634398794803</v>
      </c>
      <c r="BU127" s="17">
        <v>0.58672123325856695</v>
      </c>
      <c r="BV127" s="17"/>
      <c r="BW127" s="17">
        <v>0.59262795143983504</v>
      </c>
      <c r="BX127" s="17">
        <v>0.53198577531590197</v>
      </c>
      <c r="BY127" s="17">
        <v>0.52002162270710295</v>
      </c>
      <c r="BZ127" s="17">
        <v>0.51703639328865802</v>
      </c>
      <c r="CA127" s="17">
        <v>0.49511208632084402</v>
      </c>
      <c r="CB127" s="17"/>
      <c r="CC127" s="17">
        <v>0.51560999703438004</v>
      </c>
      <c r="CD127" s="17">
        <v>0.48997801166688798</v>
      </c>
      <c r="CE127" s="17">
        <v>0.54539091424223796</v>
      </c>
      <c r="CF127" s="17">
        <v>0.51622431755337295</v>
      </c>
      <c r="CG127" s="17">
        <v>0.50556138502185699</v>
      </c>
      <c r="CH127" s="17">
        <v>0.53827799789837205</v>
      </c>
      <c r="CI127" s="17">
        <v>0.53053917536489303</v>
      </c>
      <c r="CJ127" s="17">
        <v>0.55688278628857502</v>
      </c>
      <c r="CK127" s="17">
        <v>0.53436646650932795</v>
      </c>
      <c r="CL127" s="17">
        <v>0.58673527668256098</v>
      </c>
    </row>
    <row r="128" spans="2:90" x14ac:dyDescent="0.25">
      <c r="B128" t="s">
        <v>133</v>
      </c>
      <c r="C128" s="17">
        <v>0.39980169075060301</v>
      </c>
      <c r="D128" s="17">
        <v>0.40802056380732399</v>
      </c>
      <c r="E128" s="17">
        <v>0.39197442448142999</v>
      </c>
      <c r="F128" s="17"/>
      <c r="G128" s="17">
        <v>0.30849286482878402</v>
      </c>
      <c r="H128" s="17">
        <v>0.36326666261428098</v>
      </c>
      <c r="I128" s="17">
        <v>0.38564197623368202</v>
      </c>
      <c r="J128" s="17">
        <v>0.38433026909958101</v>
      </c>
      <c r="K128" s="17">
        <v>0.434048354106982</v>
      </c>
      <c r="L128" s="17">
        <v>0.46492247552138599</v>
      </c>
      <c r="M128" s="17"/>
      <c r="N128" s="17">
        <v>0.40539050077240202</v>
      </c>
      <c r="O128" s="17">
        <v>0.39508177150449603</v>
      </c>
      <c r="P128" s="17">
        <v>0.38926902360631399</v>
      </c>
      <c r="Q128" s="17">
        <v>0.40448150864474702</v>
      </c>
      <c r="R128" s="17"/>
      <c r="S128" s="17">
        <v>0.340238398295857</v>
      </c>
      <c r="T128" s="17">
        <v>0.37211601122785798</v>
      </c>
      <c r="U128" s="17">
        <v>0.44426469121884998</v>
      </c>
      <c r="V128" s="17">
        <v>0.38888953521452702</v>
      </c>
      <c r="W128" s="17">
        <v>0.40172200219048099</v>
      </c>
      <c r="X128" s="17">
        <v>0.411486062416558</v>
      </c>
      <c r="Y128" s="17">
        <v>0.40491691577938899</v>
      </c>
      <c r="Z128" s="17">
        <v>0.494279794742288</v>
      </c>
      <c r="AA128" s="17">
        <v>0.43113506489738102</v>
      </c>
      <c r="AB128" s="17"/>
      <c r="AC128" s="17">
        <v>0.43488666251721397</v>
      </c>
      <c r="AD128" s="17">
        <v>0.39573784781792198</v>
      </c>
      <c r="AE128" s="17">
        <v>0.36604836410543401</v>
      </c>
      <c r="AF128" s="17"/>
      <c r="AG128" s="17">
        <v>0.42030094968595499</v>
      </c>
      <c r="AH128" s="17">
        <v>0.36746541110578701</v>
      </c>
      <c r="AI128" s="17">
        <v>0.38896174137248801</v>
      </c>
      <c r="AJ128" s="17">
        <v>0.45286016350135999</v>
      </c>
      <c r="AK128" s="17"/>
      <c r="AL128" s="17">
        <v>0.39419876047128999</v>
      </c>
      <c r="AM128" s="17">
        <v>0.400100639462736</v>
      </c>
      <c r="AN128" s="17">
        <v>0.41013438119344903</v>
      </c>
      <c r="AO128" s="17">
        <v>0.375872456192823</v>
      </c>
      <c r="AP128" s="17">
        <v>0.38154013811902099</v>
      </c>
      <c r="AQ128" s="17"/>
      <c r="AR128" s="17">
        <v>0.37078999233010501</v>
      </c>
      <c r="AS128" s="17">
        <v>0.42378509445991502</v>
      </c>
      <c r="AT128" s="17">
        <v>0.40030123622552699</v>
      </c>
      <c r="AU128" s="17">
        <v>0.39107057360485198</v>
      </c>
      <c r="AV128" s="17">
        <v>0.38164916306652902</v>
      </c>
      <c r="AW128" s="17"/>
      <c r="AX128" s="17">
        <v>0.35031486065991302</v>
      </c>
      <c r="AY128" s="17">
        <v>0.43753492548268402</v>
      </c>
      <c r="AZ128" s="17">
        <v>0.36378866995055098</v>
      </c>
      <c r="BA128" s="17">
        <v>0.34754104759369397</v>
      </c>
      <c r="BB128" s="17">
        <v>0.50258227187622795</v>
      </c>
      <c r="BC128" s="17">
        <v>0.44013987218461798</v>
      </c>
      <c r="BD128" s="17"/>
      <c r="BE128" s="17">
        <v>0.37974450390611197</v>
      </c>
      <c r="BF128" s="17">
        <v>0.36784236780062701</v>
      </c>
      <c r="BG128" s="17">
        <v>0.45526585353550297</v>
      </c>
      <c r="BH128" s="17"/>
      <c r="BI128" s="17">
        <v>0.40631264558991897</v>
      </c>
      <c r="BJ128" s="17">
        <v>0.39814870713935102</v>
      </c>
      <c r="BK128" s="17"/>
      <c r="BL128" s="17">
        <v>0.42944158801126697</v>
      </c>
      <c r="BM128" s="17">
        <v>0.37937837597930102</v>
      </c>
      <c r="BN128" s="17">
        <v>0.36500075364658602</v>
      </c>
      <c r="BO128" s="17">
        <v>0.37865409130650202</v>
      </c>
      <c r="BP128" s="17">
        <v>0.39557544510518999</v>
      </c>
      <c r="BQ128" s="17"/>
      <c r="BR128" s="17">
        <v>0.41423045334344299</v>
      </c>
      <c r="BS128" s="17">
        <v>0.32954326962613001</v>
      </c>
      <c r="BT128" s="17">
        <v>0.34419253146797801</v>
      </c>
      <c r="BU128" s="17">
        <v>0.29817784286476501</v>
      </c>
      <c r="BV128" s="17"/>
      <c r="BW128" s="17">
        <v>0.353344726656726</v>
      </c>
      <c r="BX128" s="17">
        <v>0.41077435760333197</v>
      </c>
      <c r="BY128" s="17">
        <v>0.41377719813442199</v>
      </c>
      <c r="BZ128" s="17">
        <v>0.41507757561775999</v>
      </c>
      <c r="CA128" s="17">
        <v>0.40688357732256802</v>
      </c>
      <c r="CB128" s="17"/>
      <c r="CC128" s="17">
        <v>0.38255533351211701</v>
      </c>
      <c r="CD128" s="17">
        <v>0.42337618604771099</v>
      </c>
      <c r="CE128" s="17">
        <v>0.40726773128086802</v>
      </c>
      <c r="CF128" s="17">
        <v>0.40920582450322901</v>
      </c>
      <c r="CG128" s="17">
        <v>0.39170517166604701</v>
      </c>
      <c r="CH128" s="17">
        <v>0.36800832717200199</v>
      </c>
      <c r="CI128" s="17">
        <v>0.40938662990441499</v>
      </c>
      <c r="CJ128" s="17">
        <v>0.41737678454388599</v>
      </c>
      <c r="CK128" s="17">
        <v>0.42561397569172799</v>
      </c>
      <c r="CL128" s="17">
        <v>0.37350677408997401</v>
      </c>
    </row>
    <row r="129" spans="2:90" x14ac:dyDescent="0.25">
      <c r="B129" t="s">
        <v>134</v>
      </c>
      <c r="C129" s="17">
        <v>4.6139463261197299E-2</v>
      </c>
      <c r="D129" s="17">
        <v>4.9650063317745199E-2</v>
      </c>
      <c r="E129" s="17">
        <v>4.3052795675615298E-2</v>
      </c>
      <c r="F129" s="17"/>
      <c r="G129" s="17">
        <v>5.8105870770169897E-2</v>
      </c>
      <c r="H129" s="17">
        <v>5.84162020809278E-2</v>
      </c>
      <c r="I129" s="17">
        <v>3.24648987318902E-2</v>
      </c>
      <c r="J129" s="17">
        <v>4.1048373645051102E-2</v>
      </c>
      <c r="K129" s="17">
        <v>4.8505677144066298E-2</v>
      </c>
      <c r="L129" s="17">
        <v>4.3414631861784202E-2</v>
      </c>
      <c r="M129" s="17"/>
      <c r="N129" s="17">
        <v>4.3157878515632901E-2</v>
      </c>
      <c r="O129" s="17">
        <v>3.7807861746116202E-2</v>
      </c>
      <c r="P129" s="17">
        <v>3.98807769452958E-2</v>
      </c>
      <c r="Q129" s="17">
        <v>6.3518345717355401E-2</v>
      </c>
      <c r="R129" s="17"/>
      <c r="S129" s="17">
        <v>4.0371320932459501E-2</v>
      </c>
      <c r="T129" s="17">
        <v>2.8851841641166599E-2</v>
      </c>
      <c r="U129" s="17">
        <v>5.0008216117865503E-2</v>
      </c>
      <c r="V129" s="17">
        <v>7.3182707343358203E-2</v>
      </c>
      <c r="W129" s="17">
        <v>2.5210591187711299E-2</v>
      </c>
      <c r="X129" s="17">
        <v>6.0275230865024003E-2</v>
      </c>
      <c r="Y129" s="17">
        <v>4.7314334683589102E-2</v>
      </c>
      <c r="Z129" s="17">
        <v>3.4405580054908902E-2</v>
      </c>
      <c r="AA129" s="17">
        <v>5.4743773996005302E-2</v>
      </c>
      <c r="AB129" s="17"/>
      <c r="AC129" s="17">
        <v>4.93251269765526E-2</v>
      </c>
      <c r="AD129" s="17">
        <v>3.54170638602977E-2</v>
      </c>
      <c r="AE129" s="17">
        <v>5.6308414961684997E-2</v>
      </c>
      <c r="AF129" s="17"/>
      <c r="AG129" s="17">
        <v>4.4392252443813E-2</v>
      </c>
      <c r="AH129" s="17">
        <v>3.6993199434711597E-2</v>
      </c>
      <c r="AI129" s="17">
        <v>3.02271668801278E-2</v>
      </c>
      <c r="AJ129" s="17">
        <v>6.3203775886161398E-2</v>
      </c>
      <c r="AK129" s="17"/>
      <c r="AL129" s="17">
        <v>3.6804252770522197E-2</v>
      </c>
      <c r="AM129" s="17">
        <v>4.6105507360070401E-2</v>
      </c>
      <c r="AN129" s="17">
        <v>4.2035719509125699E-2</v>
      </c>
      <c r="AO129" s="17">
        <v>5.5957403299213303E-2</v>
      </c>
      <c r="AP129" s="17">
        <v>7.9381402497494702E-2</v>
      </c>
      <c r="AQ129" s="17"/>
      <c r="AR129" s="17">
        <v>5.6572230940759499E-2</v>
      </c>
      <c r="AS129" s="17">
        <v>4.7934378403630303E-2</v>
      </c>
      <c r="AT129" s="17">
        <v>5.3016691715190897E-2</v>
      </c>
      <c r="AU129" s="17">
        <v>2.7514225948337401E-2</v>
      </c>
      <c r="AV129" s="17">
        <v>3.7897969550079597E-2</v>
      </c>
      <c r="AW129" s="17"/>
      <c r="AX129" s="17">
        <v>5.45493873363323E-2</v>
      </c>
      <c r="AY129" s="17">
        <v>3.5090823925900301E-2</v>
      </c>
      <c r="AZ129" s="17">
        <v>5.1291099059451999E-2</v>
      </c>
      <c r="BA129" s="17">
        <v>3.4037511189848997E-2</v>
      </c>
      <c r="BB129" s="17">
        <v>5.4905545828133E-2</v>
      </c>
      <c r="BC129" s="17">
        <v>8.2012865554006997E-2</v>
      </c>
      <c r="BD129" s="17"/>
      <c r="BE129" s="17">
        <v>5.2125447409389701E-2</v>
      </c>
      <c r="BF129" s="17">
        <v>4.3890081693725998E-2</v>
      </c>
      <c r="BG129" s="17">
        <v>4.0586844643413798E-2</v>
      </c>
      <c r="BH129" s="17"/>
      <c r="BI129" s="17">
        <v>5.2470100327547703E-2</v>
      </c>
      <c r="BJ129" s="17">
        <v>4.4532258238630003E-2</v>
      </c>
      <c r="BK129" s="17"/>
      <c r="BL129" s="17">
        <v>4.4151347358480801E-2</v>
      </c>
      <c r="BM129" s="17">
        <v>3.9664238546364798E-2</v>
      </c>
      <c r="BN129" s="17">
        <v>4.7472607443217699E-2</v>
      </c>
      <c r="BO129" s="17">
        <v>6.7793729148900403E-2</v>
      </c>
      <c r="BP129" s="17">
        <v>5.2965905969382401E-2</v>
      </c>
      <c r="BQ129" s="17"/>
      <c r="BR129" s="17">
        <v>4.31735753619139E-2</v>
      </c>
      <c r="BS129" s="17">
        <v>6.1363726395585197E-2</v>
      </c>
      <c r="BT129" s="17">
        <v>4.7082018955653303E-2</v>
      </c>
      <c r="BU129" s="17">
        <v>8.63356116118707E-2</v>
      </c>
      <c r="BV129" s="17"/>
      <c r="BW129" s="17">
        <v>2.8891165010438501E-2</v>
      </c>
      <c r="BX129" s="17">
        <v>4.5029895447828101E-2</v>
      </c>
      <c r="BY129" s="17">
        <v>4.3766463710495897E-2</v>
      </c>
      <c r="BZ129" s="17">
        <v>4.6986638418885902E-2</v>
      </c>
      <c r="CA129" s="17">
        <v>6.0953529924907497E-2</v>
      </c>
      <c r="CB129" s="17"/>
      <c r="CC129" s="17">
        <v>6.1923632695587899E-2</v>
      </c>
      <c r="CD129" s="17">
        <v>4.6502087264757803E-2</v>
      </c>
      <c r="CE129" s="17">
        <v>3.1654061120652902E-2</v>
      </c>
      <c r="CF129" s="17">
        <v>4.69812121091027E-2</v>
      </c>
      <c r="CG129" s="17">
        <v>7.4761202618687198E-2</v>
      </c>
      <c r="CH129" s="17">
        <v>6.7298918601526897E-2</v>
      </c>
      <c r="CI129" s="17">
        <v>4.8892793597881803E-2</v>
      </c>
      <c r="CJ129" s="17">
        <v>1.5269702612971199E-2</v>
      </c>
      <c r="CK129" s="17">
        <v>2.5699909468154598E-2</v>
      </c>
      <c r="CL129" s="17">
        <v>2.7103957117712098E-2</v>
      </c>
    </row>
    <row r="130" spans="2:90" x14ac:dyDescent="0.25">
      <c r="B130" t="s">
        <v>111</v>
      </c>
      <c r="C130" s="17">
        <v>2.47932141969344E-2</v>
      </c>
      <c r="D130" s="17">
        <v>1.9267600578163301E-2</v>
      </c>
      <c r="E130" s="17">
        <v>2.9062932231177601E-2</v>
      </c>
      <c r="F130" s="17"/>
      <c r="G130" s="17">
        <v>5.5284601747867798E-2</v>
      </c>
      <c r="H130" s="17">
        <v>4.3920032731201597E-2</v>
      </c>
      <c r="I130" s="17">
        <v>3.0752919342035698E-2</v>
      </c>
      <c r="J130" s="17">
        <v>1.6336690173807199E-2</v>
      </c>
      <c r="K130" s="17">
        <v>1.2393157353092399E-2</v>
      </c>
      <c r="L130" s="17">
        <v>7.53205536186035E-3</v>
      </c>
      <c r="M130" s="17"/>
      <c r="N130" s="17">
        <v>1.2823450473334601E-2</v>
      </c>
      <c r="O130" s="17">
        <v>2.7271253919018499E-2</v>
      </c>
      <c r="P130" s="17">
        <v>1.61765200094421E-2</v>
      </c>
      <c r="Q130" s="17">
        <v>4.3099558539555598E-2</v>
      </c>
      <c r="R130" s="17"/>
      <c r="S130" s="17">
        <v>3.3203403725514703E-2</v>
      </c>
      <c r="T130" s="17">
        <v>2.7085803393374502E-2</v>
      </c>
      <c r="U130" s="17">
        <v>1.27441724413744E-2</v>
      </c>
      <c r="V130" s="17">
        <v>1.58872513597089E-2</v>
      </c>
      <c r="W130" s="17">
        <v>3.0190528193175602E-2</v>
      </c>
      <c r="X130" s="17">
        <v>2.2333240550483701E-2</v>
      </c>
      <c r="Y130" s="17">
        <v>2.9424127527443299E-2</v>
      </c>
      <c r="Z130" s="17">
        <v>9.1894814243753606E-3</v>
      </c>
      <c r="AA130" s="17">
        <v>2.9456153481403902E-2</v>
      </c>
      <c r="AB130" s="17"/>
      <c r="AC130" s="17">
        <v>1.2648329573872699E-2</v>
      </c>
      <c r="AD130" s="17">
        <v>1.3648979788625899E-2</v>
      </c>
      <c r="AE130" s="17">
        <v>5.7129946845162899E-2</v>
      </c>
      <c r="AF130" s="17"/>
      <c r="AG130" s="17">
        <v>1.31208678637715E-2</v>
      </c>
      <c r="AH130" s="17">
        <v>2.0972897000800201E-2</v>
      </c>
      <c r="AI130" s="17">
        <v>1.41430250074279E-2</v>
      </c>
      <c r="AJ130" s="17">
        <v>1.1655597507494999E-2</v>
      </c>
      <c r="AK130" s="17"/>
      <c r="AL130" s="17">
        <v>3.3395027386974203E-2</v>
      </c>
      <c r="AM130" s="17">
        <v>2.1126019973841101E-2</v>
      </c>
      <c r="AN130" s="17">
        <v>2.2580326422666299E-2</v>
      </c>
      <c r="AO130" s="17">
        <v>9.9537580954361798E-3</v>
      </c>
      <c r="AP130" s="17">
        <v>1.85868903139066E-2</v>
      </c>
      <c r="AQ130" s="17"/>
      <c r="AR130" s="17">
        <v>6.8824396634461493E-2</v>
      </c>
      <c r="AS130" s="17">
        <v>2.6285675466301801E-2</v>
      </c>
      <c r="AT130" s="17">
        <v>9.7975163180284708E-3</v>
      </c>
      <c r="AU130" s="17">
        <v>1.5640853746638501E-2</v>
      </c>
      <c r="AV130" s="17">
        <v>1.7439460061434001E-2</v>
      </c>
      <c r="AW130" s="17"/>
      <c r="AX130" s="17">
        <v>3.7289624924396303E-2</v>
      </c>
      <c r="AY130" s="17">
        <v>1.63890865936407E-2</v>
      </c>
      <c r="AZ130" s="17">
        <v>2.6915801622259299E-2</v>
      </c>
      <c r="BA130" s="17">
        <v>2.4688951632022098E-2</v>
      </c>
      <c r="BB130" s="17">
        <v>1.7411054809024201E-2</v>
      </c>
      <c r="BC130" s="17">
        <v>2.5280956962925101E-2</v>
      </c>
      <c r="BD130" s="17"/>
      <c r="BE130" s="17">
        <v>2.9495067595683301E-2</v>
      </c>
      <c r="BF130" s="17">
        <v>2.8099561555321201E-2</v>
      </c>
      <c r="BG130" s="17">
        <v>9.5729142619579207E-3</v>
      </c>
      <c r="BH130" s="17"/>
      <c r="BI130" s="17">
        <v>2.92614497826028E-2</v>
      </c>
      <c r="BJ130" s="17">
        <v>2.3658830626997699E-2</v>
      </c>
      <c r="BK130" s="17"/>
      <c r="BL130" s="17">
        <v>8.6978036815726703E-3</v>
      </c>
      <c r="BM130" s="17">
        <v>1.9314997349974699E-2</v>
      </c>
      <c r="BN130" s="17">
        <v>5.37149720315944E-2</v>
      </c>
      <c r="BO130" s="17">
        <v>4.5546689430996497E-2</v>
      </c>
      <c r="BP130" s="17">
        <v>2.31207759398518E-2</v>
      </c>
      <c r="BQ130" s="17"/>
      <c r="BR130" s="17">
        <v>2.0101728034333199E-2</v>
      </c>
      <c r="BS130" s="17">
        <v>5.7103326409916798E-2</v>
      </c>
      <c r="BT130" s="17">
        <v>3.8939105588420897E-2</v>
      </c>
      <c r="BU130" s="17">
        <v>2.8765312264798101E-2</v>
      </c>
      <c r="BV130" s="17"/>
      <c r="BW130" s="17">
        <v>2.5136156893000999E-2</v>
      </c>
      <c r="BX130" s="17">
        <v>1.2209971632937701E-2</v>
      </c>
      <c r="BY130" s="17">
        <v>2.2434715447978999E-2</v>
      </c>
      <c r="BZ130" s="17">
        <v>2.0899392674696898E-2</v>
      </c>
      <c r="CA130" s="17">
        <v>3.7050806431680801E-2</v>
      </c>
      <c r="CB130" s="17"/>
      <c r="CC130" s="17">
        <v>3.9911036757915803E-2</v>
      </c>
      <c r="CD130" s="17">
        <v>4.0143715020643102E-2</v>
      </c>
      <c r="CE130" s="17">
        <v>1.5687293356240799E-2</v>
      </c>
      <c r="CF130" s="17">
        <v>2.7588645834295999E-2</v>
      </c>
      <c r="CG130" s="17">
        <v>2.79722406934085E-2</v>
      </c>
      <c r="CH130" s="17">
        <v>2.6414756328099101E-2</v>
      </c>
      <c r="CI130" s="17">
        <v>1.11814011328101E-2</v>
      </c>
      <c r="CJ130" s="17">
        <v>1.04707265545679E-2</v>
      </c>
      <c r="CK130" s="17">
        <v>1.43196483307885E-2</v>
      </c>
      <c r="CL130" s="17">
        <v>1.2653992109752699E-2</v>
      </c>
    </row>
    <row r="131" spans="2:90" x14ac:dyDescent="0.25"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</row>
    <row r="132" spans="2:90" x14ac:dyDescent="0.25">
      <c r="B132" s="6" t="s">
        <v>165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</row>
    <row r="133" spans="2:90" x14ac:dyDescent="0.25">
      <c r="B133" s="24" t="s">
        <v>113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</row>
    <row r="134" spans="2:90" x14ac:dyDescent="0.25">
      <c r="B134" t="s">
        <v>160</v>
      </c>
      <c r="C134" s="17">
        <v>0.57867585520217202</v>
      </c>
      <c r="D134" s="17">
        <v>0.55786748736262504</v>
      </c>
      <c r="E134" s="17">
        <v>0.59918218232671805</v>
      </c>
      <c r="F134" s="17"/>
      <c r="G134" s="17">
        <v>0.56164336269408499</v>
      </c>
      <c r="H134" s="17">
        <v>0.62219498158651698</v>
      </c>
      <c r="I134" s="17">
        <v>0.62449892199828105</v>
      </c>
      <c r="J134" s="17">
        <v>0.58975047700351801</v>
      </c>
      <c r="K134" s="17">
        <v>0.57947621267194005</v>
      </c>
      <c r="L134" s="17">
        <v>0.51424097386630097</v>
      </c>
      <c r="M134" s="17"/>
      <c r="N134" s="17">
        <v>0.57078682559038296</v>
      </c>
      <c r="O134" s="17">
        <v>0.566724022300644</v>
      </c>
      <c r="P134" s="17">
        <v>0.59072472503983997</v>
      </c>
      <c r="Q134" s="17">
        <v>0.59267331007388702</v>
      </c>
      <c r="R134" s="17"/>
      <c r="S134" s="17">
        <v>0.70146961172366196</v>
      </c>
      <c r="T134" s="17">
        <v>0.56492977552638002</v>
      </c>
      <c r="U134" s="17">
        <v>0.51962174399885197</v>
      </c>
      <c r="V134" s="17">
        <v>0.51752499795687001</v>
      </c>
      <c r="W134" s="17">
        <v>0.55069540358220503</v>
      </c>
      <c r="X134" s="17">
        <v>0.62514003714849198</v>
      </c>
      <c r="Y134" s="17">
        <v>0.54918477218980399</v>
      </c>
      <c r="Z134" s="17">
        <v>0.51834582425517495</v>
      </c>
      <c r="AA134" s="17">
        <v>0.57177456376293601</v>
      </c>
      <c r="AB134" s="17"/>
      <c r="AC134" s="17">
        <v>0.56097302570177998</v>
      </c>
      <c r="AD134" s="17">
        <v>0.59266895081489901</v>
      </c>
      <c r="AE134" s="17">
        <v>0.59584127371547801</v>
      </c>
      <c r="AF134" s="17"/>
      <c r="AG134" s="17">
        <v>0.56884786662221798</v>
      </c>
      <c r="AH134" s="17">
        <v>0.6421428095874</v>
      </c>
      <c r="AI134" s="17">
        <v>0.552671966817458</v>
      </c>
      <c r="AJ134" s="17">
        <v>0.55085023116840304</v>
      </c>
      <c r="AK134" s="17"/>
      <c r="AL134" s="17">
        <v>0.58424338289234601</v>
      </c>
      <c r="AM134" s="17">
        <v>0.56183247316756701</v>
      </c>
      <c r="AN134" s="17">
        <v>0.59458967069770996</v>
      </c>
      <c r="AO134" s="17">
        <v>0.60743972426018</v>
      </c>
      <c r="AP134" s="17">
        <v>0.60977206454396304</v>
      </c>
      <c r="AQ134" s="17"/>
      <c r="AR134" s="17">
        <v>0.56335265399364098</v>
      </c>
      <c r="AS134" s="17">
        <v>0.572495242932058</v>
      </c>
      <c r="AT134" s="17">
        <v>0.59212586355458896</v>
      </c>
      <c r="AU134" s="17">
        <v>0.56714514478836997</v>
      </c>
      <c r="AV134" s="17">
        <v>0.60545514051251004</v>
      </c>
      <c r="AW134" s="17"/>
      <c r="AX134" s="17">
        <v>0.69733736729541995</v>
      </c>
      <c r="AY134" s="17">
        <v>0.61275366884267801</v>
      </c>
      <c r="AZ134" s="17">
        <v>0.67445904836701898</v>
      </c>
      <c r="BA134" s="17">
        <v>0.58051177064733706</v>
      </c>
      <c r="BB134" s="17">
        <v>0.26098003680318399</v>
      </c>
      <c r="BC134" s="17">
        <v>0.31469229237604501</v>
      </c>
      <c r="BD134" s="17"/>
      <c r="BE134" s="17">
        <v>0.583623739425157</v>
      </c>
      <c r="BF134" s="17">
        <v>0.62807935345351995</v>
      </c>
      <c r="BG134" s="17">
        <v>0.52967617983985105</v>
      </c>
      <c r="BH134" s="17"/>
      <c r="BI134" s="17">
        <v>0.52763871794470596</v>
      </c>
      <c r="BJ134" s="17">
        <v>0.59163302562245401</v>
      </c>
      <c r="BK134" s="17"/>
      <c r="BL134" s="17">
        <v>0.55155768295325103</v>
      </c>
      <c r="BM134" s="17">
        <v>0.58709998711746603</v>
      </c>
      <c r="BN134" s="17">
        <v>0.57481691708968097</v>
      </c>
      <c r="BO134" s="17">
        <v>0.58096655742575298</v>
      </c>
      <c r="BP134" s="17">
        <v>0.63714748846737101</v>
      </c>
      <c r="BQ134" s="17"/>
      <c r="BR134" s="17">
        <v>0.56076905758555795</v>
      </c>
      <c r="BS134" s="17">
        <v>0.64166424439549496</v>
      </c>
      <c r="BT134" s="17">
        <v>0.72287413692241198</v>
      </c>
      <c r="BU134" s="17">
        <v>0.65066667756069096</v>
      </c>
      <c r="BV134" s="17"/>
      <c r="BW134" s="17">
        <v>0.58406076709525401</v>
      </c>
      <c r="BX134" s="17">
        <v>0.58119469622146702</v>
      </c>
      <c r="BY134" s="17">
        <v>0.585383280845022</v>
      </c>
      <c r="BZ134" s="17">
        <v>0.54785967664784496</v>
      </c>
      <c r="CA134" s="17">
        <v>0.59908677205187599</v>
      </c>
      <c r="CB134" s="17"/>
      <c r="CC134" s="17">
        <v>0.63099621217951696</v>
      </c>
      <c r="CD134" s="17">
        <v>0.61637749557923605</v>
      </c>
      <c r="CE134" s="17">
        <v>0.63812068291645696</v>
      </c>
      <c r="CF134" s="17">
        <v>0.59960833657132495</v>
      </c>
      <c r="CG134" s="17">
        <v>0.570043310674618</v>
      </c>
      <c r="CH134" s="17">
        <v>0.575125668286805</v>
      </c>
      <c r="CI134" s="17">
        <v>0.54993249843852099</v>
      </c>
      <c r="CJ134" s="17">
        <v>0.53737730970873798</v>
      </c>
      <c r="CK134" s="17">
        <v>0.537507015445985</v>
      </c>
      <c r="CL134" s="17">
        <v>0.51770486740357202</v>
      </c>
    </row>
    <row r="135" spans="2:90" x14ac:dyDescent="0.25">
      <c r="B135" t="s">
        <v>161</v>
      </c>
      <c r="C135" s="17">
        <v>0.38270174962311798</v>
      </c>
      <c r="D135" s="17">
        <v>0.40595962747751901</v>
      </c>
      <c r="E135" s="17">
        <v>0.36074502958247801</v>
      </c>
      <c r="F135" s="17"/>
      <c r="G135" s="17">
        <v>0.357146939686668</v>
      </c>
      <c r="H135" s="17">
        <v>0.33912224216766701</v>
      </c>
      <c r="I135" s="17">
        <v>0.340114766431861</v>
      </c>
      <c r="J135" s="17">
        <v>0.37173381322886101</v>
      </c>
      <c r="K135" s="17">
        <v>0.39586288758605098</v>
      </c>
      <c r="L135" s="17">
        <v>0.45443343966482302</v>
      </c>
      <c r="M135" s="17"/>
      <c r="N135" s="17">
        <v>0.40042684935483702</v>
      </c>
      <c r="O135" s="17">
        <v>0.397378977253869</v>
      </c>
      <c r="P135" s="17">
        <v>0.382586991419338</v>
      </c>
      <c r="Q135" s="17">
        <v>0.344168038497494</v>
      </c>
      <c r="R135" s="17"/>
      <c r="S135" s="17">
        <v>0.25467479123836301</v>
      </c>
      <c r="T135" s="17">
        <v>0.40123160569516197</v>
      </c>
      <c r="U135" s="17">
        <v>0.446964538412287</v>
      </c>
      <c r="V135" s="17">
        <v>0.42227870125067202</v>
      </c>
      <c r="W135" s="17">
        <v>0.40618665073511101</v>
      </c>
      <c r="X135" s="17">
        <v>0.34741445476369098</v>
      </c>
      <c r="Y135" s="17">
        <v>0.422501902641228</v>
      </c>
      <c r="Z135" s="17">
        <v>0.447590861650283</v>
      </c>
      <c r="AA135" s="17">
        <v>0.38864599255529603</v>
      </c>
      <c r="AB135" s="17"/>
      <c r="AC135" s="17">
        <v>0.41121915713503399</v>
      </c>
      <c r="AD135" s="17">
        <v>0.37808621467980003</v>
      </c>
      <c r="AE135" s="17">
        <v>0.33891252894232499</v>
      </c>
      <c r="AF135" s="17"/>
      <c r="AG135" s="17">
        <v>0.39806950066660501</v>
      </c>
      <c r="AH135" s="17">
        <v>0.33475691379102801</v>
      </c>
      <c r="AI135" s="17">
        <v>0.40927419000395299</v>
      </c>
      <c r="AJ135" s="17">
        <v>0.42236495598782697</v>
      </c>
      <c r="AK135" s="17"/>
      <c r="AL135" s="17">
        <v>0.37529663438914901</v>
      </c>
      <c r="AM135" s="17">
        <v>0.40016274579894601</v>
      </c>
      <c r="AN135" s="17">
        <v>0.37158808579083702</v>
      </c>
      <c r="AO135" s="17">
        <v>0.36998388324499998</v>
      </c>
      <c r="AP135" s="17">
        <v>0.33162664899283001</v>
      </c>
      <c r="AQ135" s="17"/>
      <c r="AR135" s="17">
        <v>0.34362324884269402</v>
      </c>
      <c r="AS135" s="17">
        <v>0.38601413673660701</v>
      </c>
      <c r="AT135" s="17">
        <v>0.38670184006497399</v>
      </c>
      <c r="AU135" s="17">
        <v>0.41419741533652599</v>
      </c>
      <c r="AV135" s="17">
        <v>0.37041352041624498</v>
      </c>
      <c r="AW135" s="17"/>
      <c r="AX135" s="17">
        <v>0.26230332632715497</v>
      </c>
      <c r="AY135" s="17">
        <v>0.35252853568172599</v>
      </c>
      <c r="AZ135" s="17">
        <v>0.27839331001931999</v>
      </c>
      <c r="BA135" s="17">
        <v>0.38609985547577103</v>
      </c>
      <c r="BB135" s="17">
        <v>0.69068021539481905</v>
      </c>
      <c r="BC135" s="17">
        <v>0.65817263700756701</v>
      </c>
      <c r="BD135" s="17"/>
      <c r="BE135" s="17">
        <v>0.36494250908713799</v>
      </c>
      <c r="BF135" s="17">
        <v>0.34710557763871802</v>
      </c>
      <c r="BG135" s="17">
        <v>0.44152705351303501</v>
      </c>
      <c r="BH135" s="17"/>
      <c r="BI135" s="17">
        <v>0.41055588708895302</v>
      </c>
      <c r="BJ135" s="17">
        <v>0.37563021651117801</v>
      </c>
      <c r="BK135" s="17"/>
      <c r="BL135" s="17">
        <v>0.42259068358194302</v>
      </c>
      <c r="BM135" s="17">
        <v>0.382782714520367</v>
      </c>
      <c r="BN135" s="17">
        <v>0.37272106222038698</v>
      </c>
      <c r="BO135" s="17">
        <v>0.34336232695737501</v>
      </c>
      <c r="BP135" s="17">
        <v>0.32654468784609098</v>
      </c>
      <c r="BQ135" s="17"/>
      <c r="BR135" s="17">
        <v>0.402692681049729</v>
      </c>
      <c r="BS135" s="17">
        <v>0.31104318434350098</v>
      </c>
      <c r="BT135" s="17">
        <v>0.24928743730460701</v>
      </c>
      <c r="BU135" s="17">
        <v>0.30934401727907601</v>
      </c>
      <c r="BV135" s="17"/>
      <c r="BW135" s="17">
        <v>0.37754118442979401</v>
      </c>
      <c r="BX135" s="17">
        <v>0.38594676084066498</v>
      </c>
      <c r="BY135" s="17">
        <v>0.37857738415030401</v>
      </c>
      <c r="BZ135" s="17">
        <v>0.411625641388568</v>
      </c>
      <c r="CA135" s="17">
        <v>0.36513524571723799</v>
      </c>
      <c r="CB135" s="17"/>
      <c r="CC135" s="17">
        <v>0.33514597102659099</v>
      </c>
      <c r="CD135" s="17">
        <v>0.33470851716935202</v>
      </c>
      <c r="CE135" s="17">
        <v>0.32709324387083399</v>
      </c>
      <c r="CF135" s="17">
        <v>0.35696516981077703</v>
      </c>
      <c r="CG135" s="17">
        <v>0.39511785095523499</v>
      </c>
      <c r="CH135" s="17">
        <v>0.369937507176889</v>
      </c>
      <c r="CI135" s="17">
        <v>0.41695964142109598</v>
      </c>
      <c r="CJ135" s="17">
        <v>0.45112256482294799</v>
      </c>
      <c r="CK135" s="17">
        <v>0.43796390101324201</v>
      </c>
      <c r="CL135" s="17">
        <v>0.44628634488172703</v>
      </c>
    </row>
    <row r="136" spans="2:90" x14ac:dyDescent="0.25">
      <c r="B136" t="s">
        <v>162</v>
      </c>
      <c r="C136" s="17">
        <v>2.2121863020663102E-2</v>
      </c>
      <c r="D136" s="17">
        <v>2.0264448896908802E-2</v>
      </c>
      <c r="E136" s="17">
        <v>2.3955610375679798E-2</v>
      </c>
      <c r="F136" s="17"/>
      <c r="G136" s="17">
        <v>4.6653809666958403E-2</v>
      </c>
      <c r="H136" s="17">
        <v>8.6692011116859691E-3</v>
      </c>
      <c r="I136" s="17">
        <v>1.9201283465585299E-2</v>
      </c>
      <c r="J136" s="17">
        <v>1.8928848779366399E-2</v>
      </c>
      <c r="K136" s="17">
        <v>1.75649292501407E-2</v>
      </c>
      <c r="L136" s="17">
        <v>2.8335669178976199E-2</v>
      </c>
      <c r="M136" s="17"/>
      <c r="N136" s="17">
        <v>2.0192216568958501E-2</v>
      </c>
      <c r="O136" s="17">
        <v>2.3339058316544901E-2</v>
      </c>
      <c r="P136" s="17">
        <v>1.5629656170424101E-2</v>
      </c>
      <c r="Q136" s="17">
        <v>2.8983492748413699E-2</v>
      </c>
      <c r="R136" s="17"/>
      <c r="S136" s="17">
        <v>1.9353207214891002E-2</v>
      </c>
      <c r="T136" s="17">
        <v>1.9024843731088498E-2</v>
      </c>
      <c r="U136" s="17">
        <v>2.1565821960852799E-2</v>
      </c>
      <c r="V136" s="17">
        <v>4.1707528499019202E-2</v>
      </c>
      <c r="W136" s="17">
        <v>2.7260416034868298E-2</v>
      </c>
      <c r="X136" s="17">
        <v>7.9938402568957394E-3</v>
      </c>
      <c r="Y136" s="17">
        <v>1.36698022074378E-2</v>
      </c>
      <c r="Z136" s="17">
        <v>2.5570661329889E-2</v>
      </c>
      <c r="AA136" s="17">
        <v>2.6229793544919201E-2</v>
      </c>
      <c r="AB136" s="17"/>
      <c r="AC136" s="17">
        <v>1.89908647746765E-2</v>
      </c>
      <c r="AD136" s="17">
        <v>2.1152511962647301E-2</v>
      </c>
      <c r="AE136" s="17">
        <v>3.1386809758294901E-2</v>
      </c>
      <c r="AF136" s="17"/>
      <c r="AG136" s="17">
        <v>2.5768845859556699E-2</v>
      </c>
      <c r="AH136" s="17">
        <v>1.48559523481213E-2</v>
      </c>
      <c r="AI136" s="17">
        <v>2.8126828087495399E-2</v>
      </c>
      <c r="AJ136" s="17">
        <v>2.0970864201594899E-2</v>
      </c>
      <c r="AK136" s="17"/>
      <c r="AL136" s="17">
        <v>1.7708176594060598E-2</v>
      </c>
      <c r="AM136" s="17">
        <v>2.5826753928005802E-2</v>
      </c>
      <c r="AN136" s="17">
        <v>2.06594341841E-2</v>
      </c>
      <c r="AO136" s="17">
        <v>1.7925629818248998E-2</v>
      </c>
      <c r="AP136" s="17">
        <v>4.0014396149300101E-2</v>
      </c>
      <c r="AQ136" s="17"/>
      <c r="AR136" s="17">
        <v>5.8285914615128699E-2</v>
      </c>
      <c r="AS136" s="17">
        <v>2.2338890625964399E-2</v>
      </c>
      <c r="AT136" s="17">
        <v>1.4604994154252199E-2</v>
      </c>
      <c r="AU136" s="17">
        <v>1.2390370523817799E-2</v>
      </c>
      <c r="AV136" s="17">
        <v>1.50769583511304E-2</v>
      </c>
      <c r="AW136" s="17"/>
      <c r="AX136" s="17">
        <v>2.4998813321082801E-2</v>
      </c>
      <c r="AY136" s="17">
        <v>1.6474829366825799E-2</v>
      </c>
      <c r="AZ136" s="17">
        <v>2.9738120751749399E-2</v>
      </c>
      <c r="BA136" s="17">
        <v>1.9451820993130201E-2</v>
      </c>
      <c r="BB136" s="17">
        <v>2.9001347019352801E-2</v>
      </c>
      <c r="BC136" s="17">
        <v>1.8999781090518801E-2</v>
      </c>
      <c r="BD136" s="17"/>
      <c r="BE136" s="17">
        <v>2.9234990707555301E-2</v>
      </c>
      <c r="BF136" s="17">
        <v>1.34000192814684E-2</v>
      </c>
      <c r="BG136" s="17">
        <v>2.15262299282688E-2</v>
      </c>
      <c r="BH136" s="17"/>
      <c r="BI136" s="17">
        <v>3.9858166482407802E-2</v>
      </c>
      <c r="BJ136" s="17">
        <v>1.76190182505826E-2</v>
      </c>
      <c r="BK136" s="17"/>
      <c r="BL136" s="17">
        <v>1.86375625805358E-2</v>
      </c>
      <c r="BM136" s="17">
        <v>1.8818877659001601E-2</v>
      </c>
      <c r="BN136" s="17">
        <v>3.06225898508037E-2</v>
      </c>
      <c r="BO136" s="17">
        <v>4.85539629913695E-2</v>
      </c>
      <c r="BP136" s="17">
        <v>1.9492573198513601E-2</v>
      </c>
      <c r="BQ136" s="17"/>
      <c r="BR136" s="17">
        <v>2.2502654417519301E-2</v>
      </c>
      <c r="BS136" s="17">
        <v>1.2735914286408599E-2</v>
      </c>
      <c r="BT136" s="17">
        <v>1.43553040025419E-2</v>
      </c>
      <c r="BU136" s="17">
        <v>3.2744735422291699E-2</v>
      </c>
      <c r="BV136" s="17"/>
      <c r="BW136" s="17">
        <v>2.4678618063085699E-2</v>
      </c>
      <c r="BX136" s="17">
        <v>2.12100314771086E-2</v>
      </c>
      <c r="BY136" s="17">
        <v>2.2203500379911999E-2</v>
      </c>
      <c r="BZ136" s="17">
        <v>2.2360567653503902E-2</v>
      </c>
      <c r="CA136" s="17">
        <v>1.5547056820539199E-2</v>
      </c>
      <c r="CB136" s="17"/>
      <c r="CC136" s="17">
        <v>1.3094590910719101E-2</v>
      </c>
      <c r="CD136" s="17">
        <v>2.0471792487588999E-2</v>
      </c>
      <c r="CE136" s="17">
        <v>2.4145250048805099E-2</v>
      </c>
      <c r="CF136" s="17">
        <v>3.0349071249851801E-2</v>
      </c>
      <c r="CG136" s="17">
        <v>1.53676844691704E-2</v>
      </c>
      <c r="CH136" s="17">
        <v>2.6953556372317399E-2</v>
      </c>
      <c r="CI136" s="17">
        <v>2.1202951413547801E-2</v>
      </c>
      <c r="CJ136" s="17">
        <v>8.9916380275786908E-3</v>
      </c>
      <c r="CK136" s="17">
        <v>1.8227666906247501E-2</v>
      </c>
      <c r="CL136" s="17">
        <v>3.0031667760967599E-2</v>
      </c>
    </row>
    <row r="137" spans="2:90" x14ac:dyDescent="0.25">
      <c r="B137" t="s">
        <v>163</v>
      </c>
      <c r="C137" s="17">
        <v>1.6500532154047301E-2</v>
      </c>
      <c r="D137" s="17">
        <v>1.5908436262947901E-2</v>
      </c>
      <c r="E137" s="17">
        <v>1.6117177715123901E-2</v>
      </c>
      <c r="F137" s="17"/>
      <c r="G137" s="17">
        <v>3.4555887952288297E-2</v>
      </c>
      <c r="H137" s="17">
        <v>3.00135751341301E-2</v>
      </c>
      <c r="I137" s="17">
        <v>1.6185028104272699E-2</v>
      </c>
      <c r="J137" s="17">
        <v>1.9586860988254799E-2</v>
      </c>
      <c r="K137" s="17">
        <v>7.0959704918680004E-3</v>
      </c>
      <c r="L137" s="17">
        <v>2.9899172898999798E-3</v>
      </c>
      <c r="M137" s="17"/>
      <c r="N137" s="17">
        <v>8.5941084858208901E-3</v>
      </c>
      <c r="O137" s="17">
        <v>1.2557942128942101E-2</v>
      </c>
      <c r="P137" s="17">
        <v>1.1058627370398E-2</v>
      </c>
      <c r="Q137" s="17">
        <v>3.4175158680205202E-2</v>
      </c>
      <c r="R137" s="17"/>
      <c r="S137" s="17">
        <v>2.45023898230846E-2</v>
      </c>
      <c r="T137" s="17">
        <v>1.48137750473689E-2</v>
      </c>
      <c r="U137" s="17">
        <v>1.1847895628008399E-2</v>
      </c>
      <c r="V137" s="17">
        <v>1.8488772293438701E-2</v>
      </c>
      <c r="W137" s="17">
        <v>1.58575296478158E-2</v>
      </c>
      <c r="X137" s="17">
        <v>1.9451667830921799E-2</v>
      </c>
      <c r="Y137" s="17">
        <v>1.46435229615302E-2</v>
      </c>
      <c r="Z137" s="17">
        <v>8.4926527646529901E-3</v>
      </c>
      <c r="AA137" s="17">
        <v>1.33496501368489E-2</v>
      </c>
      <c r="AB137" s="17"/>
      <c r="AC137" s="17">
        <v>8.8169523885093595E-3</v>
      </c>
      <c r="AD137" s="17">
        <v>8.0923225426539503E-3</v>
      </c>
      <c r="AE137" s="17">
        <v>3.3859387583902299E-2</v>
      </c>
      <c r="AF137" s="17"/>
      <c r="AG137" s="17">
        <v>7.3137868516206499E-3</v>
      </c>
      <c r="AH137" s="17">
        <v>8.2443242734500308E-3</v>
      </c>
      <c r="AI137" s="17">
        <v>9.9270150910934305E-3</v>
      </c>
      <c r="AJ137" s="17">
        <v>5.8139486421748803E-3</v>
      </c>
      <c r="AK137" s="17"/>
      <c r="AL137" s="17">
        <v>2.27518061244447E-2</v>
      </c>
      <c r="AM137" s="17">
        <v>1.2178027105481199E-2</v>
      </c>
      <c r="AN137" s="17">
        <v>1.31628093273531E-2</v>
      </c>
      <c r="AO137" s="17">
        <v>4.6507626765716599E-3</v>
      </c>
      <c r="AP137" s="17">
        <v>1.85868903139066E-2</v>
      </c>
      <c r="AQ137" s="17"/>
      <c r="AR137" s="17">
        <v>3.4738182548536202E-2</v>
      </c>
      <c r="AS137" s="17">
        <v>1.9151729705369901E-2</v>
      </c>
      <c r="AT137" s="17">
        <v>6.5673022261844797E-3</v>
      </c>
      <c r="AU137" s="17">
        <v>6.2670693512857402E-3</v>
      </c>
      <c r="AV137" s="17">
        <v>9.0543807201143994E-3</v>
      </c>
      <c r="AW137" s="17"/>
      <c r="AX137" s="17">
        <v>1.53604930563417E-2</v>
      </c>
      <c r="AY137" s="17">
        <v>1.82429661087707E-2</v>
      </c>
      <c r="AZ137" s="17">
        <v>1.7409520861911599E-2</v>
      </c>
      <c r="BA137" s="17">
        <v>1.39365528837613E-2</v>
      </c>
      <c r="BB137" s="17">
        <v>1.9338400782644101E-2</v>
      </c>
      <c r="BC137" s="17">
        <v>8.1352895258695497E-3</v>
      </c>
      <c r="BD137" s="17"/>
      <c r="BE137" s="17">
        <v>2.2198760780149401E-2</v>
      </c>
      <c r="BF137" s="17">
        <v>1.1415049626293999E-2</v>
      </c>
      <c r="BG137" s="17">
        <v>7.2705367188449499E-3</v>
      </c>
      <c r="BH137" s="17"/>
      <c r="BI137" s="17">
        <v>2.1947228483933601E-2</v>
      </c>
      <c r="BJ137" s="17">
        <v>1.5117739615785599E-2</v>
      </c>
      <c r="BK137" s="17"/>
      <c r="BL137" s="17">
        <v>7.21407088427003E-3</v>
      </c>
      <c r="BM137" s="17">
        <v>1.1298420703166201E-2</v>
      </c>
      <c r="BN137" s="17">
        <v>2.1839430839128499E-2</v>
      </c>
      <c r="BO137" s="17">
        <v>2.7117152625502901E-2</v>
      </c>
      <c r="BP137" s="17">
        <v>1.6815250488024999E-2</v>
      </c>
      <c r="BQ137" s="17"/>
      <c r="BR137" s="17">
        <v>1.40356069471943E-2</v>
      </c>
      <c r="BS137" s="17">
        <v>3.4556656974595999E-2</v>
      </c>
      <c r="BT137" s="17">
        <v>1.34831217704388E-2</v>
      </c>
      <c r="BU137" s="17">
        <v>7.2445697379414902E-3</v>
      </c>
      <c r="BV137" s="17"/>
      <c r="BW137" s="17">
        <v>1.3719430411866899E-2</v>
      </c>
      <c r="BX137" s="17">
        <v>1.16485114607591E-2</v>
      </c>
      <c r="BY137" s="17">
        <v>1.3835834624761701E-2</v>
      </c>
      <c r="BZ137" s="17">
        <v>1.8154114310083201E-2</v>
      </c>
      <c r="CA137" s="17">
        <v>2.02309254103471E-2</v>
      </c>
      <c r="CB137" s="17"/>
      <c r="CC137" s="17">
        <v>2.0763225883172701E-2</v>
      </c>
      <c r="CD137" s="17">
        <v>2.84421947638233E-2</v>
      </c>
      <c r="CE137" s="17">
        <v>1.06408231639043E-2</v>
      </c>
      <c r="CF137" s="17">
        <v>1.3077422368046401E-2</v>
      </c>
      <c r="CG137" s="17">
        <v>1.94711539009765E-2</v>
      </c>
      <c r="CH137" s="17">
        <v>2.7983268163988499E-2</v>
      </c>
      <c r="CI137" s="17">
        <v>1.1904908726834799E-2</v>
      </c>
      <c r="CJ137" s="17">
        <v>2.5084874407343598E-3</v>
      </c>
      <c r="CK137" s="17">
        <v>6.3014166345257304E-3</v>
      </c>
      <c r="CL137" s="17">
        <v>5.9771199537338102E-3</v>
      </c>
    </row>
    <row r="138" spans="2:90" x14ac:dyDescent="0.25"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</row>
    <row r="139" spans="2:90" x14ac:dyDescent="0.25">
      <c r="B139" s="6" t="s">
        <v>166</v>
      </c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</row>
    <row r="140" spans="2:90" x14ac:dyDescent="0.25">
      <c r="B140" s="24" t="s">
        <v>113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</row>
    <row r="141" spans="2:90" x14ac:dyDescent="0.25">
      <c r="B141" t="s">
        <v>160</v>
      </c>
      <c r="C141" s="17">
        <v>0.27998832308490701</v>
      </c>
      <c r="D141" s="17">
        <v>0.29754552341430601</v>
      </c>
      <c r="E141" s="17">
        <v>0.26372058553021999</v>
      </c>
      <c r="F141" s="17"/>
      <c r="G141" s="17">
        <v>0.355000445246753</v>
      </c>
      <c r="H141" s="17">
        <v>0.38564705419811302</v>
      </c>
      <c r="I141" s="17">
        <v>0.33946156272487998</v>
      </c>
      <c r="J141" s="17">
        <v>0.245094026929563</v>
      </c>
      <c r="K141" s="17">
        <v>0.227881267612036</v>
      </c>
      <c r="L141" s="17">
        <v>0.18837767104821901</v>
      </c>
      <c r="M141" s="17"/>
      <c r="N141" s="17">
        <v>0.309691171800895</v>
      </c>
      <c r="O141" s="17">
        <v>0.25592149468182301</v>
      </c>
      <c r="P141" s="17">
        <v>0.27320894520226302</v>
      </c>
      <c r="Q141" s="17">
        <v>0.28001755073895801</v>
      </c>
      <c r="R141" s="17"/>
      <c r="S141" s="17">
        <v>0.40927238454776699</v>
      </c>
      <c r="T141" s="17">
        <v>0.23476686274386199</v>
      </c>
      <c r="U141" s="17">
        <v>0.25413080841738001</v>
      </c>
      <c r="V141" s="17">
        <v>0.277470532494622</v>
      </c>
      <c r="W141" s="17">
        <v>0.21914049763566401</v>
      </c>
      <c r="X141" s="17">
        <v>0.317829194912849</v>
      </c>
      <c r="Y141" s="17">
        <v>0.23151339952348801</v>
      </c>
      <c r="Z141" s="17">
        <v>0.27824400521921999</v>
      </c>
      <c r="AA141" s="17">
        <v>0.25044730754449801</v>
      </c>
      <c r="AB141" s="17"/>
      <c r="AC141" s="17">
        <v>0.242416325200602</v>
      </c>
      <c r="AD141" s="17">
        <v>0.29593851266263799</v>
      </c>
      <c r="AE141" s="17">
        <v>0.33398267391178099</v>
      </c>
      <c r="AF141" s="17"/>
      <c r="AG141" s="17">
        <v>0.28786818455292301</v>
      </c>
      <c r="AH141" s="17">
        <v>0.34396179854533399</v>
      </c>
      <c r="AI141" s="17">
        <v>0.28469959517726101</v>
      </c>
      <c r="AJ141" s="17">
        <v>0.22244439340108901</v>
      </c>
      <c r="AK141" s="17"/>
      <c r="AL141" s="17">
        <v>0.228299260345981</v>
      </c>
      <c r="AM141" s="17">
        <v>0.27089547045776102</v>
      </c>
      <c r="AN141" s="17">
        <v>0.31553176791704501</v>
      </c>
      <c r="AO141" s="17">
        <v>0.38327529157172802</v>
      </c>
      <c r="AP141" s="17">
        <v>0.46293198648709899</v>
      </c>
      <c r="AQ141" s="17"/>
      <c r="AR141" s="17">
        <v>0.32289326985450301</v>
      </c>
      <c r="AS141" s="17">
        <v>0.28438923379713699</v>
      </c>
      <c r="AT141" s="17">
        <v>0.26370739576832802</v>
      </c>
      <c r="AU141" s="17">
        <v>0.27309693834336202</v>
      </c>
      <c r="AV141" s="17">
        <v>0.328190229262738</v>
      </c>
      <c r="AW141" s="17"/>
      <c r="AX141" s="17">
        <v>0.47200745975501401</v>
      </c>
      <c r="AY141" s="17">
        <v>0.26263919898193999</v>
      </c>
      <c r="AZ141" s="17">
        <v>0.34298225222061601</v>
      </c>
      <c r="BA141" s="17">
        <v>0.20338135336166599</v>
      </c>
      <c r="BB141" s="17">
        <v>6.3103039028532107E-2</v>
      </c>
      <c r="BC141" s="17">
        <v>0.11106278096702001</v>
      </c>
      <c r="BD141" s="17"/>
      <c r="BE141" s="17">
        <v>0.27851474854351099</v>
      </c>
      <c r="BF141" s="17">
        <v>0.37341985058726501</v>
      </c>
      <c r="BG141" s="17">
        <v>0.19700506057598399</v>
      </c>
      <c r="BH141" s="17"/>
      <c r="BI141" s="17">
        <v>0.225982390661643</v>
      </c>
      <c r="BJ141" s="17">
        <v>0.29369920319529402</v>
      </c>
      <c r="BK141" s="17"/>
      <c r="BL141" s="17">
        <v>0.249175054854953</v>
      </c>
      <c r="BM141" s="17">
        <v>0.26878446048105997</v>
      </c>
      <c r="BN141" s="17">
        <v>0.29887480642446201</v>
      </c>
      <c r="BO141" s="17">
        <v>0.32243141442186601</v>
      </c>
      <c r="BP141" s="17">
        <v>0.344049166877815</v>
      </c>
      <c r="BQ141" s="17"/>
      <c r="BR141" s="17">
        <v>0.24987899017915399</v>
      </c>
      <c r="BS141" s="17">
        <v>0.40022878033064702</v>
      </c>
      <c r="BT141" s="17">
        <v>0.50045964536767196</v>
      </c>
      <c r="BU141" s="17">
        <v>0.414523709174272</v>
      </c>
      <c r="BV141" s="17"/>
      <c r="BW141" s="17">
        <v>0.28615148033396898</v>
      </c>
      <c r="BX141" s="17">
        <v>0.27238329448478599</v>
      </c>
      <c r="BY141" s="17">
        <v>0.26175611020010497</v>
      </c>
      <c r="BZ141" s="17">
        <v>0.24664231409774201</v>
      </c>
      <c r="CA141" s="17">
        <v>0.319419621020679</v>
      </c>
      <c r="CB141" s="17"/>
      <c r="CC141" s="17">
        <v>0.35659189288529902</v>
      </c>
      <c r="CD141" s="17">
        <v>0.29532331873873402</v>
      </c>
      <c r="CE141" s="17">
        <v>0.32252714349025802</v>
      </c>
      <c r="CF141" s="17">
        <v>0.30203125790568602</v>
      </c>
      <c r="CG141" s="17">
        <v>0.298623087599729</v>
      </c>
      <c r="CH141" s="17">
        <v>0.27475360036369501</v>
      </c>
      <c r="CI141" s="17">
        <v>0.23880158477597299</v>
      </c>
      <c r="CJ141" s="17">
        <v>0.183281307122449</v>
      </c>
      <c r="CK141" s="17">
        <v>0.23546517882707299</v>
      </c>
      <c r="CL141" s="17">
        <v>0.236973615640101</v>
      </c>
    </row>
    <row r="142" spans="2:90" x14ac:dyDescent="0.25">
      <c r="B142" t="s">
        <v>161</v>
      </c>
      <c r="C142" s="17">
        <v>0.64911218664676595</v>
      </c>
      <c r="D142" s="17">
        <v>0.62788819769934001</v>
      </c>
      <c r="E142" s="17">
        <v>0.669514660670809</v>
      </c>
      <c r="F142" s="17"/>
      <c r="G142" s="17">
        <v>0.57176305033039398</v>
      </c>
      <c r="H142" s="17">
        <v>0.55379733185908198</v>
      </c>
      <c r="I142" s="17">
        <v>0.59985897052150094</v>
      </c>
      <c r="J142" s="17">
        <v>0.67943369839300505</v>
      </c>
      <c r="K142" s="17">
        <v>0.68822140262238096</v>
      </c>
      <c r="L142" s="17">
        <v>0.73921079686538704</v>
      </c>
      <c r="M142" s="17"/>
      <c r="N142" s="17">
        <v>0.64717665457435503</v>
      </c>
      <c r="O142" s="17">
        <v>0.67450694732929395</v>
      </c>
      <c r="P142" s="17">
        <v>0.65875851045029299</v>
      </c>
      <c r="Q142" s="17">
        <v>0.61412882972174898</v>
      </c>
      <c r="R142" s="17"/>
      <c r="S142" s="17">
        <v>0.525530232489828</v>
      </c>
      <c r="T142" s="17">
        <v>0.68257582782780601</v>
      </c>
      <c r="U142" s="17">
        <v>0.69341119084555902</v>
      </c>
      <c r="V142" s="17">
        <v>0.64008065274614201</v>
      </c>
      <c r="W142" s="17">
        <v>0.70736868920871199</v>
      </c>
      <c r="X142" s="17">
        <v>0.604699810459144</v>
      </c>
      <c r="Y142" s="17">
        <v>0.70429129701665405</v>
      </c>
      <c r="Z142" s="17">
        <v>0.69164047899001602</v>
      </c>
      <c r="AA142" s="17">
        <v>0.66877158167578798</v>
      </c>
      <c r="AB142" s="17"/>
      <c r="AC142" s="17">
        <v>0.69099505119879401</v>
      </c>
      <c r="AD142" s="17">
        <v>0.64724621347330202</v>
      </c>
      <c r="AE142" s="17">
        <v>0.56458531461824601</v>
      </c>
      <c r="AF142" s="17"/>
      <c r="AG142" s="17">
        <v>0.65886238745944603</v>
      </c>
      <c r="AH142" s="17">
        <v>0.61180116154547504</v>
      </c>
      <c r="AI142" s="17">
        <v>0.63397447859335399</v>
      </c>
      <c r="AJ142" s="17">
        <v>0.71291717759826101</v>
      </c>
      <c r="AK142" s="17"/>
      <c r="AL142" s="17">
        <v>0.69265729038829005</v>
      </c>
      <c r="AM142" s="17">
        <v>0.65460185686092098</v>
      </c>
      <c r="AN142" s="17">
        <v>0.62423119952514206</v>
      </c>
      <c r="AO142" s="17">
        <v>0.57429052459166197</v>
      </c>
      <c r="AP142" s="17">
        <v>0.49245676087770401</v>
      </c>
      <c r="AQ142" s="17"/>
      <c r="AR142" s="17">
        <v>0.538029120789149</v>
      </c>
      <c r="AS142" s="17">
        <v>0.63712068267675204</v>
      </c>
      <c r="AT142" s="17">
        <v>0.68302903076505295</v>
      </c>
      <c r="AU142" s="17">
        <v>0.69010028872792195</v>
      </c>
      <c r="AV142" s="17">
        <v>0.62446036309811204</v>
      </c>
      <c r="AW142" s="17"/>
      <c r="AX142" s="17">
        <v>0.46896725978583997</v>
      </c>
      <c r="AY142" s="17">
        <v>0.66630641790324896</v>
      </c>
      <c r="AZ142" s="17">
        <v>0.59090993408926196</v>
      </c>
      <c r="BA142" s="17">
        <v>0.70980596870701196</v>
      </c>
      <c r="BB142" s="17">
        <v>0.86185231478289503</v>
      </c>
      <c r="BC142" s="17">
        <v>0.82093591482148998</v>
      </c>
      <c r="BD142" s="17"/>
      <c r="BE142" s="17">
        <v>0.63819852833036705</v>
      </c>
      <c r="BF142" s="17">
        <v>0.57971279491796301</v>
      </c>
      <c r="BG142" s="17">
        <v>0.73199891359988301</v>
      </c>
      <c r="BH142" s="17"/>
      <c r="BI142" s="17">
        <v>0.66105278772128595</v>
      </c>
      <c r="BJ142" s="17">
        <v>0.64608073912919395</v>
      </c>
      <c r="BK142" s="17"/>
      <c r="BL142" s="17">
        <v>0.68776114266688404</v>
      </c>
      <c r="BM142" s="17">
        <v>0.67676011902646305</v>
      </c>
      <c r="BN142" s="17">
        <v>0.59465709798200805</v>
      </c>
      <c r="BO142" s="17">
        <v>0.58017358447609002</v>
      </c>
      <c r="BP142" s="17">
        <v>0.595108530896299</v>
      </c>
      <c r="BQ142" s="17"/>
      <c r="BR142" s="17">
        <v>0.68132134175985004</v>
      </c>
      <c r="BS142" s="17">
        <v>0.50200758763304398</v>
      </c>
      <c r="BT142" s="17">
        <v>0.46160529955541901</v>
      </c>
      <c r="BU142" s="17">
        <v>0.50830515195439896</v>
      </c>
      <c r="BV142" s="17"/>
      <c r="BW142" s="17">
        <v>0.64739530413685398</v>
      </c>
      <c r="BX142" s="17">
        <v>0.67045182335352205</v>
      </c>
      <c r="BY142" s="17">
        <v>0.66885062431234399</v>
      </c>
      <c r="BZ142" s="17">
        <v>0.67953219785922203</v>
      </c>
      <c r="CA142" s="17">
        <v>0.60210245388220596</v>
      </c>
      <c r="CB142" s="17"/>
      <c r="CC142" s="17">
        <v>0.56013151736475397</v>
      </c>
      <c r="CD142" s="17">
        <v>0.62758287066922502</v>
      </c>
      <c r="CE142" s="17">
        <v>0.59935206301023103</v>
      </c>
      <c r="CF142" s="17">
        <v>0.63263485851646095</v>
      </c>
      <c r="CG142" s="17">
        <v>0.63490065898514103</v>
      </c>
      <c r="CH142" s="17">
        <v>0.65080413920998204</v>
      </c>
      <c r="CI142" s="17">
        <v>0.70286131925708695</v>
      </c>
      <c r="CJ142" s="17">
        <v>0.77358727766022795</v>
      </c>
      <c r="CK142" s="17">
        <v>0.69518477242075305</v>
      </c>
      <c r="CL142" s="17">
        <v>0.692622795086136</v>
      </c>
    </row>
    <row r="143" spans="2:90" x14ac:dyDescent="0.25">
      <c r="B143" t="s">
        <v>162</v>
      </c>
      <c r="C143" s="17">
        <v>4.43665790264864E-2</v>
      </c>
      <c r="D143" s="17">
        <v>4.7166599024541997E-2</v>
      </c>
      <c r="E143" s="17">
        <v>4.1937305152546497E-2</v>
      </c>
      <c r="F143" s="17"/>
      <c r="G143" s="17">
        <v>3.6214697228864702E-2</v>
      </c>
      <c r="H143" s="17">
        <v>2.0344132233948101E-2</v>
      </c>
      <c r="I143" s="17">
        <v>3.5923742014107099E-2</v>
      </c>
      <c r="J143" s="17">
        <v>4.53222607987738E-2</v>
      </c>
      <c r="K143" s="17">
        <v>6.39696470751355E-2</v>
      </c>
      <c r="L143" s="17">
        <v>5.7382901477407502E-2</v>
      </c>
      <c r="M143" s="17"/>
      <c r="N143" s="17">
        <v>3.0024101038528699E-2</v>
      </c>
      <c r="O143" s="17">
        <v>4.7250670162986501E-2</v>
      </c>
      <c r="P143" s="17">
        <v>4.58933190187912E-2</v>
      </c>
      <c r="Q143" s="17">
        <v>5.6177919935223503E-2</v>
      </c>
      <c r="R143" s="17"/>
      <c r="S143" s="17">
        <v>3.09931794468901E-2</v>
      </c>
      <c r="T143" s="17">
        <v>5.7802219498154603E-2</v>
      </c>
      <c r="U143" s="17">
        <v>3.74218820820644E-2</v>
      </c>
      <c r="V143" s="17">
        <v>5.4735807050611103E-2</v>
      </c>
      <c r="W143" s="17">
        <v>5.10536092691911E-2</v>
      </c>
      <c r="X143" s="17">
        <v>3.7386536252665303E-2</v>
      </c>
      <c r="Y143" s="17">
        <v>3.4632633918629099E-2</v>
      </c>
      <c r="Z143" s="17">
        <v>3.0115515790763901E-2</v>
      </c>
      <c r="AA143" s="17">
        <v>5.4051469453490701E-2</v>
      </c>
      <c r="AB143" s="17"/>
      <c r="AC143" s="17">
        <v>4.5954262398635801E-2</v>
      </c>
      <c r="AD143" s="17">
        <v>4.3233895258928901E-2</v>
      </c>
      <c r="AE143" s="17">
        <v>5.1836948065809199E-2</v>
      </c>
      <c r="AF143" s="17"/>
      <c r="AG143" s="17">
        <v>4.0455818382192803E-2</v>
      </c>
      <c r="AH143" s="17">
        <v>2.9561198542620602E-2</v>
      </c>
      <c r="AI143" s="17">
        <v>6.0827015005768301E-2</v>
      </c>
      <c r="AJ143" s="17">
        <v>4.3903040857822401E-2</v>
      </c>
      <c r="AK143" s="17"/>
      <c r="AL143" s="17">
        <v>4.1305314834975099E-2</v>
      </c>
      <c r="AM143" s="17">
        <v>5.0592935205317498E-2</v>
      </c>
      <c r="AN143" s="17">
        <v>3.7459566721823503E-2</v>
      </c>
      <c r="AO143" s="17">
        <v>2.9508641778514699E-2</v>
      </c>
      <c r="AP143" s="17">
        <v>2.6024362321290399E-2</v>
      </c>
      <c r="AQ143" s="17"/>
      <c r="AR143" s="17">
        <v>7.9066266630663004E-2</v>
      </c>
      <c r="AS143" s="17">
        <v>5.40145281130315E-2</v>
      </c>
      <c r="AT143" s="17">
        <v>3.2944932459562599E-2</v>
      </c>
      <c r="AU143" s="17">
        <v>2.68639687178697E-2</v>
      </c>
      <c r="AV143" s="17">
        <v>2.73631012514759E-2</v>
      </c>
      <c r="AW143" s="17"/>
      <c r="AX143" s="17">
        <v>3.5754343175616002E-2</v>
      </c>
      <c r="AY143" s="17">
        <v>4.2125925980801102E-2</v>
      </c>
      <c r="AZ143" s="17">
        <v>3.6107708363741303E-2</v>
      </c>
      <c r="BA143" s="17">
        <v>5.8484569221153603E-2</v>
      </c>
      <c r="BB143" s="17">
        <v>5.4243195777763299E-2</v>
      </c>
      <c r="BC143" s="17">
        <v>4.6578535538007303E-2</v>
      </c>
      <c r="BD143" s="17"/>
      <c r="BE143" s="17">
        <v>4.9709310743891601E-2</v>
      </c>
      <c r="BF143" s="17">
        <v>2.6622289509325402E-2</v>
      </c>
      <c r="BG143" s="17">
        <v>5.3305733118479401E-2</v>
      </c>
      <c r="BH143" s="17"/>
      <c r="BI143" s="17">
        <v>8.0575250984157201E-2</v>
      </c>
      <c r="BJ143" s="17">
        <v>3.5174019285510803E-2</v>
      </c>
      <c r="BK143" s="17"/>
      <c r="BL143" s="17">
        <v>4.5092589555843603E-2</v>
      </c>
      <c r="BM143" s="17">
        <v>3.4541934322060999E-2</v>
      </c>
      <c r="BN143" s="17">
        <v>7.9097089600509901E-2</v>
      </c>
      <c r="BO143" s="17">
        <v>5.5960559227514001E-2</v>
      </c>
      <c r="BP143" s="17">
        <v>3.2196505359663299E-2</v>
      </c>
      <c r="BQ143" s="17"/>
      <c r="BR143" s="17">
        <v>4.5464725954654797E-2</v>
      </c>
      <c r="BS143" s="17">
        <v>5.0513417232122902E-2</v>
      </c>
      <c r="BT143" s="17">
        <v>1.76145029781213E-2</v>
      </c>
      <c r="BU143" s="17">
        <v>4.8884326917575702E-2</v>
      </c>
      <c r="BV143" s="17"/>
      <c r="BW143" s="17">
        <v>4.9672443787013298E-2</v>
      </c>
      <c r="BX143" s="17">
        <v>3.5284674922770903E-2</v>
      </c>
      <c r="BY143" s="17">
        <v>4.2021327474322599E-2</v>
      </c>
      <c r="BZ143" s="17">
        <v>4.52467755749488E-2</v>
      </c>
      <c r="CA143" s="17">
        <v>4.5878799186712997E-2</v>
      </c>
      <c r="CB143" s="17"/>
      <c r="CC143" s="17">
        <v>4.5900015377917797E-2</v>
      </c>
      <c r="CD143" s="17">
        <v>4.48461478366401E-2</v>
      </c>
      <c r="CE143" s="17">
        <v>4.9039185316921897E-2</v>
      </c>
      <c r="CF143" s="17">
        <v>4.47828565979035E-2</v>
      </c>
      <c r="CG143" s="17">
        <v>3.8238167355774198E-2</v>
      </c>
      <c r="CH143" s="17">
        <v>3.3692695337809199E-2</v>
      </c>
      <c r="CI143" s="17">
        <v>4.0820835559514997E-2</v>
      </c>
      <c r="CJ143" s="17">
        <v>3.7163382917562597E-2</v>
      </c>
      <c r="CK143" s="17">
        <v>5.25294125606642E-2</v>
      </c>
      <c r="CL143" s="17">
        <v>5.0661844511571498E-2</v>
      </c>
    </row>
    <row r="144" spans="2:90" x14ac:dyDescent="0.25">
      <c r="B144" t="s">
        <v>163</v>
      </c>
      <c r="C144" s="17">
        <v>2.6532911241840498E-2</v>
      </c>
      <c r="D144" s="17">
        <v>2.7399679861811799E-2</v>
      </c>
      <c r="E144" s="17">
        <v>2.4827448646424201E-2</v>
      </c>
      <c r="F144" s="17"/>
      <c r="G144" s="17">
        <v>3.7021807193988197E-2</v>
      </c>
      <c r="H144" s="17">
        <v>4.0211481708856703E-2</v>
      </c>
      <c r="I144" s="17">
        <v>2.4755724739511899E-2</v>
      </c>
      <c r="J144" s="17">
        <v>3.0150013878658399E-2</v>
      </c>
      <c r="K144" s="17">
        <v>1.9927682690447701E-2</v>
      </c>
      <c r="L144" s="17">
        <v>1.50286306089869E-2</v>
      </c>
      <c r="M144" s="17"/>
      <c r="N144" s="17">
        <v>1.31080725862204E-2</v>
      </c>
      <c r="O144" s="17">
        <v>2.2320887825896901E-2</v>
      </c>
      <c r="P144" s="17">
        <v>2.2139225328652801E-2</v>
      </c>
      <c r="Q144" s="17">
        <v>4.96756996040695E-2</v>
      </c>
      <c r="R144" s="17"/>
      <c r="S144" s="17">
        <v>3.4204203515514502E-2</v>
      </c>
      <c r="T144" s="17">
        <v>2.4855089930177501E-2</v>
      </c>
      <c r="U144" s="17">
        <v>1.5036118654997099E-2</v>
      </c>
      <c r="V144" s="17">
        <v>2.77130077086249E-2</v>
      </c>
      <c r="W144" s="17">
        <v>2.2437203886433499E-2</v>
      </c>
      <c r="X144" s="17">
        <v>4.0084458375341997E-2</v>
      </c>
      <c r="Y144" s="17">
        <v>2.9562669541228499E-2</v>
      </c>
      <c r="Z144" s="17">
        <v>0</v>
      </c>
      <c r="AA144" s="17">
        <v>2.6729641326223599E-2</v>
      </c>
      <c r="AB144" s="17"/>
      <c r="AC144" s="17">
        <v>2.06343612019677E-2</v>
      </c>
      <c r="AD144" s="17">
        <v>1.35813786051317E-2</v>
      </c>
      <c r="AE144" s="17">
        <v>4.9595063404163697E-2</v>
      </c>
      <c r="AF144" s="17"/>
      <c r="AG144" s="17">
        <v>1.28136096054377E-2</v>
      </c>
      <c r="AH144" s="17">
        <v>1.46758413665706E-2</v>
      </c>
      <c r="AI144" s="17">
        <v>2.04989112236168E-2</v>
      </c>
      <c r="AJ144" s="17">
        <v>2.0735388142827601E-2</v>
      </c>
      <c r="AK144" s="17"/>
      <c r="AL144" s="17">
        <v>3.7738134430753897E-2</v>
      </c>
      <c r="AM144" s="17">
        <v>2.3909737476000299E-2</v>
      </c>
      <c r="AN144" s="17">
        <v>2.2777465835989E-2</v>
      </c>
      <c r="AO144" s="17">
        <v>1.29255420580952E-2</v>
      </c>
      <c r="AP144" s="17">
        <v>1.85868903139066E-2</v>
      </c>
      <c r="AQ144" s="17"/>
      <c r="AR144" s="17">
        <v>6.0011342725685E-2</v>
      </c>
      <c r="AS144" s="17">
        <v>2.4475555413079501E-2</v>
      </c>
      <c r="AT144" s="17">
        <v>2.0318641007055899E-2</v>
      </c>
      <c r="AU144" s="17">
        <v>9.9388042108458797E-3</v>
      </c>
      <c r="AV144" s="17">
        <v>1.99863063876735E-2</v>
      </c>
      <c r="AW144" s="17"/>
      <c r="AX144" s="17">
        <v>2.3270937283529601E-2</v>
      </c>
      <c r="AY144" s="17">
        <v>2.8928457134009902E-2</v>
      </c>
      <c r="AZ144" s="17">
        <v>3.00001053263814E-2</v>
      </c>
      <c r="BA144" s="17">
        <v>2.8328108710168901E-2</v>
      </c>
      <c r="BB144" s="17">
        <v>2.0801450410809899E-2</v>
      </c>
      <c r="BC144" s="17">
        <v>2.1422768673482501E-2</v>
      </c>
      <c r="BD144" s="17"/>
      <c r="BE144" s="17">
        <v>3.3577412382230901E-2</v>
      </c>
      <c r="BF144" s="17">
        <v>2.0245064985447401E-2</v>
      </c>
      <c r="BG144" s="17">
        <v>1.76902927056534E-2</v>
      </c>
      <c r="BH144" s="17"/>
      <c r="BI144" s="17">
        <v>3.2389570632913797E-2</v>
      </c>
      <c r="BJ144" s="17">
        <v>2.5046038390001999E-2</v>
      </c>
      <c r="BK144" s="17"/>
      <c r="BL144" s="17">
        <v>1.79712129223185E-2</v>
      </c>
      <c r="BM144" s="17">
        <v>1.9913486170415901E-2</v>
      </c>
      <c r="BN144" s="17">
        <v>2.7371005993019702E-2</v>
      </c>
      <c r="BO144" s="17">
        <v>4.1434441874529701E-2</v>
      </c>
      <c r="BP144" s="17">
        <v>2.8645796866222699E-2</v>
      </c>
      <c r="BQ144" s="17"/>
      <c r="BR144" s="17">
        <v>2.3334942106341499E-2</v>
      </c>
      <c r="BS144" s="17">
        <v>4.7250214804186098E-2</v>
      </c>
      <c r="BT144" s="17">
        <v>2.0320552098787199E-2</v>
      </c>
      <c r="BU144" s="17">
        <v>2.82868119537538E-2</v>
      </c>
      <c r="BV144" s="17"/>
      <c r="BW144" s="17">
        <v>1.6780771742164101E-2</v>
      </c>
      <c r="BX144" s="17">
        <v>2.18802072389211E-2</v>
      </c>
      <c r="BY144" s="17">
        <v>2.7371938013228798E-2</v>
      </c>
      <c r="BZ144" s="17">
        <v>2.8578712468087498E-2</v>
      </c>
      <c r="CA144" s="17">
        <v>3.25991259104026E-2</v>
      </c>
      <c r="CB144" s="17"/>
      <c r="CC144" s="17">
        <v>3.7376574372029701E-2</v>
      </c>
      <c r="CD144" s="17">
        <v>3.22476627554013E-2</v>
      </c>
      <c r="CE144" s="17">
        <v>2.9081608182588599E-2</v>
      </c>
      <c r="CF144" s="17">
        <v>2.0551026979949798E-2</v>
      </c>
      <c r="CG144" s="17">
        <v>2.8238086059355901E-2</v>
      </c>
      <c r="CH144" s="17">
        <v>4.0749565088513601E-2</v>
      </c>
      <c r="CI144" s="17">
        <v>1.75162604074257E-2</v>
      </c>
      <c r="CJ144" s="17">
        <v>5.96803229975969E-3</v>
      </c>
      <c r="CK144" s="17">
        <v>1.68206361915097E-2</v>
      </c>
      <c r="CL144" s="17">
        <v>1.9741744762191399E-2</v>
      </c>
    </row>
    <row r="145" spans="2:90" x14ac:dyDescent="0.2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</row>
    <row r="146" spans="2:90" x14ac:dyDescent="0.25">
      <c r="B146" s="6" t="s">
        <v>167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</row>
    <row r="147" spans="2:90" x14ac:dyDescent="0.25">
      <c r="B147" s="24" t="s">
        <v>113</v>
      </c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</row>
    <row r="148" spans="2:90" x14ac:dyDescent="0.25">
      <c r="B148" t="s">
        <v>160</v>
      </c>
      <c r="C148" s="17">
        <v>0.37917437445046998</v>
      </c>
      <c r="D148" s="17">
        <v>0.38608269366238901</v>
      </c>
      <c r="E148" s="17">
        <v>0.37247930661015899</v>
      </c>
      <c r="F148" s="17"/>
      <c r="G148" s="17">
        <v>0.35465480333184002</v>
      </c>
      <c r="H148" s="17">
        <v>0.43072203219574301</v>
      </c>
      <c r="I148" s="17">
        <v>0.391517652229325</v>
      </c>
      <c r="J148" s="17">
        <v>0.36620159631584898</v>
      </c>
      <c r="K148" s="17">
        <v>0.35731243078598801</v>
      </c>
      <c r="L148" s="17">
        <v>0.36815796323002498</v>
      </c>
      <c r="M148" s="17"/>
      <c r="N148" s="17">
        <v>0.42538201936181802</v>
      </c>
      <c r="O148" s="17">
        <v>0.36763847675723199</v>
      </c>
      <c r="P148" s="17">
        <v>0.37510236909491201</v>
      </c>
      <c r="Q148" s="17">
        <v>0.34468569827655499</v>
      </c>
      <c r="R148" s="17"/>
      <c r="S148" s="17">
        <v>0.41579200229179802</v>
      </c>
      <c r="T148" s="17">
        <v>0.380440130787911</v>
      </c>
      <c r="U148" s="17">
        <v>0.36034281408046298</v>
      </c>
      <c r="V148" s="17">
        <v>0.34303366877253</v>
      </c>
      <c r="W148" s="17">
        <v>0.31863832051462598</v>
      </c>
      <c r="X148" s="17">
        <v>0.40490693461431199</v>
      </c>
      <c r="Y148" s="17">
        <v>0.38505193596597598</v>
      </c>
      <c r="Z148" s="17">
        <v>0.335667939789068</v>
      </c>
      <c r="AA148" s="17">
        <v>0.409943063278563</v>
      </c>
      <c r="AB148" s="17"/>
      <c r="AC148" s="17">
        <v>0.38714819474740098</v>
      </c>
      <c r="AD148" s="17">
        <v>0.38716081431497301</v>
      </c>
      <c r="AE148" s="17">
        <v>0.37305772829938799</v>
      </c>
      <c r="AF148" s="17"/>
      <c r="AG148" s="17">
        <v>0.43531061723953202</v>
      </c>
      <c r="AH148" s="17">
        <v>0.426060043067923</v>
      </c>
      <c r="AI148" s="17">
        <v>0.38241961279175701</v>
      </c>
      <c r="AJ148" s="17">
        <v>0.34688018033914297</v>
      </c>
      <c r="AK148" s="17"/>
      <c r="AL148" s="17">
        <v>0.34548477464569599</v>
      </c>
      <c r="AM148" s="17">
        <v>0.368196746780313</v>
      </c>
      <c r="AN148" s="17">
        <v>0.40628949048570301</v>
      </c>
      <c r="AO148" s="17">
        <v>0.434248715587504</v>
      </c>
      <c r="AP148" s="17">
        <v>0.46913683069414402</v>
      </c>
      <c r="AQ148" s="17"/>
      <c r="AR148" s="17">
        <v>0.31313911061376998</v>
      </c>
      <c r="AS148" s="17">
        <v>0.37193831731605498</v>
      </c>
      <c r="AT148" s="17">
        <v>0.37893545765280101</v>
      </c>
      <c r="AU148" s="17">
        <v>0.39037951149186301</v>
      </c>
      <c r="AV148" s="17">
        <v>0.4886568530639</v>
      </c>
      <c r="AW148" s="17"/>
      <c r="AX148" s="17">
        <v>0.459200702059959</v>
      </c>
      <c r="AY148" s="17">
        <v>0.35623722205490299</v>
      </c>
      <c r="AZ148" s="17">
        <v>0.41428045757975002</v>
      </c>
      <c r="BA148" s="17">
        <v>0.40305441091982402</v>
      </c>
      <c r="BB148" s="17">
        <v>0.25419375018131901</v>
      </c>
      <c r="BC148" s="17">
        <v>0.271661895855277</v>
      </c>
      <c r="BD148" s="17"/>
      <c r="BE148" s="17">
        <v>0.34013336781221098</v>
      </c>
      <c r="BF148" s="17">
        <v>0.44454813574245999</v>
      </c>
      <c r="BG148" s="17">
        <v>0.37066412221186501</v>
      </c>
      <c r="BH148" s="17"/>
      <c r="BI148" s="17">
        <v>0.32479209580707902</v>
      </c>
      <c r="BJ148" s="17">
        <v>0.39298080032171301</v>
      </c>
      <c r="BK148" s="17"/>
      <c r="BL148" s="17">
        <v>0.39335239719699999</v>
      </c>
      <c r="BM148" s="17">
        <v>0.37739796658353397</v>
      </c>
      <c r="BN148" s="17">
        <v>0.34561778121144199</v>
      </c>
      <c r="BO148" s="17">
        <v>0.34260777720448299</v>
      </c>
      <c r="BP148" s="17">
        <v>0.41411110067863799</v>
      </c>
      <c r="BQ148" s="17"/>
      <c r="BR148" s="17">
        <v>0.36856924345325198</v>
      </c>
      <c r="BS148" s="17">
        <v>0.37973331413633599</v>
      </c>
      <c r="BT148" s="17">
        <v>0.48944956453785199</v>
      </c>
      <c r="BU148" s="17">
        <v>0.46366864932445701</v>
      </c>
      <c r="BV148" s="17"/>
      <c r="BW148" s="17">
        <v>0.41115058588331599</v>
      </c>
      <c r="BX148" s="17">
        <v>0.37744843282421697</v>
      </c>
      <c r="BY148" s="17">
        <v>0.39269364676427698</v>
      </c>
      <c r="BZ148" s="17">
        <v>0.35693435736115697</v>
      </c>
      <c r="CA148" s="17">
        <v>0.36431919596816698</v>
      </c>
      <c r="CB148" s="17"/>
      <c r="CC148" s="17">
        <v>0.350831397921335</v>
      </c>
      <c r="CD148" s="17">
        <v>0.34139303789007702</v>
      </c>
      <c r="CE148" s="17">
        <v>0.37243053514811503</v>
      </c>
      <c r="CF148" s="17">
        <v>0.42063557221272901</v>
      </c>
      <c r="CG148" s="17">
        <v>0.40104468079049399</v>
      </c>
      <c r="CH148" s="17">
        <v>0.37015505958767803</v>
      </c>
      <c r="CI148" s="17">
        <v>0.39222186806458498</v>
      </c>
      <c r="CJ148" s="17">
        <v>0.36267676248520803</v>
      </c>
      <c r="CK148" s="17">
        <v>0.40482083920954598</v>
      </c>
      <c r="CL148" s="17">
        <v>0.40313913620033398</v>
      </c>
    </row>
    <row r="149" spans="2:90" x14ac:dyDescent="0.25">
      <c r="B149" t="s">
        <v>161</v>
      </c>
      <c r="C149" s="17">
        <v>0.49336207938208698</v>
      </c>
      <c r="D149" s="17">
        <v>0.49971719875005199</v>
      </c>
      <c r="E149" s="17">
        <v>0.488102872773232</v>
      </c>
      <c r="F149" s="17"/>
      <c r="G149" s="17">
        <v>0.53104322651568003</v>
      </c>
      <c r="H149" s="17">
        <v>0.48721738733953202</v>
      </c>
      <c r="I149" s="17">
        <v>0.492024792573104</v>
      </c>
      <c r="J149" s="17">
        <v>0.49770235116740102</v>
      </c>
      <c r="K149" s="17">
        <v>0.48807959324611699</v>
      </c>
      <c r="L149" s="17">
        <v>0.48238214677415697</v>
      </c>
      <c r="M149" s="17"/>
      <c r="N149" s="17">
        <v>0.49687807984247601</v>
      </c>
      <c r="O149" s="17">
        <v>0.51988908740172901</v>
      </c>
      <c r="P149" s="17">
        <v>0.495765977645303</v>
      </c>
      <c r="Q149" s="17">
        <v>0.45925900005161602</v>
      </c>
      <c r="R149" s="17"/>
      <c r="S149" s="17">
        <v>0.46776006078082799</v>
      </c>
      <c r="T149" s="17">
        <v>0.49876077609159702</v>
      </c>
      <c r="U149" s="17">
        <v>0.52239388969261402</v>
      </c>
      <c r="V149" s="17">
        <v>0.51861712600963195</v>
      </c>
      <c r="W149" s="17">
        <v>0.500563226445364</v>
      </c>
      <c r="X149" s="17">
        <v>0.45974057379152899</v>
      </c>
      <c r="Y149" s="17">
        <v>0.47779863807024497</v>
      </c>
      <c r="Z149" s="17">
        <v>0.58372031371604605</v>
      </c>
      <c r="AA149" s="17">
        <v>0.47392420931255202</v>
      </c>
      <c r="AB149" s="17"/>
      <c r="AC149" s="17">
        <v>0.48697481845560697</v>
      </c>
      <c r="AD149" s="17">
        <v>0.50379385912351005</v>
      </c>
      <c r="AE149" s="17">
        <v>0.45908024895820798</v>
      </c>
      <c r="AF149" s="17"/>
      <c r="AG149" s="17">
        <v>0.45868200942871801</v>
      </c>
      <c r="AH149" s="17">
        <v>0.48242044905914599</v>
      </c>
      <c r="AI149" s="17">
        <v>0.50378595581795604</v>
      </c>
      <c r="AJ149" s="17">
        <v>0.54498851548770699</v>
      </c>
      <c r="AK149" s="17"/>
      <c r="AL149" s="17">
        <v>0.49014361596494899</v>
      </c>
      <c r="AM149" s="17">
        <v>0.51339576376589902</v>
      </c>
      <c r="AN149" s="17">
        <v>0.48829768985692301</v>
      </c>
      <c r="AO149" s="17">
        <v>0.49464898032278498</v>
      </c>
      <c r="AP149" s="17">
        <v>0.36643929608374298</v>
      </c>
      <c r="AQ149" s="17"/>
      <c r="AR149" s="17">
        <v>0.40870525595856699</v>
      </c>
      <c r="AS149" s="17">
        <v>0.48289512713252802</v>
      </c>
      <c r="AT149" s="17">
        <v>0.52978930735438401</v>
      </c>
      <c r="AU149" s="17">
        <v>0.53781139830445801</v>
      </c>
      <c r="AV149" s="17">
        <v>0.45403232572479502</v>
      </c>
      <c r="AW149" s="17"/>
      <c r="AX149" s="17">
        <v>0.42109643114628698</v>
      </c>
      <c r="AY149" s="17">
        <v>0.51552650655616405</v>
      </c>
      <c r="AZ149" s="17">
        <v>0.461839314905306</v>
      </c>
      <c r="BA149" s="17">
        <v>0.45947704663824401</v>
      </c>
      <c r="BB149" s="17">
        <v>0.60036338796482103</v>
      </c>
      <c r="BC149" s="17">
        <v>0.64011465952415803</v>
      </c>
      <c r="BD149" s="17"/>
      <c r="BE149" s="17">
        <v>0.51561078956911</v>
      </c>
      <c r="BF149" s="17">
        <v>0.46841801881488598</v>
      </c>
      <c r="BG149" s="17">
        <v>0.49188003326603602</v>
      </c>
      <c r="BH149" s="17"/>
      <c r="BI149" s="17">
        <v>0.48178426522046802</v>
      </c>
      <c r="BJ149" s="17">
        <v>0.49630142353906098</v>
      </c>
      <c r="BK149" s="17"/>
      <c r="BL149" s="17">
        <v>0.48160537617766502</v>
      </c>
      <c r="BM149" s="17">
        <v>0.53878800849322706</v>
      </c>
      <c r="BN149" s="17">
        <v>0.48340746648667399</v>
      </c>
      <c r="BO149" s="17">
        <v>0.47836418398527097</v>
      </c>
      <c r="BP149" s="17">
        <v>0.46783771270180802</v>
      </c>
      <c r="BQ149" s="17"/>
      <c r="BR149" s="17">
        <v>0.50662540872956896</v>
      </c>
      <c r="BS149" s="17">
        <v>0.47273418888365398</v>
      </c>
      <c r="BT149" s="17">
        <v>0.38708439175356102</v>
      </c>
      <c r="BU149" s="17">
        <v>0.43502876731144402</v>
      </c>
      <c r="BV149" s="17"/>
      <c r="BW149" s="17">
        <v>0.47489188402425803</v>
      </c>
      <c r="BX149" s="17">
        <v>0.48666067317325001</v>
      </c>
      <c r="BY149" s="17">
        <v>0.49375411995082502</v>
      </c>
      <c r="BZ149" s="17">
        <v>0.52134794849641697</v>
      </c>
      <c r="CA149" s="17">
        <v>0.49177584721338702</v>
      </c>
      <c r="CB149" s="17"/>
      <c r="CC149" s="17">
        <v>0.494533078744465</v>
      </c>
      <c r="CD149" s="17">
        <v>0.50789519366374702</v>
      </c>
      <c r="CE149" s="17">
        <v>0.50146331012562595</v>
      </c>
      <c r="CF149" s="17">
        <v>0.46517050296653101</v>
      </c>
      <c r="CG149" s="17">
        <v>0.48146157560589098</v>
      </c>
      <c r="CH149" s="17">
        <v>0.489038687357081</v>
      </c>
      <c r="CI149" s="17">
        <v>0.49142744184731102</v>
      </c>
      <c r="CJ149" s="17">
        <v>0.53533526706804702</v>
      </c>
      <c r="CK149" s="17">
        <v>0.47781298297770303</v>
      </c>
      <c r="CL149" s="17">
        <v>0.48344666922191198</v>
      </c>
    </row>
    <row r="150" spans="2:90" x14ac:dyDescent="0.25">
      <c r="B150" t="s">
        <v>162</v>
      </c>
      <c r="C150" s="17">
        <v>9.3369492611355298E-2</v>
      </c>
      <c r="D150" s="17">
        <v>8.0433271092758399E-2</v>
      </c>
      <c r="E150" s="17">
        <v>0.105879168997789</v>
      </c>
      <c r="F150" s="17"/>
      <c r="G150" s="17">
        <v>5.6151871698786097E-2</v>
      </c>
      <c r="H150" s="17">
        <v>3.4595579870113198E-2</v>
      </c>
      <c r="I150" s="17">
        <v>8.1806465799146799E-2</v>
      </c>
      <c r="J150" s="17">
        <v>9.5175411478443106E-2</v>
      </c>
      <c r="K150" s="17">
        <v>0.132921690661613</v>
      </c>
      <c r="L150" s="17">
        <v>0.13269931510393601</v>
      </c>
      <c r="M150" s="17"/>
      <c r="N150" s="17">
        <v>5.5428528891854498E-2</v>
      </c>
      <c r="O150" s="17">
        <v>8.7147531898103106E-2</v>
      </c>
      <c r="P150" s="17">
        <v>9.79820959467472E-2</v>
      </c>
      <c r="Q150" s="17">
        <v>0.138153474642872</v>
      </c>
      <c r="R150" s="17"/>
      <c r="S150" s="17">
        <v>6.5743693748684606E-2</v>
      </c>
      <c r="T150" s="17">
        <v>8.5647479617822306E-2</v>
      </c>
      <c r="U150" s="17">
        <v>0.102342624408939</v>
      </c>
      <c r="V150" s="17">
        <v>0.11112426946130501</v>
      </c>
      <c r="W150" s="17">
        <v>0.124739993453667</v>
      </c>
      <c r="X150" s="17">
        <v>0.101085208658238</v>
      </c>
      <c r="Y150" s="17">
        <v>0.100440759081597</v>
      </c>
      <c r="Z150" s="17">
        <v>6.8553412512307899E-2</v>
      </c>
      <c r="AA150" s="17">
        <v>9.1052910262442902E-2</v>
      </c>
      <c r="AB150" s="17"/>
      <c r="AC150" s="17">
        <v>0.10238533899278</v>
      </c>
      <c r="AD150" s="17">
        <v>8.8262544156822303E-2</v>
      </c>
      <c r="AE150" s="17">
        <v>9.9491783671301695E-2</v>
      </c>
      <c r="AF150" s="17"/>
      <c r="AG150" s="17">
        <v>8.8604407057737505E-2</v>
      </c>
      <c r="AH150" s="17">
        <v>6.8766041679678605E-2</v>
      </c>
      <c r="AI150" s="17">
        <v>9.42732536272088E-2</v>
      </c>
      <c r="AJ150" s="17">
        <v>8.4549158868879898E-2</v>
      </c>
      <c r="AK150" s="17"/>
      <c r="AL150" s="17">
        <v>0.127175391570713</v>
      </c>
      <c r="AM150" s="17">
        <v>8.4971922793496801E-2</v>
      </c>
      <c r="AN150" s="17">
        <v>7.0501517753522799E-2</v>
      </c>
      <c r="AO150" s="17">
        <v>4.98324610550177E-2</v>
      </c>
      <c r="AP150" s="17">
        <v>0.114320349764799</v>
      </c>
      <c r="AQ150" s="17"/>
      <c r="AR150" s="17">
        <v>0.21199994896580401</v>
      </c>
      <c r="AS150" s="17">
        <v>0.10571295539667901</v>
      </c>
      <c r="AT150" s="17">
        <v>6.9392638191907205E-2</v>
      </c>
      <c r="AU150" s="17">
        <v>5.1869174644557203E-2</v>
      </c>
      <c r="AV150" s="17">
        <v>3.7067419039782099E-2</v>
      </c>
      <c r="AW150" s="17"/>
      <c r="AX150" s="17">
        <v>8.13314394425729E-2</v>
      </c>
      <c r="AY150" s="17">
        <v>9.4234444869003703E-2</v>
      </c>
      <c r="AZ150" s="17">
        <v>8.9551421826606997E-2</v>
      </c>
      <c r="BA150" s="17">
        <v>0.113053836048016</v>
      </c>
      <c r="BB150" s="17">
        <v>0.10862768542888999</v>
      </c>
      <c r="BC150" s="17">
        <v>5.4458565961081798E-2</v>
      </c>
      <c r="BD150" s="17"/>
      <c r="BE150" s="17">
        <v>0.101045090959519</v>
      </c>
      <c r="BF150" s="17">
        <v>5.4044352626424298E-2</v>
      </c>
      <c r="BG150" s="17">
        <v>0.11855599403162299</v>
      </c>
      <c r="BH150" s="17"/>
      <c r="BI150" s="17">
        <v>0.145592825084777</v>
      </c>
      <c r="BJ150" s="17">
        <v>8.0111174156705295E-2</v>
      </c>
      <c r="BK150" s="17"/>
      <c r="BL150" s="17">
        <v>9.9241680189437298E-2</v>
      </c>
      <c r="BM150" s="17">
        <v>5.9336815642001002E-2</v>
      </c>
      <c r="BN150" s="17">
        <v>0.14349758500913601</v>
      </c>
      <c r="BO150" s="17">
        <v>0.122463341306997</v>
      </c>
      <c r="BP150" s="17">
        <v>8.3473486636832406E-2</v>
      </c>
      <c r="BQ150" s="17"/>
      <c r="BR150" s="17">
        <v>9.5622916114272496E-2</v>
      </c>
      <c r="BS150" s="17">
        <v>7.5626209501073294E-2</v>
      </c>
      <c r="BT150" s="17">
        <v>9.7254799093402899E-2</v>
      </c>
      <c r="BU150" s="17">
        <v>7.1730193735923806E-2</v>
      </c>
      <c r="BV150" s="17"/>
      <c r="BW150" s="17">
        <v>8.2187191892624203E-2</v>
      </c>
      <c r="BX150" s="17">
        <v>0.106532287791908</v>
      </c>
      <c r="BY150" s="17">
        <v>8.0836612984650197E-2</v>
      </c>
      <c r="BZ150" s="17">
        <v>8.85820909313388E-2</v>
      </c>
      <c r="CA150" s="17">
        <v>0.106615280068242</v>
      </c>
      <c r="CB150" s="17"/>
      <c r="CC150" s="17">
        <v>0.109550892045993</v>
      </c>
      <c r="CD150" s="17">
        <v>0.10263356559039701</v>
      </c>
      <c r="CE150" s="17">
        <v>0.107117895208919</v>
      </c>
      <c r="CF150" s="17">
        <v>7.8003016898304606E-2</v>
      </c>
      <c r="CG150" s="17">
        <v>8.1919816204417698E-2</v>
      </c>
      <c r="CH150" s="17">
        <v>9.2461902378449701E-2</v>
      </c>
      <c r="CI150" s="17">
        <v>9.0277054437549797E-2</v>
      </c>
      <c r="CJ150" s="17">
        <v>8.4101073226767104E-2</v>
      </c>
      <c r="CK150" s="17">
        <v>0.105814759586024</v>
      </c>
      <c r="CL150" s="17">
        <v>8.0120634309772495E-2</v>
      </c>
    </row>
    <row r="151" spans="2:90" x14ac:dyDescent="0.25">
      <c r="B151" t="s">
        <v>163</v>
      </c>
      <c r="C151" s="17">
        <v>3.4094053556088397E-2</v>
      </c>
      <c r="D151" s="17">
        <v>3.3766836494800202E-2</v>
      </c>
      <c r="E151" s="17">
        <v>3.3538651618820199E-2</v>
      </c>
      <c r="F151" s="17"/>
      <c r="G151" s="17">
        <v>5.8150098453694003E-2</v>
      </c>
      <c r="H151" s="17">
        <v>4.7465000594612297E-2</v>
      </c>
      <c r="I151" s="17">
        <v>3.4651089398424699E-2</v>
      </c>
      <c r="J151" s="17">
        <v>4.0920641038306602E-2</v>
      </c>
      <c r="K151" s="17">
        <v>2.1686285306282398E-2</v>
      </c>
      <c r="L151" s="17">
        <v>1.6760574891881999E-2</v>
      </c>
      <c r="M151" s="17"/>
      <c r="N151" s="17">
        <v>2.23113719038509E-2</v>
      </c>
      <c r="O151" s="17">
        <v>2.5324903942936301E-2</v>
      </c>
      <c r="P151" s="17">
        <v>3.1149557313038301E-2</v>
      </c>
      <c r="Q151" s="17">
        <v>5.7901827028957402E-2</v>
      </c>
      <c r="R151" s="17"/>
      <c r="S151" s="17">
        <v>5.0704243178690003E-2</v>
      </c>
      <c r="T151" s="17">
        <v>3.5151613502669599E-2</v>
      </c>
      <c r="U151" s="17">
        <v>1.49206718179832E-2</v>
      </c>
      <c r="V151" s="17">
        <v>2.72249357565328E-2</v>
      </c>
      <c r="W151" s="17">
        <v>5.6058459586342403E-2</v>
      </c>
      <c r="X151" s="17">
        <v>3.4267282935920698E-2</v>
      </c>
      <c r="Y151" s="17">
        <v>3.6708666882181301E-2</v>
      </c>
      <c r="Z151" s="17">
        <v>1.2058333982577499E-2</v>
      </c>
      <c r="AA151" s="17">
        <v>2.5079817146442598E-2</v>
      </c>
      <c r="AB151" s="17"/>
      <c r="AC151" s="17">
        <v>2.3491647804212201E-2</v>
      </c>
      <c r="AD151" s="17">
        <v>2.0782782404694399E-2</v>
      </c>
      <c r="AE151" s="17">
        <v>6.8370239071102096E-2</v>
      </c>
      <c r="AF151" s="17"/>
      <c r="AG151" s="17">
        <v>1.7402966274013301E-2</v>
      </c>
      <c r="AH151" s="17">
        <v>2.27534661932524E-2</v>
      </c>
      <c r="AI151" s="17">
        <v>1.95211777630779E-2</v>
      </c>
      <c r="AJ151" s="17">
        <v>2.3582145304270601E-2</v>
      </c>
      <c r="AK151" s="17"/>
      <c r="AL151" s="17">
        <v>3.7196217818642602E-2</v>
      </c>
      <c r="AM151" s="17">
        <v>3.3435566660291099E-2</v>
      </c>
      <c r="AN151" s="17">
        <v>3.4911301903851298E-2</v>
      </c>
      <c r="AO151" s="17">
        <v>2.12698430346932E-2</v>
      </c>
      <c r="AP151" s="17">
        <v>5.01035234573146E-2</v>
      </c>
      <c r="AQ151" s="17"/>
      <c r="AR151" s="17">
        <v>6.6155684461859807E-2</v>
      </c>
      <c r="AS151" s="17">
        <v>3.9453600154737901E-2</v>
      </c>
      <c r="AT151" s="17">
        <v>2.1882596800907001E-2</v>
      </c>
      <c r="AU151" s="17">
        <v>1.99399155591224E-2</v>
      </c>
      <c r="AV151" s="17">
        <v>2.02434021715233E-2</v>
      </c>
      <c r="AW151" s="17"/>
      <c r="AX151" s="17">
        <v>3.8371427351181597E-2</v>
      </c>
      <c r="AY151" s="17">
        <v>3.4001826519928703E-2</v>
      </c>
      <c r="AZ151" s="17">
        <v>3.4328805688337002E-2</v>
      </c>
      <c r="BA151" s="17">
        <v>2.4414706393916599E-2</v>
      </c>
      <c r="BB151" s="17">
        <v>3.6815176424969398E-2</v>
      </c>
      <c r="BC151" s="17">
        <v>3.3764878659483397E-2</v>
      </c>
      <c r="BD151" s="17"/>
      <c r="BE151" s="17">
        <v>4.3210751659159601E-2</v>
      </c>
      <c r="BF151" s="17">
        <v>3.2989492816230002E-2</v>
      </c>
      <c r="BG151" s="17">
        <v>1.8899850490475899E-2</v>
      </c>
      <c r="BH151" s="17"/>
      <c r="BI151" s="17">
        <v>4.7830813887676599E-2</v>
      </c>
      <c r="BJ151" s="17">
        <v>3.0606601982520399E-2</v>
      </c>
      <c r="BK151" s="17"/>
      <c r="BL151" s="17">
        <v>2.5800546435897801E-2</v>
      </c>
      <c r="BM151" s="17">
        <v>2.4477209281238602E-2</v>
      </c>
      <c r="BN151" s="17">
        <v>2.7477167292746602E-2</v>
      </c>
      <c r="BO151" s="17">
        <v>5.65646975032498E-2</v>
      </c>
      <c r="BP151" s="17">
        <v>3.4577699982721401E-2</v>
      </c>
      <c r="BQ151" s="17"/>
      <c r="BR151" s="17">
        <v>2.91824317029061E-2</v>
      </c>
      <c r="BS151" s="17">
        <v>7.1906287478936098E-2</v>
      </c>
      <c r="BT151" s="17">
        <v>2.6211244615184499E-2</v>
      </c>
      <c r="BU151" s="17">
        <v>2.9572389628175599E-2</v>
      </c>
      <c r="BV151" s="17"/>
      <c r="BW151" s="17">
        <v>3.1770338199801698E-2</v>
      </c>
      <c r="BX151" s="17">
        <v>2.9358606210624999E-2</v>
      </c>
      <c r="BY151" s="17">
        <v>3.2715620300248098E-2</v>
      </c>
      <c r="BZ151" s="17">
        <v>3.3135603211087598E-2</v>
      </c>
      <c r="CA151" s="17">
        <v>3.72896767502039E-2</v>
      </c>
      <c r="CB151" s="17"/>
      <c r="CC151" s="17">
        <v>4.5084631288208103E-2</v>
      </c>
      <c r="CD151" s="17">
        <v>4.8078202855779101E-2</v>
      </c>
      <c r="CE151" s="17">
        <v>1.89882595173393E-2</v>
      </c>
      <c r="CF151" s="17">
        <v>3.6190907922435199E-2</v>
      </c>
      <c r="CG151" s="17">
        <v>3.5573927399197E-2</v>
      </c>
      <c r="CH151" s="17">
        <v>4.8344350676792103E-2</v>
      </c>
      <c r="CI151" s="17">
        <v>2.60736356505533E-2</v>
      </c>
      <c r="CJ151" s="17">
        <v>1.78868972199785E-2</v>
      </c>
      <c r="CK151" s="17">
        <v>1.15514182267266E-2</v>
      </c>
      <c r="CL151" s="17">
        <v>3.3293560267980603E-2</v>
      </c>
    </row>
    <row r="152" spans="2:90" x14ac:dyDescent="0.25"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</row>
    <row r="153" spans="2:90" x14ac:dyDescent="0.25">
      <c r="B153" s="6" t="s">
        <v>168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</row>
    <row r="154" spans="2:90" x14ac:dyDescent="0.25">
      <c r="B154" s="24" t="s">
        <v>113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</row>
    <row r="155" spans="2:90" x14ac:dyDescent="0.25">
      <c r="B155" t="s">
        <v>160</v>
      </c>
      <c r="C155" s="17">
        <v>0.59848122572654905</v>
      </c>
      <c r="D155" s="17">
        <v>0.58939454565802796</v>
      </c>
      <c r="E155" s="17">
        <v>0.60768855763887097</v>
      </c>
      <c r="F155" s="17"/>
      <c r="G155" s="17">
        <v>0.53242055013675604</v>
      </c>
      <c r="H155" s="17">
        <v>0.59250389738210596</v>
      </c>
      <c r="I155" s="17">
        <v>0.56449730729474501</v>
      </c>
      <c r="J155" s="17">
        <v>0.59876401970575099</v>
      </c>
      <c r="K155" s="17">
        <v>0.61550712790404505</v>
      </c>
      <c r="L155" s="17">
        <v>0.64433767353829796</v>
      </c>
      <c r="M155" s="17"/>
      <c r="N155" s="17">
        <v>0.63973202568786702</v>
      </c>
      <c r="O155" s="17">
        <v>0.58564091702612098</v>
      </c>
      <c r="P155" s="17">
        <v>0.60021837932470501</v>
      </c>
      <c r="Q155" s="17">
        <v>0.56641288012345503</v>
      </c>
      <c r="R155" s="17"/>
      <c r="S155" s="17">
        <v>0.55374503800919905</v>
      </c>
      <c r="T155" s="17">
        <v>0.61818480447773905</v>
      </c>
      <c r="U155" s="17">
        <v>0.66531347537347696</v>
      </c>
      <c r="V155" s="17">
        <v>0.67114617425526601</v>
      </c>
      <c r="W155" s="17">
        <v>0.64722781667673901</v>
      </c>
      <c r="X155" s="17">
        <v>0.558663957544143</v>
      </c>
      <c r="Y155" s="17">
        <v>0.58086338727421805</v>
      </c>
      <c r="Z155" s="17">
        <v>0.57299355023042597</v>
      </c>
      <c r="AA155" s="17">
        <v>0.53621956398571402</v>
      </c>
      <c r="AB155" s="17"/>
      <c r="AC155" s="17">
        <v>0.62029419468430103</v>
      </c>
      <c r="AD155" s="17">
        <v>0.61725457332299005</v>
      </c>
      <c r="AE155" s="17">
        <v>0.53198784422608503</v>
      </c>
      <c r="AF155" s="17"/>
      <c r="AG155" s="17">
        <v>0.66735427874373798</v>
      </c>
      <c r="AH155" s="17">
        <v>0.61662685992760002</v>
      </c>
      <c r="AI155" s="17">
        <v>0.61587466262164203</v>
      </c>
      <c r="AJ155" s="17">
        <v>0.56386147975015199</v>
      </c>
      <c r="AK155" s="17"/>
      <c r="AL155" s="17">
        <v>0.58213226544283803</v>
      </c>
      <c r="AM155" s="17">
        <v>0.59643671713708801</v>
      </c>
      <c r="AN155" s="17">
        <v>0.61292888533188095</v>
      </c>
      <c r="AO155" s="17">
        <v>0.59737697543783297</v>
      </c>
      <c r="AP155" s="17">
        <v>0.56474481696614598</v>
      </c>
      <c r="AQ155" s="17"/>
      <c r="AR155" s="17">
        <v>0.54505246104413696</v>
      </c>
      <c r="AS155" s="17">
        <v>0.61626362519288902</v>
      </c>
      <c r="AT155" s="17">
        <v>0.59081032670871303</v>
      </c>
      <c r="AU155" s="17">
        <v>0.61619997409736404</v>
      </c>
      <c r="AV155" s="17">
        <v>0.63672769859741596</v>
      </c>
      <c r="AW155" s="17"/>
      <c r="AX155" s="17">
        <v>0.54647366745549797</v>
      </c>
      <c r="AY155" s="17">
        <v>0.58953590413277801</v>
      </c>
      <c r="AZ155" s="17">
        <v>0.56051971069074102</v>
      </c>
      <c r="BA155" s="17">
        <v>0.59269994067449305</v>
      </c>
      <c r="BB155" s="17">
        <v>0.73205390885059496</v>
      </c>
      <c r="BC155" s="17">
        <v>0.69828753486597395</v>
      </c>
      <c r="BD155" s="17"/>
      <c r="BE155" s="17">
        <v>0.56774868825065194</v>
      </c>
      <c r="BF155" s="17">
        <v>0.60147414241272301</v>
      </c>
      <c r="BG155" s="17">
        <v>0.64193660527208396</v>
      </c>
      <c r="BH155" s="17"/>
      <c r="BI155" s="17">
        <v>0.55574843850172195</v>
      </c>
      <c r="BJ155" s="17">
        <v>0.60933011021261496</v>
      </c>
      <c r="BK155" s="17"/>
      <c r="BL155" s="17">
        <v>0.625881548181764</v>
      </c>
      <c r="BM155" s="17">
        <v>0.60274248479334602</v>
      </c>
      <c r="BN155" s="17">
        <v>0.53254748787857897</v>
      </c>
      <c r="BO155" s="17">
        <v>0.55513712917972702</v>
      </c>
      <c r="BP155" s="17">
        <v>0.60088429814651201</v>
      </c>
      <c r="BQ155" s="17"/>
      <c r="BR155" s="17">
        <v>0.60167190652059599</v>
      </c>
      <c r="BS155" s="17">
        <v>0.53902101445787898</v>
      </c>
      <c r="BT155" s="17">
        <v>0.65941160038965796</v>
      </c>
      <c r="BU155" s="17">
        <v>0.57750046375263298</v>
      </c>
      <c r="BV155" s="17"/>
      <c r="BW155" s="17">
        <v>0.61301655350724404</v>
      </c>
      <c r="BX155" s="17">
        <v>0.63155847130031795</v>
      </c>
      <c r="BY155" s="17">
        <v>0.61424731238477903</v>
      </c>
      <c r="BZ155" s="17">
        <v>0.61201397930405499</v>
      </c>
      <c r="CA155" s="17">
        <v>0.52537118303491304</v>
      </c>
      <c r="CB155" s="17"/>
      <c r="CC155" s="17">
        <v>0.48565991221153798</v>
      </c>
      <c r="CD155" s="17">
        <v>0.55043581476974301</v>
      </c>
      <c r="CE155" s="17">
        <v>0.54437380054925499</v>
      </c>
      <c r="CF155" s="17">
        <v>0.594951930145037</v>
      </c>
      <c r="CG155" s="17">
        <v>0.59009218447496503</v>
      </c>
      <c r="CH155" s="17">
        <v>0.63099702624387899</v>
      </c>
      <c r="CI155" s="17">
        <v>0.66162839908844295</v>
      </c>
      <c r="CJ155" s="17">
        <v>0.65388225320332405</v>
      </c>
      <c r="CK155" s="17">
        <v>0.66798709555150504</v>
      </c>
      <c r="CL155" s="17">
        <v>0.64540832785674096</v>
      </c>
    </row>
    <row r="156" spans="2:90" x14ac:dyDescent="0.25">
      <c r="B156" t="s">
        <v>161</v>
      </c>
      <c r="C156" s="17">
        <v>0.32907274593276098</v>
      </c>
      <c r="D156" s="17">
        <v>0.33560428381123802</v>
      </c>
      <c r="E156" s="17">
        <v>0.32295308384051102</v>
      </c>
      <c r="F156" s="17"/>
      <c r="G156" s="17">
        <v>0.35299461138062099</v>
      </c>
      <c r="H156" s="17">
        <v>0.33823918795061297</v>
      </c>
      <c r="I156" s="17">
        <v>0.370696132935177</v>
      </c>
      <c r="J156" s="17">
        <v>0.31987849784438999</v>
      </c>
      <c r="K156" s="17">
        <v>0.31937570784453601</v>
      </c>
      <c r="L156" s="17">
        <v>0.29582197234041202</v>
      </c>
      <c r="M156" s="17"/>
      <c r="N156" s="17">
        <v>0.31984875737487201</v>
      </c>
      <c r="O156" s="17">
        <v>0.34951945298742898</v>
      </c>
      <c r="P156" s="17">
        <v>0.34187975987714198</v>
      </c>
      <c r="Q156" s="17">
        <v>0.30566559150595701</v>
      </c>
      <c r="R156" s="17"/>
      <c r="S156" s="17">
        <v>0.35504114425405903</v>
      </c>
      <c r="T156" s="17">
        <v>0.31664948973551499</v>
      </c>
      <c r="U156" s="17">
        <v>0.29489215856864198</v>
      </c>
      <c r="V156" s="17">
        <v>0.269441689213549</v>
      </c>
      <c r="W156" s="17">
        <v>0.28063449368229898</v>
      </c>
      <c r="X156" s="17">
        <v>0.34701082265244099</v>
      </c>
      <c r="Y156" s="17">
        <v>0.35381292521654201</v>
      </c>
      <c r="Z156" s="17">
        <v>0.37385479482825201</v>
      </c>
      <c r="AA156" s="17">
        <v>0.373142141519895</v>
      </c>
      <c r="AB156" s="17"/>
      <c r="AC156" s="17">
        <v>0.32309898926323399</v>
      </c>
      <c r="AD156" s="17">
        <v>0.32723199292598198</v>
      </c>
      <c r="AE156" s="17">
        <v>0.34548630722457602</v>
      </c>
      <c r="AF156" s="17"/>
      <c r="AG156" s="17">
        <v>0.27686872113619698</v>
      </c>
      <c r="AH156" s="17">
        <v>0.33302137123468201</v>
      </c>
      <c r="AI156" s="17">
        <v>0.32496747656436598</v>
      </c>
      <c r="AJ156" s="17">
        <v>0.38144903226253302</v>
      </c>
      <c r="AK156" s="17"/>
      <c r="AL156" s="17">
        <v>0.31447263447832102</v>
      </c>
      <c r="AM156" s="17">
        <v>0.32911409262973301</v>
      </c>
      <c r="AN156" s="17">
        <v>0.33396296710234302</v>
      </c>
      <c r="AO156" s="17">
        <v>0.36847626436727898</v>
      </c>
      <c r="AP156" s="17">
        <v>0.370874321873571</v>
      </c>
      <c r="AQ156" s="17"/>
      <c r="AR156" s="17">
        <v>0.298874196055184</v>
      </c>
      <c r="AS156" s="17">
        <v>0.298889139704202</v>
      </c>
      <c r="AT156" s="17">
        <v>0.35978851420563801</v>
      </c>
      <c r="AU156" s="17">
        <v>0.34924630758594</v>
      </c>
      <c r="AV156" s="17">
        <v>0.31972673897227</v>
      </c>
      <c r="AW156" s="17"/>
      <c r="AX156" s="17">
        <v>0.37387097728483398</v>
      </c>
      <c r="AY156" s="17">
        <v>0.34664670276752402</v>
      </c>
      <c r="AZ156" s="17">
        <v>0.35329494758910601</v>
      </c>
      <c r="BA156" s="17">
        <v>0.33030851146910301</v>
      </c>
      <c r="BB156" s="17">
        <v>0.20496371650040099</v>
      </c>
      <c r="BC156" s="17">
        <v>0.241304518842202</v>
      </c>
      <c r="BD156" s="17"/>
      <c r="BE156" s="17">
        <v>0.34373622953650002</v>
      </c>
      <c r="BF156" s="17">
        <v>0.34946627937090602</v>
      </c>
      <c r="BG156" s="17">
        <v>0.29227597644243403</v>
      </c>
      <c r="BH156" s="17"/>
      <c r="BI156" s="17">
        <v>0.33640085532186398</v>
      </c>
      <c r="BJ156" s="17">
        <v>0.32721230533371098</v>
      </c>
      <c r="BK156" s="17"/>
      <c r="BL156" s="17">
        <v>0.31705377263634399</v>
      </c>
      <c r="BM156" s="17">
        <v>0.35488669833793102</v>
      </c>
      <c r="BN156" s="17">
        <v>0.317271285102176</v>
      </c>
      <c r="BO156" s="17">
        <v>0.33822768132776299</v>
      </c>
      <c r="BP156" s="17">
        <v>0.33440104530916498</v>
      </c>
      <c r="BQ156" s="17"/>
      <c r="BR156" s="17">
        <v>0.33079502281587198</v>
      </c>
      <c r="BS156" s="17">
        <v>0.35505447621681002</v>
      </c>
      <c r="BT156" s="17">
        <v>0.26668065064913499</v>
      </c>
      <c r="BU156" s="17">
        <v>0.349785675558411</v>
      </c>
      <c r="BV156" s="17"/>
      <c r="BW156" s="17">
        <v>0.32389177371558298</v>
      </c>
      <c r="BX156" s="17">
        <v>0.32017766925115099</v>
      </c>
      <c r="BY156" s="17">
        <v>0.31408486990218498</v>
      </c>
      <c r="BZ156" s="17">
        <v>0.31823895656401902</v>
      </c>
      <c r="CA156" s="17">
        <v>0.376761224162036</v>
      </c>
      <c r="CB156" s="17"/>
      <c r="CC156" s="17">
        <v>0.40760935494575301</v>
      </c>
      <c r="CD156" s="17">
        <v>0.34288928575602201</v>
      </c>
      <c r="CE156" s="17">
        <v>0.390697353395217</v>
      </c>
      <c r="CF156" s="17">
        <v>0.31872274044006299</v>
      </c>
      <c r="CG156" s="17">
        <v>0.339925196855214</v>
      </c>
      <c r="CH156" s="17">
        <v>0.31043237577466998</v>
      </c>
      <c r="CI156" s="17">
        <v>0.28768882903805398</v>
      </c>
      <c r="CJ156" s="17">
        <v>0.29899343464846201</v>
      </c>
      <c r="CK156" s="17">
        <v>0.29740055539742899</v>
      </c>
      <c r="CL156" s="17">
        <v>0.28692551035368402</v>
      </c>
    </row>
    <row r="157" spans="2:90" x14ac:dyDescent="0.25">
      <c r="B157" t="s">
        <v>162</v>
      </c>
      <c r="C157" s="17">
        <v>4.5820907502302201E-2</v>
      </c>
      <c r="D157" s="17">
        <v>4.9727426553291397E-2</v>
      </c>
      <c r="E157" s="17">
        <v>4.2362322724813203E-2</v>
      </c>
      <c r="F157" s="17"/>
      <c r="G157" s="17">
        <v>7.5077217343032798E-2</v>
      </c>
      <c r="H157" s="17">
        <v>3.4725366330888102E-2</v>
      </c>
      <c r="I157" s="17">
        <v>3.9120025472679398E-2</v>
      </c>
      <c r="J157" s="17">
        <v>4.9757438949882798E-2</v>
      </c>
      <c r="K157" s="17">
        <v>4.0807793806657097E-2</v>
      </c>
      <c r="L157" s="17">
        <v>4.6059683042818697E-2</v>
      </c>
      <c r="M157" s="17"/>
      <c r="N157" s="17">
        <v>2.6998939586956299E-2</v>
      </c>
      <c r="O157" s="17">
        <v>4.0588986087381498E-2</v>
      </c>
      <c r="P157" s="17">
        <v>3.5973954738408399E-2</v>
      </c>
      <c r="Q157" s="17">
        <v>8.0033167445611703E-2</v>
      </c>
      <c r="R157" s="17"/>
      <c r="S157" s="17">
        <v>5.1951761680529202E-2</v>
      </c>
      <c r="T157" s="17">
        <v>3.8679091776168198E-2</v>
      </c>
      <c r="U157" s="17">
        <v>2.50675260445603E-2</v>
      </c>
      <c r="V157" s="17">
        <v>3.1342310886577303E-2</v>
      </c>
      <c r="W157" s="17">
        <v>4.4220356588214903E-2</v>
      </c>
      <c r="X157" s="17">
        <v>5.4719792912293203E-2</v>
      </c>
      <c r="Y157" s="17">
        <v>3.6261122208982297E-2</v>
      </c>
      <c r="Z157" s="17">
        <v>4.60970408742978E-2</v>
      </c>
      <c r="AA157" s="17">
        <v>7.6862982620952397E-2</v>
      </c>
      <c r="AB157" s="17"/>
      <c r="AC157" s="17">
        <v>3.9540962354765702E-2</v>
      </c>
      <c r="AD157" s="17">
        <v>3.5120712242941998E-2</v>
      </c>
      <c r="AE157" s="17">
        <v>7.5166417028962401E-2</v>
      </c>
      <c r="AF157" s="17"/>
      <c r="AG157" s="17">
        <v>4.1409293324047899E-2</v>
      </c>
      <c r="AH157" s="17">
        <v>3.5753896298087E-2</v>
      </c>
      <c r="AI157" s="17">
        <v>3.6101194682797801E-2</v>
      </c>
      <c r="AJ157" s="17">
        <v>3.72136431963494E-2</v>
      </c>
      <c r="AK157" s="17"/>
      <c r="AL157" s="17">
        <v>6.2341072128566197E-2</v>
      </c>
      <c r="AM157" s="17">
        <v>4.6695283044742603E-2</v>
      </c>
      <c r="AN157" s="17">
        <v>3.455740436937E-2</v>
      </c>
      <c r="AO157" s="17">
        <v>2.4061580167670901E-2</v>
      </c>
      <c r="AP157" s="17">
        <v>4.5793970846376202E-2</v>
      </c>
      <c r="AQ157" s="17"/>
      <c r="AR157" s="17">
        <v>0.100686264172495</v>
      </c>
      <c r="AS157" s="17">
        <v>5.9020162122663103E-2</v>
      </c>
      <c r="AT157" s="17">
        <v>2.9497028672655901E-2</v>
      </c>
      <c r="AU157" s="17">
        <v>2.42155146390577E-2</v>
      </c>
      <c r="AV157" s="17">
        <v>2.45653391915211E-2</v>
      </c>
      <c r="AW157" s="17"/>
      <c r="AX157" s="17">
        <v>5.67284740878361E-2</v>
      </c>
      <c r="AY157" s="17">
        <v>3.4748726589659301E-2</v>
      </c>
      <c r="AZ157" s="17">
        <v>5.2545687160822398E-2</v>
      </c>
      <c r="BA157" s="17">
        <v>5.3598416641221301E-2</v>
      </c>
      <c r="BB157" s="17">
        <v>3.1507193711981497E-2</v>
      </c>
      <c r="BC157" s="17">
        <v>4.6558973118545302E-2</v>
      </c>
      <c r="BD157" s="17"/>
      <c r="BE157" s="17">
        <v>5.6081964501316903E-2</v>
      </c>
      <c r="BF157" s="17">
        <v>2.7460799936933299E-2</v>
      </c>
      <c r="BG157" s="17">
        <v>4.7548558228483702E-2</v>
      </c>
      <c r="BH157" s="17"/>
      <c r="BI157" s="17">
        <v>7.31298822218754E-2</v>
      </c>
      <c r="BJ157" s="17">
        <v>3.8887778834453199E-2</v>
      </c>
      <c r="BK157" s="17"/>
      <c r="BL157" s="17">
        <v>3.8807760495413901E-2</v>
      </c>
      <c r="BM157" s="17">
        <v>1.6736185949553801E-2</v>
      </c>
      <c r="BN157" s="17">
        <v>0.116114787810581</v>
      </c>
      <c r="BO157" s="17">
        <v>6.6175421387488401E-2</v>
      </c>
      <c r="BP157" s="17">
        <v>4.8040596902711501E-2</v>
      </c>
      <c r="BQ157" s="17"/>
      <c r="BR157" s="17">
        <v>4.4466250509561898E-2</v>
      </c>
      <c r="BS157" s="17">
        <v>6.7740221500135797E-2</v>
      </c>
      <c r="BT157" s="17">
        <v>4.0974977480067003E-2</v>
      </c>
      <c r="BU157" s="17">
        <v>4.5318213088948303E-2</v>
      </c>
      <c r="BV157" s="17"/>
      <c r="BW157" s="17">
        <v>3.3219919654955798E-2</v>
      </c>
      <c r="BX157" s="17">
        <v>3.4299342102745198E-2</v>
      </c>
      <c r="BY157" s="17">
        <v>5.0067973944359898E-2</v>
      </c>
      <c r="BZ157" s="17">
        <v>4.4470524548167398E-2</v>
      </c>
      <c r="CA157" s="17">
        <v>5.96960267295489E-2</v>
      </c>
      <c r="CB157" s="17"/>
      <c r="CC157" s="17">
        <v>5.8803454284171899E-2</v>
      </c>
      <c r="CD157" s="17">
        <v>6.84342993106824E-2</v>
      </c>
      <c r="CE157" s="17">
        <v>4.8315320630645898E-2</v>
      </c>
      <c r="CF157" s="17">
        <v>5.7658811229086601E-2</v>
      </c>
      <c r="CG157" s="17">
        <v>4.72241535352418E-2</v>
      </c>
      <c r="CH157" s="17">
        <v>2.5297871969826899E-2</v>
      </c>
      <c r="CI157" s="17">
        <v>3.93866498523621E-2</v>
      </c>
      <c r="CJ157" s="17">
        <v>4.2143737440372801E-2</v>
      </c>
      <c r="CK157" s="17">
        <v>1.62106773796722E-2</v>
      </c>
      <c r="CL157" s="17">
        <v>3.67525237597102E-2</v>
      </c>
    </row>
    <row r="158" spans="2:90" x14ac:dyDescent="0.25">
      <c r="B158" t="s">
        <v>163</v>
      </c>
      <c r="C158" s="17">
        <v>2.6625120838387899E-2</v>
      </c>
      <c r="D158" s="17">
        <v>2.5273743977442E-2</v>
      </c>
      <c r="E158" s="17">
        <v>2.6996035795804601E-2</v>
      </c>
      <c r="F158" s="17"/>
      <c r="G158" s="17">
        <v>3.9507621139589798E-2</v>
      </c>
      <c r="H158" s="17">
        <v>3.4531548336393603E-2</v>
      </c>
      <c r="I158" s="17">
        <v>2.5686534297398901E-2</v>
      </c>
      <c r="J158" s="17">
        <v>3.1600043499976103E-2</v>
      </c>
      <c r="K158" s="17">
        <v>2.4309370444761499E-2</v>
      </c>
      <c r="L158" s="17">
        <v>1.37806710784713E-2</v>
      </c>
      <c r="M158" s="17"/>
      <c r="N158" s="17">
        <v>1.34202773503047E-2</v>
      </c>
      <c r="O158" s="17">
        <v>2.4250643899067899E-2</v>
      </c>
      <c r="P158" s="17">
        <v>2.19279060597443E-2</v>
      </c>
      <c r="Q158" s="17">
        <v>4.7888360924977301E-2</v>
      </c>
      <c r="R158" s="17"/>
      <c r="S158" s="17">
        <v>3.9262056056213003E-2</v>
      </c>
      <c r="T158" s="17">
        <v>2.6486614010577999E-2</v>
      </c>
      <c r="U158" s="17">
        <v>1.47268400133206E-2</v>
      </c>
      <c r="V158" s="17">
        <v>2.80698256446071E-2</v>
      </c>
      <c r="W158" s="17">
        <v>2.79173330527476E-2</v>
      </c>
      <c r="X158" s="17">
        <v>3.9605426891122002E-2</v>
      </c>
      <c r="Y158" s="17">
        <v>2.9062565300256901E-2</v>
      </c>
      <c r="Z158" s="17">
        <v>7.0546140670244102E-3</v>
      </c>
      <c r="AA158" s="17">
        <v>1.37753118734382E-2</v>
      </c>
      <c r="AB158" s="17"/>
      <c r="AC158" s="17">
        <v>1.7065853697699598E-2</v>
      </c>
      <c r="AD158" s="17">
        <v>2.03927215080855E-2</v>
      </c>
      <c r="AE158" s="17">
        <v>4.7359431520376701E-2</v>
      </c>
      <c r="AF158" s="17"/>
      <c r="AG158" s="17">
        <v>1.43677067960171E-2</v>
      </c>
      <c r="AH158" s="17">
        <v>1.45978725396305E-2</v>
      </c>
      <c r="AI158" s="17">
        <v>2.3056666131194399E-2</v>
      </c>
      <c r="AJ158" s="17">
        <v>1.7475844790965301E-2</v>
      </c>
      <c r="AK158" s="17"/>
      <c r="AL158" s="17">
        <v>4.1054027950275102E-2</v>
      </c>
      <c r="AM158" s="17">
        <v>2.7753907188436299E-2</v>
      </c>
      <c r="AN158" s="17">
        <v>1.8550743196406701E-2</v>
      </c>
      <c r="AO158" s="17">
        <v>1.00851800272164E-2</v>
      </c>
      <c r="AP158" s="17">
        <v>1.85868903139066E-2</v>
      </c>
      <c r="AQ158" s="17"/>
      <c r="AR158" s="17">
        <v>5.53870787281842E-2</v>
      </c>
      <c r="AS158" s="17">
        <v>2.5827072980245499E-2</v>
      </c>
      <c r="AT158" s="17">
        <v>1.9904130412993201E-2</v>
      </c>
      <c r="AU158" s="17">
        <v>1.0338203677638399E-2</v>
      </c>
      <c r="AV158" s="17">
        <v>1.89802232387929E-2</v>
      </c>
      <c r="AW158" s="17"/>
      <c r="AX158" s="17">
        <v>2.2926881171832201E-2</v>
      </c>
      <c r="AY158" s="17">
        <v>2.9068666510038199E-2</v>
      </c>
      <c r="AZ158" s="17">
        <v>3.3639654559330302E-2</v>
      </c>
      <c r="BA158" s="17">
        <v>2.3393131215183601E-2</v>
      </c>
      <c r="BB158" s="17">
        <v>3.1475180937022E-2</v>
      </c>
      <c r="BC158" s="17">
        <v>1.38489731732788E-2</v>
      </c>
      <c r="BD158" s="17"/>
      <c r="BE158" s="17">
        <v>3.2433117711531199E-2</v>
      </c>
      <c r="BF158" s="17">
        <v>2.1598778279437899E-2</v>
      </c>
      <c r="BG158" s="17">
        <v>1.8238860056998599E-2</v>
      </c>
      <c r="BH158" s="17"/>
      <c r="BI158" s="17">
        <v>3.47208239545393E-2</v>
      </c>
      <c r="BJ158" s="17">
        <v>2.4569805619221001E-2</v>
      </c>
      <c r="BK158" s="17"/>
      <c r="BL158" s="17">
        <v>1.8256918686478399E-2</v>
      </c>
      <c r="BM158" s="17">
        <v>2.5634630919168799E-2</v>
      </c>
      <c r="BN158" s="17">
        <v>3.4066439208663798E-2</v>
      </c>
      <c r="BO158" s="17">
        <v>4.0459768105022297E-2</v>
      </c>
      <c r="BP158" s="17">
        <v>1.6674059641612001E-2</v>
      </c>
      <c r="BQ158" s="17"/>
      <c r="BR158" s="17">
        <v>2.3066820153969301E-2</v>
      </c>
      <c r="BS158" s="17">
        <v>3.81842878251746E-2</v>
      </c>
      <c r="BT158" s="17">
        <v>3.2932771481139302E-2</v>
      </c>
      <c r="BU158" s="17">
        <v>2.73956476000086E-2</v>
      </c>
      <c r="BV158" s="17"/>
      <c r="BW158" s="17">
        <v>2.9871753122216699E-2</v>
      </c>
      <c r="BX158" s="17">
        <v>1.3964517345786E-2</v>
      </c>
      <c r="BY158" s="17">
        <v>2.1599843768676501E-2</v>
      </c>
      <c r="BZ158" s="17">
        <v>2.5276539583758698E-2</v>
      </c>
      <c r="CA158" s="17">
        <v>3.8171566073502701E-2</v>
      </c>
      <c r="CB158" s="17"/>
      <c r="CC158" s="17">
        <v>4.7927278558537102E-2</v>
      </c>
      <c r="CD158" s="17">
        <v>3.8240600163553302E-2</v>
      </c>
      <c r="CE158" s="17">
        <v>1.66135254248817E-2</v>
      </c>
      <c r="CF158" s="17">
        <v>2.8666518185813901E-2</v>
      </c>
      <c r="CG158" s="17">
        <v>2.2758465134579201E-2</v>
      </c>
      <c r="CH158" s="17">
        <v>3.3272726011624003E-2</v>
      </c>
      <c r="CI158" s="17">
        <v>1.12961220211411E-2</v>
      </c>
      <c r="CJ158" s="17">
        <v>4.9805747078414501E-3</v>
      </c>
      <c r="CK158" s="17">
        <v>1.84016716713938E-2</v>
      </c>
      <c r="CL158" s="17">
        <v>3.0913638029865E-2</v>
      </c>
    </row>
    <row r="159" spans="2:90" x14ac:dyDescent="0.25"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</row>
    <row r="160" spans="2:90" x14ac:dyDescent="0.25">
      <c r="B160" s="6" t="s">
        <v>169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</row>
    <row r="161" spans="2:90" x14ac:dyDescent="0.25">
      <c r="B161" s="24" t="s">
        <v>113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</row>
    <row r="162" spans="2:90" x14ac:dyDescent="0.25">
      <c r="B162" t="s">
        <v>160</v>
      </c>
      <c r="C162" s="17">
        <v>0.49605349114678798</v>
      </c>
      <c r="D162" s="17">
        <v>0.48975734382125902</v>
      </c>
      <c r="E162" s="17">
        <v>0.50262148828523201</v>
      </c>
      <c r="F162" s="17"/>
      <c r="G162" s="17">
        <v>0.47832635342892499</v>
      </c>
      <c r="H162" s="17">
        <v>0.48622880309889699</v>
      </c>
      <c r="I162" s="17">
        <v>0.45028354105372997</v>
      </c>
      <c r="J162" s="17">
        <v>0.50954090811173303</v>
      </c>
      <c r="K162" s="17">
        <v>0.497395188094302</v>
      </c>
      <c r="L162" s="17">
        <v>0.532509693881969</v>
      </c>
      <c r="M162" s="17"/>
      <c r="N162" s="17">
        <v>0.50750149473957695</v>
      </c>
      <c r="O162" s="17">
        <v>0.47640209399309802</v>
      </c>
      <c r="P162" s="17">
        <v>0.50497108176357997</v>
      </c>
      <c r="Q162" s="17">
        <v>0.49801753271329602</v>
      </c>
      <c r="R162" s="17"/>
      <c r="S162" s="17">
        <v>0.49242910657873101</v>
      </c>
      <c r="T162" s="17">
        <v>0.49702909396620798</v>
      </c>
      <c r="U162" s="17">
        <v>0.52518766727241695</v>
      </c>
      <c r="V162" s="17">
        <v>0.49487614329584001</v>
      </c>
      <c r="W162" s="17">
        <v>0.46531955117569601</v>
      </c>
      <c r="X162" s="17">
        <v>0.50282296517178204</v>
      </c>
      <c r="Y162" s="17">
        <v>0.495565817386179</v>
      </c>
      <c r="Z162" s="17">
        <v>0.45155100799483999</v>
      </c>
      <c r="AA162" s="17">
        <v>0.50912581361822795</v>
      </c>
      <c r="AB162" s="17"/>
      <c r="AC162" s="17">
        <v>0.52007499110450295</v>
      </c>
      <c r="AD162" s="17">
        <v>0.49947900157563402</v>
      </c>
      <c r="AE162" s="17">
        <v>0.443468438515012</v>
      </c>
      <c r="AF162" s="17"/>
      <c r="AG162" s="17">
        <v>0.55316999786780396</v>
      </c>
      <c r="AH162" s="17">
        <v>0.47932170081245001</v>
      </c>
      <c r="AI162" s="17">
        <v>0.51865152451897001</v>
      </c>
      <c r="AJ162" s="17">
        <v>0.49786726923138802</v>
      </c>
      <c r="AK162" s="17"/>
      <c r="AL162" s="17">
        <v>0.48892441526083003</v>
      </c>
      <c r="AM162" s="17">
        <v>0.49241614871407902</v>
      </c>
      <c r="AN162" s="17">
        <v>0.49302922683839301</v>
      </c>
      <c r="AO162" s="17">
        <v>0.50773032139376595</v>
      </c>
      <c r="AP162" s="17">
        <v>0.52135477177247302</v>
      </c>
      <c r="AQ162" s="17"/>
      <c r="AR162" s="17">
        <v>0.47005443489024001</v>
      </c>
      <c r="AS162" s="17">
        <v>0.50598660674825902</v>
      </c>
      <c r="AT162" s="17">
        <v>0.49958368365219802</v>
      </c>
      <c r="AU162" s="17">
        <v>0.49015657313573202</v>
      </c>
      <c r="AV162" s="17">
        <v>0.51727648648712399</v>
      </c>
      <c r="AW162" s="17"/>
      <c r="AX162" s="17">
        <v>0.49818286638005399</v>
      </c>
      <c r="AY162" s="17">
        <v>0.492808751509277</v>
      </c>
      <c r="AZ162" s="17">
        <v>0.55499672130723299</v>
      </c>
      <c r="BA162" s="17">
        <v>0.52770924209793302</v>
      </c>
      <c r="BB162" s="17">
        <v>0.411148870818416</v>
      </c>
      <c r="BC162" s="17">
        <v>0.44661616979617302</v>
      </c>
      <c r="BD162" s="17"/>
      <c r="BE162" s="17">
        <v>0.45300988850569301</v>
      </c>
      <c r="BF162" s="17">
        <v>0.52428782542266505</v>
      </c>
      <c r="BG162" s="17">
        <v>0.52843582012216095</v>
      </c>
      <c r="BH162" s="17"/>
      <c r="BI162" s="17">
        <v>0.43652063468515401</v>
      </c>
      <c r="BJ162" s="17">
        <v>0.51116753178915897</v>
      </c>
      <c r="BK162" s="17"/>
      <c r="BL162" s="17">
        <v>0.53974696673639699</v>
      </c>
      <c r="BM162" s="17">
        <v>0.49079642584761102</v>
      </c>
      <c r="BN162" s="17">
        <v>0.45307876330326602</v>
      </c>
      <c r="BO162" s="17">
        <v>0.478099053855566</v>
      </c>
      <c r="BP162" s="17">
        <v>0.45580243019732902</v>
      </c>
      <c r="BQ162" s="17"/>
      <c r="BR162" s="17">
        <v>0.49748595497589398</v>
      </c>
      <c r="BS162" s="17">
        <v>0.47378537385752201</v>
      </c>
      <c r="BT162" s="17">
        <v>0.46920867035552599</v>
      </c>
      <c r="BU162" s="17">
        <v>0.55483455265930703</v>
      </c>
      <c r="BV162" s="17"/>
      <c r="BW162" s="17">
        <v>0.51867030118711499</v>
      </c>
      <c r="BX162" s="17">
        <v>0.50964037945301699</v>
      </c>
      <c r="BY162" s="17">
        <v>0.473684525388821</v>
      </c>
      <c r="BZ162" s="17">
        <v>0.49102689244468301</v>
      </c>
      <c r="CA162" s="17">
        <v>0.48696827835670897</v>
      </c>
      <c r="CB162" s="17"/>
      <c r="CC162" s="17">
        <v>0.46863989919763399</v>
      </c>
      <c r="CD162" s="17">
        <v>0.43033447080299903</v>
      </c>
      <c r="CE162" s="17">
        <v>0.48089809202171002</v>
      </c>
      <c r="CF162" s="17">
        <v>0.51281338491406903</v>
      </c>
      <c r="CG162" s="17">
        <v>0.48405665247565299</v>
      </c>
      <c r="CH162" s="17">
        <v>0.49052034860809002</v>
      </c>
      <c r="CI162" s="17">
        <v>0.51369859066938195</v>
      </c>
      <c r="CJ162" s="17">
        <v>0.51500357011178399</v>
      </c>
      <c r="CK162" s="17">
        <v>0.534903422471253</v>
      </c>
      <c r="CL162" s="17">
        <v>0.55496067403371496</v>
      </c>
    </row>
    <row r="163" spans="2:90" x14ac:dyDescent="0.25">
      <c r="B163" t="s">
        <v>161</v>
      </c>
      <c r="C163" s="17">
        <v>0.40988771376640498</v>
      </c>
      <c r="D163" s="17">
        <v>0.41464810114841399</v>
      </c>
      <c r="E163" s="17">
        <v>0.40536015476473602</v>
      </c>
      <c r="F163" s="17"/>
      <c r="G163" s="17">
        <v>0.430397385910536</v>
      </c>
      <c r="H163" s="17">
        <v>0.43650573400451897</v>
      </c>
      <c r="I163" s="17">
        <v>0.46639734494466001</v>
      </c>
      <c r="J163" s="17">
        <v>0.37653345634771301</v>
      </c>
      <c r="K163" s="17">
        <v>0.38156282100962702</v>
      </c>
      <c r="L163" s="17">
        <v>0.384992082457639</v>
      </c>
      <c r="M163" s="17"/>
      <c r="N163" s="17">
        <v>0.43067386566541099</v>
      </c>
      <c r="O163" s="17">
        <v>0.44231399255292098</v>
      </c>
      <c r="P163" s="17">
        <v>0.39584731476158203</v>
      </c>
      <c r="Q163" s="17">
        <v>0.36293070054814203</v>
      </c>
      <c r="R163" s="17"/>
      <c r="S163" s="17">
        <v>0.42675828159037699</v>
      </c>
      <c r="T163" s="17">
        <v>0.412124379078876</v>
      </c>
      <c r="U163" s="17">
        <v>0.39459145860131201</v>
      </c>
      <c r="V163" s="17">
        <v>0.40092639749242698</v>
      </c>
      <c r="W163" s="17">
        <v>0.43029785789611802</v>
      </c>
      <c r="X163" s="17">
        <v>0.410562606924472</v>
      </c>
      <c r="Y163" s="17">
        <v>0.41258267278205202</v>
      </c>
      <c r="Z163" s="17">
        <v>0.45757909816335302</v>
      </c>
      <c r="AA163" s="17">
        <v>0.37263724338633297</v>
      </c>
      <c r="AB163" s="17"/>
      <c r="AC163" s="17">
        <v>0.39372270480140598</v>
      </c>
      <c r="AD163" s="17">
        <v>0.42280574847076502</v>
      </c>
      <c r="AE163" s="17">
        <v>0.41349720921340399</v>
      </c>
      <c r="AF163" s="17"/>
      <c r="AG163" s="17">
        <v>0.37725246374397697</v>
      </c>
      <c r="AH163" s="17">
        <v>0.45230027881267099</v>
      </c>
      <c r="AI163" s="17">
        <v>0.37646256860986499</v>
      </c>
      <c r="AJ163" s="17">
        <v>0.41337108795503402</v>
      </c>
      <c r="AK163" s="17"/>
      <c r="AL163" s="17">
        <v>0.37904431106073699</v>
      </c>
      <c r="AM163" s="17">
        <v>0.427090344653904</v>
      </c>
      <c r="AN163" s="17">
        <v>0.43046933918291003</v>
      </c>
      <c r="AO163" s="17">
        <v>0.43901946582486301</v>
      </c>
      <c r="AP163" s="17">
        <v>0.37677451204064899</v>
      </c>
      <c r="AQ163" s="17"/>
      <c r="AR163" s="17">
        <v>0.34267573638627502</v>
      </c>
      <c r="AS163" s="17">
        <v>0.39066850014985699</v>
      </c>
      <c r="AT163" s="17">
        <v>0.41140986103571903</v>
      </c>
      <c r="AU163" s="17">
        <v>0.46148777843181099</v>
      </c>
      <c r="AV163" s="17">
        <v>0.44731822169625002</v>
      </c>
      <c r="AW163" s="17"/>
      <c r="AX163" s="17">
        <v>0.40670866792360799</v>
      </c>
      <c r="AY163" s="17">
        <v>0.41501951809209198</v>
      </c>
      <c r="AZ163" s="17">
        <v>0.35109093844926997</v>
      </c>
      <c r="BA163" s="17">
        <v>0.37322072935806799</v>
      </c>
      <c r="BB163" s="17">
        <v>0.48761621894519802</v>
      </c>
      <c r="BC163" s="17">
        <v>0.48689738833109802</v>
      </c>
      <c r="BD163" s="17"/>
      <c r="BE163" s="17">
        <v>0.44207678815414198</v>
      </c>
      <c r="BF163" s="17">
        <v>0.40911292843559099</v>
      </c>
      <c r="BG163" s="17">
        <v>0.371053169646829</v>
      </c>
      <c r="BH163" s="17"/>
      <c r="BI163" s="17">
        <v>0.41564437534656701</v>
      </c>
      <c r="BJ163" s="17">
        <v>0.40842622808844098</v>
      </c>
      <c r="BK163" s="17"/>
      <c r="BL163" s="17">
        <v>0.38133830183214701</v>
      </c>
      <c r="BM163" s="17">
        <v>0.43758220198029102</v>
      </c>
      <c r="BN163" s="17">
        <v>0.39537274812821499</v>
      </c>
      <c r="BO163" s="17">
        <v>0.38781927736513</v>
      </c>
      <c r="BP163" s="17">
        <v>0.45343615828349698</v>
      </c>
      <c r="BQ163" s="17"/>
      <c r="BR163" s="17">
        <v>0.40802214802403902</v>
      </c>
      <c r="BS163" s="17">
        <v>0.42374388682423297</v>
      </c>
      <c r="BT163" s="17">
        <v>0.45693528126095401</v>
      </c>
      <c r="BU163" s="17">
        <v>0.37972410578726201</v>
      </c>
      <c r="BV163" s="17"/>
      <c r="BW163" s="17">
        <v>0.405713074453596</v>
      </c>
      <c r="BX163" s="17">
        <v>0.40637791071259199</v>
      </c>
      <c r="BY163" s="17">
        <v>0.44421282423740799</v>
      </c>
      <c r="BZ163" s="17">
        <v>0.417238754091314</v>
      </c>
      <c r="CA163" s="17">
        <v>0.38385430816358002</v>
      </c>
      <c r="CB163" s="17"/>
      <c r="CC163" s="17">
        <v>0.37518425297951302</v>
      </c>
      <c r="CD163" s="17">
        <v>0.46189760750747799</v>
      </c>
      <c r="CE163" s="17">
        <v>0.44569306333362702</v>
      </c>
      <c r="CF163" s="17">
        <v>0.37445514086703602</v>
      </c>
      <c r="CG163" s="17">
        <v>0.436804490342037</v>
      </c>
      <c r="CH163" s="17">
        <v>0.41328537885275002</v>
      </c>
      <c r="CI163" s="17">
        <v>0.39123226473610501</v>
      </c>
      <c r="CJ163" s="17">
        <v>0.41648529589779998</v>
      </c>
      <c r="CK163" s="17">
        <v>0.421832515574248</v>
      </c>
      <c r="CL163" s="17">
        <v>0.36708165743422799</v>
      </c>
    </row>
    <row r="164" spans="2:90" x14ac:dyDescent="0.25">
      <c r="B164" t="s">
        <v>162</v>
      </c>
      <c r="C164" s="17">
        <v>5.8021411674695197E-2</v>
      </c>
      <c r="D164" s="17">
        <v>5.5516853505632499E-2</v>
      </c>
      <c r="E164" s="17">
        <v>6.0615607673632201E-2</v>
      </c>
      <c r="F164" s="17"/>
      <c r="G164" s="17">
        <v>4.7173444527937598E-2</v>
      </c>
      <c r="H164" s="17">
        <v>2.55211192625476E-2</v>
      </c>
      <c r="I164" s="17">
        <v>5.2645567800273997E-2</v>
      </c>
      <c r="J164" s="17">
        <v>7.4005158404723603E-2</v>
      </c>
      <c r="K164" s="17">
        <v>8.9229009503050197E-2</v>
      </c>
      <c r="L164" s="17">
        <v>5.7661542096527699E-2</v>
      </c>
      <c r="M164" s="17"/>
      <c r="N164" s="17">
        <v>3.4837532142689601E-2</v>
      </c>
      <c r="O164" s="17">
        <v>4.8970652945337201E-2</v>
      </c>
      <c r="P164" s="17">
        <v>6.9127440334392096E-2</v>
      </c>
      <c r="Q164" s="17">
        <v>8.3564367395500203E-2</v>
      </c>
      <c r="R164" s="17"/>
      <c r="S164" s="17">
        <v>4.2642845450744697E-2</v>
      </c>
      <c r="T164" s="17">
        <v>5.8942183305706899E-2</v>
      </c>
      <c r="U164" s="17">
        <v>5.5129708143685903E-2</v>
      </c>
      <c r="V164" s="17">
        <v>6.3139960523972902E-2</v>
      </c>
      <c r="W164" s="17">
        <v>7.8404384668204305E-2</v>
      </c>
      <c r="X164" s="17">
        <v>4.8214643535957599E-2</v>
      </c>
      <c r="Y164" s="17">
        <v>5.68586672560112E-2</v>
      </c>
      <c r="Z164" s="17">
        <v>4.9374314824805698E-2</v>
      </c>
      <c r="AA164" s="17">
        <v>7.1741642765798905E-2</v>
      </c>
      <c r="AB164" s="17"/>
      <c r="AC164" s="17">
        <v>5.9699952484536099E-2</v>
      </c>
      <c r="AD164" s="17">
        <v>5.3615576696457001E-2</v>
      </c>
      <c r="AE164" s="17">
        <v>7.4660376688146707E-2</v>
      </c>
      <c r="AF164" s="17"/>
      <c r="AG164" s="17">
        <v>4.3870770335274603E-2</v>
      </c>
      <c r="AH164" s="17">
        <v>4.6308684403287198E-2</v>
      </c>
      <c r="AI164" s="17">
        <v>6.5641071874454601E-2</v>
      </c>
      <c r="AJ164" s="17">
        <v>6.0279883558814397E-2</v>
      </c>
      <c r="AK164" s="17"/>
      <c r="AL164" s="17">
        <v>8.1309373702818696E-2</v>
      </c>
      <c r="AM164" s="17">
        <v>4.7925084787840397E-2</v>
      </c>
      <c r="AN164" s="17">
        <v>4.1774236940630802E-2</v>
      </c>
      <c r="AO164" s="17">
        <v>4.12186219652649E-2</v>
      </c>
      <c r="AP164" s="17">
        <v>6.7813670590733705E-2</v>
      </c>
      <c r="AQ164" s="17"/>
      <c r="AR164" s="17">
        <v>0.117170797389079</v>
      </c>
      <c r="AS164" s="17">
        <v>6.6366486716964906E-2</v>
      </c>
      <c r="AT164" s="17">
        <v>5.7026410994534898E-2</v>
      </c>
      <c r="AU164" s="17">
        <v>3.17806775467376E-2</v>
      </c>
      <c r="AV164" s="17">
        <v>1.7700175410435601E-2</v>
      </c>
      <c r="AW164" s="17"/>
      <c r="AX164" s="17">
        <v>5.7965632206974801E-2</v>
      </c>
      <c r="AY164" s="17">
        <v>5.5630316503097098E-2</v>
      </c>
      <c r="AZ164" s="17">
        <v>5.6509568045278999E-2</v>
      </c>
      <c r="BA164" s="17">
        <v>6.5246167311019607E-2</v>
      </c>
      <c r="BB164" s="17">
        <v>6.4840231039682505E-2</v>
      </c>
      <c r="BC164" s="17">
        <v>3.8298179351136802E-2</v>
      </c>
      <c r="BD164" s="17"/>
      <c r="BE164" s="17">
        <v>6.1288125727857301E-2</v>
      </c>
      <c r="BF164" s="17">
        <v>3.92573296523046E-2</v>
      </c>
      <c r="BG164" s="17">
        <v>7.2262638033621193E-2</v>
      </c>
      <c r="BH164" s="17"/>
      <c r="BI164" s="17">
        <v>9.5044991814789606E-2</v>
      </c>
      <c r="BJ164" s="17">
        <v>4.8621965247593803E-2</v>
      </c>
      <c r="BK164" s="17"/>
      <c r="BL164" s="17">
        <v>5.3068366980310401E-2</v>
      </c>
      <c r="BM164" s="17">
        <v>4.7928741805467898E-2</v>
      </c>
      <c r="BN164" s="17">
        <v>0.107222409105222</v>
      </c>
      <c r="BO164" s="17">
        <v>8.2627784863322895E-2</v>
      </c>
      <c r="BP164" s="17">
        <v>5.1786723623484403E-2</v>
      </c>
      <c r="BQ164" s="17"/>
      <c r="BR164" s="17">
        <v>6.0116601275338501E-2</v>
      </c>
      <c r="BS164" s="17">
        <v>5.1889021517323101E-2</v>
      </c>
      <c r="BT164" s="17">
        <v>4.7957790194991599E-2</v>
      </c>
      <c r="BU164" s="17">
        <v>4.2083038002026001E-2</v>
      </c>
      <c r="BV164" s="17"/>
      <c r="BW164" s="17">
        <v>4.3684417844164797E-2</v>
      </c>
      <c r="BX164" s="17">
        <v>5.2074231370217001E-2</v>
      </c>
      <c r="BY164" s="17">
        <v>5.0487242901799602E-2</v>
      </c>
      <c r="BZ164" s="17">
        <v>6.0394738254767398E-2</v>
      </c>
      <c r="CA164" s="17">
        <v>8.0037125248037494E-2</v>
      </c>
      <c r="CB164" s="17"/>
      <c r="CC164" s="17">
        <v>9.9065720523862699E-2</v>
      </c>
      <c r="CD164" s="17">
        <v>6.3990201099156305E-2</v>
      </c>
      <c r="CE164" s="17">
        <v>4.7796235244517503E-2</v>
      </c>
      <c r="CF164" s="17">
        <v>7.1278019120252001E-2</v>
      </c>
      <c r="CG164" s="17">
        <v>5.4816168363032103E-2</v>
      </c>
      <c r="CH164" s="17">
        <v>4.0720805202472302E-2</v>
      </c>
      <c r="CI164" s="17">
        <v>6.5738213870006001E-2</v>
      </c>
      <c r="CJ164" s="17">
        <v>5.7455652850761298E-2</v>
      </c>
      <c r="CK164" s="17">
        <v>2.4049401046977299E-2</v>
      </c>
      <c r="CL164" s="17">
        <v>4.1112505755113E-2</v>
      </c>
    </row>
    <row r="165" spans="2:90" x14ac:dyDescent="0.25">
      <c r="B165" t="s">
        <v>163</v>
      </c>
      <c r="C165" s="17">
        <v>3.6037383412111698E-2</v>
      </c>
      <c r="D165" s="17">
        <v>4.0077701524694899E-2</v>
      </c>
      <c r="E165" s="17">
        <v>3.1402749276399897E-2</v>
      </c>
      <c r="F165" s="17"/>
      <c r="G165" s="17">
        <v>4.4102816132600697E-2</v>
      </c>
      <c r="H165" s="17">
        <v>5.1744343634036502E-2</v>
      </c>
      <c r="I165" s="17">
        <v>3.0673546201336301E-2</v>
      </c>
      <c r="J165" s="17">
        <v>3.9920477135830301E-2</v>
      </c>
      <c r="K165" s="17">
        <v>3.1812981393020801E-2</v>
      </c>
      <c r="L165" s="17">
        <v>2.4836681563864701E-2</v>
      </c>
      <c r="M165" s="17"/>
      <c r="N165" s="17">
        <v>2.6987107452322801E-2</v>
      </c>
      <c r="O165" s="17">
        <v>3.2313260508643797E-2</v>
      </c>
      <c r="P165" s="17">
        <v>3.0054163140446E-2</v>
      </c>
      <c r="Q165" s="17">
        <v>5.5487399343061898E-2</v>
      </c>
      <c r="R165" s="17"/>
      <c r="S165" s="17">
        <v>3.8169766380147102E-2</v>
      </c>
      <c r="T165" s="17">
        <v>3.190434364921E-2</v>
      </c>
      <c r="U165" s="17">
        <v>2.5091165982584498E-2</v>
      </c>
      <c r="V165" s="17">
        <v>4.10574986877595E-2</v>
      </c>
      <c r="W165" s="17">
        <v>2.5978206259981901E-2</v>
      </c>
      <c r="X165" s="17">
        <v>3.8399784367788299E-2</v>
      </c>
      <c r="Y165" s="17">
        <v>3.4992842575757799E-2</v>
      </c>
      <c r="Z165" s="17">
        <v>4.1495579017001502E-2</v>
      </c>
      <c r="AA165" s="17">
        <v>4.6495300229639699E-2</v>
      </c>
      <c r="AB165" s="17"/>
      <c r="AC165" s="17">
        <v>2.6502351609555101E-2</v>
      </c>
      <c r="AD165" s="17">
        <v>2.4099673257144301E-2</v>
      </c>
      <c r="AE165" s="17">
        <v>6.8373975583437704E-2</v>
      </c>
      <c r="AF165" s="17"/>
      <c r="AG165" s="17">
        <v>2.5706768052945202E-2</v>
      </c>
      <c r="AH165" s="17">
        <v>2.2069335971591299E-2</v>
      </c>
      <c r="AI165" s="17">
        <v>3.9244834996709999E-2</v>
      </c>
      <c r="AJ165" s="17">
        <v>2.8481759254763601E-2</v>
      </c>
      <c r="AK165" s="17"/>
      <c r="AL165" s="17">
        <v>5.0721899975614299E-2</v>
      </c>
      <c r="AM165" s="17">
        <v>3.2568421844175799E-2</v>
      </c>
      <c r="AN165" s="17">
        <v>3.4727197038066301E-2</v>
      </c>
      <c r="AO165" s="17">
        <v>1.2031590816106301E-2</v>
      </c>
      <c r="AP165" s="17">
        <v>3.4057045596144198E-2</v>
      </c>
      <c r="AQ165" s="17"/>
      <c r="AR165" s="17">
        <v>7.0099031334405607E-2</v>
      </c>
      <c r="AS165" s="17">
        <v>3.6978406384918401E-2</v>
      </c>
      <c r="AT165" s="17">
        <v>3.1980044317548202E-2</v>
      </c>
      <c r="AU165" s="17">
        <v>1.65749708857202E-2</v>
      </c>
      <c r="AV165" s="17">
        <v>1.7705116406190401E-2</v>
      </c>
      <c r="AW165" s="17"/>
      <c r="AX165" s="17">
        <v>3.7142833489363099E-2</v>
      </c>
      <c r="AY165" s="17">
        <v>3.6541413895534697E-2</v>
      </c>
      <c r="AZ165" s="17">
        <v>3.74027721982182E-2</v>
      </c>
      <c r="BA165" s="17">
        <v>3.3823861232978703E-2</v>
      </c>
      <c r="BB165" s="17">
        <v>3.6394679196703299E-2</v>
      </c>
      <c r="BC165" s="17">
        <v>2.8188262521592299E-2</v>
      </c>
      <c r="BD165" s="17"/>
      <c r="BE165" s="17">
        <v>4.3625197612308098E-2</v>
      </c>
      <c r="BF165" s="17">
        <v>2.7341916489438799E-2</v>
      </c>
      <c r="BG165" s="17">
        <v>2.8248372197387999E-2</v>
      </c>
      <c r="BH165" s="17"/>
      <c r="BI165" s="17">
        <v>5.2789998153489899E-2</v>
      </c>
      <c r="BJ165" s="17">
        <v>3.1784274874806097E-2</v>
      </c>
      <c r="BK165" s="17"/>
      <c r="BL165" s="17">
        <v>2.5846364451145801E-2</v>
      </c>
      <c r="BM165" s="17">
        <v>2.3692630366630201E-2</v>
      </c>
      <c r="BN165" s="17">
        <v>4.4326079463297197E-2</v>
      </c>
      <c r="BO165" s="17">
        <v>5.1453883915981199E-2</v>
      </c>
      <c r="BP165" s="17">
        <v>3.8974687895690099E-2</v>
      </c>
      <c r="BQ165" s="17"/>
      <c r="BR165" s="17">
        <v>3.4375295724728798E-2</v>
      </c>
      <c r="BS165" s="17">
        <v>5.0581717800922403E-2</v>
      </c>
      <c r="BT165" s="17">
        <v>2.5898258188527999E-2</v>
      </c>
      <c r="BU165" s="17">
        <v>2.3358303551404901E-2</v>
      </c>
      <c r="BV165" s="17"/>
      <c r="BW165" s="17">
        <v>3.1932206515124698E-2</v>
      </c>
      <c r="BX165" s="17">
        <v>3.1907478464173897E-2</v>
      </c>
      <c r="BY165" s="17">
        <v>3.1615407471971703E-2</v>
      </c>
      <c r="BZ165" s="17">
        <v>3.1339615209235602E-2</v>
      </c>
      <c r="CA165" s="17">
        <v>4.9140288231673497E-2</v>
      </c>
      <c r="CB165" s="17"/>
      <c r="CC165" s="17">
        <v>5.71101272989901E-2</v>
      </c>
      <c r="CD165" s="17">
        <v>4.3777720590366498E-2</v>
      </c>
      <c r="CE165" s="17">
        <v>2.5612609400145502E-2</v>
      </c>
      <c r="CF165" s="17">
        <v>4.1453455098642997E-2</v>
      </c>
      <c r="CG165" s="17">
        <v>2.43226888192772E-2</v>
      </c>
      <c r="CH165" s="17">
        <v>5.5473467336687399E-2</v>
      </c>
      <c r="CI165" s="17">
        <v>2.9330930724506502E-2</v>
      </c>
      <c r="CJ165" s="17">
        <v>1.10554811396547E-2</v>
      </c>
      <c r="CK165" s="17">
        <v>1.9214660907522201E-2</v>
      </c>
      <c r="CL165" s="17">
        <v>3.6845162776944003E-2</v>
      </c>
    </row>
    <row r="166" spans="2:90" x14ac:dyDescent="0.25"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</row>
    <row r="167" spans="2:90" x14ac:dyDescent="0.25">
      <c r="B167" s="6" t="s">
        <v>172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</row>
    <row r="168" spans="2:90" x14ac:dyDescent="0.25">
      <c r="B168" s="24" t="s">
        <v>173</v>
      </c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</row>
    <row r="169" spans="2:90" x14ac:dyDescent="0.25">
      <c r="B169" t="s">
        <v>160</v>
      </c>
      <c r="C169" s="17">
        <v>0.56278234400044103</v>
      </c>
      <c r="D169" s="17">
        <v>0.57288373596391495</v>
      </c>
      <c r="E169" s="17">
        <v>0.55397920565839498</v>
      </c>
      <c r="F169" s="17"/>
      <c r="G169" s="17">
        <v>0.64602807717802502</v>
      </c>
      <c r="H169" s="17">
        <v>0.67402560004133805</v>
      </c>
      <c r="I169" s="17">
        <v>0.57385101762965596</v>
      </c>
      <c r="J169" s="17">
        <v>0.44200559384696902</v>
      </c>
      <c r="K169" s="17">
        <v>0.27959067225350398</v>
      </c>
      <c r="L169" s="17">
        <v>0.28098964770422902</v>
      </c>
      <c r="M169" s="17"/>
      <c r="N169" s="17">
        <v>0.62943874391904497</v>
      </c>
      <c r="O169" s="17">
        <v>0.54230104455514905</v>
      </c>
      <c r="P169" s="17">
        <v>0.526892378325439</v>
      </c>
      <c r="Q169" s="17">
        <v>0.52317346892759997</v>
      </c>
      <c r="R169" s="17"/>
      <c r="S169" s="17">
        <v>0.64261950536018597</v>
      </c>
      <c r="T169" s="17">
        <v>0.51931524596122902</v>
      </c>
      <c r="U169" s="17">
        <v>0.52660547985524297</v>
      </c>
      <c r="V169" s="17">
        <v>0.50237277831773897</v>
      </c>
      <c r="W169" s="17">
        <v>0.53811263101182405</v>
      </c>
      <c r="X169" s="17">
        <v>0.56499677586806996</v>
      </c>
      <c r="Y169" s="17">
        <v>0.59690844971198598</v>
      </c>
      <c r="Z169" s="17">
        <v>0.52953151586292202</v>
      </c>
      <c r="AA169" s="17">
        <v>0.55832646528990404</v>
      </c>
      <c r="AB169" s="17"/>
      <c r="AC169" s="17">
        <v>0.55542255888312597</v>
      </c>
      <c r="AD169" s="17">
        <v>0.55936095350061998</v>
      </c>
      <c r="AE169" s="17">
        <v>0.57536279160954895</v>
      </c>
      <c r="AF169" s="17"/>
      <c r="AG169" s="17">
        <v>0.62266275104375401</v>
      </c>
      <c r="AH169" s="17">
        <v>0.63242352557688797</v>
      </c>
      <c r="AI169" s="17">
        <v>0.50585707216725195</v>
      </c>
      <c r="AJ169" s="17">
        <v>0.48446951481002198</v>
      </c>
      <c r="AK169" s="17"/>
      <c r="AL169" s="17">
        <v>0.47952931993806203</v>
      </c>
      <c r="AM169" s="17">
        <v>0.53433985007596396</v>
      </c>
      <c r="AN169" s="17">
        <v>0.60239763381017797</v>
      </c>
      <c r="AO169" s="17">
        <v>0.659197405655089</v>
      </c>
      <c r="AP169" s="17">
        <v>0.77999574841375297</v>
      </c>
      <c r="AQ169" s="17"/>
      <c r="AR169" s="17">
        <v>0.49117656392144499</v>
      </c>
      <c r="AS169" s="17">
        <v>0.52185660865130901</v>
      </c>
      <c r="AT169" s="17">
        <v>0.56720977392974703</v>
      </c>
      <c r="AU169" s="17">
        <v>0.52951457771634503</v>
      </c>
      <c r="AV169" s="17">
        <v>0.69145163323488301</v>
      </c>
      <c r="AW169" s="17"/>
      <c r="AX169" s="17">
        <v>0.64899691617228705</v>
      </c>
      <c r="AY169" s="17">
        <v>0.52744530400784095</v>
      </c>
      <c r="AZ169" s="17">
        <v>0.52715755837219902</v>
      </c>
      <c r="BA169" s="17">
        <v>0.54552465299033503</v>
      </c>
      <c r="BB169" s="17">
        <v>0.45191669746310098</v>
      </c>
      <c r="BC169" s="17">
        <v>0.44234647578477199</v>
      </c>
      <c r="BD169" s="17"/>
      <c r="BE169" s="17" t="s">
        <v>171</v>
      </c>
      <c r="BF169" s="17">
        <v>0.56278234400044103</v>
      </c>
      <c r="BG169" s="17" t="s">
        <v>171</v>
      </c>
      <c r="BH169" s="17"/>
      <c r="BI169" s="17">
        <v>0.45548777079211999</v>
      </c>
      <c r="BJ169" s="17">
        <v>0.58194017452565105</v>
      </c>
      <c r="BK169" s="17"/>
      <c r="BL169" s="17">
        <v>0.60255815530256496</v>
      </c>
      <c r="BM169" s="17">
        <v>0.57747325980886399</v>
      </c>
      <c r="BN169" s="17">
        <v>0.41511522454523198</v>
      </c>
      <c r="BO169" s="17">
        <v>0.50362138716884597</v>
      </c>
      <c r="BP169" s="17">
        <v>0.58588538493654196</v>
      </c>
      <c r="BQ169" s="17"/>
      <c r="BR169" s="17">
        <v>0.52529220386724096</v>
      </c>
      <c r="BS169" s="17">
        <v>0.62068377923173701</v>
      </c>
      <c r="BT169" s="17">
        <v>0.69414177248604902</v>
      </c>
      <c r="BU169" s="17">
        <v>0.66628941426288402</v>
      </c>
      <c r="BV169" s="17"/>
      <c r="BW169" s="17">
        <v>0.54772820524451304</v>
      </c>
      <c r="BX169" s="17">
        <v>0.56115520489104198</v>
      </c>
      <c r="BY169" s="17">
        <v>0.54747104129220603</v>
      </c>
      <c r="BZ169" s="17">
        <v>0.58024030628791901</v>
      </c>
      <c r="CA169" s="17">
        <v>0.58435449474798395</v>
      </c>
      <c r="CB169" s="17"/>
      <c r="CC169" s="17">
        <v>0.53276178727315604</v>
      </c>
      <c r="CD169" s="17">
        <v>0.61754763984774996</v>
      </c>
      <c r="CE169" s="17">
        <v>0.572543559808394</v>
      </c>
      <c r="CF169" s="17">
        <v>0.56899136574448494</v>
      </c>
      <c r="CG169" s="17">
        <v>0.59186181404874305</v>
      </c>
      <c r="CH169" s="17">
        <v>0.57272417193735703</v>
      </c>
      <c r="CI169" s="17">
        <v>0.60466452556110195</v>
      </c>
      <c r="CJ169" s="17">
        <v>0.51025388772025304</v>
      </c>
      <c r="CK169" s="17">
        <v>0.53913031288478097</v>
      </c>
      <c r="CL169" s="17">
        <v>0.46977432070805802</v>
      </c>
    </row>
    <row r="170" spans="2:90" x14ac:dyDescent="0.25">
      <c r="B170" t="s">
        <v>161</v>
      </c>
      <c r="C170" s="17">
        <v>0.16422677445570599</v>
      </c>
      <c r="D170" s="17">
        <v>0.1701403379259</v>
      </c>
      <c r="E170" s="17">
        <v>0.156561864504562</v>
      </c>
      <c r="F170" s="17"/>
      <c r="G170" s="17">
        <v>0.206934055133879</v>
      </c>
      <c r="H170" s="17">
        <v>0.188725718536745</v>
      </c>
      <c r="I170" s="17">
        <v>0.18208825078927701</v>
      </c>
      <c r="J170" s="17">
        <v>0.11551420723077099</v>
      </c>
      <c r="K170" s="17">
        <v>8.1435938354730994E-2</v>
      </c>
      <c r="L170" s="17">
        <v>0</v>
      </c>
      <c r="M170" s="17"/>
      <c r="N170" s="17">
        <v>0.17421023393797999</v>
      </c>
      <c r="O170" s="17">
        <v>0.17439945829765</v>
      </c>
      <c r="P170" s="17">
        <v>0.14829329416429099</v>
      </c>
      <c r="Q170" s="17">
        <v>0.15540195371684101</v>
      </c>
      <c r="R170" s="17"/>
      <c r="S170" s="17">
        <v>0.16671063184959101</v>
      </c>
      <c r="T170" s="17">
        <v>0.17147684485076101</v>
      </c>
      <c r="U170" s="17">
        <v>0.14387657761730099</v>
      </c>
      <c r="V170" s="17">
        <v>0.16121444657089801</v>
      </c>
      <c r="W170" s="17">
        <v>0.155086334179039</v>
      </c>
      <c r="X170" s="17">
        <v>0.166016300968928</v>
      </c>
      <c r="Y170" s="17">
        <v>0.17214441574618899</v>
      </c>
      <c r="Z170" s="17">
        <v>0.19788493615887501</v>
      </c>
      <c r="AA170" s="17">
        <v>0.15656233006804501</v>
      </c>
      <c r="AB170" s="17"/>
      <c r="AC170" s="17">
        <v>0.171891197900751</v>
      </c>
      <c r="AD170" s="17">
        <v>0.16834361264991399</v>
      </c>
      <c r="AE170" s="17">
        <v>0.131854036313995</v>
      </c>
      <c r="AF170" s="17"/>
      <c r="AG170" s="17">
        <v>0.16444782776049899</v>
      </c>
      <c r="AH170" s="17">
        <v>0.18134636578399399</v>
      </c>
      <c r="AI170" s="17">
        <v>0.179067924318424</v>
      </c>
      <c r="AJ170" s="17">
        <v>0.178940573250715</v>
      </c>
      <c r="AK170" s="17"/>
      <c r="AL170" s="17">
        <v>0.108343125270092</v>
      </c>
      <c r="AM170" s="17">
        <v>0.155018540049045</v>
      </c>
      <c r="AN170" s="17">
        <v>0.17311837378063899</v>
      </c>
      <c r="AO170" s="17">
        <v>0.21237231641899099</v>
      </c>
      <c r="AP170" s="17">
        <v>7.5618445293888101E-2</v>
      </c>
      <c r="AQ170" s="17"/>
      <c r="AR170" s="17">
        <v>8.8872535630094701E-2</v>
      </c>
      <c r="AS170" s="17">
        <v>0.206470899831841</v>
      </c>
      <c r="AT170" s="17">
        <v>0.15218271674181</v>
      </c>
      <c r="AU170" s="17">
        <v>0.17529789822490499</v>
      </c>
      <c r="AV170" s="17">
        <v>0.158825315009714</v>
      </c>
      <c r="AW170" s="17"/>
      <c r="AX170" s="17">
        <v>0.18712416308313901</v>
      </c>
      <c r="AY170" s="17">
        <v>0.14584463077434201</v>
      </c>
      <c r="AZ170" s="17">
        <v>0.19797597134738201</v>
      </c>
      <c r="BA170" s="17">
        <v>9.7811068928741196E-2</v>
      </c>
      <c r="BB170" s="17">
        <v>0.15160677508478401</v>
      </c>
      <c r="BC170" s="17">
        <v>0.25078390356775998</v>
      </c>
      <c r="BD170" s="17"/>
      <c r="BE170" s="17" t="s">
        <v>171</v>
      </c>
      <c r="BF170" s="17">
        <v>0.16422677445570599</v>
      </c>
      <c r="BG170" s="17" t="s">
        <v>171</v>
      </c>
      <c r="BH170" s="17"/>
      <c r="BI170" s="17">
        <v>0.175917226969386</v>
      </c>
      <c r="BJ170" s="17">
        <v>0.16213940226787599</v>
      </c>
      <c r="BK170" s="17"/>
      <c r="BL170" s="17">
        <v>0.148270550552699</v>
      </c>
      <c r="BM170" s="17">
        <v>0.14674123016972501</v>
      </c>
      <c r="BN170" s="17">
        <v>0.172112514576441</v>
      </c>
      <c r="BO170" s="17">
        <v>0.17331269456358001</v>
      </c>
      <c r="BP170" s="17">
        <v>0.195421815503383</v>
      </c>
      <c r="BQ170" s="17"/>
      <c r="BR170" s="17">
        <v>0.15859171605671599</v>
      </c>
      <c r="BS170" s="17">
        <v>0.14480152614745301</v>
      </c>
      <c r="BT170" s="17">
        <v>0.19367763266933199</v>
      </c>
      <c r="BU170" s="17">
        <v>0.19629559107865399</v>
      </c>
      <c r="BV170" s="17"/>
      <c r="BW170" s="17">
        <v>0.14984100287700799</v>
      </c>
      <c r="BX170" s="17">
        <v>0.15339790163952799</v>
      </c>
      <c r="BY170" s="17">
        <v>0.188254703895888</v>
      </c>
      <c r="BZ170" s="17">
        <v>0.150779246359554</v>
      </c>
      <c r="CA170" s="17">
        <v>0.17281325220824301</v>
      </c>
      <c r="CB170" s="17"/>
      <c r="CC170" s="17">
        <v>0.22630260711446901</v>
      </c>
      <c r="CD170" s="17">
        <v>0.13772330947421099</v>
      </c>
      <c r="CE170" s="17">
        <v>0.207476973452865</v>
      </c>
      <c r="CF170" s="17">
        <v>0.17677892051617</v>
      </c>
      <c r="CG170" s="17">
        <v>0.12511997690370599</v>
      </c>
      <c r="CH170" s="17">
        <v>0.111912414248732</v>
      </c>
      <c r="CI170" s="17">
        <v>0.16237189472058999</v>
      </c>
      <c r="CJ170" s="17">
        <v>0.17589100093701701</v>
      </c>
      <c r="CK170" s="17">
        <v>0.16204060836564099</v>
      </c>
      <c r="CL170" s="17">
        <v>0.103805650421848</v>
      </c>
    </row>
    <row r="171" spans="2:90" x14ac:dyDescent="0.25">
      <c r="B171" t="s">
        <v>162</v>
      </c>
      <c r="C171" s="17">
        <v>0.23862982813406799</v>
      </c>
      <c r="D171" s="17">
        <v>0.23048994522029201</v>
      </c>
      <c r="E171" s="17">
        <v>0.24721526361392099</v>
      </c>
      <c r="F171" s="17"/>
      <c r="G171" s="17">
        <v>0.112465435391747</v>
      </c>
      <c r="H171" s="17">
        <v>9.5202865673117296E-2</v>
      </c>
      <c r="I171" s="17">
        <v>0.20952876355997699</v>
      </c>
      <c r="J171" s="17">
        <v>0.41339782338625602</v>
      </c>
      <c r="K171" s="17">
        <v>0.62303008844368901</v>
      </c>
      <c r="L171" s="17">
        <v>0.71901035229577104</v>
      </c>
      <c r="M171" s="17"/>
      <c r="N171" s="17">
        <v>0.16274749513526501</v>
      </c>
      <c r="O171" s="17">
        <v>0.25943017156873499</v>
      </c>
      <c r="P171" s="17">
        <v>0.29972457781796702</v>
      </c>
      <c r="Q171" s="17">
        <v>0.26352570487365301</v>
      </c>
      <c r="R171" s="17"/>
      <c r="S171" s="17">
        <v>0.160589466417668</v>
      </c>
      <c r="T171" s="17">
        <v>0.28574957774302701</v>
      </c>
      <c r="U171" s="17">
        <v>0.32197751879467301</v>
      </c>
      <c r="V171" s="17">
        <v>0.28861407999336303</v>
      </c>
      <c r="W171" s="17">
        <v>0.27843804428264501</v>
      </c>
      <c r="X171" s="17">
        <v>0.20405073264941301</v>
      </c>
      <c r="Y171" s="17">
        <v>0.206057569940374</v>
      </c>
      <c r="Z171" s="17">
        <v>0.272583547978203</v>
      </c>
      <c r="AA171" s="17">
        <v>0.23278953648009801</v>
      </c>
      <c r="AB171" s="17"/>
      <c r="AC171" s="17">
        <v>0.25854606022541199</v>
      </c>
      <c r="AD171" s="17">
        <v>0.236168835005588</v>
      </c>
      <c r="AE171" s="17">
        <v>0.239011992895376</v>
      </c>
      <c r="AF171" s="17"/>
      <c r="AG171" s="17">
        <v>0.19163913056661899</v>
      </c>
      <c r="AH171" s="17">
        <v>0.15464213371711999</v>
      </c>
      <c r="AI171" s="17">
        <v>0.26765947427201198</v>
      </c>
      <c r="AJ171" s="17">
        <v>0.32710886095965103</v>
      </c>
      <c r="AK171" s="17"/>
      <c r="AL171" s="17">
        <v>0.36038993456899399</v>
      </c>
      <c r="AM171" s="17">
        <v>0.27471644570806097</v>
      </c>
      <c r="AN171" s="17">
        <v>0.190748861854518</v>
      </c>
      <c r="AO171" s="17">
        <v>0.10814877239253</v>
      </c>
      <c r="AP171" s="17">
        <v>8.6988875286064596E-2</v>
      </c>
      <c r="AQ171" s="17"/>
      <c r="AR171" s="17">
        <v>0.32431289591373702</v>
      </c>
      <c r="AS171" s="17">
        <v>0.227912341018911</v>
      </c>
      <c r="AT171" s="17">
        <v>0.25646225261167999</v>
      </c>
      <c r="AU171" s="17">
        <v>0.26728475769922699</v>
      </c>
      <c r="AV171" s="17">
        <v>0.121317540792242</v>
      </c>
      <c r="AW171" s="17"/>
      <c r="AX171" s="17">
        <v>0.13432813273879399</v>
      </c>
      <c r="AY171" s="17">
        <v>0.28681921601330101</v>
      </c>
      <c r="AZ171" s="17">
        <v>0.22829355154279701</v>
      </c>
      <c r="BA171" s="17">
        <v>0.33568556743155697</v>
      </c>
      <c r="BB171" s="17">
        <v>0.36255321551515202</v>
      </c>
      <c r="BC171" s="17">
        <v>0.25577080724456802</v>
      </c>
      <c r="BD171" s="17"/>
      <c r="BE171" s="17" t="s">
        <v>171</v>
      </c>
      <c r="BF171" s="17">
        <v>0.23862982813406799</v>
      </c>
      <c r="BG171" s="17" t="s">
        <v>171</v>
      </c>
      <c r="BH171" s="17"/>
      <c r="BI171" s="17">
        <v>0.29676647976686599</v>
      </c>
      <c r="BJ171" s="17">
        <v>0.22824932065843001</v>
      </c>
      <c r="BK171" s="17"/>
      <c r="BL171" s="17">
        <v>0.20838287126212099</v>
      </c>
      <c r="BM171" s="17">
        <v>0.254546609721853</v>
      </c>
      <c r="BN171" s="17">
        <v>0.386867404061291</v>
      </c>
      <c r="BO171" s="17">
        <v>0.26482390932445299</v>
      </c>
      <c r="BP171" s="17">
        <v>0.17802209034487301</v>
      </c>
      <c r="BQ171" s="17"/>
      <c r="BR171" s="17">
        <v>0.27730232458044102</v>
      </c>
      <c r="BS171" s="17">
        <v>0.20291445114286499</v>
      </c>
      <c r="BT171" s="17">
        <v>8.5635101697570395E-2</v>
      </c>
      <c r="BU171" s="17">
        <v>0.127136704385687</v>
      </c>
      <c r="BV171" s="17"/>
      <c r="BW171" s="17">
        <v>0.25854554151171699</v>
      </c>
      <c r="BX171" s="17">
        <v>0.248007512421661</v>
      </c>
      <c r="BY171" s="17">
        <v>0.24277453698263601</v>
      </c>
      <c r="BZ171" s="17">
        <v>0.248544942537685</v>
      </c>
      <c r="CA171" s="17">
        <v>0.20065390216973999</v>
      </c>
      <c r="CB171" s="17"/>
      <c r="CC171" s="17">
        <v>0.19743761781260299</v>
      </c>
      <c r="CD171" s="17">
        <v>0.21796741020618701</v>
      </c>
      <c r="CE171" s="17">
        <v>0.208022642462622</v>
      </c>
      <c r="CF171" s="17">
        <v>0.231647568486373</v>
      </c>
      <c r="CG171" s="17">
        <v>0.239445915419987</v>
      </c>
      <c r="CH171" s="17">
        <v>0.25525059041570197</v>
      </c>
      <c r="CI171" s="17">
        <v>0.195281152072485</v>
      </c>
      <c r="CJ171" s="17">
        <v>0.28681117729179001</v>
      </c>
      <c r="CK171" s="17">
        <v>0.27832461724579199</v>
      </c>
      <c r="CL171" s="17">
        <v>0.37533631944838602</v>
      </c>
    </row>
    <row r="172" spans="2:90" x14ac:dyDescent="0.25">
      <c r="B172" t="s">
        <v>163</v>
      </c>
      <c r="C172" s="17">
        <v>3.4361053409785201E-2</v>
      </c>
      <c r="D172" s="17">
        <v>2.6485980889892801E-2</v>
      </c>
      <c r="E172" s="17">
        <v>4.2243666223122298E-2</v>
      </c>
      <c r="F172" s="17"/>
      <c r="G172" s="17">
        <v>3.4572432296349799E-2</v>
      </c>
      <c r="H172" s="17">
        <v>4.20458157488003E-2</v>
      </c>
      <c r="I172" s="17">
        <v>3.45319680210893E-2</v>
      </c>
      <c r="J172" s="17">
        <v>2.9082375536003399E-2</v>
      </c>
      <c r="K172" s="17">
        <v>1.5943300948075799E-2</v>
      </c>
      <c r="L172" s="17">
        <v>0</v>
      </c>
      <c r="M172" s="17"/>
      <c r="N172" s="17">
        <v>3.3603527007710597E-2</v>
      </c>
      <c r="O172" s="17">
        <v>2.3869325578466299E-2</v>
      </c>
      <c r="P172" s="17">
        <v>2.5089749692302599E-2</v>
      </c>
      <c r="Q172" s="17">
        <v>5.7898872481905297E-2</v>
      </c>
      <c r="R172" s="17"/>
      <c r="S172" s="17">
        <v>3.0080396372555801E-2</v>
      </c>
      <c r="T172" s="17">
        <v>2.3458331444983601E-2</v>
      </c>
      <c r="U172" s="17">
        <v>7.5404237327826203E-3</v>
      </c>
      <c r="V172" s="17">
        <v>4.77986951180005E-2</v>
      </c>
      <c r="W172" s="17">
        <v>2.8362990526491501E-2</v>
      </c>
      <c r="X172" s="17">
        <v>6.4936190513589107E-2</v>
      </c>
      <c r="Y172" s="17">
        <v>2.4889564601450701E-2</v>
      </c>
      <c r="Z172" s="17">
        <v>0</v>
      </c>
      <c r="AA172" s="17">
        <v>5.2321668161953098E-2</v>
      </c>
      <c r="AB172" s="17"/>
      <c r="AC172" s="17">
        <v>1.4140182990711301E-2</v>
      </c>
      <c r="AD172" s="17">
        <v>3.6126598843878803E-2</v>
      </c>
      <c r="AE172" s="17">
        <v>5.3771179181079799E-2</v>
      </c>
      <c r="AF172" s="17"/>
      <c r="AG172" s="17">
        <v>2.1250290629128699E-2</v>
      </c>
      <c r="AH172" s="17">
        <v>3.1587974921998503E-2</v>
      </c>
      <c r="AI172" s="17">
        <v>4.7415529242313202E-2</v>
      </c>
      <c r="AJ172" s="17">
        <v>9.4810509796112406E-3</v>
      </c>
      <c r="AK172" s="17"/>
      <c r="AL172" s="17">
        <v>5.17376202228522E-2</v>
      </c>
      <c r="AM172" s="17">
        <v>3.5925164166930403E-2</v>
      </c>
      <c r="AN172" s="17">
        <v>3.3735130554664899E-2</v>
      </c>
      <c r="AO172" s="17">
        <v>2.0281505533389799E-2</v>
      </c>
      <c r="AP172" s="17">
        <v>5.7396931006294498E-2</v>
      </c>
      <c r="AQ172" s="17"/>
      <c r="AR172" s="17">
        <v>9.5638004534723403E-2</v>
      </c>
      <c r="AS172" s="17">
        <v>4.3760150497938501E-2</v>
      </c>
      <c r="AT172" s="17">
        <v>2.4145256716762001E-2</v>
      </c>
      <c r="AU172" s="17">
        <v>2.7902766359522199E-2</v>
      </c>
      <c r="AV172" s="17">
        <v>2.84055109631609E-2</v>
      </c>
      <c r="AW172" s="17"/>
      <c r="AX172" s="17">
        <v>2.9550788005780902E-2</v>
      </c>
      <c r="AY172" s="17">
        <v>3.9890849204516798E-2</v>
      </c>
      <c r="AZ172" s="17">
        <v>4.6572918737621503E-2</v>
      </c>
      <c r="BA172" s="17">
        <v>2.0978710649366902E-2</v>
      </c>
      <c r="BB172" s="17">
        <v>3.39233119369634E-2</v>
      </c>
      <c r="BC172" s="17">
        <v>5.1098813402899103E-2</v>
      </c>
      <c r="BD172" s="17"/>
      <c r="BE172" s="17" t="s">
        <v>171</v>
      </c>
      <c r="BF172" s="17">
        <v>3.4361053409785201E-2</v>
      </c>
      <c r="BG172" s="17" t="s">
        <v>171</v>
      </c>
      <c r="BH172" s="17"/>
      <c r="BI172" s="17">
        <v>7.1828522471627701E-2</v>
      </c>
      <c r="BJ172" s="17">
        <v>2.76711025480426E-2</v>
      </c>
      <c r="BK172" s="17"/>
      <c r="BL172" s="17">
        <v>4.0788422882615999E-2</v>
      </c>
      <c r="BM172" s="17">
        <v>2.12389002995583E-2</v>
      </c>
      <c r="BN172" s="17">
        <v>2.5904856817036099E-2</v>
      </c>
      <c r="BO172" s="17">
        <v>5.8242008943120503E-2</v>
      </c>
      <c r="BP172" s="17">
        <v>4.06707092152023E-2</v>
      </c>
      <c r="BQ172" s="17"/>
      <c r="BR172" s="17">
        <v>3.88137554956016E-2</v>
      </c>
      <c r="BS172" s="17">
        <v>3.1600243477944899E-2</v>
      </c>
      <c r="BT172" s="17">
        <v>2.65454931470482E-2</v>
      </c>
      <c r="BU172" s="17">
        <v>1.02782902727754E-2</v>
      </c>
      <c r="BV172" s="17"/>
      <c r="BW172" s="17">
        <v>4.38852503667614E-2</v>
      </c>
      <c r="BX172" s="17">
        <v>3.7439381047769102E-2</v>
      </c>
      <c r="BY172" s="17">
        <v>2.1499717829270001E-2</v>
      </c>
      <c r="BZ172" s="17">
        <v>2.0435504814841202E-2</v>
      </c>
      <c r="CA172" s="17">
        <v>4.2178350874032697E-2</v>
      </c>
      <c r="CB172" s="17"/>
      <c r="CC172" s="17">
        <v>4.3497987799771799E-2</v>
      </c>
      <c r="CD172" s="17">
        <v>2.67616404718523E-2</v>
      </c>
      <c r="CE172" s="17">
        <v>1.19568242761187E-2</v>
      </c>
      <c r="CF172" s="17">
        <v>2.2582145252972401E-2</v>
      </c>
      <c r="CG172" s="17">
        <v>4.3572293627563999E-2</v>
      </c>
      <c r="CH172" s="17">
        <v>6.0112823398209198E-2</v>
      </c>
      <c r="CI172" s="17">
        <v>3.7682427645822102E-2</v>
      </c>
      <c r="CJ172" s="17">
        <v>2.7043934050939401E-2</v>
      </c>
      <c r="CK172" s="17">
        <v>2.0504461503786001E-2</v>
      </c>
      <c r="CL172" s="17">
        <v>5.1083709421708597E-2</v>
      </c>
    </row>
    <row r="173" spans="2:90" x14ac:dyDescent="0.25"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</row>
    <row r="174" spans="2:90" x14ac:dyDescent="0.25">
      <c r="B174" s="6" t="s">
        <v>174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</row>
    <row r="175" spans="2:90" x14ac:dyDescent="0.25">
      <c r="B175" s="24" t="s">
        <v>113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</row>
    <row r="176" spans="2:90" x14ac:dyDescent="0.25">
      <c r="B176" t="s">
        <v>160</v>
      </c>
      <c r="C176" s="17">
        <v>0.66224095794061599</v>
      </c>
      <c r="D176" s="17">
        <v>0.67744979033090202</v>
      </c>
      <c r="E176" s="17">
        <v>0.64838062687555698</v>
      </c>
      <c r="F176" s="17"/>
      <c r="G176" s="17">
        <v>0.652595319242537</v>
      </c>
      <c r="H176" s="17">
        <v>0.70762473207919396</v>
      </c>
      <c r="I176" s="17">
        <v>0.66908349799533196</v>
      </c>
      <c r="J176" s="17">
        <v>0.69146560378641697</v>
      </c>
      <c r="K176" s="17">
        <v>0.65238443377899702</v>
      </c>
      <c r="L176" s="17">
        <v>0.61460000376845303</v>
      </c>
      <c r="M176" s="17"/>
      <c r="N176" s="17">
        <v>0.74239394770911205</v>
      </c>
      <c r="O176" s="17">
        <v>0.65650635982289496</v>
      </c>
      <c r="P176" s="17">
        <v>0.65607546711602405</v>
      </c>
      <c r="Q176" s="17">
        <v>0.58808872089592501</v>
      </c>
      <c r="R176" s="17"/>
      <c r="S176" s="17">
        <v>0.72655079687316604</v>
      </c>
      <c r="T176" s="17">
        <v>0.67548071693640399</v>
      </c>
      <c r="U176" s="17">
        <v>0.64753090100256405</v>
      </c>
      <c r="V176" s="17">
        <v>0.66153331971104601</v>
      </c>
      <c r="W176" s="17">
        <v>0.62738720152538396</v>
      </c>
      <c r="X176" s="17">
        <v>0.68559527098758</v>
      </c>
      <c r="Y176" s="17">
        <v>0.623956526419708</v>
      </c>
      <c r="Z176" s="17">
        <v>0.57910690577065804</v>
      </c>
      <c r="AA176" s="17">
        <v>0.64422688655371096</v>
      </c>
      <c r="AB176" s="17"/>
      <c r="AC176" s="17">
        <v>0.64249461224703197</v>
      </c>
      <c r="AD176" s="17">
        <v>0.69726062447923298</v>
      </c>
      <c r="AE176" s="17">
        <v>0.631996244050955</v>
      </c>
      <c r="AF176" s="17"/>
      <c r="AG176" s="17">
        <v>0.68601745832502203</v>
      </c>
      <c r="AH176" s="17">
        <v>0.70074444224212495</v>
      </c>
      <c r="AI176" s="17">
        <v>0.70673848420289198</v>
      </c>
      <c r="AJ176" s="17">
        <v>0.63888324665886598</v>
      </c>
      <c r="AK176" s="17"/>
      <c r="AL176" s="17">
        <v>0.61665192418669801</v>
      </c>
      <c r="AM176" s="17">
        <v>0.65228073841739997</v>
      </c>
      <c r="AN176" s="17">
        <v>0.71247214878387399</v>
      </c>
      <c r="AO176" s="17">
        <v>0.72071817147115702</v>
      </c>
      <c r="AP176" s="17">
        <v>0.83689714039929397</v>
      </c>
      <c r="AQ176" s="17"/>
      <c r="AR176" s="17">
        <v>0.55689431546327905</v>
      </c>
      <c r="AS176" s="17">
        <v>0.63949299888417799</v>
      </c>
      <c r="AT176" s="17">
        <v>0.670485396977896</v>
      </c>
      <c r="AU176" s="17">
        <v>0.70722771581061405</v>
      </c>
      <c r="AV176" s="17">
        <v>0.76987896302244996</v>
      </c>
      <c r="AW176" s="17"/>
      <c r="AX176" s="17">
        <v>0.70038976325253999</v>
      </c>
      <c r="AY176" s="17">
        <v>0.65753695723911099</v>
      </c>
      <c r="AZ176" s="17">
        <v>0.70905610333994196</v>
      </c>
      <c r="BA176" s="17">
        <v>0.64241236559327497</v>
      </c>
      <c r="BB176" s="17">
        <v>0.60416891540366702</v>
      </c>
      <c r="BC176" s="17">
        <v>0.60445527183595504</v>
      </c>
      <c r="BD176" s="17"/>
      <c r="BE176" s="17">
        <v>0.65271547760904802</v>
      </c>
      <c r="BF176" s="17">
        <v>0.70939358001904096</v>
      </c>
      <c r="BG176" s="17">
        <v>0.63664688777995304</v>
      </c>
      <c r="BH176" s="17"/>
      <c r="BI176" s="17">
        <v>0.55039337801163402</v>
      </c>
      <c r="BJ176" s="17">
        <v>0.69063651913608504</v>
      </c>
      <c r="BK176" s="17"/>
      <c r="BL176" s="17">
        <v>0.66856537330410604</v>
      </c>
      <c r="BM176" s="17">
        <v>0.70243951026488105</v>
      </c>
      <c r="BN176" s="17">
        <v>0.59197663768764397</v>
      </c>
      <c r="BO176" s="17">
        <v>0.59495037822593999</v>
      </c>
      <c r="BP176" s="17">
        <v>0.68183931613472204</v>
      </c>
      <c r="BQ176" s="17"/>
      <c r="BR176" s="17">
        <v>0.64683959303905103</v>
      </c>
      <c r="BS176" s="17">
        <v>0.71150581904509302</v>
      </c>
      <c r="BT176" s="17">
        <v>0.78445652315085102</v>
      </c>
      <c r="BU176" s="17">
        <v>0.75912012085128699</v>
      </c>
      <c r="BV176" s="17"/>
      <c r="BW176" s="17">
        <v>0.67711200826305196</v>
      </c>
      <c r="BX176" s="17">
        <v>0.69647652207524002</v>
      </c>
      <c r="BY176" s="17">
        <v>0.65608094562495101</v>
      </c>
      <c r="BZ176" s="17">
        <v>0.64134349168096805</v>
      </c>
      <c r="CA176" s="17">
        <v>0.64175007330228495</v>
      </c>
      <c r="CB176" s="17"/>
      <c r="CC176" s="17">
        <v>0.63607097611598296</v>
      </c>
      <c r="CD176" s="17">
        <v>0.66845967589831001</v>
      </c>
      <c r="CE176" s="17">
        <v>0.66099442211224302</v>
      </c>
      <c r="CF176" s="17">
        <v>0.63055593460121595</v>
      </c>
      <c r="CG176" s="17">
        <v>0.65486952003447896</v>
      </c>
      <c r="CH176" s="17">
        <v>0.674759895643402</v>
      </c>
      <c r="CI176" s="17">
        <v>0.65322389184464003</v>
      </c>
      <c r="CJ176" s="17">
        <v>0.692157514374522</v>
      </c>
      <c r="CK176" s="17">
        <v>0.70668562690658798</v>
      </c>
      <c r="CL176" s="17">
        <v>0.660059149823092</v>
      </c>
    </row>
    <row r="177" spans="2:90" x14ac:dyDescent="0.25">
      <c r="B177" t="s">
        <v>161</v>
      </c>
      <c r="C177" s="17">
        <v>0.16396465845941899</v>
      </c>
      <c r="D177" s="17">
        <v>0.17459552673856499</v>
      </c>
      <c r="E177" s="17">
        <v>0.15432110626652801</v>
      </c>
      <c r="F177" s="17"/>
      <c r="G177" s="17">
        <v>0.22366382315563499</v>
      </c>
      <c r="H177" s="17">
        <v>0.197457952763372</v>
      </c>
      <c r="I177" s="17">
        <v>0.21343059935476</v>
      </c>
      <c r="J177" s="17">
        <v>0.136724726019609</v>
      </c>
      <c r="K177" s="17">
        <v>0.13247053833820299</v>
      </c>
      <c r="L177" s="17">
        <v>0.11921952062544</v>
      </c>
      <c r="M177" s="17"/>
      <c r="N177" s="17">
        <v>0.153966327431385</v>
      </c>
      <c r="O177" s="17">
        <v>0.19324094494365401</v>
      </c>
      <c r="P177" s="17">
        <v>0.159460661269205</v>
      </c>
      <c r="Q177" s="17">
        <v>0.149472521553036</v>
      </c>
      <c r="R177" s="17"/>
      <c r="S177" s="17">
        <v>0.136363755617045</v>
      </c>
      <c r="T177" s="17">
        <v>0.14450659996569301</v>
      </c>
      <c r="U177" s="17">
        <v>0.171588576810775</v>
      </c>
      <c r="V177" s="17">
        <v>0.146029690641578</v>
      </c>
      <c r="W177" s="17">
        <v>0.18311549510097799</v>
      </c>
      <c r="X177" s="17">
        <v>0.14939377742339699</v>
      </c>
      <c r="Y177" s="17">
        <v>0.18966350355679601</v>
      </c>
      <c r="Z177" s="17">
        <v>0.247452641752652</v>
      </c>
      <c r="AA177" s="17">
        <v>0.179613335456631</v>
      </c>
      <c r="AB177" s="17"/>
      <c r="AC177" s="17">
        <v>0.15296509844801001</v>
      </c>
      <c r="AD177" s="17">
        <v>0.16810813021602999</v>
      </c>
      <c r="AE177" s="17">
        <v>0.16049859273959899</v>
      </c>
      <c r="AF177" s="17"/>
      <c r="AG177" s="17">
        <v>0.138506630060866</v>
      </c>
      <c r="AH177" s="17">
        <v>0.182222866633904</v>
      </c>
      <c r="AI177" s="17">
        <v>0.146121384469898</v>
      </c>
      <c r="AJ177" s="17">
        <v>0.18188310259146701</v>
      </c>
      <c r="AK177" s="17"/>
      <c r="AL177" s="17">
        <v>0.13488993628913901</v>
      </c>
      <c r="AM177" s="17">
        <v>0.175308705344312</v>
      </c>
      <c r="AN177" s="17">
        <v>0.17583796814824701</v>
      </c>
      <c r="AO177" s="17">
        <v>0.179906720240988</v>
      </c>
      <c r="AP177" s="17">
        <v>9.1847541825439999E-2</v>
      </c>
      <c r="AQ177" s="17"/>
      <c r="AR177" s="17">
        <v>0.13329449859534301</v>
      </c>
      <c r="AS177" s="17">
        <v>0.16563857424544701</v>
      </c>
      <c r="AT177" s="17">
        <v>0.17359986256556001</v>
      </c>
      <c r="AU177" s="17">
        <v>0.18250916151275201</v>
      </c>
      <c r="AV177" s="17">
        <v>0.15588679592902799</v>
      </c>
      <c r="AW177" s="17"/>
      <c r="AX177" s="17">
        <v>0.16536268384271</v>
      </c>
      <c r="AY177" s="17">
        <v>0.16140483853652199</v>
      </c>
      <c r="AZ177" s="17">
        <v>0.12277222434405401</v>
      </c>
      <c r="BA177" s="17">
        <v>0.16555059337214201</v>
      </c>
      <c r="BB177" s="17">
        <v>0.17315901003634299</v>
      </c>
      <c r="BC177" s="17">
        <v>0.24273869292764899</v>
      </c>
      <c r="BD177" s="17"/>
      <c r="BE177" s="17">
        <v>0.17614023011726301</v>
      </c>
      <c r="BF177" s="17">
        <v>0.182971823797625</v>
      </c>
      <c r="BG177" s="17">
        <v>0.13100485736883999</v>
      </c>
      <c r="BH177" s="17"/>
      <c r="BI177" s="17">
        <v>0.18163708712112001</v>
      </c>
      <c r="BJ177" s="17">
        <v>0.15947803005087799</v>
      </c>
      <c r="BK177" s="17"/>
      <c r="BL177" s="17">
        <v>0.13663660584599199</v>
      </c>
      <c r="BM177" s="17">
        <v>0.19417141915448299</v>
      </c>
      <c r="BN177" s="17">
        <v>0.15198184724077701</v>
      </c>
      <c r="BO177" s="17">
        <v>0.16984370897147399</v>
      </c>
      <c r="BP177" s="17">
        <v>0.18443952146008899</v>
      </c>
      <c r="BQ177" s="17"/>
      <c r="BR177" s="17">
        <v>0.163919350157257</v>
      </c>
      <c r="BS177" s="17">
        <v>0.19341425928365999</v>
      </c>
      <c r="BT177" s="17">
        <v>0.16572357134437701</v>
      </c>
      <c r="BU177" s="17">
        <v>0.12535482639223</v>
      </c>
      <c r="BV177" s="17"/>
      <c r="BW177" s="17">
        <v>0.14853324327992101</v>
      </c>
      <c r="BX177" s="17">
        <v>0.14905464544953001</v>
      </c>
      <c r="BY177" s="17">
        <v>0.174111406949647</v>
      </c>
      <c r="BZ177" s="17">
        <v>0.176417710009764</v>
      </c>
      <c r="CA177" s="17">
        <v>0.17439542607401401</v>
      </c>
      <c r="CB177" s="17"/>
      <c r="CC177" s="17">
        <v>0.16910013705625199</v>
      </c>
      <c r="CD177" s="17">
        <v>0.15978127268945</v>
      </c>
      <c r="CE177" s="17">
        <v>0.183590186548451</v>
      </c>
      <c r="CF177" s="17">
        <v>0.19320654140986701</v>
      </c>
      <c r="CG177" s="17">
        <v>0.15399794203970399</v>
      </c>
      <c r="CH177" s="17">
        <v>0.15864096644610101</v>
      </c>
      <c r="CI177" s="17">
        <v>0.151511210248854</v>
      </c>
      <c r="CJ177" s="17">
        <v>0.143802674296582</v>
      </c>
      <c r="CK177" s="17">
        <v>0.15535145909425399</v>
      </c>
      <c r="CL177" s="17">
        <v>0.16357500967657601</v>
      </c>
    </row>
    <row r="178" spans="2:90" x14ac:dyDescent="0.25">
      <c r="B178" t="s">
        <v>162</v>
      </c>
      <c r="C178" s="17">
        <v>0.15122515081361501</v>
      </c>
      <c r="D178" s="17">
        <v>0.124315342543804</v>
      </c>
      <c r="E178" s="17">
        <v>0.176641892688294</v>
      </c>
      <c r="F178" s="17"/>
      <c r="G178" s="17">
        <v>7.8511773844465504E-2</v>
      </c>
      <c r="H178" s="17">
        <v>6.1431052081269401E-2</v>
      </c>
      <c r="I178" s="17">
        <v>9.3896144496157297E-2</v>
      </c>
      <c r="J178" s="17">
        <v>0.154784793168454</v>
      </c>
      <c r="K178" s="17">
        <v>0.198900265862238</v>
      </c>
      <c r="L178" s="17">
        <v>0.25415548557871798</v>
      </c>
      <c r="M178" s="17"/>
      <c r="N178" s="17">
        <v>9.1864201149445004E-2</v>
      </c>
      <c r="O178" s="17">
        <v>0.134177710066339</v>
      </c>
      <c r="P178" s="17">
        <v>0.165306907625382</v>
      </c>
      <c r="Q178" s="17">
        <v>0.21811903732243401</v>
      </c>
      <c r="R178" s="17"/>
      <c r="S178" s="17">
        <v>0.10226984959141699</v>
      </c>
      <c r="T178" s="17">
        <v>0.16769210801778001</v>
      </c>
      <c r="U178" s="17">
        <v>0.168321325605924</v>
      </c>
      <c r="V178" s="17">
        <v>0.16587562930332</v>
      </c>
      <c r="W178" s="17">
        <v>0.16360065374015101</v>
      </c>
      <c r="X178" s="17">
        <v>0.13968863915844901</v>
      </c>
      <c r="Y178" s="17">
        <v>0.164409276063919</v>
      </c>
      <c r="Z178" s="17">
        <v>0.16164175953858401</v>
      </c>
      <c r="AA178" s="17">
        <v>0.15103190928417801</v>
      </c>
      <c r="AB178" s="17"/>
      <c r="AC178" s="17">
        <v>0.18740300574406499</v>
      </c>
      <c r="AD178" s="17">
        <v>0.124009851207915</v>
      </c>
      <c r="AE178" s="17">
        <v>0.16637416015262499</v>
      </c>
      <c r="AF178" s="17"/>
      <c r="AG178" s="17">
        <v>0.16229294206327599</v>
      </c>
      <c r="AH178" s="17">
        <v>0.106508337137126</v>
      </c>
      <c r="AI178" s="17">
        <v>0.136748144807292</v>
      </c>
      <c r="AJ178" s="17">
        <v>0.16121338368975199</v>
      </c>
      <c r="AK178" s="17"/>
      <c r="AL178" s="17">
        <v>0.21565544958827401</v>
      </c>
      <c r="AM178" s="17">
        <v>0.15221335924388199</v>
      </c>
      <c r="AN178" s="17">
        <v>9.6886999236092203E-2</v>
      </c>
      <c r="AO178" s="17">
        <v>8.5332992065928703E-2</v>
      </c>
      <c r="AP178" s="17">
        <v>5.2668427461359399E-2</v>
      </c>
      <c r="AQ178" s="17"/>
      <c r="AR178" s="17">
        <v>0.25045224130489102</v>
      </c>
      <c r="AS178" s="17">
        <v>0.17451426473492199</v>
      </c>
      <c r="AT178" s="17">
        <v>0.140576717756692</v>
      </c>
      <c r="AU178" s="17">
        <v>0.10472016411587701</v>
      </c>
      <c r="AV178" s="17">
        <v>5.9838329715606001E-2</v>
      </c>
      <c r="AW178" s="17"/>
      <c r="AX178" s="17">
        <v>0.10936113934321</v>
      </c>
      <c r="AY178" s="17">
        <v>0.15566862776207299</v>
      </c>
      <c r="AZ178" s="17">
        <v>0.145207812788024</v>
      </c>
      <c r="BA178" s="17">
        <v>0.17402454378590701</v>
      </c>
      <c r="BB178" s="17">
        <v>0.204113243631937</v>
      </c>
      <c r="BC178" s="17">
        <v>0.137563156603559</v>
      </c>
      <c r="BD178" s="17"/>
      <c r="BE178" s="17">
        <v>0.144482695711525</v>
      </c>
      <c r="BF178" s="17">
        <v>8.8285123044511304E-2</v>
      </c>
      <c r="BG178" s="17">
        <v>0.21851630602939501</v>
      </c>
      <c r="BH178" s="17"/>
      <c r="BI178" s="17">
        <v>0.23763262317165601</v>
      </c>
      <c r="BJ178" s="17">
        <v>0.129288255347067</v>
      </c>
      <c r="BK178" s="17"/>
      <c r="BL178" s="17">
        <v>0.180726222921855</v>
      </c>
      <c r="BM178" s="17">
        <v>8.8982311126916597E-2</v>
      </c>
      <c r="BN178" s="17">
        <v>0.23629894768335999</v>
      </c>
      <c r="BO178" s="17">
        <v>0.18294845980073399</v>
      </c>
      <c r="BP178" s="17">
        <v>0.114120644153109</v>
      </c>
      <c r="BQ178" s="17"/>
      <c r="BR178" s="17">
        <v>0.16703948082756301</v>
      </c>
      <c r="BS178" s="17">
        <v>7.4813167417190699E-2</v>
      </c>
      <c r="BT178" s="17">
        <v>3.6336783734333598E-2</v>
      </c>
      <c r="BU178" s="17">
        <v>0.10296778928256201</v>
      </c>
      <c r="BV178" s="17"/>
      <c r="BW178" s="17">
        <v>0.152293893984912</v>
      </c>
      <c r="BX178" s="17">
        <v>0.14283914530964401</v>
      </c>
      <c r="BY178" s="17">
        <v>0.147274755014001</v>
      </c>
      <c r="BZ178" s="17">
        <v>0.15661808182959</v>
      </c>
      <c r="CA178" s="17">
        <v>0.15753224987321601</v>
      </c>
      <c r="CB178" s="17"/>
      <c r="CC178" s="17">
        <v>0.16450587243116099</v>
      </c>
      <c r="CD178" s="17">
        <v>0.139367538954144</v>
      </c>
      <c r="CE178" s="17">
        <v>0.13683109083178199</v>
      </c>
      <c r="CF178" s="17">
        <v>0.154684646318278</v>
      </c>
      <c r="CG178" s="17">
        <v>0.164789405255443</v>
      </c>
      <c r="CH178" s="17">
        <v>0.14000273121304499</v>
      </c>
      <c r="CI178" s="17">
        <v>0.18186562234624901</v>
      </c>
      <c r="CJ178" s="17">
        <v>0.14933314089185801</v>
      </c>
      <c r="CK178" s="17">
        <v>0.123647242177093</v>
      </c>
      <c r="CL178" s="17">
        <v>0.16369282054183201</v>
      </c>
    </row>
    <row r="179" spans="2:90" x14ac:dyDescent="0.25">
      <c r="B179" t="s">
        <v>163</v>
      </c>
      <c r="C179" s="17">
        <v>2.2569232786350001E-2</v>
      </c>
      <c r="D179" s="17">
        <v>2.3639340386728901E-2</v>
      </c>
      <c r="E179" s="17">
        <v>2.06563741696211E-2</v>
      </c>
      <c r="F179" s="17"/>
      <c r="G179" s="17">
        <v>4.5229083757362697E-2</v>
      </c>
      <c r="H179" s="17">
        <v>3.3486263076165097E-2</v>
      </c>
      <c r="I179" s="17">
        <v>2.3589758153750601E-2</v>
      </c>
      <c r="J179" s="17">
        <v>1.70248770255194E-2</v>
      </c>
      <c r="K179" s="17">
        <v>1.6244762020561101E-2</v>
      </c>
      <c r="L179" s="17">
        <v>1.20249900273882E-2</v>
      </c>
      <c r="M179" s="17"/>
      <c r="N179" s="17">
        <v>1.17755237100581E-2</v>
      </c>
      <c r="O179" s="17">
        <v>1.6074985167112501E-2</v>
      </c>
      <c r="P179" s="17">
        <v>1.91569639893884E-2</v>
      </c>
      <c r="Q179" s="17">
        <v>4.4319720228605003E-2</v>
      </c>
      <c r="R179" s="17"/>
      <c r="S179" s="17">
        <v>3.4815597918372403E-2</v>
      </c>
      <c r="T179" s="17">
        <v>1.2320575080123001E-2</v>
      </c>
      <c r="U179" s="17">
        <v>1.25591965807364E-2</v>
      </c>
      <c r="V179" s="17">
        <v>2.6561360344055901E-2</v>
      </c>
      <c r="W179" s="17">
        <v>2.5896649633486601E-2</v>
      </c>
      <c r="X179" s="17">
        <v>2.5322312430573798E-2</v>
      </c>
      <c r="Y179" s="17">
        <v>2.19706939595769E-2</v>
      </c>
      <c r="Z179" s="17">
        <v>1.1798692938106E-2</v>
      </c>
      <c r="AA179" s="17">
        <v>2.5127868705480699E-2</v>
      </c>
      <c r="AB179" s="17"/>
      <c r="AC179" s="17">
        <v>1.7137283560893599E-2</v>
      </c>
      <c r="AD179" s="17">
        <v>1.06213940968216E-2</v>
      </c>
      <c r="AE179" s="17">
        <v>4.1131003056821401E-2</v>
      </c>
      <c r="AF179" s="17"/>
      <c r="AG179" s="17">
        <v>1.3182969550836299E-2</v>
      </c>
      <c r="AH179" s="17">
        <v>1.0524353986845E-2</v>
      </c>
      <c r="AI179" s="17">
        <v>1.03919865199191E-2</v>
      </c>
      <c r="AJ179" s="17">
        <v>1.8020267059915801E-2</v>
      </c>
      <c r="AK179" s="17"/>
      <c r="AL179" s="17">
        <v>3.2802689935888897E-2</v>
      </c>
      <c r="AM179" s="17">
        <v>2.0197196994405298E-2</v>
      </c>
      <c r="AN179" s="17">
        <v>1.4802883831787199E-2</v>
      </c>
      <c r="AO179" s="17">
        <v>1.40421162219259E-2</v>
      </c>
      <c r="AP179" s="17">
        <v>1.85868903139066E-2</v>
      </c>
      <c r="AQ179" s="17"/>
      <c r="AR179" s="17">
        <v>5.93589446364867E-2</v>
      </c>
      <c r="AS179" s="17">
        <v>2.0354162135452599E-2</v>
      </c>
      <c r="AT179" s="17">
        <v>1.53380226998525E-2</v>
      </c>
      <c r="AU179" s="17">
        <v>5.5429585607565503E-3</v>
      </c>
      <c r="AV179" s="17">
        <v>1.4395911332915901E-2</v>
      </c>
      <c r="AW179" s="17"/>
      <c r="AX179" s="17">
        <v>2.4886413561540199E-2</v>
      </c>
      <c r="AY179" s="17">
        <v>2.53895764622936E-2</v>
      </c>
      <c r="AZ179" s="17">
        <v>2.2963859527981301E-2</v>
      </c>
      <c r="BA179" s="17">
        <v>1.8012497248675399E-2</v>
      </c>
      <c r="BB179" s="17">
        <v>1.8558830928053101E-2</v>
      </c>
      <c r="BC179" s="17">
        <v>1.52428786328366E-2</v>
      </c>
      <c r="BD179" s="17"/>
      <c r="BE179" s="17">
        <v>2.6661596562163201E-2</v>
      </c>
      <c r="BF179" s="17">
        <v>1.9349473138822099E-2</v>
      </c>
      <c r="BG179" s="17">
        <v>1.3831948821811799E-2</v>
      </c>
      <c r="BH179" s="17"/>
      <c r="BI179" s="17">
        <v>3.03369116955905E-2</v>
      </c>
      <c r="BJ179" s="17">
        <v>2.0597195465970299E-2</v>
      </c>
      <c r="BK179" s="17"/>
      <c r="BL179" s="17">
        <v>1.4071797928047001E-2</v>
      </c>
      <c r="BM179" s="17">
        <v>1.4406759453720001E-2</v>
      </c>
      <c r="BN179" s="17">
        <v>1.9742567388219001E-2</v>
      </c>
      <c r="BO179" s="17">
        <v>5.2257453001851598E-2</v>
      </c>
      <c r="BP179" s="17">
        <v>1.96005182520789E-2</v>
      </c>
      <c r="BQ179" s="17"/>
      <c r="BR179" s="17">
        <v>2.2201575976129598E-2</v>
      </c>
      <c r="BS179" s="17">
        <v>2.02667542540555E-2</v>
      </c>
      <c r="BT179" s="17">
        <v>1.34831217704388E-2</v>
      </c>
      <c r="BU179" s="17">
        <v>1.25572634739207E-2</v>
      </c>
      <c r="BV179" s="17"/>
      <c r="BW179" s="17">
        <v>2.20608544721154E-2</v>
      </c>
      <c r="BX179" s="17">
        <v>1.16296871655856E-2</v>
      </c>
      <c r="BY179" s="17">
        <v>2.2532892411400801E-2</v>
      </c>
      <c r="BZ179" s="17">
        <v>2.5620716479677501E-2</v>
      </c>
      <c r="CA179" s="17">
        <v>2.63222507504846E-2</v>
      </c>
      <c r="CB179" s="17"/>
      <c r="CC179" s="17">
        <v>3.0323014396603599E-2</v>
      </c>
      <c r="CD179" s="17">
        <v>3.2391512458094802E-2</v>
      </c>
      <c r="CE179" s="17">
        <v>1.85843005075245E-2</v>
      </c>
      <c r="CF179" s="17">
        <v>2.15528776706388E-2</v>
      </c>
      <c r="CG179" s="17">
        <v>2.6343132670373599E-2</v>
      </c>
      <c r="CH179" s="17">
        <v>2.6596406697452599E-2</v>
      </c>
      <c r="CI179" s="17">
        <v>1.33992755602571E-2</v>
      </c>
      <c r="CJ179" s="17">
        <v>1.47066704370373E-2</v>
      </c>
      <c r="CK179" s="17">
        <v>1.43156718220642E-2</v>
      </c>
      <c r="CL179" s="17">
        <v>1.26730199584993E-2</v>
      </c>
    </row>
    <row r="180" spans="2:90" x14ac:dyDescent="0.25"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</row>
    <row r="181" spans="2:90" x14ac:dyDescent="0.25">
      <c r="B181" s="6" t="s">
        <v>175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</row>
    <row r="182" spans="2:90" x14ac:dyDescent="0.25">
      <c r="B182" s="24" t="s">
        <v>113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</row>
    <row r="183" spans="2:90" x14ac:dyDescent="0.25">
      <c r="B183" t="s">
        <v>160</v>
      </c>
      <c r="C183" s="17">
        <v>0.34352088189290497</v>
      </c>
      <c r="D183" s="17">
        <v>0.35046126706406999</v>
      </c>
      <c r="E183" s="17">
        <v>0.33706245364502002</v>
      </c>
      <c r="F183" s="17"/>
      <c r="G183" s="17">
        <v>0.415586959516832</v>
      </c>
      <c r="H183" s="17">
        <v>0.42252404635236102</v>
      </c>
      <c r="I183" s="17">
        <v>0.390336366905503</v>
      </c>
      <c r="J183" s="17">
        <v>0.32730175384461102</v>
      </c>
      <c r="K183" s="17">
        <v>0.31526467714711398</v>
      </c>
      <c r="L183" s="17">
        <v>0.25191269333342398</v>
      </c>
      <c r="M183" s="17"/>
      <c r="N183" s="17">
        <v>0.38067182277341399</v>
      </c>
      <c r="O183" s="17">
        <v>0.32123315744103698</v>
      </c>
      <c r="P183" s="17">
        <v>0.34758597173204098</v>
      </c>
      <c r="Q183" s="17">
        <v>0.32350824594646099</v>
      </c>
      <c r="R183" s="17"/>
      <c r="S183" s="17">
        <v>0.48065738042655198</v>
      </c>
      <c r="T183" s="17">
        <v>0.321739530285783</v>
      </c>
      <c r="U183" s="17">
        <v>0.32323177496813499</v>
      </c>
      <c r="V183" s="17">
        <v>0.323808577034848</v>
      </c>
      <c r="W183" s="17">
        <v>0.30796952961498097</v>
      </c>
      <c r="X183" s="17">
        <v>0.36273765170405398</v>
      </c>
      <c r="Y183" s="17">
        <v>0.28460414022306302</v>
      </c>
      <c r="Z183" s="17">
        <v>0.23864317945417901</v>
      </c>
      <c r="AA183" s="17">
        <v>0.32955566609502901</v>
      </c>
      <c r="AB183" s="17"/>
      <c r="AC183" s="17">
        <v>0.31825674913227697</v>
      </c>
      <c r="AD183" s="17">
        <v>0.36700855159159201</v>
      </c>
      <c r="AE183" s="17">
        <v>0.34466482623598299</v>
      </c>
      <c r="AF183" s="17"/>
      <c r="AG183" s="17">
        <v>0.35120234937731698</v>
      </c>
      <c r="AH183" s="17">
        <v>0.40883885690347299</v>
      </c>
      <c r="AI183" s="17">
        <v>0.34600640263636201</v>
      </c>
      <c r="AJ183" s="17">
        <v>0.286583179470008</v>
      </c>
      <c r="AK183" s="17"/>
      <c r="AL183" s="17">
        <v>0.29034729924729502</v>
      </c>
      <c r="AM183" s="17">
        <v>0.32792843867759502</v>
      </c>
      <c r="AN183" s="17">
        <v>0.39676287353378098</v>
      </c>
      <c r="AO183" s="17">
        <v>0.42313624206799499</v>
      </c>
      <c r="AP183" s="17">
        <v>0.36189527547407502</v>
      </c>
      <c r="AQ183" s="17"/>
      <c r="AR183" s="17">
        <v>0.335898218126926</v>
      </c>
      <c r="AS183" s="17">
        <v>0.32635232211639997</v>
      </c>
      <c r="AT183" s="17">
        <v>0.32675820476413903</v>
      </c>
      <c r="AU183" s="17">
        <v>0.36430991411278602</v>
      </c>
      <c r="AV183" s="17">
        <v>0.433639755439368</v>
      </c>
      <c r="AW183" s="17"/>
      <c r="AX183" s="17">
        <v>0.47109498263313598</v>
      </c>
      <c r="AY183" s="17">
        <v>0.32115103317614402</v>
      </c>
      <c r="AZ183" s="17">
        <v>0.445179104115214</v>
      </c>
      <c r="BA183" s="17">
        <v>0.33130760872088799</v>
      </c>
      <c r="BB183" s="17">
        <v>0.133624861740788</v>
      </c>
      <c r="BC183" s="17">
        <v>0.167829619709497</v>
      </c>
      <c r="BD183" s="17"/>
      <c r="BE183" s="17">
        <v>0.33769094947978001</v>
      </c>
      <c r="BF183" s="17">
        <v>0.43669812485950199</v>
      </c>
      <c r="BG183" s="17">
        <v>0.26588240897580001</v>
      </c>
      <c r="BH183" s="17"/>
      <c r="BI183" s="17">
        <v>0.29355008209831901</v>
      </c>
      <c r="BJ183" s="17">
        <v>0.35620733344111599</v>
      </c>
      <c r="BK183" s="17"/>
      <c r="BL183" s="17">
        <v>0.31858703326823701</v>
      </c>
      <c r="BM183" s="17">
        <v>0.375472712715685</v>
      </c>
      <c r="BN183" s="17">
        <v>0.309891228151154</v>
      </c>
      <c r="BO183" s="17">
        <v>0.35619193746869399</v>
      </c>
      <c r="BP183" s="17">
        <v>0.39070563921023999</v>
      </c>
      <c r="BQ183" s="17"/>
      <c r="BR183" s="17">
        <v>0.31605091520691098</v>
      </c>
      <c r="BS183" s="17">
        <v>0.43614860847106501</v>
      </c>
      <c r="BT183" s="17">
        <v>0.528117771174614</v>
      </c>
      <c r="BU183" s="17">
        <v>0.51929759001841103</v>
      </c>
      <c r="BV183" s="17"/>
      <c r="BW183" s="17">
        <v>0.35486938166292398</v>
      </c>
      <c r="BX183" s="17">
        <v>0.38339992380099902</v>
      </c>
      <c r="BY183" s="17">
        <v>0.317066721286547</v>
      </c>
      <c r="BZ183" s="17">
        <v>0.29614486207531399</v>
      </c>
      <c r="CA183" s="17">
        <v>0.35428447591000201</v>
      </c>
      <c r="CB183" s="17"/>
      <c r="CC183" s="17">
        <v>0.380686239432319</v>
      </c>
      <c r="CD183" s="17">
        <v>0.32096782440270599</v>
      </c>
      <c r="CE183" s="17">
        <v>0.38307504189539199</v>
      </c>
      <c r="CF183" s="17">
        <v>0.36155316379256502</v>
      </c>
      <c r="CG183" s="17">
        <v>0.37332776925539102</v>
      </c>
      <c r="CH183" s="17">
        <v>0.30479527421024</v>
      </c>
      <c r="CI183" s="17">
        <v>0.31921532074975201</v>
      </c>
      <c r="CJ183" s="17">
        <v>0.32999592592385102</v>
      </c>
      <c r="CK183" s="17">
        <v>0.33551902533147099</v>
      </c>
      <c r="CL183" s="17">
        <v>0.29276960159188498</v>
      </c>
    </row>
    <row r="184" spans="2:90" x14ac:dyDescent="0.25">
      <c r="B184" t="s">
        <v>161</v>
      </c>
      <c r="C184" s="17">
        <v>0.53278151664889895</v>
      </c>
      <c r="D184" s="17">
        <v>0.53612047989155798</v>
      </c>
      <c r="E184" s="17">
        <v>0.53009474107893495</v>
      </c>
      <c r="F184" s="17"/>
      <c r="G184" s="17">
        <v>0.49826537961831002</v>
      </c>
      <c r="H184" s="17">
        <v>0.49775754939525602</v>
      </c>
      <c r="I184" s="17">
        <v>0.52907974566032101</v>
      </c>
      <c r="J184" s="17">
        <v>0.56094949364218105</v>
      </c>
      <c r="K184" s="17">
        <v>0.54150657985419404</v>
      </c>
      <c r="L184" s="17">
        <v>0.55025515021718896</v>
      </c>
      <c r="M184" s="17"/>
      <c r="N184" s="17">
        <v>0.54499642397258696</v>
      </c>
      <c r="O184" s="17">
        <v>0.57059585455406003</v>
      </c>
      <c r="P184" s="17">
        <v>0.52688397288845501</v>
      </c>
      <c r="Q184" s="17">
        <v>0.48492087804474199</v>
      </c>
      <c r="R184" s="17"/>
      <c r="S184" s="17">
        <v>0.42638116960859801</v>
      </c>
      <c r="T184" s="17">
        <v>0.55189605200367098</v>
      </c>
      <c r="U184" s="17">
        <v>0.55903749894949095</v>
      </c>
      <c r="V184" s="17">
        <v>0.52966112699824597</v>
      </c>
      <c r="W184" s="17">
        <v>0.56641858660952005</v>
      </c>
      <c r="X184" s="17">
        <v>0.51090451061240205</v>
      </c>
      <c r="Y184" s="17">
        <v>0.59164902739312297</v>
      </c>
      <c r="Z184" s="17">
        <v>0.64055803312311499</v>
      </c>
      <c r="AA184" s="17">
        <v>0.53016034905133702</v>
      </c>
      <c r="AB184" s="17"/>
      <c r="AC184" s="17">
        <v>0.54057341951577198</v>
      </c>
      <c r="AD184" s="17">
        <v>0.53611153024542402</v>
      </c>
      <c r="AE184" s="17">
        <v>0.51005139993684201</v>
      </c>
      <c r="AF184" s="17"/>
      <c r="AG184" s="17">
        <v>0.53031734423086097</v>
      </c>
      <c r="AH184" s="17">
        <v>0.51475265016412997</v>
      </c>
      <c r="AI184" s="17">
        <v>0.53539060959121398</v>
      </c>
      <c r="AJ184" s="17">
        <v>0.59120292705781197</v>
      </c>
      <c r="AK184" s="17"/>
      <c r="AL184" s="17">
        <v>0.51883550552402802</v>
      </c>
      <c r="AM184" s="17">
        <v>0.56660943553849996</v>
      </c>
      <c r="AN184" s="17">
        <v>0.52710060707190898</v>
      </c>
      <c r="AO184" s="17">
        <v>0.51581131800966595</v>
      </c>
      <c r="AP184" s="17">
        <v>0.50775456310601796</v>
      </c>
      <c r="AQ184" s="17"/>
      <c r="AR184" s="17">
        <v>0.42527399401280802</v>
      </c>
      <c r="AS184" s="17">
        <v>0.53027310098854397</v>
      </c>
      <c r="AT184" s="17">
        <v>0.56386529098781102</v>
      </c>
      <c r="AU184" s="17">
        <v>0.56977372875588905</v>
      </c>
      <c r="AV184" s="17">
        <v>0.52315014261467296</v>
      </c>
      <c r="AW184" s="17"/>
      <c r="AX184" s="17">
        <v>0.43424566561197397</v>
      </c>
      <c r="AY184" s="17">
        <v>0.55104108717105005</v>
      </c>
      <c r="AZ184" s="17">
        <v>0.43862011703044101</v>
      </c>
      <c r="BA184" s="17">
        <v>0.53833641887421801</v>
      </c>
      <c r="BB184" s="17">
        <v>0.70362285469349195</v>
      </c>
      <c r="BC184" s="17">
        <v>0.69537129911940598</v>
      </c>
      <c r="BD184" s="17"/>
      <c r="BE184" s="17">
        <v>0.52599213794640298</v>
      </c>
      <c r="BF184" s="17">
        <v>0.49933462452112498</v>
      </c>
      <c r="BG184" s="17">
        <v>0.57591936173902503</v>
      </c>
      <c r="BH184" s="17"/>
      <c r="BI184" s="17">
        <v>0.52746219845037901</v>
      </c>
      <c r="BJ184" s="17">
        <v>0.53413197077155505</v>
      </c>
      <c r="BK184" s="17"/>
      <c r="BL184" s="17">
        <v>0.53574439017082098</v>
      </c>
      <c r="BM184" s="17">
        <v>0.55921797416042396</v>
      </c>
      <c r="BN184" s="17">
        <v>0.50013072418663096</v>
      </c>
      <c r="BO184" s="17">
        <v>0.50659145646491699</v>
      </c>
      <c r="BP184" s="17">
        <v>0.51215594218534699</v>
      </c>
      <c r="BQ184" s="17"/>
      <c r="BR184" s="17">
        <v>0.55453523215665801</v>
      </c>
      <c r="BS184" s="17">
        <v>0.43839907044653598</v>
      </c>
      <c r="BT184" s="17">
        <v>0.42514917836698901</v>
      </c>
      <c r="BU184" s="17">
        <v>0.413913605447221</v>
      </c>
      <c r="BV184" s="17"/>
      <c r="BW184" s="17">
        <v>0.54215895091574395</v>
      </c>
      <c r="BX184" s="17">
        <v>0.50703138309182305</v>
      </c>
      <c r="BY184" s="17">
        <v>0.56134866305590403</v>
      </c>
      <c r="BZ184" s="17">
        <v>0.57161208341355796</v>
      </c>
      <c r="CA184" s="17">
        <v>0.50147003878316998</v>
      </c>
      <c r="CB184" s="17"/>
      <c r="CC184" s="17">
        <v>0.473523962744686</v>
      </c>
      <c r="CD184" s="17">
        <v>0.52507647572745497</v>
      </c>
      <c r="CE184" s="17">
        <v>0.52311426980053999</v>
      </c>
      <c r="CF184" s="17">
        <v>0.51401606880170503</v>
      </c>
      <c r="CG184" s="17">
        <v>0.50045477503984603</v>
      </c>
      <c r="CH184" s="17">
        <v>0.55497344420059302</v>
      </c>
      <c r="CI184" s="17">
        <v>0.56086340195030104</v>
      </c>
      <c r="CJ184" s="17">
        <v>0.57073245001917094</v>
      </c>
      <c r="CK184" s="17">
        <v>0.55844875183528697</v>
      </c>
      <c r="CL184" s="17">
        <v>0.59450120161047404</v>
      </c>
    </row>
    <row r="185" spans="2:90" x14ac:dyDescent="0.25">
      <c r="B185" t="s">
        <v>162</v>
      </c>
      <c r="C185" s="17">
        <v>9.4060208099910003E-2</v>
      </c>
      <c r="D185" s="17">
        <v>8.2662746042045196E-2</v>
      </c>
      <c r="E185" s="17">
        <v>0.105132725302982</v>
      </c>
      <c r="F185" s="17"/>
      <c r="G185" s="17">
        <v>5.1936074816876197E-2</v>
      </c>
      <c r="H185" s="17">
        <v>2.7200321177276499E-2</v>
      </c>
      <c r="I185" s="17">
        <v>4.96733569242832E-2</v>
      </c>
      <c r="J185" s="17">
        <v>8.6447865988341796E-2</v>
      </c>
      <c r="K185" s="17">
        <v>0.116493032846663</v>
      </c>
      <c r="L185" s="17">
        <v>0.18270770168198</v>
      </c>
      <c r="M185" s="17"/>
      <c r="N185" s="17">
        <v>6.4648040901227194E-2</v>
      </c>
      <c r="O185" s="17">
        <v>8.0866794210170304E-2</v>
      </c>
      <c r="P185" s="17">
        <v>9.7483435445735303E-2</v>
      </c>
      <c r="Q185" s="17">
        <v>0.13611167260142701</v>
      </c>
      <c r="R185" s="17"/>
      <c r="S185" s="17">
        <v>5.9955757756624199E-2</v>
      </c>
      <c r="T185" s="17">
        <v>0.10358431569612001</v>
      </c>
      <c r="U185" s="17">
        <v>9.96033440928418E-2</v>
      </c>
      <c r="V185" s="17">
        <v>0.108845952218843</v>
      </c>
      <c r="W185" s="17">
        <v>8.7986681895515007E-2</v>
      </c>
      <c r="X185" s="17">
        <v>8.5665781896836504E-2</v>
      </c>
      <c r="Y185" s="17">
        <v>9.6178450717639405E-2</v>
      </c>
      <c r="Z185" s="17">
        <v>0.11067651436428699</v>
      </c>
      <c r="AA185" s="17">
        <v>0.109352185924947</v>
      </c>
      <c r="AB185" s="17"/>
      <c r="AC185" s="17">
        <v>0.117146256312125</v>
      </c>
      <c r="AD185" s="17">
        <v>7.8065704372550102E-2</v>
      </c>
      <c r="AE185" s="17">
        <v>9.6762692674447204E-2</v>
      </c>
      <c r="AF185" s="17"/>
      <c r="AG185" s="17">
        <v>9.9891334864432996E-2</v>
      </c>
      <c r="AH185" s="17">
        <v>6.1576444548935801E-2</v>
      </c>
      <c r="AI185" s="17">
        <v>8.6630249531509496E-2</v>
      </c>
      <c r="AJ185" s="17">
        <v>0.102496697957349</v>
      </c>
      <c r="AK185" s="17"/>
      <c r="AL185" s="17">
        <v>0.14079268524710301</v>
      </c>
      <c r="AM185" s="17">
        <v>8.0979203797849994E-2</v>
      </c>
      <c r="AN185" s="17">
        <v>5.4657810804642999E-2</v>
      </c>
      <c r="AO185" s="17">
        <v>4.61927458996782E-2</v>
      </c>
      <c r="AP185" s="17">
        <v>0.111763271106</v>
      </c>
      <c r="AQ185" s="17"/>
      <c r="AR185" s="17">
        <v>0.17560808928906199</v>
      </c>
      <c r="AS185" s="17">
        <v>0.11830389944927699</v>
      </c>
      <c r="AT185" s="17">
        <v>8.4864056897109005E-2</v>
      </c>
      <c r="AU185" s="17">
        <v>5.1086165260772497E-2</v>
      </c>
      <c r="AV185" s="17">
        <v>2.70695094891884E-2</v>
      </c>
      <c r="AW185" s="17"/>
      <c r="AX185" s="17">
        <v>6.4533155220053706E-2</v>
      </c>
      <c r="AY185" s="17">
        <v>9.6967997523335903E-2</v>
      </c>
      <c r="AZ185" s="17">
        <v>8.5489752657236504E-2</v>
      </c>
      <c r="BA185" s="17">
        <v>0.10719916607313699</v>
      </c>
      <c r="BB185" s="17">
        <v>0.128765440260354</v>
      </c>
      <c r="BC185" s="17">
        <v>0.11008496106894</v>
      </c>
      <c r="BD185" s="17"/>
      <c r="BE185" s="17">
        <v>0.10065587297103</v>
      </c>
      <c r="BF185" s="17">
        <v>3.6130509899419697E-2</v>
      </c>
      <c r="BG185" s="17">
        <v>0.14020990750582399</v>
      </c>
      <c r="BH185" s="17"/>
      <c r="BI185" s="17">
        <v>0.14171061528547199</v>
      </c>
      <c r="BJ185" s="17">
        <v>8.1962851553744401E-2</v>
      </c>
      <c r="BK185" s="17"/>
      <c r="BL185" s="17">
        <v>0.123300824656079</v>
      </c>
      <c r="BM185" s="17">
        <v>4.5830307949510103E-2</v>
      </c>
      <c r="BN185" s="17">
        <v>0.15589081228533599</v>
      </c>
      <c r="BO185" s="17">
        <v>8.6178108877452003E-2</v>
      </c>
      <c r="BP185" s="17">
        <v>7.4146985243638899E-2</v>
      </c>
      <c r="BQ185" s="17"/>
      <c r="BR185" s="17">
        <v>0.10234673177157901</v>
      </c>
      <c r="BS185" s="17">
        <v>8.0366987823487904E-2</v>
      </c>
      <c r="BT185" s="17">
        <v>1.8134086438314299E-2</v>
      </c>
      <c r="BU185" s="17">
        <v>4.7914099359428003E-2</v>
      </c>
      <c r="BV185" s="17"/>
      <c r="BW185" s="17">
        <v>8.0932659900186402E-2</v>
      </c>
      <c r="BX185" s="17">
        <v>9.1737231198472005E-2</v>
      </c>
      <c r="BY185" s="17">
        <v>9.4187541990821202E-2</v>
      </c>
      <c r="BZ185" s="17">
        <v>9.85456813341586E-2</v>
      </c>
      <c r="CA185" s="17">
        <v>0.102743245289854</v>
      </c>
      <c r="CB185" s="17"/>
      <c r="CC185" s="17">
        <v>0.110809444702385</v>
      </c>
      <c r="CD185" s="17">
        <v>0.102085258916138</v>
      </c>
      <c r="CE185" s="17">
        <v>6.2213094763939401E-2</v>
      </c>
      <c r="CF185" s="17">
        <v>9.7117957212978001E-2</v>
      </c>
      <c r="CG185" s="17">
        <v>9.7461218264547705E-2</v>
      </c>
      <c r="CH185" s="17">
        <v>9.7873337758440607E-2</v>
      </c>
      <c r="CI185" s="17">
        <v>0.103534203316381</v>
      </c>
      <c r="CJ185" s="17">
        <v>9.2369864515640901E-2</v>
      </c>
      <c r="CK185" s="17">
        <v>8.5762391533064294E-2</v>
      </c>
      <c r="CL185" s="17">
        <v>9.4973356762755701E-2</v>
      </c>
    </row>
    <row r="186" spans="2:90" x14ac:dyDescent="0.25">
      <c r="B186" t="s">
        <v>163</v>
      </c>
      <c r="C186" s="17">
        <v>2.9637393358286201E-2</v>
      </c>
      <c r="D186" s="17">
        <v>3.07555070023263E-2</v>
      </c>
      <c r="E186" s="17">
        <v>2.7710079973063202E-2</v>
      </c>
      <c r="F186" s="17"/>
      <c r="G186" s="17">
        <v>3.4211586047981801E-2</v>
      </c>
      <c r="H186" s="17">
        <v>5.2518083075106303E-2</v>
      </c>
      <c r="I186" s="17">
        <v>3.09105305098934E-2</v>
      </c>
      <c r="J186" s="17">
        <v>2.53008865248666E-2</v>
      </c>
      <c r="K186" s="17">
        <v>2.6735710152029499E-2</v>
      </c>
      <c r="L186" s="17">
        <v>1.51244547674073E-2</v>
      </c>
      <c r="M186" s="17"/>
      <c r="N186" s="17">
        <v>9.6837123527718696E-3</v>
      </c>
      <c r="O186" s="17">
        <v>2.7304193794731701E-2</v>
      </c>
      <c r="P186" s="17">
        <v>2.80466199337688E-2</v>
      </c>
      <c r="Q186" s="17">
        <v>5.5459203407369401E-2</v>
      </c>
      <c r="R186" s="17"/>
      <c r="S186" s="17">
        <v>3.3005692208226099E-2</v>
      </c>
      <c r="T186" s="17">
        <v>2.2780102014426099E-2</v>
      </c>
      <c r="U186" s="17">
        <v>1.8127381989532801E-2</v>
      </c>
      <c r="V186" s="17">
        <v>3.76843437480638E-2</v>
      </c>
      <c r="W186" s="17">
        <v>3.7625201879984103E-2</v>
      </c>
      <c r="X186" s="17">
        <v>4.0692055786707301E-2</v>
      </c>
      <c r="Y186" s="17">
        <v>2.75683816661744E-2</v>
      </c>
      <c r="Z186" s="17">
        <v>1.01222730584187E-2</v>
      </c>
      <c r="AA186" s="17">
        <v>3.0931798928687301E-2</v>
      </c>
      <c r="AB186" s="17"/>
      <c r="AC186" s="17">
        <v>2.4023575039825999E-2</v>
      </c>
      <c r="AD186" s="17">
        <v>1.8814213790433999E-2</v>
      </c>
      <c r="AE186" s="17">
        <v>4.8521081152727803E-2</v>
      </c>
      <c r="AF186" s="17"/>
      <c r="AG186" s="17">
        <v>1.8588971527389399E-2</v>
      </c>
      <c r="AH186" s="17">
        <v>1.4832048383460901E-2</v>
      </c>
      <c r="AI186" s="17">
        <v>3.1972738240914303E-2</v>
      </c>
      <c r="AJ186" s="17">
        <v>1.9717195514831198E-2</v>
      </c>
      <c r="AK186" s="17"/>
      <c r="AL186" s="17">
        <v>5.0024509981573699E-2</v>
      </c>
      <c r="AM186" s="17">
        <v>2.44829219860546E-2</v>
      </c>
      <c r="AN186" s="17">
        <v>2.1478708589667501E-2</v>
      </c>
      <c r="AO186" s="17">
        <v>1.4859694022660999E-2</v>
      </c>
      <c r="AP186" s="17">
        <v>1.85868903139066E-2</v>
      </c>
      <c r="AQ186" s="17"/>
      <c r="AR186" s="17">
        <v>6.3219698571204894E-2</v>
      </c>
      <c r="AS186" s="17">
        <v>2.50706774457779E-2</v>
      </c>
      <c r="AT186" s="17">
        <v>2.45124473509408E-2</v>
      </c>
      <c r="AU186" s="17">
        <v>1.48301918705534E-2</v>
      </c>
      <c r="AV186" s="17">
        <v>1.6140592456770901E-2</v>
      </c>
      <c r="AW186" s="17"/>
      <c r="AX186" s="17">
        <v>3.0126196534836398E-2</v>
      </c>
      <c r="AY186" s="17">
        <v>3.08398821294701E-2</v>
      </c>
      <c r="AZ186" s="17">
        <v>3.07110261971088E-2</v>
      </c>
      <c r="BA186" s="17">
        <v>2.3156806331756701E-2</v>
      </c>
      <c r="BB186" s="17">
        <v>3.39868433053662E-2</v>
      </c>
      <c r="BC186" s="17">
        <v>2.6714120102156302E-2</v>
      </c>
      <c r="BD186" s="17"/>
      <c r="BE186" s="17">
        <v>3.5661039602786798E-2</v>
      </c>
      <c r="BF186" s="17">
        <v>2.7836740719953599E-2</v>
      </c>
      <c r="BG186" s="17">
        <v>1.7988321779351099E-2</v>
      </c>
      <c r="BH186" s="17"/>
      <c r="BI186" s="17">
        <v>3.72771041658298E-2</v>
      </c>
      <c r="BJ186" s="17">
        <v>2.76978442335842E-2</v>
      </c>
      <c r="BK186" s="17"/>
      <c r="BL186" s="17">
        <v>2.2367751904862499E-2</v>
      </c>
      <c r="BM186" s="17">
        <v>1.9479005174381201E-2</v>
      </c>
      <c r="BN186" s="17">
        <v>3.4087235376879001E-2</v>
      </c>
      <c r="BO186" s="17">
        <v>5.10384971889375E-2</v>
      </c>
      <c r="BP186" s="17">
        <v>2.29914333607741E-2</v>
      </c>
      <c r="BQ186" s="17"/>
      <c r="BR186" s="17">
        <v>2.7067120864852402E-2</v>
      </c>
      <c r="BS186" s="17">
        <v>4.5085333258911002E-2</v>
      </c>
      <c r="BT186" s="17">
        <v>2.8598964020083401E-2</v>
      </c>
      <c r="BU186" s="17">
        <v>1.88747051749402E-2</v>
      </c>
      <c r="BV186" s="17"/>
      <c r="BW186" s="17">
        <v>2.2039007521145199E-2</v>
      </c>
      <c r="BX186" s="17">
        <v>1.7831461908706301E-2</v>
      </c>
      <c r="BY186" s="17">
        <v>2.7397073666728101E-2</v>
      </c>
      <c r="BZ186" s="17">
        <v>3.3697373176970101E-2</v>
      </c>
      <c r="CA186" s="17">
        <v>4.1502240016974397E-2</v>
      </c>
      <c r="CB186" s="17"/>
      <c r="CC186" s="17">
        <v>3.4980353120609597E-2</v>
      </c>
      <c r="CD186" s="17">
        <v>5.18704409537009E-2</v>
      </c>
      <c r="CE186" s="17">
        <v>3.1597593540128997E-2</v>
      </c>
      <c r="CF186" s="17">
        <v>2.7312810192752199E-2</v>
      </c>
      <c r="CG186" s="17">
        <v>2.8756237440215101E-2</v>
      </c>
      <c r="CH186" s="17">
        <v>4.2357943830726399E-2</v>
      </c>
      <c r="CI186" s="17">
        <v>1.63870739835657E-2</v>
      </c>
      <c r="CJ186" s="17">
        <v>6.9017595413378404E-3</v>
      </c>
      <c r="CK186" s="17">
        <v>2.0269831300177801E-2</v>
      </c>
      <c r="CL186" s="17">
        <v>1.7755840034884601E-2</v>
      </c>
    </row>
    <row r="187" spans="2:90" x14ac:dyDescent="0.25"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</row>
    <row r="188" spans="2:90" x14ac:dyDescent="0.25">
      <c r="B188" s="6" t="s">
        <v>193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</row>
    <row r="189" spans="2:90" x14ac:dyDescent="0.25">
      <c r="B189" s="24" t="s">
        <v>113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</row>
    <row r="190" spans="2:90" x14ac:dyDescent="0.25">
      <c r="B190" t="s">
        <v>176</v>
      </c>
      <c r="C190" s="17">
        <v>0.58739419777110102</v>
      </c>
      <c r="D190" s="17">
        <v>0.53983639735711297</v>
      </c>
      <c r="E190" s="17">
        <v>0.631553980644603</v>
      </c>
      <c r="F190" s="17"/>
      <c r="G190" s="17">
        <v>0.60548568672442105</v>
      </c>
      <c r="H190" s="17">
        <v>0.64478228058660803</v>
      </c>
      <c r="I190" s="17">
        <v>0.69063591379612199</v>
      </c>
      <c r="J190" s="17">
        <v>0.637124522703572</v>
      </c>
      <c r="K190" s="17">
        <v>0.55736489702220304</v>
      </c>
      <c r="L190" s="17">
        <v>0.45044271491038301</v>
      </c>
      <c r="M190" s="17"/>
      <c r="N190" s="17">
        <v>0.52336396936507201</v>
      </c>
      <c r="O190" s="17">
        <v>0.60201015910225097</v>
      </c>
      <c r="P190" s="17">
        <v>0.59717085736979503</v>
      </c>
      <c r="Q190" s="17">
        <v>0.63314195750190405</v>
      </c>
      <c r="R190" s="17"/>
      <c r="S190" s="17">
        <v>0.600608938783463</v>
      </c>
      <c r="T190" s="17">
        <v>0.55776472429935997</v>
      </c>
      <c r="U190" s="17">
        <v>0.605763787284188</v>
      </c>
      <c r="V190" s="17">
        <v>0.576030225727446</v>
      </c>
      <c r="W190" s="17">
        <v>0.62311391496465196</v>
      </c>
      <c r="X190" s="17">
        <v>0.568628152420526</v>
      </c>
      <c r="Y190" s="17">
        <v>0.57237718033571405</v>
      </c>
      <c r="Z190" s="17">
        <v>0.60744835531734298</v>
      </c>
      <c r="AA190" s="17">
        <v>0.59915792306332905</v>
      </c>
      <c r="AB190" s="17"/>
      <c r="AC190" s="17">
        <v>0.534999482054344</v>
      </c>
      <c r="AD190" s="17">
        <v>0.58057214591393302</v>
      </c>
      <c r="AE190" s="17">
        <v>0.68399917931979703</v>
      </c>
      <c r="AF190" s="17"/>
      <c r="AG190" s="17">
        <v>0.55408471581269403</v>
      </c>
      <c r="AH190" s="17">
        <v>0.60970789486955401</v>
      </c>
      <c r="AI190" s="17">
        <v>0.57389004427938295</v>
      </c>
      <c r="AJ190" s="17">
        <v>0.54096750419991901</v>
      </c>
      <c r="AK190" s="17"/>
      <c r="AL190" s="17">
        <v>0.62557360219555103</v>
      </c>
      <c r="AM190" s="17">
        <v>0.61489129589555203</v>
      </c>
      <c r="AN190" s="17">
        <v>0.56910408137253399</v>
      </c>
      <c r="AO190" s="17">
        <v>0.56904626469090702</v>
      </c>
      <c r="AP190" s="17">
        <v>0.632793316892173</v>
      </c>
      <c r="AQ190" s="17"/>
      <c r="AR190" s="17">
        <v>0.63369916823027606</v>
      </c>
      <c r="AS190" s="17">
        <v>0.61846033674985101</v>
      </c>
      <c r="AT190" s="17">
        <v>0.57472231691575704</v>
      </c>
      <c r="AU190" s="17">
        <v>0.55803733092828101</v>
      </c>
      <c r="AV190" s="17">
        <v>0.51730169700449302</v>
      </c>
      <c r="AW190" s="17"/>
      <c r="AX190" s="17">
        <v>0.63374744798554095</v>
      </c>
      <c r="AY190" s="17">
        <v>0.58647656561487105</v>
      </c>
      <c r="AZ190" s="17">
        <v>0.56180950181634604</v>
      </c>
      <c r="BA190" s="17">
        <v>0.57161798449630496</v>
      </c>
      <c r="BB190" s="17">
        <v>0.56624583555844399</v>
      </c>
      <c r="BC190" s="17">
        <v>0.54217182734863001</v>
      </c>
      <c r="BD190" s="17"/>
      <c r="BE190" s="17">
        <v>0.60161130795849604</v>
      </c>
      <c r="BF190" s="17">
        <v>0.63942968256003296</v>
      </c>
      <c r="BG190" s="17">
        <v>0.52216323534571896</v>
      </c>
      <c r="BH190" s="17"/>
      <c r="BI190" s="17">
        <v>0.64314314216381396</v>
      </c>
      <c r="BJ190" s="17">
        <v>0.57324080649440801</v>
      </c>
      <c r="BK190" s="17"/>
      <c r="BL190" s="17">
        <v>0.483390023536168</v>
      </c>
      <c r="BM190" s="17">
        <v>0.62277381046597502</v>
      </c>
      <c r="BN190" s="17">
        <v>0.65127016423307804</v>
      </c>
      <c r="BO190" s="17">
        <v>0.67990144782469597</v>
      </c>
      <c r="BP190" s="17">
        <v>0.69431941016071097</v>
      </c>
      <c r="BQ190" s="17"/>
      <c r="BR190" s="17">
        <v>0.56881736080194201</v>
      </c>
      <c r="BS190" s="17">
        <v>0.71685065193953401</v>
      </c>
      <c r="BT190" s="17">
        <v>0.678991728933802</v>
      </c>
      <c r="BU190" s="17">
        <v>0.65156480841665299</v>
      </c>
      <c r="BV190" s="17"/>
      <c r="BW190" s="17">
        <v>0.54866210360885603</v>
      </c>
      <c r="BX190" s="17">
        <v>0.56916863388970096</v>
      </c>
      <c r="BY190" s="17">
        <v>0.577514731576108</v>
      </c>
      <c r="BZ190" s="17">
        <v>0.59082838889375899</v>
      </c>
      <c r="CA190" s="17">
        <v>0.64733639192196402</v>
      </c>
      <c r="CB190" s="17"/>
      <c r="CC190" s="17">
        <v>0.66934042292815199</v>
      </c>
      <c r="CD190" s="17">
        <v>0.64985162283948805</v>
      </c>
      <c r="CE190" s="17">
        <v>0.59809740250880195</v>
      </c>
      <c r="CF190" s="17">
        <v>0.60053682208260595</v>
      </c>
      <c r="CG190" s="17">
        <v>0.587172519153078</v>
      </c>
      <c r="CH190" s="17">
        <v>0.57930608723659205</v>
      </c>
      <c r="CI190" s="17">
        <v>0.54097454168758397</v>
      </c>
      <c r="CJ190" s="17">
        <v>0.56515025146412501</v>
      </c>
      <c r="CK190" s="17">
        <v>0.53349085497075099</v>
      </c>
      <c r="CL190" s="17">
        <v>0.521372302630564</v>
      </c>
    </row>
    <row r="191" spans="2:90" x14ac:dyDescent="0.25">
      <c r="B191" t="s">
        <v>177</v>
      </c>
      <c r="C191" s="17">
        <v>0.47460860134945598</v>
      </c>
      <c r="D191" s="17">
        <v>0.40881236300526103</v>
      </c>
      <c r="E191" s="17">
        <v>0.536356781207871</v>
      </c>
      <c r="F191" s="17"/>
      <c r="G191" s="17">
        <v>0.338705492839176</v>
      </c>
      <c r="H191" s="17">
        <v>0.38365899979113499</v>
      </c>
      <c r="I191" s="17">
        <v>0.424004069173055</v>
      </c>
      <c r="J191" s="17">
        <v>0.50049240847544096</v>
      </c>
      <c r="K191" s="17">
        <v>0.49690150127754201</v>
      </c>
      <c r="L191" s="17">
        <v>0.60327895328459202</v>
      </c>
      <c r="M191" s="17"/>
      <c r="N191" s="17">
        <v>0.48994319191683999</v>
      </c>
      <c r="O191" s="17">
        <v>0.485716879804793</v>
      </c>
      <c r="P191" s="17">
        <v>0.45314529456299502</v>
      </c>
      <c r="Q191" s="17">
        <v>0.46610740389808297</v>
      </c>
      <c r="R191" s="17"/>
      <c r="S191" s="17">
        <v>0.36990056748177902</v>
      </c>
      <c r="T191" s="17">
        <v>0.49645607210166098</v>
      </c>
      <c r="U191" s="17">
        <v>0.53794097653721096</v>
      </c>
      <c r="V191" s="17">
        <v>0.53274954526725204</v>
      </c>
      <c r="W191" s="17">
        <v>0.48985251699184401</v>
      </c>
      <c r="X191" s="17">
        <v>0.47653260238769801</v>
      </c>
      <c r="Y191" s="17">
        <v>0.4220544853098</v>
      </c>
      <c r="Z191" s="17">
        <v>0.40574427802750901</v>
      </c>
      <c r="AA191" s="17">
        <v>0.52771839842464896</v>
      </c>
      <c r="AB191" s="17"/>
      <c r="AC191" s="17">
        <v>0.47643563476191902</v>
      </c>
      <c r="AD191" s="17">
        <v>0.51755001784602805</v>
      </c>
      <c r="AE191" s="17">
        <v>0.42177240935864702</v>
      </c>
      <c r="AF191" s="17"/>
      <c r="AG191" s="17">
        <v>0.45556409974565198</v>
      </c>
      <c r="AH191" s="17">
        <v>0.505275152229679</v>
      </c>
      <c r="AI191" s="17">
        <v>0.57582136845758602</v>
      </c>
      <c r="AJ191" s="17">
        <v>0.39125969195636401</v>
      </c>
      <c r="AK191" s="17"/>
      <c r="AL191" s="17">
        <v>0.49295792401368499</v>
      </c>
      <c r="AM191" s="17">
        <v>0.47301164082814201</v>
      </c>
      <c r="AN191" s="17">
        <v>0.47639793104355099</v>
      </c>
      <c r="AO191" s="17">
        <v>0.42472370749792798</v>
      </c>
      <c r="AP191" s="17">
        <v>0.37680396044522502</v>
      </c>
      <c r="AQ191" s="17"/>
      <c r="AR191" s="17">
        <v>0.46248402199375699</v>
      </c>
      <c r="AS191" s="17">
        <v>0.492227047080387</v>
      </c>
      <c r="AT191" s="17">
        <v>0.48508910889107298</v>
      </c>
      <c r="AU191" s="17">
        <v>0.482190265716958</v>
      </c>
      <c r="AV191" s="17">
        <v>0.407532126594503</v>
      </c>
      <c r="AW191" s="17"/>
      <c r="AX191" s="17">
        <v>0.39586928765291801</v>
      </c>
      <c r="AY191" s="17">
        <v>0.49352929599941298</v>
      </c>
      <c r="AZ191" s="17">
        <v>0.48767811209680101</v>
      </c>
      <c r="BA191" s="17">
        <v>0.49227132542612001</v>
      </c>
      <c r="BB191" s="17">
        <v>0.54431515350019199</v>
      </c>
      <c r="BC191" s="17">
        <v>0.46807840322695099</v>
      </c>
      <c r="BD191" s="17"/>
      <c r="BE191" s="17">
        <v>0.46606565306510001</v>
      </c>
      <c r="BF191" s="17">
        <v>0.392092422034309</v>
      </c>
      <c r="BG191" s="17">
        <v>0.56390824863713496</v>
      </c>
      <c r="BH191" s="17"/>
      <c r="BI191" s="17">
        <v>0.53548115069903202</v>
      </c>
      <c r="BJ191" s="17">
        <v>0.45915444309875802</v>
      </c>
      <c r="BK191" s="17"/>
      <c r="BL191" s="17">
        <v>0.52155524084153904</v>
      </c>
      <c r="BM191" s="17">
        <v>0.46012149732979202</v>
      </c>
      <c r="BN191" s="17">
        <v>0.45245259537995702</v>
      </c>
      <c r="BO191" s="17">
        <v>0.411021622947573</v>
      </c>
      <c r="BP191" s="17">
        <v>0.44638042651284998</v>
      </c>
      <c r="BQ191" s="17"/>
      <c r="BR191" s="17">
        <v>0.49807397809465298</v>
      </c>
      <c r="BS191" s="17">
        <v>0.373384723758175</v>
      </c>
      <c r="BT191" s="17">
        <v>0.35045168426124401</v>
      </c>
      <c r="BU191" s="17">
        <v>0.33437608794879797</v>
      </c>
      <c r="BV191" s="17"/>
      <c r="BW191" s="17">
        <v>0.50350366316044204</v>
      </c>
      <c r="BX191" s="17">
        <v>0.465948217145219</v>
      </c>
      <c r="BY191" s="17">
        <v>0.47636410411858798</v>
      </c>
      <c r="BZ191" s="17">
        <v>0.485443816298189</v>
      </c>
      <c r="CA191" s="17">
        <v>0.46087691365622502</v>
      </c>
      <c r="CB191" s="17"/>
      <c r="CC191" s="17">
        <v>0.41455677262944002</v>
      </c>
      <c r="CD191" s="17">
        <v>0.386174672574009</v>
      </c>
      <c r="CE191" s="17">
        <v>0.44339307005848499</v>
      </c>
      <c r="CF191" s="17">
        <v>0.48959847943654999</v>
      </c>
      <c r="CG191" s="17">
        <v>0.49978731373864199</v>
      </c>
      <c r="CH191" s="17">
        <v>0.53660200438255501</v>
      </c>
      <c r="CI191" s="17">
        <v>0.50391863625210498</v>
      </c>
      <c r="CJ191" s="17">
        <v>0.51073496529459095</v>
      </c>
      <c r="CK191" s="17">
        <v>0.49087462139891402</v>
      </c>
      <c r="CL191" s="17">
        <v>0.50633232755031898</v>
      </c>
    </row>
    <row r="192" spans="2:90" x14ac:dyDescent="0.25">
      <c r="B192" t="s">
        <v>178</v>
      </c>
      <c r="C192" s="17">
        <v>0.35313440462663698</v>
      </c>
      <c r="D192" s="17">
        <v>0.36615948668332698</v>
      </c>
      <c r="E192" s="17">
        <v>0.34186246985692298</v>
      </c>
      <c r="F192" s="17"/>
      <c r="G192" s="17">
        <v>0.18972715627932099</v>
      </c>
      <c r="H192" s="17">
        <v>0.188355637330227</v>
      </c>
      <c r="I192" s="17">
        <v>0.303341366237112</v>
      </c>
      <c r="J192" s="17">
        <v>0.35832770427706701</v>
      </c>
      <c r="K192" s="17">
        <v>0.48735890065621601</v>
      </c>
      <c r="L192" s="17">
        <v>0.48601785120184499</v>
      </c>
      <c r="M192" s="17"/>
      <c r="N192" s="17">
        <v>0.28479870622118703</v>
      </c>
      <c r="O192" s="17">
        <v>0.31364297262970298</v>
      </c>
      <c r="P192" s="17">
        <v>0.45144874482646502</v>
      </c>
      <c r="Q192" s="17">
        <v>0.38048697520901997</v>
      </c>
      <c r="R192" s="17"/>
      <c r="S192" s="17">
        <v>0.25172473309760302</v>
      </c>
      <c r="T192" s="17">
        <v>0.34570408938004998</v>
      </c>
      <c r="U192" s="17">
        <v>0.36093539088274701</v>
      </c>
      <c r="V192" s="17">
        <v>0.38856488113674997</v>
      </c>
      <c r="W192" s="17">
        <v>0.37388106988646702</v>
      </c>
      <c r="X192" s="17">
        <v>0.38107549882316899</v>
      </c>
      <c r="Y192" s="17">
        <v>0.40684453086074601</v>
      </c>
      <c r="Z192" s="17">
        <v>0.414152574997459</v>
      </c>
      <c r="AA192" s="17">
        <v>0.34913393728412001</v>
      </c>
      <c r="AB192" s="17"/>
      <c r="AC192" s="17">
        <v>0.56086349734410401</v>
      </c>
      <c r="AD192" s="17">
        <v>0.20363483688392101</v>
      </c>
      <c r="AE192" s="17">
        <v>0.28858196323434299</v>
      </c>
      <c r="AF192" s="17"/>
      <c r="AG192" s="17">
        <v>0.43371885654187697</v>
      </c>
      <c r="AH192" s="17">
        <v>0.17412610092634001</v>
      </c>
      <c r="AI192" s="17">
        <v>0.14683710407421699</v>
      </c>
      <c r="AJ192" s="17">
        <v>0.69678065703255998</v>
      </c>
      <c r="AK192" s="17"/>
      <c r="AL192" s="17">
        <v>0.49331488954386499</v>
      </c>
      <c r="AM192" s="17">
        <v>0.35933456073474201</v>
      </c>
      <c r="AN192" s="17">
        <v>0.24903749852879001</v>
      </c>
      <c r="AO192" s="17">
        <v>0.21338383753626899</v>
      </c>
      <c r="AP192" s="17">
        <v>0.12096215866270001</v>
      </c>
      <c r="AQ192" s="17"/>
      <c r="AR192" s="17">
        <v>0.35444247594993999</v>
      </c>
      <c r="AS192" s="17">
        <v>0.37530601449326101</v>
      </c>
      <c r="AT192" s="17">
        <v>0.36306264838087399</v>
      </c>
      <c r="AU192" s="17">
        <v>0.33350661560387601</v>
      </c>
      <c r="AV192" s="17">
        <v>0.27078616044632797</v>
      </c>
      <c r="AW192" s="17"/>
      <c r="AX192" s="17">
        <v>0.22372082592826101</v>
      </c>
      <c r="AY192" s="17">
        <v>0.37004604353099602</v>
      </c>
      <c r="AZ192" s="17">
        <v>0.38735071714230601</v>
      </c>
      <c r="BA192" s="17">
        <v>0.40424761683171101</v>
      </c>
      <c r="BB192" s="17">
        <v>0.42549880823387298</v>
      </c>
      <c r="BC192" s="17">
        <v>0.42297807189397801</v>
      </c>
      <c r="BD192" s="17"/>
      <c r="BE192" s="17">
        <v>0.30929603352433899</v>
      </c>
      <c r="BF192" s="17">
        <v>0.27216784957899098</v>
      </c>
      <c r="BG192" s="17">
        <v>0.48587809540939397</v>
      </c>
      <c r="BH192" s="17"/>
      <c r="BI192" s="17">
        <v>0.37396731505368702</v>
      </c>
      <c r="BJ192" s="17">
        <v>0.347845401652352</v>
      </c>
      <c r="BK192" s="17"/>
      <c r="BL192" s="17">
        <v>0.42874153330304299</v>
      </c>
      <c r="BM192" s="17">
        <v>0.31583800617955798</v>
      </c>
      <c r="BN192" s="17">
        <v>0.35519806078580302</v>
      </c>
      <c r="BO192" s="17">
        <v>0.34758932895709699</v>
      </c>
      <c r="BP192" s="17">
        <v>0.26946067368968202</v>
      </c>
      <c r="BQ192" s="17"/>
      <c r="BR192" s="17">
        <v>0.38822391123365402</v>
      </c>
      <c r="BS192" s="17">
        <v>0.18181698917948999</v>
      </c>
      <c r="BT192" s="17">
        <v>0.127261847813638</v>
      </c>
      <c r="BU192" s="17">
        <v>0.24023342453218299</v>
      </c>
      <c r="BV192" s="17"/>
      <c r="BW192" s="17">
        <v>0.330310087753037</v>
      </c>
      <c r="BX192" s="17">
        <v>0.37547348745687897</v>
      </c>
      <c r="BY192" s="17">
        <v>0.35842668004103201</v>
      </c>
      <c r="BZ192" s="17">
        <v>0.35982286147405701</v>
      </c>
      <c r="CA192" s="17">
        <v>0.34840636603597902</v>
      </c>
      <c r="CB192" s="17"/>
      <c r="CC192" s="17">
        <v>0.37056731449692798</v>
      </c>
      <c r="CD192" s="17">
        <v>0.32800514351457299</v>
      </c>
      <c r="CE192" s="17">
        <v>0.30862718753735002</v>
      </c>
      <c r="CF192" s="17">
        <v>0.34649368533811797</v>
      </c>
      <c r="CG192" s="17">
        <v>0.33973760484224103</v>
      </c>
      <c r="CH192" s="17">
        <v>0.31087863811911998</v>
      </c>
      <c r="CI192" s="17">
        <v>0.38208649539306</v>
      </c>
      <c r="CJ192" s="17">
        <v>0.385736694296891</v>
      </c>
      <c r="CK192" s="17">
        <v>0.41361276656590901</v>
      </c>
      <c r="CL192" s="17">
        <v>0.400515386851649</v>
      </c>
    </row>
    <row r="193" spans="2:90" x14ac:dyDescent="0.25">
      <c r="B193" t="s">
        <v>179</v>
      </c>
      <c r="C193" s="17">
        <v>0.351625173290388</v>
      </c>
      <c r="D193" s="17">
        <v>0.36616655664439601</v>
      </c>
      <c r="E193" s="17">
        <v>0.33911144277963101</v>
      </c>
      <c r="F193" s="17"/>
      <c r="G193" s="17">
        <v>0.23759702434139901</v>
      </c>
      <c r="H193" s="17">
        <v>0.31040201281398999</v>
      </c>
      <c r="I193" s="17">
        <v>0.345633973714495</v>
      </c>
      <c r="J193" s="17">
        <v>0.37114458858666399</v>
      </c>
      <c r="K193" s="17">
        <v>0.36734912239053602</v>
      </c>
      <c r="L193" s="17">
        <v>0.41222624947293701</v>
      </c>
      <c r="M193" s="17"/>
      <c r="N193" s="17">
        <v>0.408110010412083</v>
      </c>
      <c r="O193" s="17">
        <v>0.38405893140313502</v>
      </c>
      <c r="P193" s="17">
        <v>0.31632103131676298</v>
      </c>
      <c r="Q193" s="17">
        <v>0.29002730969597901</v>
      </c>
      <c r="R193" s="17"/>
      <c r="S193" s="17">
        <v>0.32964401788721698</v>
      </c>
      <c r="T193" s="17">
        <v>0.38674700103465298</v>
      </c>
      <c r="U193" s="17">
        <v>0.35582011876201602</v>
      </c>
      <c r="V193" s="17">
        <v>0.31791205373340398</v>
      </c>
      <c r="W193" s="17">
        <v>0.35509717305045901</v>
      </c>
      <c r="X193" s="17">
        <v>0.33003370348401301</v>
      </c>
      <c r="Y193" s="17">
        <v>0.35391057495068801</v>
      </c>
      <c r="Z193" s="17">
        <v>0.39303733820345998</v>
      </c>
      <c r="AA193" s="17">
        <v>0.35741612890122498</v>
      </c>
      <c r="AB193" s="17"/>
      <c r="AC193" s="17">
        <v>0.36315766831268598</v>
      </c>
      <c r="AD193" s="17">
        <v>0.38300328386364002</v>
      </c>
      <c r="AE193" s="17">
        <v>0.29495865786289799</v>
      </c>
      <c r="AF193" s="17"/>
      <c r="AG193" s="17">
        <v>0.41293306076770397</v>
      </c>
      <c r="AH193" s="17">
        <v>0.34228546792384401</v>
      </c>
      <c r="AI193" s="17">
        <v>0.38733002126560101</v>
      </c>
      <c r="AJ193" s="17">
        <v>0.31309728913530199</v>
      </c>
      <c r="AK193" s="17"/>
      <c r="AL193" s="17">
        <v>0.30848748874417697</v>
      </c>
      <c r="AM193" s="17">
        <v>0.330593420995412</v>
      </c>
      <c r="AN193" s="17">
        <v>0.40708953755477001</v>
      </c>
      <c r="AO193" s="17">
        <v>0.36273350870254301</v>
      </c>
      <c r="AP193" s="17">
        <v>0.42877030772808999</v>
      </c>
      <c r="AQ193" s="17"/>
      <c r="AR193" s="17">
        <v>0.27569870216254599</v>
      </c>
      <c r="AS193" s="17">
        <v>0.33428079051681397</v>
      </c>
      <c r="AT193" s="17">
        <v>0.36750706328207999</v>
      </c>
      <c r="AU193" s="17">
        <v>0.37274663625497101</v>
      </c>
      <c r="AV193" s="17">
        <v>0.41277834032305899</v>
      </c>
      <c r="AW193" s="17"/>
      <c r="AX193" s="17">
        <v>0.31946572184753502</v>
      </c>
      <c r="AY193" s="17">
        <v>0.36263318430922298</v>
      </c>
      <c r="AZ193" s="17">
        <v>0.33995505232492201</v>
      </c>
      <c r="BA193" s="17">
        <v>0.36461602846310898</v>
      </c>
      <c r="BB193" s="17">
        <v>0.36659312265509297</v>
      </c>
      <c r="BC193" s="17">
        <v>0.38492940533862902</v>
      </c>
      <c r="BD193" s="17"/>
      <c r="BE193" s="17">
        <v>0.323997990476313</v>
      </c>
      <c r="BF193" s="17">
        <v>0.35535180337017902</v>
      </c>
      <c r="BG193" s="17">
        <v>0.38791784045460098</v>
      </c>
      <c r="BH193" s="17"/>
      <c r="BI193" s="17">
        <v>0.30334082970391302</v>
      </c>
      <c r="BJ193" s="17">
        <v>0.36388347189607401</v>
      </c>
      <c r="BK193" s="17"/>
      <c r="BL193" s="17">
        <v>0.39271581784555698</v>
      </c>
      <c r="BM193" s="17">
        <v>0.37212942754452</v>
      </c>
      <c r="BN193" s="17">
        <v>0.25164703961044299</v>
      </c>
      <c r="BO193" s="17">
        <v>0.280643692591595</v>
      </c>
      <c r="BP193" s="17">
        <v>0.32203269543809898</v>
      </c>
      <c r="BQ193" s="17"/>
      <c r="BR193" s="17">
        <v>0.35808414907562902</v>
      </c>
      <c r="BS193" s="17">
        <v>0.32539154496755301</v>
      </c>
      <c r="BT193" s="17">
        <v>0.37904455482430999</v>
      </c>
      <c r="BU193" s="17">
        <v>0.24963701103651101</v>
      </c>
      <c r="BV193" s="17"/>
      <c r="BW193" s="17">
        <v>0.37705916251036298</v>
      </c>
      <c r="BX193" s="17">
        <v>0.36362262117320399</v>
      </c>
      <c r="BY193" s="17">
        <v>0.35279567573113302</v>
      </c>
      <c r="BZ193" s="17">
        <v>0.35748444954376501</v>
      </c>
      <c r="CA193" s="17">
        <v>0.319450782038885</v>
      </c>
      <c r="CB193" s="17"/>
      <c r="CC193" s="17">
        <v>0.30020142081239598</v>
      </c>
      <c r="CD193" s="17">
        <v>0.32996675874980402</v>
      </c>
      <c r="CE193" s="17">
        <v>0.342195249435708</v>
      </c>
      <c r="CF193" s="17">
        <v>0.337864467298997</v>
      </c>
      <c r="CG193" s="17">
        <v>0.333964054772525</v>
      </c>
      <c r="CH193" s="17">
        <v>0.36418765970424299</v>
      </c>
      <c r="CI193" s="17">
        <v>0.35500755093638697</v>
      </c>
      <c r="CJ193" s="17">
        <v>0.40531046387625203</v>
      </c>
      <c r="CK193" s="17">
        <v>0.37314023677879099</v>
      </c>
      <c r="CL193" s="17">
        <v>0.41947654591343603</v>
      </c>
    </row>
    <row r="194" spans="2:90" x14ac:dyDescent="0.25">
      <c r="B194" t="s">
        <v>180</v>
      </c>
      <c r="C194" s="17">
        <v>0.196049092344944</v>
      </c>
      <c r="D194" s="17">
        <v>0.19496493211193</v>
      </c>
      <c r="E194" s="17">
        <v>0.19790903482589201</v>
      </c>
      <c r="F194" s="17"/>
      <c r="G194" s="17">
        <v>0.22427282878195301</v>
      </c>
      <c r="H194" s="17">
        <v>0.21936338796879001</v>
      </c>
      <c r="I194" s="17">
        <v>0.20017465850246399</v>
      </c>
      <c r="J194" s="17">
        <v>0.21343830760506699</v>
      </c>
      <c r="K194" s="17">
        <v>0.169477784883559</v>
      </c>
      <c r="L194" s="17">
        <v>0.16920470566121501</v>
      </c>
      <c r="M194" s="17"/>
      <c r="N194" s="17">
        <v>0.18510828404254401</v>
      </c>
      <c r="O194" s="17">
        <v>0.209025893140282</v>
      </c>
      <c r="P194" s="17">
        <v>0.21834960825649999</v>
      </c>
      <c r="Q194" s="17">
        <v>0.17439186054233899</v>
      </c>
      <c r="R194" s="17"/>
      <c r="S194" s="17">
        <v>0.25184891323806302</v>
      </c>
      <c r="T194" s="17">
        <v>0.177913110263268</v>
      </c>
      <c r="U194" s="17">
        <v>0.16738905015650499</v>
      </c>
      <c r="V194" s="17">
        <v>0.169811043736253</v>
      </c>
      <c r="W194" s="17">
        <v>0.187802255753553</v>
      </c>
      <c r="X194" s="17">
        <v>0.22058897146523901</v>
      </c>
      <c r="Y194" s="17">
        <v>0.19840875233611999</v>
      </c>
      <c r="Z194" s="17">
        <v>0.226345685542683</v>
      </c>
      <c r="AA194" s="17">
        <v>0.169028226333897</v>
      </c>
      <c r="AB194" s="17"/>
      <c r="AC194" s="17">
        <v>0.210192471163482</v>
      </c>
      <c r="AD194" s="17">
        <v>0.16997804708876299</v>
      </c>
      <c r="AE194" s="17">
        <v>0.21820262323287401</v>
      </c>
      <c r="AF194" s="17"/>
      <c r="AG194" s="17">
        <v>0.210801165138951</v>
      </c>
      <c r="AH194" s="17">
        <v>0.17653715215180699</v>
      </c>
      <c r="AI194" s="17">
        <v>0.18489107717369499</v>
      </c>
      <c r="AJ194" s="17">
        <v>0.236634218473667</v>
      </c>
      <c r="AK194" s="17"/>
      <c r="AL194" s="17">
        <v>0.18594846329761999</v>
      </c>
      <c r="AM194" s="17">
        <v>0.22304652973570499</v>
      </c>
      <c r="AN194" s="17">
        <v>0.17001931029136999</v>
      </c>
      <c r="AO194" s="17">
        <v>0.21729181469421199</v>
      </c>
      <c r="AP194" s="17">
        <v>0.15118634932080599</v>
      </c>
      <c r="AQ194" s="17"/>
      <c r="AR194" s="17">
        <v>0.19762653457478199</v>
      </c>
      <c r="AS194" s="17">
        <v>0.175716677792052</v>
      </c>
      <c r="AT194" s="17">
        <v>0.20767891109247499</v>
      </c>
      <c r="AU194" s="17">
        <v>0.194482755807144</v>
      </c>
      <c r="AV194" s="17">
        <v>0.22575968098323401</v>
      </c>
      <c r="AW194" s="17"/>
      <c r="AX194" s="17">
        <v>0.22886161706007599</v>
      </c>
      <c r="AY194" s="17">
        <v>0.194655323384131</v>
      </c>
      <c r="AZ194" s="17">
        <v>0.21413262996794799</v>
      </c>
      <c r="BA194" s="17">
        <v>0.18906761587778501</v>
      </c>
      <c r="BB194" s="17">
        <v>0.14328147221867699</v>
      </c>
      <c r="BC194" s="17">
        <v>0.15291181195407699</v>
      </c>
      <c r="BD194" s="17"/>
      <c r="BE194" s="17">
        <v>0.19616109501666201</v>
      </c>
      <c r="BF194" s="17">
        <v>0.21187540445934799</v>
      </c>
      <c r="BG194" s="17">
        <v>0.180117831874782</v>
      </c>
      <c r="BH194" s="17"/>
      <c r="BI194" s="17">
        <v>0.170889921085147</v>
      </c>
      <c r="BJ194" s="17">
        <v>0.202436434722745</v>
      </c>
      <c r="BK194" s="17"/>
      <c r="BL194" s="17">
        <v>0.182377734688075</v>
      </c>
      <c r="BM194" s="17">
        <v>0.22287331264924101</v>
      </c>
      <c r="BN194" s="17">
        <v>0.233548541247422</v>
      </c>
      <c r="BO194" s="17">
        <v>0.20086993057104</v>
      </c>
      <c r="BP194" s="17">
        <v>0.17550069338355201</v>
      </c>
      <c r="BQ194" s="17"/>
      <c r="BR194" s="17">
        <v>0.193806534623994</v>
      </c>
      <c r="BS194" s="17">
        <v>0.217840815612421</v>
      </c>
      <c r="BT194" s="17">
        <v>0.17245800806061901</v>
      </c>
      <c r="BU194" s="17">
        <v>0.23378109098192901</v>
      </c>
      <c r="BV194" s="17"/>
      <c r="BW194" s="17">
        <v>0.206913028603807</v>
      </c>
      <c r="BX194" s="17">
        <v>0.17460013607437899</v>
      </c>
      <c r="BY194" s="17">
        <v>0.21218508886655801</v>
      </c>
      <c r="BZ194" s="17">
        <v>0.18534931739347499</v>
      </c>
      <c r="CA194" s="17">
        <v>0.19843037937414101</v>
      </c>
      <c r="CB194" s="17"/>
      <c r="CC194" s="17">
        <v>0.20161426710212599</v>
      </c>
      <c r="CD194" s="17">
        <v>0.24301105700422701</v>
      </c>
      <c r="CE194" s="17">
        <v>0.20714011255945899</v>
      </c>
      <c r="CF194" s="17">
        <v>0.18012100191719499</v>
      </c>
      <c r="CG194" s="17">
        <v>0.1906016236626</v>
      </c>
      <c r="CH194" s="17">
        <v>0.180966889474027</v>
      </c>
      <c r="CI194" s="17">
        <v>0.19569353286882399</v>
      </c>
      <c r="CJ194" s="17">
        <v>0.17776293079195901</v>
      </c>
      <c r="CK194" s="17">
        <v>0.20636895488169399</v>
      </c>
      <c r="CL194" s="17">
        <v>0.15147965456142101</v>
      </c>
    </row>
    <row r="195" spans="2:90" x14ac:dyDescent="0.25">
      <c r="B195" t="s">
        <v>181</v>
      </c>
      <c r="C195" s="17">
        <v>0.173570707195007</v>
      </c>
      <c r="D195" s="17">
        <v>0.167913232190809</v>
      </c>
      <c r="E195" s="17">
        <v>0.17818839003017101</v>
      </c>
      <c r="F195" s="17"/>
      <c r="G195" s="17">
        <v>0.21279583485981701</v>
      </c>
      <c r="H195" s="17">
        <v>0.278782980028775</v>
      </c>
      <c r="I195" s="17">
        <v>0.17553974461445801</v>
      </c>
      <c r="J195" s="17">
        <v>0.122013848225383</v>
      </c>
      <c r="K195" s="17">
        <v>0.15826736857374599</v>
      </c>
      <c r="L195" s="17">
        <v>0.12530753613451301</v>
      </c>
      <c r="M195" s="17"/>
      <c r="N195" s="17">
        <v>0.15686112382606199</v>
      </c>
      <c r="O195" s="17">
        <v>0.19427890946065601</v>
      </c>
      <c r="P195" s="17">
        <v>0.16141656876080199</v>
      </c>
      <c r="Q195" s="17">
        <v>0.18235084058942</v>
      </c>
      <c r="R195" s="17"/>
      <c r="S195" s="17">
        <v>0.247226079760206</v>
      </c>
      <c r="T195" s="17">
        <v>0.18516907919355199</v>
      </c>
      <c r="U195" s="17">
        <v>0.18908440898199499</v>
      </c>
      <c r="V195" s="17">
        <v>0.143662178357228</v>
      </c>
      <c r="W195" s="17">
        <v>0.12244159709008801</v>
      </c>
      <c r="X195" s="17">
        <v>0.12772169756909901</v>
      </c>
      <c r="Y195" s="17">
        <v>0.15147533956782799</v>
      </c>
      <c r="Z195" s="17">
        <v>0.162704027577356</v>
      </c>
      <c r="AA195" s="17">
        <v>0.175081003999041</v>
      </c>
      <c r="AB195" s="17"/>
      <c r="AC195" s="17">
        <v>0.128168661106487</v>
      </c>
      <c r="AD195" s="17">
        <v>0.20485642031370899</v>
      </c>
      <c r="AE195" s="17">
        <v>0.18749282839110701</v>
      </c>
      <c r="AF195" s="17"/>
      <c r="AG195" s="17">
        <v>0.120468078848223</v>
      </c>
      <c r="AH195" s="17">
        <v>0.24495000277486301</v>
      </c>
      <c r="AI195" s="17">
        <v>0.18762665655501601</v>
      </c>
      <c r="AJ195" s="17">
        <v>0.116846333893957</v>
      </c>
      <c r="AK195" s="17"/>
      <c r="AL195" s="17">
        <v>0.175377658493513</v>
      </c>
      <c r="AM195" s="17">
        <v>0.159040634883584</v>
      </c>
      <c r="AN195" s="17">
        <v>0.19796269480900899</v>
      </c>
      <c r="AO195" s="17">
        <v>0.19623998450162999</v>
      </c>
      <c r="AP195" s="17">
        <v>0.158609402663315</v>
      </c>
      <c r="AQ195" s="17"/>
      <c r="AR195" s="17">
        <v>0.16543581856150799</v>
      </c>
      <c r="AS195" s="17">
        <v>0.18070979683966901</v>
      </c>
      <c r="AT195" s="17">
        <v>0.176068605854973</v>
      </c>
      <c r="AU195" s="17">
        <v>0.181031301121205</v>
      </c>
      <c r="AV195" s="17">
        <v>0.15547278364400599</v>
      </c>
      <c r="AW195" s="17"/>
      <c r="AX195" s="17">
        <v>0.22962443815290401</v>
      </c>
      <c r="AY195" s="17">
        <v>0.177250648053868</v>
      </c>
      <c r="AZ195" s="17">
        <v>0.158873892431969</v>
      </c>
      <c r="BA195" s="17">
        <v>0.15156816290500499</v>
      </c>
      <c r="BB195" s="17">
        <v>9.9422431985996096E-2</v>
      </c>
      <c r="BC195" s="17">
        <v>0.16916538799446201</v>
      </c>
      <c r="BD195" s="17"/>
      <c r="BE195" s="17">
        <v>0.17635981192220601</v>
      </c>
      <c r="BF195" s="17">
        <v>0.214297031672504</v>
      </c>
      <c r="BG195" s="17">
        <v>0.134202358928323</v>
      </c>
      <c r="BH195" s="17"/>
      <c r="BI195" s="17">
        <v>0.20337267143165699</v>
      </c>
      <c r="BJ195" s="17">
        <v>0.16600466508873801</v>
      </c>
      <c r="BK195" s="17"/>
      <c r="BL195" s="17">
        <v>0.126976323932807</v>
      </c>
      <c r="BM195" s="17">
        <v>0.13271823972260199</v>
      </c>
      <c r="BN195" s="17">
        <v>0.227087378331191</v>
      </c>
      <c r="BO195" s="17">
        <v>0.24200452359201299</v>
      </c>
      <c r="BP195" s="17">
        <v>0.26604131991194402</v>
      </c>
      <c r="BQ195" s="17"/>
      <c r="BR195" s="17">
        <v>0.16054494503595901</v>
      </c>
      <c r="BS195" s="17">
        <v>0.18505383849856699</v>
      </c>
      <c r="BT195" s="17">
        <v>0.290175322431516</v>
      </c>
      <c r="BU195" s="17">
        <v>0.2690884625246</v>
      </c>
      <c r="BV195" s="17"/>
      <c r="BW195" s="17">
        <v>0.17565665338563899</v>
      </c>
      <c r="BX195" s="17">
        <v>0.16016870522881299</v>
      </c>
      <c r="BY195" s="17">
        <v>0.18627866497391801</v>
      </c>
      <c r="BZ195" s="17">
        <v>0.16430958219849401</v>
      </c>
      <c r="CA195" s="17">
        <v>0.18138285865218601</v>
      </c>
      <c r="CB195" s="17"/>
      <c r="CC195" s="17">
        <v>0.198189456874725</v>
      </c>
      <c r="CD195" s="17">
        <v>0.17970266544462499</v>
      </c>
      <c r="CE195" s="17">
        <v>0.220095426212293</v>
      </c>
      <c r="CF195" s="17">
        <v>0.18596393022621799</v>
      </c>
      <c r="CG195" s="17">
        <v>0.16181242609910701</v>
      </c>
      <c r="CH195" s="17">
        <v>0.18659880842764201</v>
      </c>
      <c r="CI195" s="17">
        <v>0.17433591708933399</v>
      </c>
      <c r="CJ195" s="17">
        <v>0.142757137822946</v>
      </c>
      <c r="CK195" s="17">
        <v>0.11778802876283299</v>
      </c>
      <c r="CL195" s="17">
        <v>0.147675323365411</v>
      </c>
    </row>
    <row r="196" spans="2:90" x14ac:dyDescent="0.25">
      <c r="B196" t="s">
        <v>182</v>
      </c>
      <c r="C196" s="17">
        <v>0.162336178383962</v>
      </c>
      <c r="D196" s="17">
        <v>0.161876192117029</v>
      </c>
      <c r="E196" s="17">
        <v>0.16118829985830599</v>
      </c>
      <c r="F196" s="17"/>
      <c r="G196" s="17">
        <v>0.164257588504093</v>
      </c>
      <c r="H196" s="17">
        <v>0.141241121119069</v>
      </c>
      <c r="I196" s="17">
        <v>0.16318298609694601</v>
      </c>
      <c r="J196" s="17">
        <v>0.16410017375279101</v>
      </c>
      <c r="K196" s="17">
        <v>0.16630370719985699</v>
      </c>
      <c r="L196" s="17">
        <v>0.172276844228474</v>
      </c>
      <c r="M196" s="17"/>
      <c r="N196" s="17">
        <v>0.19136100297914899</v>
      </c>
      <c r="O196" s="17">
        <v>0.16881105298003901</v>
      </c>
      <c r="P196" s="17">
        <v>0.13938184767318201</v>
      </c>
      <c r="Q196" s="17">
        <v>0.145908829511847</v>
      </c>
      <c r="R196" s="17"/>
      <c r="S196" s="17">
        <v>0.16622936274696001</v>
      </c>
      <c r="T196" s="17">
        <v>0.16505699452891201</v>
      </c>
      <c r="U196" s="17">
        <v>0.15869682184233599</v>
      </c>
      <c r="V196" s="17">
        <v>0.187943606483089</v>
      </c>
      <c r="W196" s="17">
        <v>0.16162693288525401</v>
      </c>
      <c r="X196" s="17">
        <v>0.153439806734294</v>
      </c>
      <c r="Y196" s="17">
        <v>0.15843348139160901</v>
      </c>
      <c r="Z196" s="17">
        <v>0.11354687813848199</v>
      </c>
      <c r="AA196" s="17">
        <v>0.16400051882609401</v>
      </c>
      <c r="AB196" s="17"/>
      <c r="AC196" s="17">
        <v>0.106070122651411</v>
      </c>
      <c r="AD196" s="17">
        <v>0.236282897018434</v>
      </c>
      <c r="AE196" s="17">
        <v>0.119222122876016</v>
      </c>
      <c r="AF196" s="17"/>
      <c r="AG196" s="17">
        <v>0.118489808196702</v>
      </c>
      <c r="AH196" s="17">
        <v>0.194689065917242</v>
      </c>
      <c r="AI196" s="17">
        <v>0.271394442460487</v>
      </c>
      <c r="AJ196" s="17">
        <v>6.2563297532931494E-2</v>
      </c>
      <c r="AK196" s="17"/>
      <c r="AL196" s="17">
        <v>0.117528015994115</v>
      </c>
      <c r="AM196" s="17">
        <v>0.15442911769418199</v>
      </c>
      <c r="AN196" s="17">
        <v>0.20146985206236501</v>
      </c>
      <c r="AO196" s="17">
        <v>0.20046029491022599</v>
      </c>
      <c r="AP196" s="17">
        <v>0.28522881872359601</v>
      </c>
      <c r="AQ196" s="17"/>
      <c r="AR196" s="17">
        <v>0.140133133800767</v>
      </c>
      <c r="AS196" s="17">
        <v>0.170663175883733</v>
      </c>
      <c r="AT196" s="17">
        <v>0.147368853544846</v>
      </c>
      <c r="AU196" s="17">
        <v>0.169121143592185</v>
      </c>
      <c r="AV196" s="17">
        <v>0.19468431347193199</v>
      </c>
      <c r="AW196" s="17"/>
      <c r="AX196" s="17">
        <v>0.151709599605517</v>
      </c>
      <c r="AY196" s="17">
        <v>0.16774927294839301</v>
      </c>
      <c r="AZ196" s="17">
        <v>0.171565059532159</v>
      </c>
      <c r="BA196" s="17">
        <v>0.134898813305068</v>
      </c>
      <c r="BB196" s="17">
        <v>0.205923863593377</v>
      </c>
      <c r="BC196" s="17">
        <v>0.158030653184454</v>
      </c>
      <c r="BD196" s="17"/>
      <c r="BE196" s="17">
        <v>0.17746261062395799</v>
      </c>
      <c r="BF196" s="17">
        <v>0.143464329994372</v>
      </c>
      <c r="BG196" s="17">
        <v>0.16262066635289699</v>
      </c>
      <c r="BH196" s="17"/>
      <c r="BI196" s="17">
        <v>0.15911317130411701</v>
      </c>
      <c r="BJ196" s="17">
        <v>0.16315442670750499</v>
      </c>
      <c r="BK196" s="17"/>
      <c r="BL196" s="17">
        <v>0.17309399013434201</v>
      </c>
      <c r="BM196" s="17">
        <v>0.17352120713463201</v>
      </c>
      <c r="BN196" s="17">
        <v>0.135628420767714</v>
      </c>
      <c r="BO196" s="17">
        <v>0.12946769361056501</v>
      </c>
      <c r="BP196" s="17">
        <v>0.156304992972082</v>
      </c>
      <c r="BQ196" s="17"/>
      <c r="BR196" s="17">
        <v>0.16444191764944499</v>
      </c>
      <c r="BS196" s="17">
        <v>0.117303388710088</v>
      </c>
      <c r="BT196" s="17">
        <v>0.16889430918308199</v>
      </c>
      <c r="BU196" s="17">
        <v>0.19141123922103001</v>
      </c>
      <c r="BV196" s="17"/>
      <c r="BW196" s="17">
        <v>0.157473294834091</v>
      </c>
      <c r="BX196" s="17">
        <v>0.180347348272414</v>
      </c>
      <c r="BY196" s="17">
        <v>0.18143106241367399</v>
      </c>
      <c r="BZ196" s="17">
        <v>0.15576718771516199</v>
      </c>
      <c r="CA196" s="17">
        <v>0.144942621207936</v>
      </c>
      <c r="CB196" s="17"/>
      <c r="CC196" s="17">
        <v>0.14383456616565601</v>
      </c>
      <c r="CD196" s="17">
        <v>0.14166181888604301</v>
      </c>
      <c r="CE196" s="17">
        <v>0.16452600986816701</v>
      </c>
      <c r="CF196" s="17">
        <v>0.145012671209302</v>
      </c>
      <c r="CG196" s="17">
        <v>0.194270956208384</v>
      </c>
      <c r="CH196" s="17">
        <v>0.210772168725612</v>
      </c>
      <c r="CI196" s="17">
        <v>0.15355457601897499</v>
      </c>
      <c r="CJ196" s="17">
        <v>0.16801271839825199</v>
      </c>
      <c r="CK196" s="17">
        <v>0.18089033820987399</v>
      </c>
      <c r="CL196" s="17">
        <v>0.14419306116592601</v>
      </c>
    </row>
    <row r="197" spans="2:90" x14ac:dyDescent="0.25">
      <c r="B197" t="s">
        <v>183</v>
      </c>
      <c r="C197" s="17">
        <v>0.14267475114522801</v>
      </c>
      <c r="D197" s="17">
        <v>0.16726193241087101</v>
      </c>
      <c r="E197" s="17">
        <v>0.119858185947763</v>
      </c>
      <c r="F197" s="17"/>
      <c r="G197" s="17">
        <v>0.20214368592443299</v>
      </c>
      <c r="H197" s="17">
        <v>0.20044704167480101</v>
      </c>
      <c r="I197" s="17">
        <v>0.16633853783347999</v>
      </c>
      <c r="J197" s="17">
        <v>0.119490014630191</v>
      </c>
      <c r="K197" s="17">
        <v>0.111065523077977</v>
      </c>
      <c r="L197" s="17">
        <v>9.5544997459761E-2</v>
      </c>
      <c r="M197" s="17"/>
      <c r="N197" s="17">
        <v>0.18013655083966701</v>
      </c>
      <c r="O197" s="17">
        <v>0.13903347886925199</v>
      </c>
      <c r="P197" s="17">
        <v>0.13465033686677799</v>
      </c>
      <c r="Q197" s="17">
        <v>0.112083593844556</v>
      </c>
      <c r="R197" s="17"/>
      <c r="S197" s="17">
        <v>0.17010407152618201</v>
      </c>
      <c r="T197" s="17">
        <v>0.145430034717309</v>
      </c>
      <c r="U197" s="17">
        <v>0.13497015268909801</v>
      </c>
      <c r="V197" s="17">
        <v>0.13208634535205899</v>
      </c>
      <c r="W197" s="17">
        <v>0.14714106654245099</v>
      </c>
      <c r="X197" s="17">
        <v>0.12553326175662399</v>
      </c>
      <c r="Y197" s="17">
        <v>0.1620075223488</v>
      </c>
      <c r="Z197" s="17">
        <v>0.170039705611787</v>
      </c>
      <c r="AA197" s="17">
        <v>0.107422742551712</v>
      </c>
      <c r="AB197" s="17"/>
      <c r="AC197" s="17">
        <v>0.13237548819245401</v>
      </c>
      <c r="AD197" s="17">
        <v>0.12739365118232099</v>
      </c>
      <c r="AE197" s="17">
        <v>0.17798603481261199</v>
      </c>
      <c r="AF197" s="17"/>
      <c r="AG197" s="17">
        <v>0.18527948253149301</v>
      </c>
      <c r="AH197" s="17">
        <v>0.13413441113232899</v>
      </c>
      <c r="AI197" s="17">
        <v>0.10981352213088499</v>
      </c>
      <c r="AJ197" s="17">
        <v>0.16792948718150499</v>
      </c>
      <c r="AK197" s="17"/>
      <c r="AL197" s="17">
        <v>0.107290326371584</v>
      </c>
      <c r="AM197" s="17">
        <v>0.12703445297209601</v>
      </c>
      <c r="AN197" s="17">
        <v>0.164301672101938</v>
      </c>
      <c r="AO197" s="17">
        <v>0.20654017156778601</v>
      </c>
      <c r="AP197" s="17">
        <v>0.27773555118407101</v>
      </c>
      <c r="AQ197" s="17"/>
      <c r="AR197" s="17">
        <v>0.115443905333073</v>
      </c>
      <c r="AS197" s="17">
        <v>0.120603079232928</v>
      </c>
      <c r="AT197" s="17">
        <v>0.14709891685275001</v>
      </c>
      <c r="AU197" s="17">
        <v>0.15916976593037699</v>
      </c>
      <c r="AV197" s="17">
        <v>0.200883767982556</v>
      </c>
      <c r="AW197" s="17"/>
      <c r="AX197" s="17">
        <v>0.191335008877867</v>
      </c>
      <c r="AY197" s="17">
        <v>0.14345671638331001</v>
      </c>
      <c r="AZ197" s="17">
        <v>0.116353518343024</v>
      </c>
      <c r="BA197" s="17">
        <v>0.11654260784581</v>
      </c>
      <c r="BB197" s="17">
        <v>0.12040337631883199</v>
      </c>
      <c r="BC197" s="17">
        <v>0.12254652728738701</v>
      </c>
      <c r="BD197" s="17"/>
      <c r="BE197" s="17">
        <v>0.14477707430182801</v>
      </c>
      <c r="BF197" s="17">
        <v>0.18737002359576699</v>
      </c>
      <c r="BG197" s="17">
        <v>9.9628328043624204E-2</v>
      </c>
      <c r="BH197" s="17"/>
      <c r="BI197" s="17">
        <v>9.7122958895655906E-2</v>
      </c>
      <c r="BJ197" s="17">
        <v>0.154239317005369</v>
      </c>
      <c r="BK197" s="17"/>
      <c r="BL197" s="17">
        <v>0.13610913395648899</v>
      </c>
      <c r="BM197" s="17">
        <v>0.149614081189725</v>
      </c>
      <c r="BN197" s="17">
        <v>0.104170689678729</v>
      </c>
      <c r="BO197" s="17">
        <v>0.16986813773558301</v>
      </c>
      <c r="BP197" s="17">
        <v>0.149723994650416</v>
      </c>
      <c r="BQ197" s="17"/>
      <c r="BR197" s="17">
        <v>0.124153554402657</v>
      </c>
      <c r="BS197" s="17">
        <v>0.23457097109090699</v>
      </c>
      <c r="BT197" s="17">
        <v>0.247069646901278</v>
      </c>
      <c r="BU197" s="17">
        <v>0.20939246581175999</v>
      </c>
      <c r="BV197" s="17"/>
      <c r="BW197" s="17">
        <v>0.170469891267645</v>
      </c>
      <c r="BX197" s="17">
        <v>0.142619153743514</v>
      </c>
      <c r="BY197" s="17">
        <v>0.12197983598268</v>
      </c>
      <c r="BZ197" s="17">
        <v>0.146029931691077</v>
      </c>
      <c r="CA197" s="17">
        <v>0.12516342389580701</v>
      </c>
      <c r="CB197" s="17"/>
      <c r="CC197" s="17">
        <v>0.13816792984415999</v>
      </c>
      <c r="CD197" s="17">
        <v>0.12590617573458199</v>
      </c>
      <c r="CE197" s="17">
        <v>0.133639795632498</v>
      </c>
      <c r="CF197" s="17">
        <v>0.15079228489518301</v>
      </c>
      <c r="CG197" s="17">
        <v>0.16379694315169399</v>
      </c>
      <c r="CH197" s="17">
        <v>0.11003240980866801</v>
      </c>
      <c r="CI197" s="17">
        <v>0.142004541488081</v>
      </c>
      <c r="CJ197" s="17">
        <v>0.124325665877784</v>
      </c>
      <c r="CK197" s="17">
        <v>0.157422109398064</v>
      </c>
      <c r="CL197" s="17">
        <v>0.16341658775422099</v>
      </c>
    </row>
    <row r="198" spans="2:90" x14ac:dyDescent="0.25">
      <c r="B198" t="s">
        <v>184</v>
      </c>
      <c r="C198" s="17">
        <v>9.8896388601343602E-2</v>
      </c>
      <c r="D198" s="17">
        <v>0.123478825111556</v>
      </c>
      <c r="E198" s="17">
        <v>7.6315883950538094E-2</v>
      </c>
      <c r="F198" s="17"/>
      <c r="G198" s="17">
        <v>0.126180634469687</v>
      </c>
      <c r="H198" s="17">
        <v>0.112240735051007</v>
      </c>
      <c r="I198" s="17">
        <v>8.5228407783557697E-2</v>
      </c>
      <c r="J198" s="17">
        <v>0.10640737231296001</v>
      </c>
      <c r="K198" s="17">
        <v>0.10127738089183801</v>
      </c>
      <c r="L198" s="17">
        <v>7.9523601972690497E-2</v>
      </c>
      <c r="M198" s="17"/>
      <c r="N198" s="17">
        <v>0.134726903131764</v>
      </c>
      <c r="O198" s="17">
        <v>9.4872101879715204E-2</v>
      </c>
      <c r="P198" s="17">
        <v>8.8735593173129207E-2</v>
      </c>
      <c r="Q198" s="17">
        <v>7.2694134909633001E-2</v>
      </c>
      <c r="R198" s="17"/>
      <c r="S198" s="17">
        <v>0.14390729575050401</v>
      </c>
      <c r="T198" s="17">
        <v>0.10260817651813101</v>
      </c>
      <c r="U198" s="17">
        <v>8.3713559114772906E-2</v>
      </c>
      <c r="V198" s="17">
        <v>0.104990460878432</v>
      </c>
      <c r="W198" s="17">
        <v>0.10299866344275301</v>
      </c>
      <c r="X198" s="17">
        <v>9.4876341505036099E-2</v>
      </c>
      <c r="Y198" s="17">
        <v>7.1171226565853604E-2</v>
      </c>
      <c r="Z198" s="17">
        <v>5.9455029296862097E-2</v>
      </c>
      <c r="AA198" s="17">
        <v>8.2765274240289802E-2</v>
      </c>
      <c r="AB198" s="17"/>
      <c r="AC198" s="17">
        <v>3.1678470840377997E-2</v>
      </c>
      <c r="AD198" s="17">
        <v>0.178210393991863</v>
      </c>
      <c r="AE198" s="17">
        <v>7.9665672233462603E-2</v>
      </c>
      <c r="AF198" s="17"/>
      <c r="AG198" s="17">
        <v>5.85336266193194E-2</v>
      </c>
      <c r="AH198" s="17">
        <v>0.16434203348029799</v>
      </c>
      <c r="AI198" s="17">
        <v>0.19422468704811999</v>
      </c>
      <c r="AJ198" s="17">
        <v>3.8631821076802103E-2</v>
      </c>
      <c r="AK198" s="17"/>
      <c r="AL198" s="17">
        <v>6.3186070001927705E-2</v>
      </c>
      <c r="AM198" s="17">
        <v>8.6861320856224805E-2</v>
      </c>
      <c r="AN198" s="17">
        <v>0.12758526786095101</v>
      </c>
      <c r="AO198" s="17">
        <v>0.147565787930618</v>
      </c>
      <c r="AP198" s="17">
        <v>9.4624476081003703E-2</v>
      </c>
      <c r="AQ198" s="17"/>
      <c r="AR198" s="17">
        <v>9.1491740750373807E-2</v>
      </c>
      <c r="AS198" s="17">
        <v>8.0029859941565695E-2</v>
      </c>
      <c r="AT198" s="17">
        <v>0.10374678327287599</v>
      </c>
      <c r="AU198" s="17">
        <v>0.123737578328801</v>
      </c>
      <c r="AV198" s="17">
        <v>0.113006792188743</v>
      </c>
      <c r="AW198" s="17"/>
      <c r="AX198" s="17">
        <v>0.117664840534925</v>
      </c>
      <c r="AY198" s="17">
        <v>9.1533712605691195E-2</v>
      </c>
      <c r="AZ198" s="17">
        <v>0.11259724529722399</v>
      </c>
      <c r="BA198" s="17">
        <v>8.45640895573153E-2</v>
      </c>
      <c r="BB198" s="17">
        <v>9.8901219077906194E-2</v>
      </c>
      <c r="BC198" s="17">
        <v>7.6893190836186898E-2</v>
      </c>
      <c r="BD198" s="17"/>
      <c r="BE198" s="17">
        <v>0.11808092478226299</v>
      </c>
      <c r="BF198" s="17">
        <v>9.33140555518846E-2</v>
      </c>
      <c r="BG198" s="17">
        <v>8.0364198160451206E-2</v>
      </c>
      <c r="BH198" s="17"/>
      <c r="BI198" s="17">
        <v>9.2692844197618501E-2</v>
      </c>
      <c r="BJ198" s="17">
        <v>0.100471327682338</v>
      </c>
      <c r="BK198" s="17"/>
      <c r="BL198" s="17">
        <v>0.10723742924179799</v>
      </c>
      <c r="BM198" s="17">
        <v>9.7413071529295098E-2</v>
      </c>
      <c r="BN198" s="17">
        <v>7.3346917180886997E-2</v>
      </c>
      <c r="BO198" s="17">
        <v>7.3827465011765597E-2</v>
      </c>
      <c r="BP198" s="17">
        <v>0.107079197360664</v>
      </c>
      <c r="BQ198" s="17"/>
      <c r="BR198" s="17">
        <v>9.3964096960532206E-2</v>
      </c>
      <c r="BS198" s="17">
        <v>0.103812606616057</v>
      </c>
      <c r="BT198" s="17">
        <v>0.126666118626903</v>
      </c>
      <c r="BU198" s="17">
        <v>0.14376915860542999</v>
      </c>
      <c r="BV198" s="17"/>
      <c r="BW198" s="17">
        <v>0.111696933862745</v>
      </c>
      <c r="BX198" s="17">
        <v>0.11757087587448301</v>
      </c>
      <c r="BY198" s="17">
        <v>0.100127251141001</v>
      </c>
      <c r="BZ198" s="17">
        <v>7.4387374669053805E-2</v>
      </c>
      <c r="CA198" s="17">
        <v>9.0020219871182902E-2</v>
      </c>
      <c r="CB198" s="17"/>
      <c r="CC198" s="17">
        <v>9.6746928536921406E-2</v>
      </c>
      <c r="CD198" s="17">
        <v>8.9950455183612305E-2</v>
      </c>
      <c r="CE198" s="17">
        <v>0.10966063262032701</v>
      </c>
      <c r="CF198" s="17">
        <v>8.0608123802472897E-2</v>
      </c>
      <c r="CG198" s="17">
        <v>9.7284711278800298E-2</v>
      </c>
      <c r="CH198" s="17">
        <v>0.105084055916324</v>
      </c>
      <c r="CI198" s="17">
        <v>0.11203770780563301</v>
      </c>
      <c r="CJ198" s="17">
        <v>0.105607307439474</v>
      </c>
      <c r="CK198" s="17">
        <v>0.10463301315387299</v>
      </c>
      <c r="CL198" s="17">
        <v>8.55617659016953E-2</v>
      </c>
    </row>
    <row r="199" spans="2:90" x14ac:dyDescent="0.25">
      <c r="B199" t="s">
        <v>185</v>
      </c>
      <c r="C199" s="17">
        <v>9.2963099620270995E-2</v>
      </c>
      <c r="D199" s="17">
        <v>9.6889166753867204E-2</v>
      </c>
      <c r="E199" s="17">
        <v>8.9689473832543207E-2</v>
      </c>
      <c r="F199" s="17"/>
      <c r="G199" s="17">
        <v>5.5183523580168502E-2</v>
      </c>
      <c r="H199" s="17">
        <v>6.2504174108310995E-2</v>
      </c>
      <c r="I199" s="17">
        <v>7.3147555684621293E-2</v>
      </c>
      <c r="J199" s="17">
        <v>8.4593284910867803E-2</v>
      </c>
      <c r="K199" s="17">
        <v>0.12399482360008</v>
      </c>
      <c r="L199" s="17">
        <v>0.13075387905865099</v>
      </c>
      <c r="M199" s="17"/>
      <c r="N199" s="17">
        <v>0.106307284105201</v>
      </c>
      <c r="O199" s="17">
        <v>8.0738322445876004E-2</v>
      </c>
      <c r="P199" s="17">
        <v>0.10137710216589101</v>
      </c>
      <c r="Q199" s="17">
        <v>8.1919352364882903E-2</v>
      </c>
      <c r="R199" s="17"/>
      <c r="S199" s="17">
        <v>4.7941722475406602E-2</v>
      </c>
      <c r="T199" s="17">
        <v>0.114806439603096</v>
      </c>
      <c r="U199" s="17">
        <v>8.2605704462499902E-2</v>
      </c>
      <c r="V199" s="17">
        <v>0.12078360282261801</v>
      </c>
      <c r="W199" s="17">
        <v>0.102257516393412</v>
      </c>
      <c r="X199" s="17">
        <v>7.8080928215508993E-2</v>
      </c>
      <c r="Y199" s="17">
        <v>0.11545057409837001</v>
      </c>
      <c r="Z199" s="17">
        <v>0.12175950558373</v>
      </c>
      <c r="AA199" s="17">
        <v>8.2585015321801902E-2</v>
      </c>
      <c r="AB199" s="17"/>
      <c r="AC199" s="17">
        <v>0.12515817552422601</v>
      </c>
      <c r="AD199" s="17">
        <v>8.1114770169563602E-2</v>
      </c>
      <c r="AE199" s="17">
        <v>5.7711359927188101E-2</v>
      </c>
      <c r="AF199" s="17"/>
      <c r="AG199" s="17">
        <v>0.12075626565450299</v>
      </c>
      <c r="AH199" s="17">
        <v>6.5667055171850397E-2</v>
      </c>
      <c r="AI199" s="17">
        <v>6.7507178159770295E-2</v>
      </c>
      <c r="AJ199" s="17">
        <v>0.12884320428858201</v>
      </c>
      <c r="AK199" s="17"/>
      <c r="AL199" s="17">
        <v>8.78573417446816E-2</v>
      </c>
      <c r="AM199" s="17">
        <v>9.1548189553594006E-2</v>
      </c>
      <c r="AN199" s="17">
        <v>8.91271313000844E-2</v>
      </c>
      <c r="AO199" s="17">
        <v>6.7661050043661602E-2</v>
      </c>
      <c r="AP199" s="17">
        <v>5.4698295458751503E-2</v>
      </c>
      <c r="AQ199" s="17"/>
      <c r="AR199" s="17">
        <v>6.6524201805552699E-2</v>
      </c>
      <c r="AS199" s="17">
        <v>8.3843695836427104E-2</v>
      </c>
      <c r="AT199" s="17">
        <v>9.9320304602175002E-2</v>
      </c>
      <c r="AU199" s="17">
        <v>0.10976280143474799</v>
      </c>
      <c r="AV199" s="17">
        <v>0.10071334657675</v>
      </c>
      <c r="AW199" s="17"/>
      <c r="AX199" s="17">
        <v>4.9681656434756298E-2</v>
      </c>
      <c r="AY199" s="17">
        <v>9.1762732749480797E-2</v>
      </c>
      <c r="AZ199" s="17">
        <v>0.10117637509142299</v>
      </c>
      <c r="BA199" s="17">
        <v>0.108454098457423</v>
      </c>
      <c r="BB199" s="17">
        <v>0.134814835173413</v>
      </c>
      <c r="BC199" s="17">
        <v>0.13035723410349501</v>
      </c>
      <c r="BD199" s="17"/>
      <c r="BE199" s="17">
        <v>8.0217618761802098E-2</v>
      </c>
      <c r="BF199" s="17">
        <v>6.5121358696213993E-2</v>
      </c>
      <c r="BG199" s="17">
        <v>0.13519509452290401</v>
      </c>
      <c r="BH199" s="17"/>
      <c r="BI199" s="17">
        <v>5.6881021716638398E-2</v>
      </c>
      <c r="BJ199" s="17">
        <v>0.10212352000507401</v>
      </c>
      <c r="BK199" s="17"/>
      <c r="BL199" s="17">
        <v>0.12703212254124199</v>
      </c>
      <c r="BM199" s="17">
        <v>9.1592721738225399E-2</v>
      </c>
      <c r="BN199" s="17">
        <v>6.3128110742049007E-2</v>
      </c>
      <c r="BO199" s="17">
        <v>7.0073674932610505E-2</v>
      </c>
      <c r="BP199" s="17">
        <v>5.24191267658565E-2</v>
      </c>
      <c r="BQ199" s="17"/>
      <c r="BR199" s="17">
        <v>0.101594734889994</v>
      </c>
      <c r="BS199" s="17">
        <v>5.8502240622422902E-2</v>
      </c>
      <c r="BT199" s="17">
        <v>4.1873855384277098E-2</v>
      </c>
      <c r="BU199" s="17">
        <v>5.5378856653327098E-2</v>
      </c>
      <c r="BV199" s="17"/>
      <c r="BW199" s="17">
        <v>9.8518432578761403E-2</v>
      </c>
      <c r="BX199" s="17">
        <v>0.11189906098464</v>
      </c>
      <c r="BY199" s="17">
        <v>9.1965224052629801E-2</v>
      </c>
      <c r="BZ199" s="17">
        <v>8.3467331699650801E-2</v>
      </c>
      <c r="CA199" s="17">
        <v>7.4590839712560697E-2</v>
      </c>
      <c r="CB199" s="17"/>
      <c r="CC199" s="17">
        <v>6.22096490924961E-2</v>
      </c>
      <c r="CD199" s="17">
        <v>8.2584155184585006E-2</v>
      </c>
      <c r="CE199" s="17">
        <v>6.6154513731271999E-2</v>
      </c>
      <c r="CF199" s="17">
        <v>6.8862148221914402E-2</v>
      </c>
      <c r="CG199" s="17">
        <v>9.2837380238717696E-2</v>
      </c>
      <c r="CH199" s="17">
        <v>0.10689219087374</v>
      </c>
      <c r="CI199" s="17">
        <v>0.101814543874729</v>
      </c>
      <c r="CJ199" s="17">
        <v>9.3240290393599004E-2</v>
      </c>
      <c r="CK199" s="17">
        <v>0.12691389390119101</v>
      </c>
      <c r="CL199" s="17">
        <v>0.14147617286307099</v>
      </c>
    </row>
    <row r="200" spans="2:90" x14ac:dyDescent="0.25">
      <c r="B200" t="s">
        <v>186</v>
      </c>
      <c r="C200" s="17">
        <v>6.2951645552676794E-2</v>
      </c>
      <c r="D200" s="17">
        <v>6.7509495935842198E-2</v>
      </c>
      <c r="E200" s="17">
        <v>5.8957334010921798E-2</v>
      </c>
      <c r="F200" s="17"/>
      <c r="G200" s="17">
        <v>7.6902294215243194E-2</v>
      </c>
      <c r="H200" s="17">
        <v>7.3192829173483701E-2</v>
      </c>
      <c r="I200" s="17">
        <v>5.8659826187297398E-2</v>
      </c>
      <c r="J200" s="17">
        <v>4.64933627799093E-2</v>
      </c>
      <c r="K200" s="17">
        <v>6.6621971690008303E-2</v>
      </c>
      <c r="L200" s="17">
        <v>6.1507947099447298E-2</v>
      </c>
      <c r="M200" s="17"/>
      <c r="N200" s="17">
        <v>5.2974067517638099E-2</v>
      </c>
      <c r="O200" s="17">
        <v>5.4897324133394099E-2</v>
      </c>
      <c r="P200" s="17">
        <v>6.4251692526816007E-2</v>
      </c>
      <c r="Q200" s="17">
        <v>8.0930261764209699E-2</v>
      </c>
      <c r="R200" s="17"/>
      <c r="S200" s="17">
        <v>6.3822051778069294E-2</v>
      </c>
      <c r="T200" s="17">
        <v>5.1412376048657699E-2</v>
      </c>
      <c r="U200" s="17">
        <v>6.31283078492786E-2</v>
      </c>
      <c r="V200" s="17">
        <v>3.77851213280226E-2</v>
      </c>
      <c r="W200" s="17">
        <v>7.2905668402498305E-2</v>
      </c>
      <c r="X200" s="17">
        <v>9.0299229013874494E-2</v>
      </c>
      <c r="Y200" s="17">
        <v>6.8313652133279307E-2</v>
      </c>
      <c r="Z200" s="17">
        <v>5.3593782346983698E-2</v>
      </c>
      <c r="AA200" s="17">
        <v>6.8331203998607995E-2</v>
      </c>
      <c r="AB200" s="17"/>
      <c r="AC200" s="17">
        <v>8.1103417734830194E-2</v>
      </c>
      <c r="AD200" s="17">
        <v>4.6841224900126002E-2</v>
      </c>
      <c r="AE200" s="17">
        <v>5.7894389739808698E-2</v>
      </c>
      <c r="AF200" s="17"/>
      <c r="AG200" s="17">
        <v>6.6038965672128302E-2</v>
      </c>
      <c r="AH200" s="17">
        <v>5.41888637417181E-2</v>
      </c>
      <c r="AI200" s="17">
        <v>2.7564408537984902E-2</v>
      </c>
      <c r="AJ200" s="17">
        <v>9.4399461796493195E-2</v>
      </c>
      <c r="AK200" s="17"/>
      <c r="AL200" s="17">
        <v>7.3645068615147094E-2</v>
      </c>
      <c r="AM200" s="17">
        <v>6.5542074367372194E-2</v>
      </c>
      <c r="AN200" s="17">
        <v>4.5005925602552503E-2</v>
      </c>
      <c r="AO200" s="17">
        <v>6.8064534901490295E-2</v>
      </c>
      <c r="AP200" s="17">
        <v>0.12276071678863699</v>
      </c>
      <c r="AQ200" s="17"/>
      <c r="AR200" s="17">
        <v>6.4568761641536895E-2</v>
      </c>
      <c r="AS200" s="17">
        <v>6.6011348075687204E-2</v>
      </c>
      <c r="AT200" s="17">
        <v>6.6485207113119296E-2</v>
      </c>
      <c r="AU200" s="17">
        <v>6.1440326113831802E-2</v>
      </c>
      <c r="AV200" s="17">
        <v>5.3036948618654697E-2</v>
      </c>
      <c r="AW200" s="17"/>
      <c r="AX200" s="17">
        <v>7.3610124796859397E-2</v>
      </c>
      <c r="AY200" s="17">
        <v>5.6527515886831498E-2</v>
      </c>
      <c r="AZ200" s="17">
        <v>5.8619669178799398E-2</v>
      </c>
      <c r="BA200" s="17">
        <v>6.50562022386625E-2</v>
      </c>
      <c r="BB200" s="17">
        <v>5.31167933742955E-2</v>
      </c>
      <c r="BC200" s="17">
        <v>7.7244717943574404E-2</v>
      </c>
      <c r="BD200" s="17"/>
      <c r="BE200" s="17">
        <v>6.3157199281067194E-2</v>
      </c>
      <c r="BF200" s="17">
        <v>7.2364010605744405E-2</v>
      </c>
      <c r="BG200" s="17">
        <v>5.5049460603710999E-2</v>
      </c>
      <c r="BH200" s="17"/>
      <c r="BI200" s="17">
        <v>7.1346954954417494E-2</v>
      </c>
      <c r="BJ200" s="17">
        <v>6.08202670997555E-2</v>
      </c>
      <c r="BK200" s="17"/>
      <c r="BL200" s="17">
        <v>6.4888605692872206E-2</v>
      </c>
      <c r="BM200" s="17">
        <v>5.8490831291106701E-2</v>
      </c>
      <c r="BN200" s="17">
        <v>7.6373726788965701E-2</v>
      </c>
      <c r="BO200" s="17">
        <v>7.4702070959158998E-2</v>
      </c>
      <c r="BP200" s="17">
        <v>5.7395315430517901E-2</v>
      </c>
      <c r="BQ200" s="17"/>
      <c r="BR200" s="17">
        <v>6.7634343810886094E-2</v>
      </c>
      <c r="BS200" s="17">
        <v>4.0979405822062297E-2</v>
      </c>
      <c r="BT200" s="17">
        <v>5.9013103126475501E-2</v>
      </c>
      <c r="BU200" s="17">
        <v>1.7904279099778399E-2</v>
      </c>
      <c r="BV200" s="17"/>
      <c r="BW200" s="17">
        <v>5.69642305909282E-2</v>
      </c>
      <c r="BX200" s="17">
        <v>5.7690067171872701E-2</v>
      </c>
      <c r="BY200" s="17">
        <v>6.1271122136336301E-2</v>
      </c>
      <c r="BZ200" s="17">
        <v>5.7287885848671297E-2</v>
      </c>
      <c r="CA200" s="17">
        <v>7.1602594473132594E-2</v>
      </c>
      <c r="CB200" s="17"/>
      <c r="CC200" s="17">
        <v>7.3863550937205799E-2</v>
      </c>
      <c r="CD200" s="17">
        <v>5.2518554536578499E-2</v>
      </c>
      <c r="CE200" s="17">
        <v>7.8027419583699298E-2</v>
      </c>
      <c r="CF200" s="17">
        <v>6.2764887021498794E-2</v>
      </c>
      <c r="CG200" s="17">
        <v>5.4162284070343097E-2</v>
      </c>
      <c r="CH200" s="17">
        <v>2.83726551413368E-2</v>
      </c>
      <c r="CI200" s="17">
        <v>5.4725573324679498E-2</v>
      </c>
      <c r="CJ200" s="17">
        <v>7.9844264788543104E-2</v>
      </c>
      <c r="CK200" s="17">
        <v>6.2696052835350596E-2</v>
      </c>
      <c r="CL200" s="17">
        <v>5.9564539163130099E-2</v>
      </c>
    </row>
    <row r="201" spans="2:90" x14ac:dyDescent="0.25">
      <c r="B201" t="s">
        <v>187</v>
      </c>
      <c r="C201" s="17">
        <v>5.9476969727090601E-2</v>
      </c>
      <c r="D201" s="17">
        <v>6.3208404359339096E-2</v>
      </c>
      <c r="E201" s="17">
        <v>5.6241126145071298E-2</v>
      </c>
      <c r="F201" s="17"/>
      <c r="G201" s="17">
        <v>0.120651524540907</v>
      </c>
      <c r="H201" s="17">
        <v>8.5385119947621602E-2</v>
      </c>
      <c r="I201" s="17">
        <v>6.6107572079703303E-2</v>
      </c>
      <c r="J201" s="17">
        <v>6.3335943414799395E-2</v>
      </c>
      <c r="K201" s="17">
        <v>3.7570222690091797E-2</v>
      </c>
      <c r="L201" s="17">
        <v>2.0739808482274299E-2</v>
      </c>
      <c r="M201" s="17"/>
      <c r="N201" s="17">
        <v>6.6250375669376194E-2</v>
      </c>
      <c r="O201" s="17">
        <v>5.6207076786157502E-2</v>
      </c>
      <c r="P201" s="17">
        <v>5.0015965901473003E-2</v>
      </c>
      <c r="Q201" s="17">
        <v>6.2027174320457699E-2</v>
      </c>
      <c r="R201" s="17"/>
      <c r="S201" s="17">
        <v>7.4455020921168694E-2</v>
      </c>
      <c r="T201" s="17">
        <v>5.8009289434028902E-2</v>
      </c>
      <c r="U201" s="17">
        <v>5.07676590806923E-2</v>
      </c>
      <c r="V201" s="17">
        <v>4.8868956230182302E-2</v>
      </c>
      <c r="W201" s="17">
        <v>4.89322510930187E-2</v>
      </c>
      <c r="X201" s="17">
        <v>4.5223677897127702E-2</v>
      </c>
      <c r="Y201" s="17">
        <v>8.3236645635363593E-2</v>
      </c>
      <c r="Z201" s="17">
        <v>4.1728000235245297E-2</v>
      </c>
      <c r="AA201" s="17">
        <v>6.6246923003632399E-2</v>
      </c>
      <c r="AB201" s="17"/>
      <c r="AC201" s="17">
        <v>4.34276969233343E-2</v>
      </c>
      <c r="AD201" s="17">
        <v>5.8583147284330103E-2</v>
      </c>
      <c r="AE201" s="17">
        <v>7.8671557796259006E-2</v>
      </c>
      <c r="AF201" s="17"/>
      <c r="AG201" s="17">
        <v>4.3249614567205101E-2</v>
      </c>
      <c r="AH201" s="17">
        <v>9.3432402280040502E-2</v>
      </c>
      <c r="AI201" s="17">
        <v>5.6836381248958998E-2</v>
      </c>
      <c r="AJ201" s="17">
        <v>3.3502330998333898E-2</v>
      </c>
      <c r="AK201" s="17"/>
      <c r="AL201" s="17">
        <v>4.3332255967295397E-2</v>
      </c>
      <c r="AM201" s="17">
        <v>5.4994221490591702E-2</v>
      </c>
      <c r="AN201" s="17">
        <v>7.2169285206807696E-2</v>
      </c>
      <c r="AO201" s="17">
        <v>8.7659969107809294E-2</v>
      </c>
      <c r="AP201" s="17">
        <v>9.1457697334743598E-2</v>
      </c>
      <c r="AQ201" s="17"/>
      <c r="AR201" s="17">
        <v>6.4293972108148204E-2</v>
      </c>
      <c r="AS201" s="17">
        <v>6.3965875670822098E-2</v>
      </c>
      <c r="AT201" s="17">
        <v>5.7413867407207601E-2</v>
      </c>
      <c r="AU201" s="17">
        <v>5.58186730775386E-2</v>
      </c>
      <c r="AV201" s="17">
        <v>6.1127123116874599E-2</v>
      </c>
      <c r="AW201" s="17"/>
      <c r="AX201" s="17">
        <v>8.2164991637299803E-2</v>
      </c>
      <c r="AY201" s="17">
        <v>5.1583061653142602E-2</v>
      </c>
      <c r="AZ201" s="17">
        <v>4.92267206154701E-2</v>
      </c>
      <c r="BA201" s="17">
        <v>5.9978707342645099E-2</v>
      </c>
      <c r="BB201" s="17">
        <v>5.0336760098347699E-2</v>
      </c>
      <c r="BC201" s="17">
        <v>4.7798786743967703E-2</v>
      </c>
      <c r="BD201" s="17"/>
      <c r="BE201" s="17">
        <v>6.9660142306216394E-2</v>
      </c>
      <c r="BF201" s="17">
        <v>8.21603542221368E-2</v>
      </c>
      <c r="BG201" s="17">
        <v>2.57213059924747E-2</v>
      </c>
      <c r="BH201" s="17"/>
      <c r="BI201" s="17">
        <v>7.2746322710109598E-2</v>
      </c>
      <c r="BJ201" s="17">
        <v>5.6108182267470698E-2</v>
      </c>
      <c r="BK201" s="17"/>
      <c r="BL201" s="17">
        <v>4.4424623753044797E-2</v>
      </c>
      <c r="BM201" s="17">
        <v>6.2607935428680206E-2</v>
      </c>
      <c r="BN201" s="17">
        <v>6.05916764524266E-2</v>
      </c>
      <c r="BO201" s="17">
        <v>7.1597212886577097E-2</v>
      </c>
      <c r="BP201" s="17">
        <v>7.3687126846071302E-2</v>
      </c>
      <c r="BQ201" s="17"/>
      <c r="BR201" s="17">
        <v>4.9309267145109602E-2</v>
      </c>
      <c r="BS201" s="17">
        <v>0.119189516339385</v>
      </c>
      <c r="BT201" s="17">
        <v>8.6557033334767206E-2</v>
      </c>
      <c r="BU201" s="17">
        <v>0.129501032156602</v>
      </c>
      <c r="BV201" s="17"/>
      <c r="BW201" s="17">
        <v>5.0185907526129003E-2</v>
      </c>
      <c r="BX201" s="17">
        <v>6.0929241924684997E-2</v>
      </c>
      <c r="BY201" s="17">
        <v>6.5277808941569093E-2</v>
      </c>
      <c r="BZ201" s="17">
        <v>7.6365156989303407E-2</v>
      </c>
      <c r="CA201" s="17">
        <v>4.9310042096656299E-2</v>
      </c>
      <c r="CB201" s="17"/>
      <c r="CC201" s="17">
        <v>5.1222094240074602E-2</v>
      </c>
      <c r="CD201" s="17">
        <v>5.3807452987456601E-2</v>
      </c>
      <c r="CE201" s="17">
        <v>7.6424161676722197E-2</v>
      </c>
      <c r="CF201" s="17">
        <v>8.9923096158903107E-2</v>
      </c>
      <c r="CG201" s="17">
        <v>7.0409939309504899E-2</v>
      </c>
      <c r="CH201" s="17">
        <v>5.4482285556939097E-2</v>
      </c>
      <c r="CI201" s="17">
        <v>5.3641912937846301E-2</v>
      </c>
      <c r="CJ201" s="17">
        <v>5.4265545200712598E-2</v>
      </c>
      <c r="CK201" s="17">
        <v>4.8268196779333403E-2</v>
      </c>
      <c r="CL201" s="17">
        <v>4.3522045161206301E-2</v>
      </c>
    </row>
    <row r="202" spans="2:90" x14ac:dyDescent="0.25">
      <c r="B202" t="s">
        <v>188</v>
      </c>
      <c r="C202" s="17">
        <v>4.1070917155659699E-2</v>
      </c>
      <c r="D202" s="17">
        <v>4.63335121465882E-2</v>
      </c>
      <c r="E202" s="17">
        <v>3.6322690477837802E-2</v>
      </c>
      <c r="F202" s="17"/>
      <c r="G202" s="17">
        <v>5.6044471367207097E-2</v>
      </c>
      <c r="H202" s="17">
        <v>4.3078463122946803E-2</v>
      </c>
      <c r="I202" s="17">
        <v>3.4509416993645597E-2</v>
      </c>
      <c r="J202" s="17">
        <v>3.4030152204386203E-2</v>
      </c>
      <c r="K202" s="17">
        <v>3.7709427870980097E-2</v>
      </c>
      <c r="L202" s="17">
        <v>4.47921943166774E-2</v>
      </c>
      <c r="M202" s="17"/>
      <c r="N202" s="17">
        <v>3.3928863889628201E-2</v>
      </c>
      <c r="O202" s="17">
        <v>3.7515224392388601E-2</v>
      </c>
      <c r="P202" s="17">
        <v>4.1098800915858602E-2</v>
      </c>
      <c r="Q202" s="17">
        <v>5.2161694926593498E-2</v>
      </c>
      <c r="R202" s="17"/>
      <c r="S202" s="17">
        <v>3.02528813049401E-2</v>
      </c>
      <c r="T202" s="17">
        <v>3.7328908660582902E-2</v>
      </c>
      <c r="U202" s="17">
        <v>2.57196873226407E-2</v>
      </c>
      <c r="V202" s="17">
        <v>4.4779080575523302E-2</v>
      </c>
      <c r="W202" s="17">
        <v>2.97109515268776E-2</v>
      </c>
      <c r="X202" s="17">
        <v>4.9629496942012997E-2</v>
      </c>
      <c r="Y202" s="17">
        <v>3.5407448447521597E-2</v>
      </c>
      <c r="Z202" s="17">
        <v>6.7233663158962995E-2</v>
      </c>
      <c r="AA202" s="17">
        <v>6.2871187479646498E-2</v>
      </c>
      <c r="AB202" s="17"/>
      <c r="AC202" s="17">
        <v>4.7759870226893097E-2</v>
      </c>
      <c r="AD202" s="17">
        <v>3.7050432758779901E-2</v>
      </c>
      <c r="AE202" s="17">
        <v>3.7640427416872298E-2</v>
      </c>
      <c r="AF202" s="17"/>
      <c r="AG202" s="17">
        <v>4.4749953281178E-2</v>
      </c>
      <c r="AH202" s="17">
        <v>4.6581633534905798E-2</v>
      </c>
      <c r="AI202" s="17">
        <v>4.2851876781732898E-2</v>
      </c>
      <c r="AJ202" s="17">
        <v>3.6949491629590298E-2</v>
      </c>
      <c r="AK202" s="17"/>
      <c r="AL202" s="17">
        <v>3.86622107110366E-2</v>
      </c>
      <c r="AM202" s="17">
        <v>4.9630504645023603E-2</v>
      </c>
      <c r="AN202" s="17">
        <v>3.6499398070113799E-2</v>
      </c>
      <c r="AO202" s="17">
        <v>3.1122899002833802E-2</v>
      </c>
      <c r="AP202" s="17">
        <v>4.2907015800259803E-2</v>
      </c>
      <c r="AQ202" s="17"/>
      <c r="AR202" s="17">
        <v>4.3155607711976102E-2</v>
      </c>
      <c r="AS202" s="17">
        <v>5.1287243950596702E-2</v>
      </c>
      <c r="AT202" s="17">
        <v>3.6171353246169699E-2</v>
      </c>
      <c r="AU202" s="17">
        <v>3.2939925094846799E-2</v>
      </c>
      <c r="AV202" s="17">
        <v>4.0485850893426698E-2</v>
      </c>
      <c r="AW202" s="17"/>
      <c r="AX202" s="17">
        <v>4.8981147742297303E-2</v>
      </c>
      <c r="AY202" s="17">
        <v>4.3965702625164998E-2</v>
      </c>
      <c r="AZ202" s="17">
        <v>3.34917615324032E-2</v>
      </c>
      <c r="BA202" s="17">
        <v>3.2915248707400001E-2</v>
      </c>
      <c r="BB202" s="17">
        <v>2.51431643300918E-2</v>
      </c>
      <c r="BC202" s="17">
        <v>6.7937829260227803E-2</v>
      </c>
      <c r="BD202" s="17"/>
      <c r="BE202" s="17">
        <v>3.4340691284741501E-2</v>
      </c>
      <c r="BF202" s="17">
        <v>4.9603758616541503E-2</v>
      </c>
      <c r="BG202" s="17">
        <v>4.2446710761781699E-2</v>
      </c>
      <c r="BH202" s="17"/>
      <c r="BI202" s="17">
        <v>4.4857659214966698E-2</v>
      </c>
      <c r="BJ202" s="17">
        <v>4.0109549319674503E-2</v>
      </c>
      <c r="BK202" s="17"/>
      <c r="BL202" s="17">
        <v>4.4622041785896301E-2</v>
      </c>
      <c r="BM202" s="17">
        <v>3.9763097103384597E-2</v>
      </c>
      <c r="BN202" s="17">
        <v>4.5413922577992497E-2</v>
      </c>
      <c r="BO202" s="17">
        <v>4.3848072496179002E-2</v>
      </c>
      <c r="BP202" s="17">
        <v>3.5436459944519799E-2</v>
      </c>
      <c r="BQ202" s="17"/>
      <c r="BR202" s="17">
        <v>4.1698182531705902E-2</v>
      </c>
      <c r="BS202" s="17">
        <v>3.5622827505062897E-2</v>
      </c>
      <c r="BT202" s="17">
        <v>2.5660121759767399E-2</v>
      </c>
      <c r="BU202" s="17">
        <v>6.3206343698627002E-2</v>
      </c>
      <c r="BV202" s="17"/>
      <c r="BW202" s="17">
        <v>3.1711961301028803E-2</v>
      </c>
      <c r="BX202" s="17">
        <v>4.0735633868381603E-2</v>
      </c>
      <c r="BY202" s="17">
        <v>2.5362139436684299E-2</v>
      </c>
      <c r="BZ202" s="17">
        <v>4.81273820671227E-2</v>
      </c>
      <c r="CA202" s="17">
        <v>5.4739654502373399E-2</v>
      </c>
      <c r="CB202" s="17"/>
      <c r="CC202" s="17">
        <v>5.5286001327841498E-2</v>
      </c>
      <c r="CD202" s="17">
        <v>5.2647478164953798E-2</v>
      </c>
      <c r="CE202" s="17">
        <v>4.3905341328899297E-2</v>
      </c>
      <c r="CF202" s="17">
        <v>3.5633483659700101E-2</v>
      </c>
      <c r="CG202" s="17">
        <v>3.9631235971278898E-2</v>
      </c>
      <c r="CH202" s="17">
        <v>2.81538342370014E-2</v>
      </c>
      <c r="CI202" s="17">
        <v>3.4189889201888E-2</v>
      </c>
      <c r="CJ202" s="17">
        <v>3.48915510908724E-2</v>
      </c>
      <c r="CK202" s="17">
        <v>4.3983234289146099E-2</v>
      </c>
      <c r="CL202" s="17">
        <v>3.6527415491787799E-2</v>
      </c>
    </row>
    <row r="203" spans="2:90" x14ac:dyDescent="0.25">
      <c r="B203" t="s">
        <v>189</v>
      </c>
      <c r="C203" s="17">
        <v>4.0644708270619299E-2</v>
      </c>
      <c r="D203" s="17">
        <v>5.6518253357984299E-2</v>
      </c>
      <c r="E203" s="17">
        <v>2.59637714348128E-2</v>
      </c>
      <c r="F203" s="17"/>
      <c r="G203" s="17">
        <v>2.7100578428365E-2</v>
      </c>
      <c r="H203" s="17">
        <v>1.86404452950811E-2</v>
      </c>
      <c r="I203" s="17">
        <v>3.1935261343010203E-2</v>
      </c>
      <c r="J203" s="17">
        <v>2.93538265773454E-2</v>
      </c>
      <c r="K203" s="17">
        <v>4.6299271699539499E-2</v>
      </c>
      <c r="L203" s="17">
        <v>7.3010610856899499E-2</v>
      </c>
      <c r="M203" s="17"/>
      <c r="N203" s="17">
        <v>4.1513443915206699E-2</v>
      </c>
      <c r="O203" s="17">
        <v>4.5468047875610901E-2</v>
      </c>
      <c r="P203" s="17">
        <v>3.8382532905997101E-2</v>
      </c>
      <c r="Q203" s="17">
        <v>3.7286806634947899E-2</v>
      </c>
      <c r="R203" s="17"/>
      <c r="S203" s="17">
        <v>3.65737909388371E-2</v>
      </c>
      <c r="T203" s="17">
        <v>5.24697088228505E-2</v>
      </c>
      <c r="U203" s="17">
        <v>3.9971689597175203E-2</v>
      </c>
      <c r="V203" s="17">
        <v>3.8330367371590401E-2</v>
      </c>
      <c r="W203" s="17">
        <v>3.3617570088106903E-2</v>
      </c>
      <c r="X203" s="17">
        <v>3.2635274232767401E-2</v>
      </c>
      <c r="Y203" s="17">
        <v>4.5546425745746001E-2</v>
      </c>
      <c r="Z203" s="17">
        <v>4.7136423295955597E-2</v>
      </c>
      <c r="AA203" s="17">
        <v>3.8244675348485802E-2</v>
      </c>
      <c r="AB203" s="17"/>
      <c r="AC203" s="17">
        <v>6.2677092522172795E-2</v>
      </c>
      <c r="AD203" s="17">
        <v>3.2701290994863498E-2</v>
      </c>
      <c r="AE203" s="17">
        <v>2.1428063593914599E-2</v>
      </c>
      <c r="AF203" s="17"/>
      <c r="AG203" s="17">
        <v>5.4776526705499699E-2</v>
      </c>
      <c r="AH203" s="17">
        <v>2.2426032113246199E-2</v>
      </c>
      <c r="AI203" s="17">
        <v>4.3910049819512499E-2</v>
      </c>
      <c r="AJ203" s="17">
        <v>5.85222117881267E-2</v>
      </c>
      <c r="AK203" s="17"/>
      <c r="AL203" s="17">
        <v>3.3340429666501699E-2</v>
      </c>
      <c r="AM203" s="17">
        <v>4.6984576204045503E-2</v>
      </c>
      <c r="AN203" s="17">
        <v>2.5587933234773999E-2</v>
      </c>
      <c r="AO203" s="17">
        <v>3.7685248856643497E-2</v>
      </c>
      <c r="AP203" s="17">
        <v>4.5628948686683303E-2</v>
      </c>
      <c r="AQ203" s="17"/>
      <c r="AR203" s="17">
        <v>3.6456660843783302E-2</v>
      </c>
      <c r="AS203" s="17">
        <v>3.9045912177443E-2</v>
      </c>
      <c r="AT203" s="17">
        <v>4.2374927364862501E-2</v>
      </c>
      <c r="AU203" s="17">
        <v>4.9690021603909201E-2</v>
      </c>
      <c r="AV203" s="17">
        <v>3.1415611903565503E-2</v>
      </c>
      <c r="AW203" s="17"/>
      <c r="AX203" s="17">
        <v>2.5446548297711199E-2</v>
      </c>
      <c r="AY203" s="17">
        <v>4.5424050966400599E-2</v>
      </c>
      <c r="AZ203" s="17">
        <v>4.4845749911394298E-2</v>
      </c>
      <c r="BA203" s="17">
        <v>4.50879224147984E-2</v>
      </c>
      <c r="BB203" s="17">
        <v>4.8982134749459803E-2</v>
      </c>
      <c r="BC203" s="17">
        <v>3.8266940868784002E-2</v>
      </c>
      <c r="BD203" s="17"/>
      <c r="BE203" s="17">
        <v>4.2012371149280997E-2</v>
      </c>
      <c r="BF203" s="17">
        <v>2.3377952697573999E-2</v>
      </c>
      <c r="BG203" s="17">
        <v>5.5617429547639902E-2</v>
      </c>
      <c r="BH203" s="17"/>
      <c r="BI203" s="17">
        <v>4.5980263850773001E-2</v>
      </c>
      <c r="BJ203" s="17">
        <v>3.9290131845413898E-2</v>
      </c>
      <c r="BK203" s="17"/>
      <c r="BL203" s="17">
        <v>5.3645969487346498E-2</v>
      </c>
      <c r="BM203" s="17">
        <v>3.7260911083646799E-2</v>
      </c>
      <c r="BN203" s="17">
        <v>4.1622011525677897E-2</v>
      </c>
      <c r="BO203" s="17">
        <v>4.0079203067833399E-2</v>
      </c>
      <c r="BP203" s="17">
        <v>1.96068121734705E-2</v>
      </c>
      <c r="BQ203" s="17"/>
      <c r="BR203" s="17">
        <v>4.5803779751755203E-2</v>
      </c>
      <c r="BS203" s="17">
        <v>9.47033739794312E-3</v>
      </c>
      <c r="BT203" s="17">
        <v>1.1973321873354601E-2</v>
      </c>
      <c r="BU203" s="17">
        <v>3.0484646364787201E-2</v>
      </c>
      <c r="BV203" s="17"/>
      <c r="BW203" s="17">
        <v>4.4095491200274201E-2</v>
      </c>
      <c r="BX203" s="17">
        <v>4.0838433574150498E-2</v>
      </c>
      <c r="BY203" s="17">
        <v>4.0023385832322698E-2</v>
      </c>
      <c r="BZ203" s="17">
        <v>4.8155247101590401E-2</v>
      </c>
      <c r="CA203" s="17">
        <v>3.2053497208396002E-2</v>
      </c>
      <c r="CB203" s="17"/>
      <c r="CC203" s="17">
        <v>2.61910852970344E-2</v>
      </c>
      <c r="CD203" s="17">
        <v>3.6042862046595597E-2</v>
      </c>
      <c r="CE203" s="17">
        <v>2.5977753446654699E-2</v>
      </c>
      <c r="CF203" s="17">
        <v>4.6384153047530199E-2</v>
      </c>
      <c r="CG203" s="17">
        <v>3.2633891224156102E-2</v>
      </c>
      <c r="CH203" s="17">
        <v>5.0027011480454998E-2</v>
      </c>
      <c r="CI203" s="17">
        <v>3.2668612301104197E-2</v>
      </c>
      <c r="CJ203" s="17">
        <v>6.3028049779658202E-2</v>
      </c>
      <c r="CK203" s="17">
        <v>5.0172058691160697E-2</v>
      </c>
      <c r="CL203" s="17">
        <v>5.2369233595483101E-2</v>
      </c>
    </row>
    <row r="204" spans="2:90" x14ac:dyDescent="0.25">
      <c r="B204" t="s">
        <v>190</v>
      </c>
      <c r="C204" s="17">
        <v>2.7008181064291599E-2</v>
      </c>
      <c r="D204" s="17">
        <v>2.90754770426449E-2</v>
      </c>
      <c r="E204" s="17">
        <v>2.5189828459174599E-2</v>
      </c>
      <c r="F204" s="17"/>
      <c r="G204" s="17">
        <v>6.9877337210463103E-2</v>
      </c>
      <c r="H204" s="17">
        <v>4.17735582518916E-2</v>
      </c>
      <c r="I204" s="17">
        <v>3.7249161662019997E-2</v>
      </c>
      <c r="J204" s="17">
        <v>1.7086665692513301E-2</v>
      </c>
      <c r="K204" s="17">
        <v>9.1100849906299193E-3</v>
      </c>
      <c r="L204" s="17">
        <v>9.1726607328272494E-3</v>
      </c>
      <c r="M204" s="17"/>
      <c r="N204" s="17">
        <v>3.4254878200791303E-2</v>
      </c>
      <c r="O204" s="17">
        <v>2.6931196739987701E-2</v>
      </c>
      <c r="P204" s="17">
        <v>2.4104312834438001E-2</v>
      </c>
      <c r="Q204" s="17">
        <v>2.2216916823939399E-2</v>
      </c>
      <c r="R204" s="17"/>
      <c r="S204" s="17">
        <v>3.58205467490635E-2</v>
      </c>
      <c r="T204" s="17">
        <v>2.0838364972110501E-2</v>
      </c>
      <c r="U204" s="17">
        <v>1.2644192390348301E-2</v>
      </c>
      <c r="V204" s="17">
        <v>2.27146050841519E-2</v>
      </c>
      <c r="W204" s="17">
        <v>3.60353197294771E-2</v>
      </c>
      <c r="X204" s="17">
        <v>3.55104955298889E-2</v>
      </c>
      <c r="Y204" s="17">
        <v>2.8267982086006799E-2</v>
      </c>
      <c r="Z204" s="17">
        <v>1.7062519711521298E-2</v>
      </c>
      <c r="AA204" s="17">
        <v>2.8902620756727702E-2</v>
      </c>
      <c r="AB204" s="17"/>
      <c r="AC204" s="17">
        <v>1.40392281243814E-2</v>
      </c>
      <c r="AD204" s="17">
        <v>3.1311744557969499E-2</v>
      </c>
      <c r="AE204" s="17">
        <v>4.0515985327463797E-2</v>
      </c>
      <c r="AF204" s="17"/>
      <c r="AG204" s="17">
        <v>1.38618719807365E-2</v>
      </c>
      <c r="AH204" s="17">
        <v>4.6752887427089398E-2</v>
      </c>
      <c r="AI204" s="17">
        <v>1.9460209706635399E-2</v>
      </c>
      <c r="AJ204" s="17">
        <v>1.0660816402326001E-2</v>
      </c>
      <c r="AK204" s="17"/>
      <c r="AL204" s="17">
        <v>1.6781610126839101E-2</v>
      </c>
      <c r="AM204" s="17">
        <v>2.7911405768009899E-2</v>
      </c>
      <c r="AN204" s="17">
        <v>3.5757247312998799E-2</v>
      </c>
      <c r="AO204" s="17">
        <v>4.2303732022750402E-2</v>
      </c>
      <c r="AP204" s="17">
        <v>1.38195093887339E-2</v>
      </c>
      <c r="AQ204" s="17"/>
      <c r="AR204" s="17">
        <v>1.8898023662313201E-2</v>
      </c>
      <c r="AS204" s="17">
        <v>2.2228864038621302E-2</v>
      </c>
      <c r="AT204" s="17">
        <v>2.1002578354003602E-2</v>
      </c>
      <c r="AU204" s="17">
        <v>3.9072768319564299E-2</v>
      </c>
      <c r="AV204" s="17">
        <v>3.7207734205756703E-2</v>
      </c>
      <c r="AW204" s="17"/>
      <c r="AX204" s="17">
        <v>4.1889663056278302E-2</v>
      </c>
      <c r="AY204" s="17">
        <v>1.9427910280938401E-2</v>
      </c>
      <c r="AZ204" s="17">
        <v>2.9178262718750701E-2</v>
      </c>
      <c r="BA204" s="17">
        <v>2.8610270915630599E-2</v>
      </c>
      <c r="BB204" s="17">
        <v>1.4744639599830999E-2</v>
      </c>
      <c r="BC204" s="17">
        <v>2.13487432130125E-2</v>
      </c>
      <c r="BD204" s="17"/>
      <c r="BE204" s="17">
        <v>2.4045563601929901E-2</v>
      </c>
      <c r="BF204" s="17">
        <v>4.73121740643783E-2</v>
      </c>
      <c r="BG204" s="17">
        <v>1.1653981092584399E-2</v>
      </c>
      <c r="BH204" s="17"/>
      <c r="BI204" s="17">
        <v>2.4974278493885799E-2</v>
      </c>
      <c r="BJ204" s="17">
        <v>2.7524542749902101E-2</v>
      </c>
      <c r="BK204" s="17"/>
      <c r="BL204" s="17">
        <v>1.77156814894751E-2</v>
      </c>
      <c r="BM204" s="17">
        <v>3.6389123449707399E-2</v>
      </c>
      <c r="BN204" s="17">
        <v>3.5300729252650299E-2</v>
      </c>
      <c r="BO204" s="17">
        <v>2.5592246209478201E-2</v>
      </c>
      <c r="BP204" s="17">
        <v>2.8629313370502899E-2</v>
      </c>
      <c r="BQ204" s="17"/>
      <c r="BR204" s="17">
        <v>2.46193089140096E-2</v>
      </c>
      <c r="BS204" s="17">
        <v>4.0637730350660997E-2</v>
      </c>
      <c r="BT204" s="17">
        <v>4.2082159059015301E-2</v>
      </c>
      <c r="BU204" s="17">
        <v>3.1089070639355201E-2</v>
      </c>
      <c r="BV204" s="17"/>
      <c r="BW204" s="17">
        <v>1.7306476303095501E-2</v>
      </c>
      <c r="BX204" s="17">
        <v>3.54881536644868E-2</v>
      </c>
      <c r="BY204" s="17">
        <v>1.90769623538741E-2</v>
      </c>
      <c r="BZ204" s="17">
        <v>2.63500190727365E-2</v>
      </c>
      <c r="CA204" s="17">
        <v>3.3070771261364103E-2</v>
      </c>
      <c r="CB204" s="17"/>
      <c r="CC204" s="17">
        <v>4.2790566225916801E-2</v>
      </c>
      <c r="CD204" s="17">
        <v>4.0323680075773201E-2</v>
      </c>
      <c r="CE204" s="17">
        <v>1.9020082511574901E-2</v>
      </c>
      <c r="CF204" s="17">
        <v>2.5575409509571798E-2</v>
      </c>
      <c r="CG204" s="17">
        <v>3.2322362960421701E-2</v>
      </c>
      <c r="CH204" s="17">
        <v>1.5622824296731E-2</v>
      </c>
      <c r="CI204" s="17">
        <v>2.34368003759058E-2</v>
      </c>
      <c r="CJ204" s="17">
        <v>3.3690042618798002E-2</v>
      </c>
      <c r="CK204" s="17">
        <v>1.7016484468286901E-2</v>
      </c>
      <c r="CL204" s="17">
        <v>1.0911617947631199E-2</v>
      </c>
    </row>
    <row r="205" spans="2:90" x14ac:dyDescent="0.25">
      <c r="B205" t="s">
        <v>191</v>
      </c>
      <c r="C205" s="17">
        <v>4.6851626094792402E-3</v>
      </c>
      <c r="D205" s="17">
        <v>4.7399116691399399E-3</v>
      </c>
      <c r="E205" s="17">
        <v>4.6541226709222597E-3</v>
      </c>
      <c r="F205" s="17"/>
      <c r="G205" s="17">
        <v>7.0390110808500597E-3</v>
      </c>
      <c r="H205" s="17">
        <v>9.1908578891643101E-3</v>
      </c>
      <c r="I205" s="17">
        <v>4.0059185980595297E-3</v>
      </c>
      <c r="J205" s="17">
        <v>6.9989570430861701E-3</v>
      </c>
      <c r="K205" s="17">
        <v>0</v>
      </c>
      <c r="L205" s="17">
        <v>2.3569312790338798E-3</v>
      </c>
      <c r="M205" s="17"/>
      <c r="N205" s="17">
        <v>3.88274710783922E-3</v>
      </c>
      <c r="O205" s="17">
        <v>2.4670271947522101E-3</v>
      </c>
      <c r="P205" s="17">
        <v>5.1926071911823904E-3</v>
      </c>
      <c r="Q205" s="17">
        <v>7.4811225672850503E-3</v>
      </c>
      <c r="R205" s="17"/>
      <c r="S205" s="17">
        <v>5.0505901483511003E-3</v>
      </c>
      <c r="T205" s="17">
        <v>1.99714839234758E-3</v>
      </c>
      <c r="U205" s="17">
        <v>3.4447422984731201E-3</v>
      </c>
      <c r="V205" s="17">
        <v>2.6512687461881898E-3</v>
      </c>
      <c r="W205" s="17">
        <v>3.6124386628124199E-3</v>
      </c>
      <c r="X205" s="17">
        <v>9.9228280667011098E-3</v>
      </c>
      <c r="Y205" s="17">
        <v>8.8448586495646596E-3</v>
      </c>
      <c r="Z205" s="17">
        <v>0</v>
      </c>
      <c r="AA205" s="17">
        <v>5.4007065085427798E-3</v>
      </c>
      <c r="AB205" s="17"/>
      <c r="AC205" s="17">
        <v>2.27147236218137E-3</v>
      </c>
      <c r="AD205" s="17">
        <v>3.2740861600816401E-3</v>
      </c>
      <c r="AE205" s="17">
        <v>1.33156150270988E-2</v>
      </c>
      <c r="AF205" s="17"/>
      <c r="AG205" s="17">
        <v>3.0915516038156699E-3</v>
      </c>
      <c r="AH205" s="17">
        <v>5.1661482059091896E-3</v>
      </c>
      <c r="AI205" s="17">
        <v>4.0006352893785001E-3</v>
      </c>
      <c r="AJ205" s="17">
        <v>2.9959171847783999E-3</v>
      </c>
      <c r="AK205" s="17"/>
      <c r="AL205" s="17">
        <v>6.5805351656088602E-3</v>
      </c>
      <c r="AM205" s="17">
        <v>2.8104408854770801E-3</v>
      </c>
      <c r="AN205" s="17">
        <v>6.5640766929975199E-3</v>
      </c>
      <c r="AO205" s="17">
        <v>1.8967488882666199E-3</v>
      </c>
      <c r="AP205" s="17">
        <v>0</v>
      </c>
      <c r="AQ205" s="17"/>
      <c r="AR205" s="17">
        <v>1.4707978845496799E-2</v>
      </c>
      <c r="AS205" s="17">
        <v>4.1831616981076397E-3</v>
      </c>
      <c r="AT205" s="17">
        <v>3.9472028013232503E-3</v>
      </c>
      <c r="AU205" s="17">
        <v>2.84834560640516E-3</v>
      </c>
      <c r="AV205" s="17">
        <v>0</v>
      </c>
      <c r="AW205" s="17"/>
      <c r="AX205" s="17">
        <v>6.0606675213569303E-3</v>
      </c>
      <c r="AY205" s="17">
        <v>2.5472052999788099E-3</v>
      </c>
      <c r="AZ205" s="17">
        <v>5.1089925513490998E-3</v>
      </c>
      <c r="BA205" s="17">
        <v>5.4169408712165497E-3</v>
      </c>
      <c r="BB205" s="17">
        <v>8.3234385363982304E-3</v>
      </c>
      <c r="BC205" s="17">
        <v>0</v>
      </c>
      <c r="BD205" s="17"/>
      <c r="BE205" s="17">
        <v>5.5919437458011997E-3</v>
      </c>
      <c r="BF205" s="17">
        <v>5.9069731143589696E-3</v>
      </c>
      <c r="BG205" s="17">
        <v>2.4772606232438899E-3</v>
      </c>
      <c r="BH205" s="17"/>
      <c r="BI205" s="17">
        <v>8.0917499093682097E-3</v>
      </c>
      <c r="BJ205" s="17">
        <v>3.8203074360090099E-3</v>
      </c>
      <c r="BK205" s="17"/>
      <c r="BL205" s="17">
        <v>3.8410386326605101E-3</v>
      </c>
      <c r="BM205" s="17">
        <v>3.5103561247454801E-3</v>
      </c>
      <c r="BN205" s="17">
        <v>4.2830370572384804E-3</v>
      </c>
      <c r="BO205" s="17">
        <v>8.98707891300333E-3</v>
      </c>
      <c r="BP205" s="17">
        <v>5.1988487042291098E-3</v>
      </c>
      <c r="BQ205" s="17"/>
      <c r="BR205" s="17">
        <v>4.2384842534633699E-3</v>
      </c>
      <c r="BS205" s="17">
        <v>9.0783765274473193E-3</v>
      </c>
      <c r="BT205" s="17">
        <v>4.7140696888874397E-3</v>
      </c>
      <c r="BU205" s="17">
        <v>7.2445697379414902E-3</v>
      </c>
      <c r="BV205" s="17"/>
      <c r="BW205" s="17">
        <v>1.51977102379964E-3</v>
      </c>
      <c r="BX205" s="17">
        <v>2.7855243816982899E-3</v>
      </c>
      <c r="BY205" s="17">
        <v>7.1717773942239398E-3</v>
      </c>
      <c r="BZ205" s="17">
        <v>4.11547517488948E-3</v>
      </c>
      <c r="CA205" s="17">
        <v>6.0574947656116098E-3</v>
      </c>
      <c r="CB205" s="17"/>
      <c r="CC205" s="17">
        <v>4.4312767920127701E-3</v>
      </c>
      <c r="CD205" s="17">
        <v>6.4038796383099001E-3</v>
      </c>
      <c r="CE205" s="17">
        <v>2.15187769986369E-3</v>
      </c>
      <c r="CF205" s="17">
        <v>1.42901192301601E-2</v>
      </c>
      <c r="CG205" s="17">
        <v>3.2729613369664999E-3</v>
      </c>
      <c r="CH205" s="17">
        <v>2.9633430618101102E-3</v>
      </c>
      <c r="CI205" s="17">
        <v>8.1861578030771407E-3</v>
      </c>
      <c r="CJ205" s="17">
        <v>0</v>
      </c>
      <c r="CK205" s="17">
        <v>0</v>
      </c>
      <c r="CL205" s="17">
        <v>0</v>
      </c>
    </row>
    <row r="206" spans="2:90" x14ac:dyDescent="0.25">
      <c r="B206" t="s">
        <v>192</v>
      </c>
      <c r="C206" s="17">
        <v>1.24008762075252E-2</v>
      </c>
      <c r="D206" s="17">
        <v>1.14065373490528E-2</v>
      </c>
      <c r="E206" s="17">
        <v>1.2376308437830301E-2</v>
      </c>
      <c r="F206" s="17"/>
      <c r="G206" s="17">
        <v>3.83457192218166E-2</v>
      </c>
      <c r="H206" s="17">
        <v>1.6575971260358899E-2</v>
      </c>
      <c r="I206" s="17">
        <v>4.6574247384355196E-3</v>
      </c>
      <c r="J206" s="17">
        <v>1.35033054527617E-2</v>
      </c>
      <c r="K206" s="17">
        <v>3.7679427668340102E-3</v>
      </c>
      <c r="L206" s="17">
        <v>8.2227515796372604E-3</v>
      </c>
      <c r="M206" s="17"/>
      <c r="N206" s="17">
        <v>5.3755983007462496E-3</v>
      </c>
      <c r="O206" s="17">
        <v>9.7084744616166493E-3</v>
      </c>
      <c r="P206" s="17">
        <v>5.7857526582951301E-3</v>
      </c>
      <c r="Q206" s="17">
        <v>2.8795450245856301E-2</v>
      </c>
      <c r="R206" s="17"/>
      <c r="S206" s="17">
        <v>1.7676074525947799E-2</v>
      </c>
      <c r="T206" s="17">
        <v>6.7693629469300102E-3</v>
      </c>
      <c r="U206" s="17">
        <v>1.01705951625748E-2</v>
      </c>
      <c r="V206" s="17">
        <v>1.8026506294371601E-2</v>
      </c>
      <c r="W206" s="17">
        <v>4.1263477193087704E-3</v>
      </c>
      <c r="X206" s="17">
        <v>2.5161377351573599E-2</v>
      </c>
      <c r="Y206" s="17">
        <v>1.18186067490647E-2</v>
      </c>
      <c r="Z206" s="17">
        <v>4.45390874098512E-3</v>
      </c>
      <c r="AA206" s="17">
        <v>8.6756099272508307E-3</v>
      </c>
      <c r="AB206" s="17"/>
      <c r="AC206" s="17">
        <v>3.60110278566506E-3</v>
      </c>
      <c r="AD206" s="17">
        <v>7.1626989555262097E-3</v>
      </c>
      <c r="AE206" s="17">
        <v>2.7184757391000802E-2</v>
      </c>
      <c r="AF206" s="17"/>
      <c r="AG206" s="17">
        <v>2.4163327757167601E-3</v>
      </c>
      <c r="AH206" s="17">
        <v>1.00220820579956E-2</v>
      </c>
      <c r="AI206" s="17">
        <v>5.6514575384116802E-3</v>
      </c>
      <c r="AJ206" s="17">
        <v>1.33804507153624E-3</v>
      </c>
      <c r="AK206" s="17"/>
      <c r="AL206" s="17">
        <v>1.5916112683259698E-2</v>
      </c>
      <c r="AM206" s="17">
        <v>1.17464992387329E-2</v>
      </c>
      <c r="AN206" s="17">
        <v>7.5889781302718104E-3</v>
      </c>
      <c r="AO206" s="17">
        <v>8.8455688227656194E-3</v>
      </c>
      <c r="AP206" s="17">
        <v>0</v>
      </c>
      <c r="AQ206" s="17"/>
      <c r="AR206" s="17">
        <v>4.1231038461557901E-2</v>
      </c>
      <c r="AS206" s="17">
        <v>9.3893234708647202E-3</v>
      </c>
      <c r="AT206" s="17">
        <v>4.5009321844889502E-3</v>
      </c>
      <c r="AU206" s="17">
        <v>1.3147005953806799E-3</v>
      </c>
      <c r="AV206" s="17">
        <v>1.7357946055451899E-2</v>
      </c>
      <c r="AW206" s="17"/>
      <c r="AX206" s="17">
        <v>1.8447392070563499E-2</v>
      </c>
      <c r="AY206" s="17">
        <v>9.0889849531870497E-3</v>
      </c>
      <c r="AZ206" s="17">
        <v>1.23403223733385E-2</v>
      </c>
      <c r="BA206" s="17">
        <v>1.6208837282734201E-2</v>
      </c>
      <c r="BB206" s="17">
        <v>5.0663904632642903E-3</v>
      </c>
      <c r="BC206" s="17">
        <v>8.1352895258695497E-3</v>
      </c>
      <c r="BD206" s="17"/>
      <c r="BE206" s="17">
        <v>1.74861744878523E-2</v>
      </c>
      <c r="BF206" s="17">
        <v>7.7781264469151999E-3</v>
      </c>
      <c r="BG206" s="17">
        <v>4.5681564575663297E-3</v>
      </c>
      <c r="BH206" s="17"/>
      <c r="BI206" s="17">
        <v>9.2793947790162108E-3</v>
      </c>
      <c r="BJ206" s="17">
        <v>1.3193349473196401E-2</v>
      </c>
      <c r="BK206" s="17"/>
      <c r="BL206" s="17">
        <v>6.15822019663097E-3</v>
      </c>
      <c r="BM206" s="17">
        <v>9.0971621805138805E-3</v>
      </c>
      <c r="BN206" s="17">
        <v>2.0080198601970099E-2</v>
      </c>
      <c r="BO206" s="17">
        <v>1.45860009050525E-2</v>
      </c>
      <c r="BP206" s="17">
        <v>7.0439019408393396E-3</v>
      </c>
      <c r="BQ206" s="17"/>
      <c r="BR206" s="17">
        <v>1.1488896754134399E-2</v>
      </c>
      <c r="BS206" s="17">
        <v>8.5126728501162298E-3</v>
      </c>
      <c r="BT206" s="17">
        <v>1.7110377282126402E-2</v>
      </c>
      <c r="BU206" s="17">
        <v>1.39384569733069E-2</v>
      </c>
      <c r="BV206" s="17"/>
      <c r="BW206" s="17">
        <v>6.9614381823485004E-3</v>
      </c>
      <c r="BX206" s="17">
        <v>7.1533331048769496E-3</v>
      </c>
      <c r="BY206" s="17">
        <v>1.48701706857641E-2</v>
      </c>
      <c r="BZ206" s="17">
        <v>9.9007964630931505E-3</v>
      </c>
      <c r="CA206" s="17">
        <v>2.06186609780869E-2</v>
      </c>
      <c r="CB206" s="17"/>
      <c r="CC206" s="17">
        <v>1.8982813633794102E-2</v>
      </c>
      <c r="CD206" s="17">
        <v>2.8419672067051299E-2</v>
      </c>
      <c r="CE206" s="17">
        <v>1.23740641037564E-2</v>
      </c>
      <c r="CF206" s="17">
        <v>9.33118033009195E-3</v>
      </c>
      <c r="CG206" s="17">
        <v>1.0347759925706501E-2</v>
      </c>
      <c r="CH206" s="17">
        <v>1.57813628257393E-2</v>
      </c>
      <c r="CI206" s="17">
        <v>4.5264160409706298E-3</v>
      </c>
      <c r="CJ206" s="17">
        <v>0</v>
      </c>
      <c r="CK206" s="17">
        <v>5.5424404781513103E-3</v>
      </c>
      <c r="CL206" s="17">
        <v>1.3218898291701701E-2</v>
      </c>
    </row>
    <row r="207" spans="2:90" x14ac:dyDescent="0.25"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</row>
    <row r="208" spans="2:90" x14ac:dyDescent="0.25">
      <c r="B208" s="6" t="s">
        <v>212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</row>
    <row r="209" spans="2:90" x14ac:dyDescent="0.25">
      <c r="B209" s="24" t="s">
        <v>113</v>
      </c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</row>
    <row r="210" spans="2:90" x14ac:dyDescent="0.25">
      <c r="B210" t="s">
        <v>194</v>
      </c>
      <c r="C210" s="17">
        <v>0.31878296303081899</v>
      </c>
      <c r="D210" s="17">
        <v>0.30840239825609</v>
      </c>
      <c r="E210" s="17">
        <v>0.32947167927805898</v>
      </c>
      <c r="F210" s="17"/>
      <c r="G210" s="17">
        <v>0.199784976001571</v>
      </c>
      <c r="H210" s="17">
        <v>0.19292377307421699</v>
      </c>
      <c r="I210" s="17">
        <v>0.23859552439324899</v>
      </c>
      <c r="J210" s="17">
        <v>0.338500413691107</v>
      </c>
      <c r="K210" s="17">
        <v>0.374672891855241</v>
      </c>
      <c r="L210" s="17">
        <v>0.46749331564848501</v>
      </c>
      <c r="M210" s="17"/>
      <c r="N210" s="17">
        <v>0.33397686782335601</v>
      </c>
      <c r="O210" s="17">
        <v>0.30210384836713</v>
      </c>
      <c r="P210" s="17">
        <v>0.342517788337597</v>
      </c>
      <c r="Q210" s="17">
        <v>0.297564135550696</v>
      </c>
      <c r="R210" s="17"/>
      <c r="S210" s="17">
        <v>0.134402069244619</v>
      </c>
      <c r="T210" s="17">
        <v>0.388374375198554</v>
      </c>
      <c r="U210" s="17">
        <v>0.36118497255905102</v>
      </c>
      <c r="V210" s="17">
        <v>0.37663318836374199</v>
      </c>
      <c r="W210" s="17">
        <v>0.34356955817116502</v>
      </c>
      <c r="X210" s="17">
        <v>0.29982681035137598</v>
      </c>
      <c r="Y210" s="17">
        <v>0.33323428686166501</v>
      </c>
      <c r="Z210" s="17">
        <v>0.250677158616955</v>
      </c>
      <c r="AA210" s="17">
        <v>0.38437603028061401</v>
      </c>
      <c r="AB210" s="17"/>
      <c r="AC210" s="17">
        <v>0.386603372843833</v>
      </c>
      <c r="AD210" s="17">
        <v>0.307703881797177</v>
      </c>
      <c r="AE210" s="17">
        <v>0.23668490524510899</v>
      </c>
      <c r="AF210" s="17"/>
      <c r="AG210" s="17">
        <v>0.38626163303466698</v>
      </c>
      <c r="AH210" s="17">
        <v>0.25510835703543899</v>
      </c>
      <c r="AI210" s="17">
        <v>0.33256370995978302</v>
      </c>
      <c r="AJ210" s="17">
        <v>0.36369381516489202</v>
      </c>
      <c r="AK210" s="17"/>
      <c r="AL210" s="17">
        <v>0.33392481459352702</v>
      </c>
      <c r="AM210" s="17">
        <v>0.33060400062592499</v>
      </c>
      <c r="AN210" s="17">
        <v>0.30708428800766102</v>
      </c>
      <c r="AO210" s="17">
        <v>0.22467025662530399</v>
      </c>
      <c r="AP210" s="17">
        <v>0.30785910525073601</v>
      </c>
      <c r="AQ210" s="17"/>
      <c r="AR210" s="17">
        <v>0.25218493103903</v>
      </c>
      <c r="AS210" s="17">
        <v>0.31426756224677199</v>
      </c>
      <c r="AT210" s="17">
        <v>0.34865468548269901</v>
      </c>
      <c r="AU210" s="17">
        <v>0.32960361080640599</v>
      </c>
      <c r="AV210" s="17">
        <v>0.27005576350801203</v>
      </c>
      <c r="AW210" s="17"/>
      <c r="AX210" s="17">
        <v>0.16207437598519001</v>
      </c>
      <c r="AY210" s="17">
        <v>0.33138750100439701</v>
      </c>
      <c r="AZ210" s="17">
        <v>0.32023061761430699</v>
      </c>
      <c r="BA210" s="17">
        <v>0.383290263410766</v>
      </c>
      <c r="BB210" s="17">
        <v>0.47096146532637401</v>
      </c>
      <c r="BC210" s="17">
        <v>0.39459739685245998</v>
      </c>
      <c r="BD210" s="17"/>
      <c r="BE210" s="17">
        <v>0.28940577890198299</v>
      </c>
      <c r="BF210" s="17">
        <v>0.23282007216419001</v>
      </c>
      <c r="BG210" s="17">
        <v>0.439674010351702</v>
      </c>
      <c r="BH210" s="17"/>
      <c r="BI210" s="17">
        <v>0.32588764817084598</v>
      </c>
      <c r="BJ210" s="17">
        <v>0.31697924477606199</v>
      </c>
      <c r="BK210" s="17"/>
      <c r="BL210" s="17">
        <v>0.396078692944908</v>
      </c>
      <c r="BM210" s="17">
        <v>0.32338373241905999</v>
      </c>
      <c r="BN210" s="17">
        <v>0.27019747223885299</v>
      </c>
      <c r="BO210" s="17">
        <v>0.21810596646498201</v>
      </c>
      <c r="BP210" s="17">
        <v>0.22460429557256001</v>
      </c>
      <c r="BQ210" s="17"/>
      <c r="BR210" s="17">
        <v>0.35197420725849798</v>
      </c>
      <c r="BS210" s="17">
        <v>0.188857086321155</v>
      </c>
      <c r="BT210" s="17">
        <v>0.119299975102534</v>
      </c>
      <c r="BU210" s="17">
        <v>0.146188312639907</v>
      </c>
      <c r="BV210" s="17"/>
      <c r="BW210" s="17">
        <v>0.33881993991869402</v>
      </c>
      <c r="BX210" s="17">
        <v>0.35464391425658098</v>
      </c>
      <c r="BY210" s="17">
        <v>0.32327009976675097</v>
      </c>
      <c r="BZ210" s="17">
        <v>0.31843774192921398</v>
      </c>
      <c r="CA210" s="17">
        <v>0.26993052016581598</v>
      </c>
      <c r="CB210" s="17"/>
      <c r="CC210" s="17">
        <v>0.21857494939476901</v>
      </c>
      <c r="CD210" s="17">
        <v>0.24297003668325401</v>
      </c>
      <c r="CE210" s="17">
        <v>0.24160389789256301</v>
      </c>
      <c r="CF210" s="17">
        <v>0.31387594984211997</v>
      </c>
      <c r="CG210" s="17">
        <v>0.33357868753023201</v>
      </c>
      <c r="CH210" s="17">
        <v>0.32683575026231299</v>
      </c>
      <c r="CI210" s="17">
        <v>0.38997909752340898</v>
      </c>
      <c r="CJ210" s="17">
        <v>0.398460699915268</v>
      </c>
      <c r="CK210" s="17">
        <v>0.35845098365316502</v>
      </c>
      <c r="CL210" s="17">
        <v>0.42116869529542</v>
      </c>
    </row>
    <row r="211" spans="2:90" x14ac:dyDescent="0.25">
      <c r="B211" t="s">
        <v>195</v>
      </c>
      <c r="C211" s="17">
        <v>0.26712402408603803</v>
      </c>
      <c r="D211" s="17">
        <v>0.247464937685519</v>
      </c>
      <c r="E211" s="17">
        <v>0.28563184055428997</v>
      </c>
      <c r="F211" s="17"/>
      <c r="G211" s="17">
        <v>0.17725053064818799</v>
      </c>
      <c r="H211" s="17">
        <v>0.18550298226318301</v>
      </c>
      <c r="I211" s="17">
        <v>0.248936912158218</v>
      </c>
      <c r="J211" s="17">
        <v>0.28943966793349202</v>
      </c>
      <c r="K211" s="17">
        <v>0.31069272533501902</v>
      </c>
      <c r="L211" s="17">
        <v>0.33389487065930201</v>
      </c>
      <c r="M211" s="17"/>
      <c r="N211" s="17">
        <v>0.23373687266467499</v>
      </c>
      <c r="O211" s="17">
        <v>0.28795362148568199</v>
      </c>
      <c r="P211" s="17">
        <v>0.27836117487495599</v>
      </c>
      <c r="Q211" s="17">
        <v>0.26966106740251999</v>
      </c>
      <c r="R211" s="17"/>
      <c r="S211" s="17">
        <v>0.19495793363189601</v>
      </c>
      <c r="T211" s="17">
        <v>0.30919954002824601</v>
      </c>
      <c r="U211" s="17">
        <v>0.31441428506000901</v>
      </c>
      <c r="V211" s="17">
        <v>0.25170501074981799</v>
      </c>
      <c r="W211" s="17">
        <v>0.28049491798812098</v>
      </c>
      <c r="X211" s="17">
        <v>0.273926253266838</v>
      </c>
      <c r="Y211" s="17">
        <v>0.23077206842859299</v>
      </c>
      <c r="Z211" s="17">
        <v>0.219543810311294</v>
      </c>
      <c r="AA211" s="17">
        <v>0.307869023775109</v>
      </c>
      <c r="AB211" s="17"/>
      <c r="AC211" s="17">
        <v>0.311745452028167</v>
      </c>
      <c r="AD211" s="17">
        <v>0.25613305762499899</v>
      </c>
      <c r="AE211" s="17">
        <v>0.22588621517434301</v>
      </c>
      <c r="AF211" s="17"/>
      <c r="AG211" s="17">
        <v>0.31575626328053902</v>
      </c>
      <c r="AH211" s="17">
        <v>0.20837518502414501</v>
      </c>
      <c r="AI211" s="17">
        <v>0.26763325328186099</v>
      </c>
      <c r="AJ211" s="17">
        <v>0.31635716631720001</v>
      </c>
      <c r="AK211" s="17"/>
      <c r="AL211" s="17">
        <v>0.31083313944443802</v>
      </c>
      <c r="AM211" s="17">
        <v>0.30300622512105702</v>
      </c>
      <c r="AN211" s="17">
        <v>0.223885575091648</v>
      </c>
      <c r="AO211" s="17">
        <v>0.190074021903822</v>
      </c>
      <c r="AP211" s="17">
        <v>0.16662971723047801</v>
      </c>
      <c r="AQ211" s="17"/>
      <c r="AR211" s="17">
        <v>0.22983242580487301</v>
      </c>
      <c r="AS211" s="17">
        <v>0.28965025678932799</v>
      </c>
      <c r="AT211" s="17">
        <v>0.27975824994284099</v>
      </c>
      <c r="AU211" s="17">
        <v>0.275027117049086</v>
      </c>
      <c r="AV211" s="17">
        <v>0.200471165552154</v>
      </c>
      <c r="AW211" s="17"/>
      <c r="AX211" s="17">
        <v>0.191244751860664</v>
      </c>
      <c r="AY211" s="17">
        <v>0.28357573890092103</v>
      </c>
      <c r="AZ211" s="17">
        <v>0.29968947501724902</v>
      </c>
      <c r="BA211" s="17">
        <v>0.342037426543642</v>
      </c>
      <c r="BB211" s="17">
        <v>0.24656084278996199</v>
      </c>
      <c r="BC211" s="17">
        <v>0.228267800080586</v>
      </c>
      <c r="BD211" s="17"/>
      <c r="BE211" s="17">
        <v>0.261299904230961</v>
      </c>
      <c r="BF211" s="17">
        <v>0.22603439258073399</v>
      </c>
      <c r="BG211" s="17">
        <v>0.31576075738262799</v>
      </c>
      <c r="BH211" s="17"/>
      <c r="BI211" s="17">
        <v>0.287402820757724</v>
      </c>
      <c r="BJ211" s="17">
        <v>0.26197569801383402</v>
      </c>
      <c r="BK211" s="17"/>
      <c r="BL211" s="17">
        <v>0.30358654570154803</v>
      </c>
      <c r="BM211" s="17">
        <v>0.26794967962164401</v>
      </c>
      <c r="BN211" s="17">
        <v>0.22584051944934899</v>
      </c>
      <c r="BO211" s="17">
        <v>0.227640231259782</v>
      </c>
      <c r="BP211" s="17">
        <v>0.23394986905054599</v>
      </c>
      <c r="BQ211" s="17"/>
      <c r="BR211" s="17">
        <v>0.292013634779619</v>
      </c>
      <c r="BS211" s="17">
        <v>0.14086399080720199</v>
      </c>
      <c r="BT211" s="17">
        <v>0.13045659438422899</v>
      </c>
      <c r="BU211" s="17">
        <v>0.166908189544966</v>
      </c>
      <c r="BV211" s="17"/>
      <c r="BW211" s="17">
        <v>0.26500134721518498</v>
      </c>
      <c r="BX211" s="17">
        <v>0.28812777417673202</v>
      </c>
      <c r="BY211" s="17">
        <v>0.266871668484497</v>
      </c>
      <c r="BZ211" s="17">
        <v>0.246274768170166</v>
      </c>
      <c r="CA211" s="17">
        <v>0.27658049499745302</v>
      </c>
      <c r="CB211" s="17"/>
      <c r="CC211" s="17">
        <v>0.23226635756320799</v>
      </c>
      <c r="CD211" s="17">
        <v>0.24905854672071501</v>
      </c>
      <c r="CE211" s="17">
        <v>0.23800865860502299</v>
      </c>
      <c r="CF211" s="17">
        <v>0.23101410668342201</v>
      </c>
      <c r="CG211" s="17">
        <v>0.29016883250948999</v>
      </c>
      <c r="CH211" s="17">
        <v>0.28860090667313598</v>
      </c>
      <c r="CI211" s="17">
        <v>0.31304296106391799</v>
      </c>
      <c r="CJ211" s="17">
        <v>0.28076264819754299</v>
      </c>
      <c r="CK211" s="17">
        <v>0.30982060135782602</v>
      </c>
      <c r="CL211" s="17">
        <v>0.27551436720005601</v>
      </c>
    </row>
    <row r="212" spans="2:90" x14ac:dyDescent="0.25">
      <c r="B212" t="s">
        <v>196</v>
      </c>
      <c r="C212" s="17">
        <v>0.26440435531801998</v>
      </c>
      <c r="D212" s="17">
        <v>0.24497541015018601</v>
      </c>
      <c r="E212" s="17">
        <v>0.282906697719644</v>
      </c>
      <c r="F212" s="17"/>
      <c r="G212" s="17">
        <v>0.26960956759704602</v>
      </c>
      <c r="H212" s="17">
        <v>0.310792214195179</v>
      </c>
      <c r="I212" s="17">
        <v>0.28587675852079297</v>
      </c>
      <c r="J212" s="17">
        <v>0.27073604074978103</v>
      </c>
      <c r="K212" s="17">
        <v>0.25537594475002601</v>
      </c>
      <c r="L212" s="17">
        <v>0.21496735439497</v>
      </c>
      <c r="M212" s="17"/>
      <c r="N212" s="17">
        <v>0.271611627494799</v>
      </c>
      <c r="O212" s="17">
        <v>0.28298928209997098</v>
      </c>
      <c r="P212" s="17">
        <v>0.25055609262885697</v>
      </c>
      <c r="Q212" s="17">
        <v>0.24936329039754401</v>
      </c>
      <c r="R212" s="17"/>
      <c r="S212" s="17">
        <v>0.368311215580789</v>
      </c>
      <c r="T212" s="17">
        <v>0.295538448531801</v>
      </c>
      <c r="U212" s="17">
        <v>0.31940603913496302</v>
      </c>
      <c r="V212" s="17">
        <v>0.188547223520876</v>
      </c>
      <c r="W212" s="17">
        <v>0.19392833841247401</v>
      </c>
      <c r="X212" s="17">
        <v>0.21975589159702899</v>
      </c>
      <c r="Y212" s="17">
        <v>0.22150767282383799</v>
      </c>
      <c r="Z212" s="17">
        <v>0.214575807849198</v>
      </c>
      <c r="AA212" s="17">
        <v>0.25497754965319303</v>
      </c>
      <c r="AB212" s="17"/>
      <c r="AC212" s="17">
        <v>0.22801290279571301</v>
      </c>
      <c r="AD212" s="17">
        <v>0.30049529631399702</v>
      </c>
      <c r="AE212" s="17">
        <v>0.28097955329295399</v>
      </c>
      <c r="AF212" s="17"/>
      <c r="AG212" s="17">
        <v>0.191342445594434</v>
      </c>
      <c r="AH212" s="17">
        <v>0.338567687873013</v>
      </c>
      <c r="AI212" s="17">
        <v>0.29286012703238901</v>
      </c>
      <c r="AJ212" s="17">
        <v>0.23184714971714601</v>
      </c>
      <c r="AK212" s="17"/>
      <c r="AL212" s="17">
        <v>0.23724675329731201</v>
      </c>
      <c r="AM212" s="17">
        <v>0.24544360830354001</v>
      </c>
      <c r="AN212" s="17">
        <v>0.29810752093149701</v>
      </c>
      <c r="AO212" s="17">
        <v>0.328049415807389</v>
      </c>
      <c r="AP212" s="17">
        <v>0.25522544160517702</v>
      </c>
      <c r="AQ212" s="17"/>
      <c r="AR212" s="17">
        <v>0.24263828422574499</v>
      </c>
      <c r="AS212" s="17">
        <v>0.25021812852601499</v>
      </c>
      <c r="AT212" s="17">
        <v>0.28516117620293402</v>
      </c>
      <c r="AU212" s="17">
        <v>0.26512992223980902</v>
      </c>
      <c r="AV212" s="17">
        <v>0.28531714846171602</v>
      </c>
      <c r="AW212" s="17"/>
      <c r="AX212" s="17">
        <v>0.32049353687117899</v>
      </c>
      <c r="AY212" s="17">
        <v>0.26796508260877899</v>
      </c>
      <c r="AZ212" s="17">
        <v>0.24121985738185001</v>
      </c>
      <c r="BA212" s="17">
        <v>0.226256310651934</v>
      </c>
      <c r="BB212" s="17">
        <v>0.23198829153175199</v>
      </c>
      <c r="BC212" s="17">
        <v>0.247277455095539</v>
      </c>
      <c r="BD212" s="17"/>
      <c r="BE212" s="17">
        <v>0.25985367817451499</v>
      </c>
      <c r="BF212" s="17">
        <v>0.27924207642378701</v>
      </c>
      <c r="BG212" s="17">
        <v>0.257791013837534</v>
      </c>
      <c r="BH212" s="17"/>
      <c r="BI212" s="17">
        <v>0.28345496585785002</v>
      </c>
      <c r="BJ212" s="17">
        <v>0.25956783782038401</v>
      </c>
      <c r="BK212" s="17"/>
      <c r="BL212" s="17">
        <v>0.216670672928237</v>
      </c>
      <c r="BM212" s="17">
        <v>0.25669439780611603</v>
      </c>
      <c r="BN212" s="17">
        <v>0.27084027168457198</v>
      </c>
      <c r="BO212" s="17">
        <v>0.24637088788745101</v>
      </c>
      <c r="BP212" s="17">
        <v>0.38133281999162899</v>
      </c>
      <c r="BQ212" s="17"/>
      <c r="BR212" s="17">
        <v>0.251721504726934</v>
      </c>
      <c r="BS212" s="17">
        <v>0.35788828593310101</v>
      </c>
      <c r="BT212" s="17">
        <v>0.32562007818855498</v>
      </c>
      <c r="BU212" s="17">
        <v>0.29901422616904799</v>
      </c>
      <c r="BV212" s="17"/>
      <c r="BW212" s="17">
        <v>0.28542288147725098</v>
      </c>
      <c r="BX212" s="17">
        <v>0.27975429429678</v>
      </c>
      <c r="BY212" s="17">
        <v>0.26384311562169499</v>
      </c>
      <c r="BZ212" s="17">
        <v>0.25859601997052201</v>
      </c>
      <c r="CA212" s="17">
        <v>0.23738091435359401</v>
      </c>
      <c r="CB212" s="17"/>
      <c r="CC212" s="17">
        <v>0.24936125129571601</v>
      </c>
      <c r="CD212" s="17">
        <v>0.26587476879297101</v>
      </c>
      <c r="CE212" s="17">
        <v>0.30622901282770998</v>
      </c>
      <c r="CF212" s="17">
        <v>0.28349863750549198</v>
      </c>
      <c r="CG212" s="17">
        <v>0.24507981345662699</v>
      </c>
      <c r="CH212" s="17">
        <v>0.262487101077439</v>
      </c>
      <c r="CI212" s="17">
        <v>0.24852009596366501</v>
      </c>
      <c r="CJ212" s="17">
        <v>0.28578443147939098</v>
      </c>
      <c r="CK212" s="17">
        <v>0.244714975225996</v>
      </c>
      <c r="CL212" s="17">
        <v>0.245524666330911</v>
      </c>
    </row>
    <row r="213" spans="2:90" x14ac:dyDescent="0.25">
      <c r="B213" t="s">
        <v>197</v>
      </c>
      <c r="C213" s="17">
        <v>0.23459999744511201</v>
      </c>
      <c r="D213" s="17">
        <v>0.235776344848738</v>
      </c>
      <c r="E213" s="17">
        <v>0.233492359382342</v>
      </c>
      <c r="F213" s="17"/>
      <c r="G213" s="17">
        <v>0.20183349039632101</v>
      </c>
      <c r="H213" s="17">
        <v>0.24545891942422099</v>
      </c>
      <c r="I213" s="17">
        <v>0.286596428762384</v>
      </c>
      <c r="J213" s="17">
        <v>0.25656098070782701</v>
      </c>
      <c r="K213" s="17">
        <v>0.220745040092717</v>
      </c>
      <c r="L213" s="17">
        <v>0.19884272821634799</v>
      </c>
      <c r="M213" s="17"/>
      <c r="N213" s="17">
        <v>0.199125610390817</v>
      </c>
      <c r="O213" s="17">
        <v>0.23202674192515399</v>
      </c>
      <c r="P213" s="17">
        <v>0.268033448608408</v>
      </c>
      <c r="Q213" s="17">
        <v>0.247652522854414</v>
      </c>
      <c r="R213" s="17"/>
      <c r="S213" s="17">
        <v>0.33426352540571203</v>
      </c>
      <c r="T213" s="17">
        <v>0.185329808243377</v>
      </c>
      <c r="U213" s="17">
        <v>0.17313922013383001</v>
      </c>
      <c r="V213" s="17">
        <v>0.168617525703012</v>
      </c>
      <c r="W213" s="17">
        <v>0.21857095444987601</v>
      </c>
      <c r="X213" s="17">
        <v>0.277611911631652</v>
      </c>
      <c r="Y213" s="17">
        <v>0.26932992744596301</v>
      </c>
      <c r="Z213" s="17">
        <v>0.272714486147066</v>
      </c>
      <c r="AA213" s="17">
        <v>0.216170693675967</v>
      </c>
      <c r="AB213" s="17"/>
      <c r="AC213" s="17">
        <v>0.25001150944062001</v>
      </c>
      <c r="AD213" s="17">
        <v>0.21213372226069899</v>
      </c>
      <c r="AE213" s="17">
        <v>0.25792306939638798</v>
      </c>
      <c r="AF213" s="17"/>
      <c r="AG213" s="17">
        <v>0.21370501528789099</v>
      </c>
      <c r="AH213" s="17">
        <v>0.20292776000130899</v>
      </c>
      <c r="AI213" s="17">
        <v>0.174650841469426</v>
      </c>
      <c r="AJ213" s="17">
        <v>0.29595440201821799</v>
      </c>
      <c r="AK213" s="17"/>
      <c r="AL213" s="17">
        <v>0.24421630100060601</v>
      </c>
      <c r="AM213" s="17">
        <v>0.252152369837431</v>
      </c>
      <c r="AN213" s="17">
        <v>0.216136448287367</v>
      </c>
      <c r="AO213" s="17">
        <v>0.21829912096280299</v>
      </c>
      <c r="AP213" s="17">
        <v>0.175489372839188</v>
      </c>
      <c r="AQ213" s="17"/>
      <c r="AR213" s="17">
        <v>0.24377086842100801</v>
      </c>
      <c r="AS213" s="17">
        <v>0.23268162993786901</v>
      </c>
      <c r="AT213" s="17">
        <v>0.244133054534828</v>
      </c>
      <c r="AU213" s="17">
        <v>0.23489321081108799</v>
      </c>
      <c r="AV213" s="17">
        <v>0.19214546095363899</v>
      </c>
      <c r="AW213" s="17"/>
      <c r="AX213" s="17">
        <v>0.30049667245739697</v>
      </c>
      <c r="AY213" s="17">
        <v>0.23523647026824901</v>
      </c>
      <c r="AZ213" s="17">
        <v>0.27201052187001101</v>
      </c>
      <c r="BA213" s="17">
        <v>0.22424447157723901</v>
      </c>
      <c r="BB213" s="17">
        <v>0.11441162378137699</v>
      </c>
      <c r="BC213" s="17">
        <v>0.14590283079338301</v>
      </c>
      <c r="BD213" s="17"/>
      <c r="BE213" s="17">
        <v>0.25608905271710503</v>
      </c>
      <c r="BF213" s="17">
        <v>0.23984824388624301</v>
      </c>
      <c r="BG213" s="17">
        <v>0.20250905164834401</v>
      </c>
      <c r="BH213" s="17"/>
      <c r="BI213" s="17">
        <v>0.26656796517765302</v>
      </c>
      <c r="BJ213" s="17">
        <v>0.22648405622742501</v>
      </c>
      <c r="BK213" s="17"/>
      <c r="BL213" s="17">
        <v>0.20584394540114601</v>
      </c>
      <c r="BM213" s="17">
        <v>0.26080073362836198</v>
      </c>
      <c r="BN213" s="17">
        <v>0.27754716330687301</v>
      </c>
      <c r="BO213" s="17">
        <v>0.24227609662699501</v>
      </c>
      <c r="BP213" s="17">
        <v>0.244406826099721</v>
      </c>
      <c r="BQ213" s="17"/>
      <c r="BR213" s="17">
        <v>0.23666611611077301</v>
      </c>
      <c r="BS213" s="17">
        <v>0.235582548933992</v>
      </c>
      <c r="BT213" s="17">
        <v>0.19451175490255199</v>
      </c>
      <c r="BU213" s="17">
        <v>0.23454784091599501</v>
      </c>
      <c r="BV213" s="17"/>
      <c r="BW213" s="17">
        <v>0.208704536502968</v>
      </c>
      <c r="BX213" s="17">
        <v>0.19480500170508899</v>
      </c>
      <c r="BY213" s="17">
        <v>0.20032477658452599</v>
      </c>
      <c r="BZ213" s="17">
        <v>0.260630111397817</v>
      </c>
      <c r="CA213" s="17">
        <v>0.31295357599739199</v>
      </c>
      <c r="CB213" s="17"/>
      <c r="CC213" s="17">
        <v>0.33838025119679499</v>
      </c>
      <c r="CD213" s="17">
        <v>0.35480392268556998</v>
      </c>
      <c r="CE213" s="17">
        <v>0.32035331587738097</v>
      </c>
      <c r="CF213" s="17">
        <v>0.24051544175117501</v>
      </c>
      <c r="CG213" s="17">
        <v>0.21854854640919899</v>
      </c>
      <c r="CH213" s="17">
        <v>0.18219557770975001</v>
      </c>
      <c r="CI213" s="17">
        <v>0.18792812767332201</v>
      </c>
      <c r="CJ213" s="17">
        <v>0.18139073359669</v>
      </c>
      <c r="CK213" s="17">
        <v>0.16741718059097599</v>
      </c>
      <c r="CL213" s="17">
        <v>0.12384530697374301</v>
      </c>
    </row>
    <row r="214" spans="2:90" x14ac:dyDescent="0.25">
      <c r="B214" t="s">
        <v>198</v>
      </c>
      <c r="C214" s="17">
        <v>0.21296031479309899</v>
      </c>
      <c r="D214" s="17">
        <v>0.20091937575423199</v>
      </c>
      <c r="E214" s="17">
        <v>0.22472733573678999</v>
      </c>
      <c r="F214" s="17"/>
      <c r="G214" s="17">
        <v>0.15882536581492601</v>
      </c>
      <c r="H214" s="17">
        <v>0.214382052565607</v>
      </c>
      <c r="I214" s="17">
        <v>0.19486260198368999</v>
      </c>
      <c r="J214" s="17">
        <v>0.24618890363580001</v>
      </c>
      <c r="K214" s="17">
        <v>0.20262299509680401</v>
      </c>
      <c r="L214" s="17">
        <v>0.232075768322241</v>
      </c>
      <c r="M214" s="17"/>
      <c r="N214" s="17">
        <v>0.24337229421923201</v>
      </c>
      <c r="O214" s="17">
        <v>0.19676478783246401</v>
      </c>
      <c r="P214" s="17">
        <v>0.21284835787487499</v>
      </c>
      <c r="Q214" s="17">
        <v>0.19925217327813299</v>
      </c>
      <c r="R214" s="17"/>
      <c r="S214" s="17">
        <v>0.20208337467629001</v>
      </c>
      <c r="T214" s="17">
        <v>0.24812883550180101</v>
      </c>
      <c r="U214" s="17">
        <v>0.18127973930032701</v>
      </c>
      <c r="V214" s="17">
        <v>0.22644464712621501</v>
      </c>
      <c r="W214" s="17">
        <v>0.22093083872029401</v>
      </c>
      <c r="X214" s="17">
        <v>0.20688134401518499</v>
      </c>
      <c r="Y214" s="17">
        <v>0.18376764389011199</v>
      </c>
      <c r="Z214" s="17">
        <v>0.18897658660022401</v>
      </c>
      <c r="AA214" s="17">
        <v>0.22579659476486499</v>
      </c>
      <c r="AB214" s="17"/>
      <c r="AC214" s="17">
        <v>0.22315836378194401</v>
      </c>
      <c r="AD214" s="17">
        <v>0.21374302580263899</v>
      </c>
      <c r="AE214" s="17">
        <v>0.206039800660831</v>
      </c>
      <c r="AF214" s="17"/>
      <c r="AG214" s="17">
        <v>0.226929539123046</v>
      </c>
      <c r="AH214" s="17">
        <v>0.20321076173289199</v>
      </c>
      <c r="AI214" s="17">
        <v>0.245725420764691</v>
      </c>
      <c r="AJ214" s="17">
        <v>0.224290624861715</v>
      </c>
      <c r="AK214" s="17"/>
      <c r="AL214" s="17">
        <v>0.190365874396732</v>
      </c>
      <c r="AM214" s="17">
        <v>0.19893506814470399</v>
      </c>
      <c r="AN214" s="17">
        <v>0.23449289477397001</v>
      </c>
      <c r="AO214" s="17">
        <v>0.25122314447199801</v>
      </c>
      <c r="AP214" s="17">
        <v>0.24526820037260999</v>
      </c>
      <c r="AQ214" s="17"/>
      <c r="AR214" s="17">
        <v>0.214426984734917</v>
      </c>
      <c r="AS214" s="17">
        <v>0.21285308189199401</v>
      </c>
      <c r="AT214" s="17">
        <v>0.21119577022516201</v>
      </c>
      <c r="AU214" s="17">
        <v>0.235313097561544</v>
      </c>
      <c r="AV214" s="17">
        <v>0.20323343241612299</v>
      </c>
      <c r="AW214" s="17"/>
      <c r="AX214" s="17">
        <v>0.20022240178724701</v>
      </c>
      <c r="AY214" s="17">
        <v>0.22010177970276801</v>
      </c>
      <c r="AZ214" s="17">
        <v>0.21664156092103401</v>
      </c>
      <c r="BA214" s="17">
        <v>0.21294512757423301</v>
      </c>
      <c r="BB214" s="17">
        <v>0.228190788448184</v>
      </c>
      <c r="BC214" s="17">
        <v>0.19056732823893299</v>
      </c>
      <c r="BD214" s="17"/>
      <c r="BE214" s="17">
        <v>0.20989593902492501</v>
      </c>
      <c r="BF214" s="17">
        <v>0.20947370190317499</v>
      </c>
      <c r="BG214" s="17">
        <v>0.221512639806515</v>
      </c>
      <c r="BH214" s="17"/>
      <c r="BI214" s="17">
        <v>0.230509061415024</v>
      </c>
      <c r="BJ214" s="17">
        <v>0.20850508644642299</v>
      </c>
      <c r="BK214" s="17"/>
      <c r="BL214" s="17">
        <v>0.24147069763846399</v>
      </c>
      <c r="BM214" s="17">
        <v>0.22311271058822199</v>
      </c>
      <c r="BN214" s="17">
        <v>0.19110777938191201</v>
      </c>
      <c r="BO214" s="17">
        <v>0.16481719790044799</v>
      </c>
      <c r="BP214" s="17">
        <v>0.182347286592657</v>
      </c>
      <c r="BQ214" s="17"/>
      <c r="BR214" s="17">
        <v>0.217087150038309</v>
      </c>
      <c r="BS214" s="17">
        <v>0.25501830281827298</v>
      </c>
      <c r="BT214" s="17">
        <v>0.16209037728029399</v>
      </c>
      <c r="BU214" s="17">
        <v>0.12613301951288</v>
      </c>
      <c r="BV214" s="17"/>
      <c r="BW214" s="17">
        <v>0.22127404021680999</v>
      </c>
      <c r="BX214" s="17">
        <v>0.22484049454861699</v>
      </c>
      <c r="BY214" s="17">
        <v>0.20724969127116699</v>
      </c>
      <c r="BZ214" s="17">
        <v>0.22719439509825601</v>
      </c>
      <c r="CA214" s="17">
        <v>0.19155809298856299</v>
      </c>
      <c r="CB214" s="17"/>
      <c r="CC214" s="17">
        <v>0.21640274305214599</v>
      </c>
      <c r="CD214" s="17">
        <v>0.205157220434212</v>
      </c>
      <c r="CE214" s="17">
        <v>0.197743826568193</v>
      </c>
      <c r="CF214" s="17">
        <v>0.19480595492469199</v>
      </c>
      <c r="CG214" s="17">
        <v>0.20483666334042799</v>
      </c>
      <c r="CH214" s="17">
        <v>0.23213807540891901</v>
      </c>
      <c r="CI214" s="17">
        <v>0.207521187795667</v>
      </c>
      <c r="CJ214" s="17">
        <v>0.23925928543734601</v>
      </c>
      <c r="CK214" s="17">
        <v>0.21448411603712</v>
      </c>
      <c r="CL214" s="17">
        <v>0.243968912679632</v>
      </c>
    </row>
    <row r="215" spans="2:90" x14ac:dyDescent="0.25">
      <c r="B215" t="s">
        <v>199</v>
      </c>
      <c r="C215" s="17">
        <v>0.18939171279050601</v>
      </c>
      <c r="D215" s="17">
        <v>0.214077722248806</v>
      </c>
      <c r="E215" s="17">
        <v>0.166263703419081</v>
      </c>
      <c r="F215" s="17"/>
      <c r="G215" s="17">
        <v>0.15690885280429201</v>
      </c>
      <c r="H215" s="17">
        <v>0.206424944809977</v>
      </c>
      <c r="I215" s="17">
        <v>0.24594896889922499</v>
      </c>
      <c r="J215" s="17">
        <v>0.194309945306194</v>
      </c>
      <c r="K215" s="17">
        <v>0.16540410902230601</v>
      </c>
      <c r="L215" s="17">
        <v>0.164886694928639</v>
      </c>
      <c r="M215" s="17"/>
      <c r="N215" s="17">
        <v>0.18319661534857701</v>
      </c>
      <c r="O215" s="17">
        <v>0.22258918390565399</v>
      </c>
      <c r="P215" s="17">
        <v>0.17989997700377899</v>
      </c>
      <c r="Q215" s="17">
        <v>0.17204161935266901</v>
      </c>
      <c r="R215" s="17"/>
      <c r="S215" s="17">
        <v>0.204299976518974</v>
      </c>
      <c r="T215" s="17">
        <v>0.15304155445339501</v>
      </c>
      <c r="U215" s="17">
        <v>0.14663718599372999</v>
      </c>
      <c r="V215" s="17">
        <v>0.200069179767455</v>
      </c>
      <c r="W215" s="17">
        <v>0.16826119143645199</v>
      </c>
      <c r="X215" s="17">
        <v>0.20260843509182</v>
      </c>
      <c r="Y215" s="17">
        <v>0.18102936699352701</v>
      </c>
      <c r="Z215" s="17">
        <v>0.25821536798266997</v>
      </c>
      <c r="AA215" s="17">
        <v>0.22561017152642299</v>
      </c>
      <c r="AB215" s="17"/>
      <c r="AC215" s="17">
        <v>0.193621266605458</v>
      </c>
      <c r="AD215" s="17">
        <v>0.193810965319797</v>
      </c>
      <c r="AE215" s="17">
        <v>0.18495355593368401</v>
      </c>
      <c r="AF215" s="17"/>
      <c r="AG215" s="17">
        <v>0.18533583403684101</v>
      </c>
      <c r="AH215" s="17">
        <v>0.18905039914734201</v>
      </c>
      <c r="AI215" s="17">
        <v>0.163370844816835</v>
      </c>
      <c r="AJ215" s="17">
        <v>0.22070199982326699</v>
      </c>
      <c r="AK215" s="17"/>
      <c r="AL215" s="17">
        <v>0.18091804475166201</v>
      </c>
      <c r="AM215" s="17">
        <v>0.179962522378116</v>
      </c>
      <c r="AN215" s="17">
        <v>0.18860062749020301</v>
      </c>
      <c r="AO215" s="17">
        <v>0.226419098000676</v>
      </c>
      <c r="AP215" s="17">
        <v>0.21489920584609201</v>
      </c>
      <c r="AQ215" s="17"/>
      <c r="AR215" s="17">
        <v>0.16753556537717099</v>
      </c>
      <c r="AS215" s="17">
        <v>0.19104969292493601</v>
      </c>
      <c r="AT215" s="17">
        <v>0.188440033424248</v>
      </c>
      <c r="AU215" s="17">
        <v>0.193561077987011</v>
      </c>
      <c r="AV215" s="17">
        <v>0.23226391689512901</v>
      </c>
      <c r="AW215" s="17"/>
      <c r="AX215" s="17">
        <v>0.20887752127874501</v>
      </c>
      <c r="AY215" s="17">
        <v>0.21725310564127201</v>
      </c>
      <c r="AZ215" s="17">
        <v>0.177576936175392</v>
      </c>
      <c r="BA215" s="17">
        <v>0.186174409357937</v>
      </c>
      <c r="BB215" s="17">
        <v>0.105993891426263</v>
      </c>
      <c r="BC215" s="17">
        <v>0.16202309018911801</v>
      </c>
      <c r="BD215" s="17"/>
      <c r="BE215" s="17">
        <v>0.18813630987748001</v>
      </c>
      <c r="BF215" s="17">
        <v>0.223243425938387</v>
      </c>
      <c r="BG215" s="17">
        <v>0.159087125599878</v>
      </c>
      <c r="BH215" s="17"/>
      <c r="BI215" s="17">
        <v>0.18169612084057599</v>
      </c>
      <c r="BJ215" s="17">
        <v>0.19134544886855301</v>
      </c>
      <c r="BK215" s="17"/>
      <c r="BL215" s="17">
        <v>0.18584951158785201</v>
      </c>
      <c r="BM215" s="17">
        <v>0.225192204744254</v>
      </c>
      <c r="BN215" s="17">
        <v>0.16330344050985399</v>
      </c>
      <c r="BO215" s="17">
        <v>0.187800861083943</v>
      </c>
      <c r="BP215" s="17">
        <v>0.17402795430162399</v>
      </c>
      <c r="BQ215" s="17"/>
      <c r="BR215" s="17">
        <v>0.186475848968185</v>
      </c>
      <c r="BS215" s="17">
        <v>0.185491164426594</v>
      </c>
      <c r="BT215" s="17">
        <v>0.22842425133876801</v>
      </c>
      <c r="BU215" s="17">
        <v>0.193879258903116</v>
      </c>
      <c r="BV215" s="17"/>
      <c r="BW215" s="17">
        <v>0.160001987858225</v>
      </c>
      <c r="BX215" s="17">
        <v>0.16809487611080501</v>
      </c>
      <c r="BY215" s="17">
        <v>0.17171974109818999</v>
      </c>
      <c r="BZ215" s="17">
        <v>0.230936581147866</v>
      </c>
      <c r="CA215" s="17">
        <v>0.21207861394932501</v>
      </c>
      <c r="CB215" s="17"/>
      <c r="CC215" s="17">
        <v>0.22780896687464</v>
      </c>
      <c r="CD215" s="17">
        <v>0.22509946444763701</v>
      </c>
      <c r="CE215" s="17">
        <v>0.209224500892041</v>
      </c>
      <c r="CF215" s="17">
        <v>0.19961019743147601</v>
      </c>
      <c r="CG215" s="17">
        <v>0.17650394027357899</v>
      </c>
      <c r="CH215" s="17">
        <v>0.188691995139707</v>
      </c>
      <c r="CI215" s="17">
        <v>0.17200135096292499</v>
      </c>
      <c r="CJ215" s="17">
        <v>0.17316832722983</v>
      </c>
      <c r="CK215" s="17">
        <v>0.170746612477225</v>
      </c>
      <c r="CL215" s="17">
        <v>0.123135292146259</v>
      </c>
    </row>
    <row r="216" spans="2:90" x14ac:dyDescent="0.25">
      <c r="B216" t="s">
        <v>200</v>
      </c>
      <c r="C216" s="17">
        <v>0.17678147978707201</v>
      </c>
      <c r="D216" s="17">
        <v>0.177410473001584</v>
      </c>
      <c r="E216" s="17">
        <v>0.175912008157315</v>
      </c>
      <c r="F216" s="17"/>
      <c r="G216" s="17">
        <v>0.23763811878524599</v>
      </c>
      <c r="H216" s="17">
        <v>0.229015465706881</v>
      </c>
      <c r="I216" s="17">
        <v>0.19284582612507101</v>
      </c>
      <c r="J216" s="17">
        <v>0.20068795137283299</v>
      </c>
      <c r="K216" s="17">
        <v>0.151999850121948</v>
      </c>
      <c r="L216" s="17">
        <v>0.100095500934117</v>
      </c>
      <c r="M216" s="17"/>
      <c r="N216" s="17">
        <v>0.16201450552683999</v>
      </c>
      <c r="O216" s="17">
        <v>0.18400632567874201</v>
      </c>
      <c r="P216" s="17">
        <v>0.17686438305402</v>
      </c>
      <c r="Q216" s="17">
        <v>0.18566723889307199</v>
      </c>
      <c r="R216" s="17"/>
      <c r="S216" s="17">
        <v>0.18525477333441301</v>
      </c>
      <c r="T216" s="17">
        <v>0.14049471351863399</v>
      </c>
      <c r="U216" s="17">
        <v>0.21585428445013299</v>
      </c>
      <c r="V216" s="17">
        <v>0.18768844292766099</v>
      </c>
      <c r="W216" s="17">
        <v>0.15784170930390001</v>
      </c>
      <c r="X216" s="17">
        <v>0.18259350158210899</v>
      </c>
      <c r="Y216" s="17">
        <v>0.175456207216452</v>
      </c>
      <c r="Z216" s="17">
        <v>0.202896890569433</v>
      </c>
      <c r="AA216" s="17">
        <v>0.17145021356335999</v>
      </c>
      <c r="AB216" s="17"/>
      <c r="AC216" s="17">
        <v>0.149223937372816</v>
      </c>
      <c r="AD216" s="17">
        <v>0.16412071118509799</v>
      </c>
      <c r="AE216" s="17">
        <v>0.236599918509038</v>
      </c>
      <c r="AF216" s="17"/>
      <c r="AG216" s="17">
        <v>0.15092323689675699</v>
      </c>
      <c r="AH216" s="17">
        <v>0.20913733696711601</v>
      </c>
      <c r="AI216" s="17">
        <v>0.19551322804324001</v>
      </c>
      <c r="AJ216" s="17">
        <v>0.15450628736491101</v>
      </c>
      <c r="AK216" s="17"/>
      <c r="AL216" s="17">
        <v>0.16002996302484099</v>
      </c>
      <c r="AM216" s="17">
        <v>0.17038618823747501</v>
      </c>
      <c r="AN216" s="17">
        <v>0.20922314213517601</v>
      </c>
      <c r="AO216" s="17">
        <v>0.20463614370730299</v>
      </c>
      <c r="AP216" s="17">
        <v>8.2549294644885501E-2</v>
      </c>
      <c r="AQ216" s="17"/>
      <c r="AR216" s="17">
        <v>0.18374303351992</v>
      </c>
      <c r="AS216" s="17">
        <v>0.192925481980461</v>
      </c>
      <c r="AT216" s="17">
        <v>0.17429187278365499</v>
      </c>
      <c r="AU216" s="17">
        <v>0.17834985089503499</v>
      </c>
      <c r="AV216" s="17">
        <v>0.16362559564684401</v>
      </c>
      <c r="AW216" s="17"/>
      <c r="AX216" s="17">
        <v>0.21301480101612999</v>
      </c>
      <c r="AY216" s="17">
        <v>0.161073612517907</v>
      </c>
      <c r="AZ216" s="17">
        <v>0.20126917437699199</v>
      </c>
      <c r="BA216" s="17">
        <v>0.15101936602215399</v>
      </c>
      <c r="BB216" s="17">
        <v>0.159448688655975</v>
      </c>
      <c r="BC216" s="17">
        <v>0.172144595883859</v>
      </c>
      <c r="BD216" s="17"/>
      <c r="BE216" s="17">
        <v>0.191907423794037</v>
      </c>
      <c r="BF216" s="17">
        <v>0.20915971578884199</v>
      </c>
      <c r="BG216" s="17">
        <v>0.126881090420807</v>
      </c>
      <c r="BH216" s="17"/>
      <c r="BI216" s="17">
        <v>0.16606258619735101</v>
      </c>
      <c r="BJ216" s="17">
        <v>0.17950276351147601</v>
      </c>
      <c r="BK216" s="17"/>
      <c r="BL216" s="17">
        <v>0.13199382157723499</v>
      </c>
      <c r="BM216" s="17">
        <v>0.161305367136133</v>
      </c>
      <c r="BN216" s="17">
        <v>0.21445229163990401</v>
      </c>
      <c r="BO216" s="17">
        <v>0.256130415248079</v>
      </c>
      <c r="BP216" s="17">
        <v>0.23409799140983101</v>
      </c>
      <c r="BQ216" s="17"/>
      <c r="BR216" s="17">
        <v>0.161174609610959</v>
      </c>
      <c r="BS216" s="17">
        <v>0.26814156470642603</v>
      </c>
      <c r="BT216" s="17">
        <v>0.255171031352383</v>
      </c>
      <c r="BU216" s="17">
        <v>0.236682009061742</v>
      </c>
      <c r="BV216" s="17"/>
      <c r="BW216" s="17">
        <v>0.134269016438084</v>
      </c>
      <c r="BX216" s="17">
        <v>0.15556700315104699</v>
      </c>
      <c r="BY216" s="17">
        <v>0.141357459238556</v>
      </c>
      <c r="BZ216" s="17">
        <v>0.199949234337162</v>
      </c>
      <c r="CA216" s="17">
        <v>0.23980488424343999</v>
      </c>
      <c r="CB216" s="17"/>
      <c r="CC216" s="17">
        <v>0.25987010325072302</v>
      </c>
      <c r="CD216" s="17">
        <v>0.198235131680153</v>
      </c>
      <c r="CE216" s="17">
        <v>0.19230070834233501</v>
      </c>
      <c r="CF216" s="17">
        <v>0.217078328116141</v>
      </c>
      <c r="CG216" s="17">
        <v>0.18926960061759099</v>
      </c>
      <c r="CH216" s="17">
        <v>0.15173737275094201</v>
      </c>
      <c r="CI216" s="17">
        <v>0.120735450743301</v>
      </c>
      <c r="CJ216" s="17">
        <v>0.134552050552352</v>
      </c>
      <c r="CK216" s="17">
        <v>0.120687904725017</v>
      </c>
      <c r="CL216" s="17">
        <v>0.138249423174337</v>
      </c>
    </row>
    <row r="217" spans="2:90" x14ac:dyDescent="0.25">
      <c r="B217" t="s">
        <v>201</v>
      </c>
      <c r="C217" s="17">
        <v>0.139398239624246</v>
      </c>
      <c r="D217" s="17">
        <v>0.12578550983190301</v>
      </c>
      <c r="E217" s="17">
        <v>0.152739519044468</v>
      </c>
      <c r="F217" s="17"/>
      <c r="G217" s="17">
        <v>0.19943120797142</v>
      </c>
      <c r="H217" s="17">
        <v>0.14406192252519001</v>
      </c>
      <c r="I217" s="17">
        <v>0.15585091081512401</v>
      </c>
      <c r="J217" s="17">
        <v>0.14815539430736799</v>
      </c>
      <c r="K217" s="17">
        <v>0.11013679481312</v>
      </c>
      <c r="L217" s="17">
        <v>0.11127476910129</v>
      </c>
      <c r="M217" s="17"/>
      <c r="N217" s="17">
        <v>0.11036294842554301</v>
      </c>
      <c r="O217" s="17">
        <v>0.150410010752281</v>
      </c>
      <c r="P217" s="17">
        <v>0.125842365958488</v>
      </c>
      <c r="Q217" s="17">
        <v>0.17206104149133999</v>
      </c>
      <c r="R217" s="17"/>
      <c r="S217" s="17">
        <v>0.119291633500733</v>
      </c>
      <c r="T217" s="17">
        <v>0.13436822184045499</v>
      </c>
      <c r="U217" s="17">
        <v>0.146820982225459</v>
      </c>
      <c r="V217" s="17">
        <v>0.12051859712214801</v>
      </c>
      <c r="W217" s="17">
        <v>0.154364132828051</v>
      </c>
      <c r="X217" s="17">
        <v>0.14868011548554599</v>
      </c>
      <c r="Y217" s="17">
        <v>0.16892083227035201</v>
      </c>
      <c r="Z217" s="17">
        <v>0.14048057437724201</v>
      </c>
      <c r="AA217" s="17">
        <v>0.14006297961436301</v>
      </c>
      <c r="AB217" s="17"/>
      <c r="AC217" s="17">
        <v>0.12554663408292399</v>
      </c>
      <c r="AD217" s="17">
        <v>0.13950987495873801</v>
      </c>
      <c r="AE217" s="17">
        <v>0.149710006827389</v>
      </c>
      <c r="AF217" s="17"/>
      <c r="AG217" s="17">
        <v>0.12121605494533901</v>
      </c>
      <c r="AH217" s="17">
        <v>0.16137077302070299</v>
      </c>
      <c r="AI217" s="17">
        <v>0.113980679065802</v>
      </c>
      <c r="AJ217" s="17">
        <v>0.13317720240787001</v>
      </c>
      <c r="AK217" s="17"/>
      <c r="AL217" s="17">
        <v>0.16409216075337099</v>
      </c>
      <c r="AM217" s="17">
        <v>0.15143471961122401</v>
      </c>
      <c r="AN217" s="17">
        <v>0.117998343325513</v>
      </c>
      <c r="AO217" s="17">
        <v>0.1204823847602</v>
      </c>
      <c r="AP217" s="17">
        <v>0.12590625656012999</v>
      </c>
      <c r="AQ217" s="17"/>
      <c r="AR217" s="17">
        <v>0.153111743521092</v>
      </c>
      <c r="AS217" s="17">
        <v>0.15128807581159801</v>
      </c>
      <c r="AT217" s="17">
        <v>0.14767759950947301</v>
      </c>
      <c r="AU217" s="17">
        <v>0.117507584208616</v>
      </c>
      <c r="AV217" s="17">
        <v>0.113397689948566</v>
      </c>
      <c r="AW217" s="17"/>
      <c r="AX217" s="17">
        <v>0.12755528740070199</v>
      </c>
      <c r="AY217" s="17">
        <v>0.137345629870089</v>
      </c>
      <c r="AZ217" s="17">
        <v>0.15005148699236201</v>
      </c>
      <c r="BA217" s="17">
        <v>0.126258830124375</v>
      </c>
      <c r="BB217" s="17">
        <v>0.13776139753246899</v>
      </c>
      <c r="BC217" s="17">
        <v>0.22486295227352299</v>
      </c>
      <c r="BD217" s="17"/>
      <c r="BE217" s="17">
        <v>0.141123937009763</v>
      </c>
      <c r="BF217" s="17">
        <v>0.15077120948613801</v>
      </c>
      <c r="BG217" s="17">
        <v>0.12744535043143901</v>
      </c>
      <c r="BH217" s="17"/>
      <c r="BI217" s="17">
        <v>0.17693544522240501</v>
      </c>
      <c r="BJ217" s="17">
        <v>0.129868395354515</v>
      </c>
      <c r="BK217" s="17"/>
      <c r="BL217" s="17">
        <v>0.108390192936443</v>
      </c>
      <c r="BM217" s="17">
        <v>0.13426756231720399</v>
      </c>
      <c r="BN217" s="17">
        <v>0.21885358946455</v>
      </c>
      <c r="BO217" s="17">
        <v>0.165529063132515</v>
      </c>
      <c r="BP217" s="17">
        <v>0.166902428162263</v>
      </c>
      <c r="BQ217" s="17"/>
      <c r="BR217" s="17">
        <v>0.13641946537063701</v>
      </c>
      <c r="BS217" s="17">
        <v>0.14308930866956401</v>
      </c>
      <c r="BT217" s="17">
        <v>0.15544331729831301</v>
      </c>
      <c r="BU217" s="17">
        <v>0.17606429572642401</v>
      </c>
      <c r="BV217" s="17"/>
      <c r="BW217" s="17">
        <v>0.11131550260013499</v>
      </c>
      <c r="BX217" s="17">
        <v>0.128511777145384</v>
      </c>
      <c r="BY217" s="17">
        <v>0.14412414261256001</v>
      </c>
      <c r="BZ217" s="17">
        <v>0.15516071065200501</v>
      </c>
      <c r="CA217" s="17">
        <v>0.15134505243605301</v>
      </c>
      <c r="CB217" s="17"/>
      <c r="CC217" s="17">
        <v>0.162633605056998</v>
      </c>
      <c r="CD217" s="17">
        <v>0.14801540973098401</v>
      </c>
      <c r="CE217" s="17">
        <v>0.152881303835604</v>
      </c>
      <c r="CF217" s="17">
        <v>0.13711276631597499</v>
      </c>
      <c r="CG217" s="17">
        <v>0.117940492783338</v>
      </c>
      <c r="CH217" s="17">
        <v>0.16229894354499899</v>
      </c>
      <c r="CI217" s="17">
        <v>0.153603989959993</v>
      </c>
      <c r="CJ217" s="17">
        <v>0.113957106799859</v>
      </c>
      <c r="CK217" s="17">
        <v>0.13540853000957601</v>
      </c>
      <c r="CL217" s="17">
        <v>9.5409216127992802E-2</v>
      </c>
    </row>
    <row r="218" spans="2:90" x14ac:dyDescent="0.25">
      <c r="B218" t="s">
        <v>202</v>
      </c>
      <c r="C218" s="17">
        <v>0.12145851143708</v>
      </c>
      <c r="D218" s="17">
        <v>0.10907390361364599</v>
      </c>
      <c r="E218" s="17">
        <v>0.133172060477486</v>
      </c>
      <c r="F218" s="17"/>
      <c r="G218" s="17">
        <v>0.13175397302459399</v>
      </c>
      <c r="H218" s="17">
        <v>0.12662893847156001</v>
      </c>
      <c r="I218" s="17">
        <v>0.126907955678177</v>
      </c>
      <c r="J218" s="17">
        <v>0.105642984118977</v>
      </c>
      <c r="K218" s="17">
        <v>0.12137469909191501</v>
      </c>
      <c r="L218" s="17">
        <v>0.120638174579158</v>
      </c>
      <c r="M218" s="17"/>
      <c r="N218" s="17">
        <v>0.14038721563647</v>
      </c>
      <c r="O218" s="17">
        <v>0.13518534329797599</v>
      </c>
      <c r="P218" s="17">
        <v>0.108609449806983</v>
      </c>
      <c r="Q218" s="17">
        <v>9.7676983692799896E-2</v>
      </c>
      <c r="R218" s="17"/>
      <c r="S218" s="17">
        <v>8.4983379708562901E-2</v>
      </c>
      <c r="T218" s="17">
        <v>0.121845923805324</v>
      </c>
      <c r="U218" s="17">
        <v>0.15625558935255901</v>
      </c>
      <c r="V218" s="17">
        <v>0.13917178911424</v>
      </c>
      <c r="W218" s="17">
        <v>0.13938713734158201</v>
      </c>
      <c r="X218" s="17">
        <v>0.111945018344181</v>
      </c>
      <c r="Y218" s="17">
        <v>0.16768344170219901</v>
      </c>
      <c r="Z218" s="17">
        <v>9.2720079165664798E-2</v>
      </c>
      <c r="AA218" s="17">
        <v>9.4255435064821494E-2</v>
      </c>
      <c r="AB218" s="17"/>
      <c r="AC218" s="17">
        <v>0.113876523429308</v>
      </c>
      <c r="AD218" s="17">
        <v>0.141027642456654</v>
      </c>
      <c r="AE218" s="17">
        <v>9.41131672810855E-2</v>
      </c>
      <c r="AF218" s="17"/>
      <c r="AG218" s="17">
        <v>0.122448724180971</v>
      </c>
      <c r="AH218" s="17">
        <v>0.141112343371182</v>
      </c>
      <c r="AI218" s="17">
        <v>0.159916711448117</v>
      </c>
      <c r="AJ218" s="17">
        <v>8.8287792542515897E-2</v>
      </c>
      <c r="AK218" s="17"/>
      <c r="AL218" s="17">
        <v>9.57302358148341E-2</v>
      </c>
      <c r="AM218" s="17">
        <v>0.11675517897952301</v>
      </c>
      <c r="AN218" s="17">
        <v>0.132370557997643</v>
      </c>
      <c r="AO218" s="17">
        <v>0.162549596141042</v>
      </c>
      <c r="AP218" s="17">
        <v>0.13168904911354001</v>
      </c>
      <c r="AQ218" s="17"/>
      <c r="AR218" s="17">
        <v>0.102247787038851</v>
      </c>
      <c r="AS218" s="17">
        <v>0.11666801050238799</v>
      </c>
      <c r="AT218" s="17">
        <v>0.12646103609630999</v>
      </c>
      <c r="AU218" s="17">
        <v>0.12041444278546599</v>
      </c>
      <c r="AV218" s="17">
        <v>0.14132978785821201</v>
      </c>
      <c r="AW218" s="17"/>
      <c r="AX218" s="17">
        <v>9.8334791466998098E-2</v>
      </c>
      <c r="AY218" s="17">
        <v>9.8326665415066905E-2</v>
      </c>
      <c r="AZ218" s="17">
        <v>0.108389318691041</v>
      </c>
      <c r="BA218" s="17">
        <v>0.119336568174866</v>
      </c>
      <c r="BB218" s="17">
        <v>0.22135969584311099</v>
      </c>
      <c r="BC218" s="17">
        <v>0.17697760950576699</v>
      </c>
      <c r="BD218" s="17"/>
      <c r="BE218" s="17">
        <v>0.13276459516785499</v>
      </c>
      <c r="BF218" s="17">
        <v>0.11645665121667299</v>
      </c>
      <c r="BG218" s="17">
        <v>0.111924154156608</v>
      </c>
      <c r="BH218" s="17"/>
      <c r="BI218" s="17">
        <v>0.11407890359225301</v>
      </c>
      <c r="BJ218" s="17">
        <v>0.123332026324836</v>
      </c>
      <c r="BK218" s="17"/>
      <c r="BL218" s="17">
        <v>0.127777135946716</v>
      </c>
      <c r="BM218" s="17">
        <v>0.11933925743207301</v>
      </c>
      <c r="BN218" s="17">
        <v>0.11067645068266301</v>
      </c>
      <c r="BO218" s="17">
        <v>0.135024161163456</v>
      </c>
      <c r="BP218" s="17">
        <v>0.107137292341056</v>
      </c>
      <c r="BQ218" s="17"/>
      <c r="BR218" s="17">
        <v>0.12188331711792801</v>
      </c>
      <c r="BS218" s="17">
        <v>0.151408277424085</v>
      </c>
      <c r="BT218" s="17">
        <v>0.106328677507482</v>
      </c>
      <c r="BU218" s="17">
        <v>8.4022022728218196E-2</v>
      </c>
      <c r="BV218" s="17"/>
      <c r="BW218" s="17">
        <v>0.11407500283427199</v>
      </c>
      <c r="BX218" s="17">
        <v>0.130064649594407</v>
      </c>
      <c r="BY218" s="17">
        <v>0.140326658889776</v>
      </c>
      <c r="BZ218" s="17">
        <v>0.13307738815411199</v>
      </c>
      <c r="CA218" s="17">
        <v>8.3804858248372305E-2</v>
      </c>
      <c r="CB218" s="17"/>
      <c r="CC218" s="17">
        <v>6.6209971558005995E-2</v>
      </c>
      <c r="CD218" s="17">
        <v>9.7718331878730205E-2</v>
      </c>
      <c r="CE218" s="17">
        <v>9.2339206493505993E-2</v>
      </c>
      <c r="CF218" s="17">
        <v>0.14432580686531801</v>
      </c>
      <c r="CG218" s="17">
        <v>0.12553752350226199</v>
      </c>
      <c r="CH218" s="17">
        <v>0.12263464475871599</v>
      </c>
      <c r="CI218" s="17">
        <v>0.14981011977831701</v>
      </c>
      <c r="CJ218" s="17">
        <v>0.12189537592307401</v>
      </c>
      <c r="CK218" s="17">
        <v>0.13480151854269701</v>
      </c>
      <c r="CL218" s="17">
        <v>0.15663193829695701</v>
      </c>
    </row>
    <row r="219" spans="2:90" x14ac:dyDescent="0.25">
      <c r="B219" t="s">
        <v>203</v>
      </c>
      <c r="C219" s="17">
        <v>0.107389520684333</v>
      </c>
      <c r="D219" s="17">
        <v>9.4911152486290604E-2</v>
      </c>
      <c r="E219" s="17">
        <v>0.11869039426473001</v>
      </c>
      <c r="F219" s="17"/>
      <c r="G219" s="17">
        <v>8.9425009852868304E-2</v>
      </c>
      <c r="H219" s="17">
        <v>9.2556796529066898E-2</v>
      </c>
      <c r="I219" s="17">
        <v>8.0135988618036405E-2</v>
      </c>
      <c r="J219" s="17">
        <v>8.0353256633315703E-2</v>
      </c>
      <c r="K219" s="17">
        <v>0.15848719621583199</v>
      </c>
      <c r="L219" s="17">
        <v>0.12982949179542799</v>
      </c>
      <c r="M219" s="17"/>
      <c r="N219" s="17">
        <v>0.12225778351644</v>
      </c>
      <c r="O219" s="17">
        <v>0.102919994903111</v>
      </c>
      <c r="P219" s="17">
        <v>0.113277576516242</v>
      </c>
      <c r="Q219" s="17">
        <v>9.14236364912695E-2</v>
      </c>
      <c r="R219" s="17"/>
      <c r="S219" s="17">
        <v>0.11070531534197101</v>
      </c>
      <c r="T219" s="17">
        <v>0.147689295186061</v>
      </c>
      <c r="U219" s="17">
        <v>8.0496393560266194E-2</v>
      </c>
      <c r="V219" s="17">
        <v>0.14580163655604</v>
      </c>
      <c r="W219" s="17">
        <v>9.8470880513909204E-2</v>
      </c>
      <c r="X219" s="17">
        <v>0.106309202107884</v>
      </c>
      <c r="Y219" s="17">
        <v>8.2366602584047405E-2</v>
      </c>
      <c r="Z219" s="17">
        <v>6.8849758795274094E-2</v>
      </c>
      <c r="AA219" s="17">
        <v>8.1298650777239606E-2</v>
      </c>
      <c r="AB219" s="17"/>
      <c r="AC219" s="17">
        <v>0.12636466407588101</v>
      </c>
      <c r="AD219" s="17">
        <v>0.100781342641663</v>
      </c>
      <c r="AE219" s="17">
        <v>8.4919038716595702E-2</v>
      </c>
      <c r="AF219" s="17"/>
      <c r="AG219" s="17">
        <v>0.134256361764784</v>
      </c>
      <c r="AH219" s="17">
        <v>7.5536503998228394E-2</v>
      </c>
      <c r="AI219" s="17">
        <v>0.116993657218734</v>
      </c>
      <c r="AJ219" s="17">
        <v>0.116084875714189</v>
      </c>
      <c r="AK219" s="17"/>
      <c r="AL219" s="17">
        <v>0.10736916583977101</v>
      </c>
      <c r="AM219" s="17">
        <v>0.1044645481321</v>
      </c>
      <c r="AN219" s="17">
        <v>0.106935634338799</v>
      </c>
      <c r="AO219" s="17">
        <v>0.105861404943624</v>
      </c>
      <c r="AP219" s="17">
        <v>8.5509371086701702E-2</v>
      </c>
      <c r="AQ219" s="17"/>
      <c r="AR219" s="17">
        <v>0.125285083833163</v>
      </c>
      <c r="AS219" s="17">
        <v>9.58023520291192E-2</v>
      </c>
      <c r="AT219" s="17">
        <v>0.10853930189649</v>
      </c>
      <c r="AU219" s="17">
        <v>0.106313319516742</v>
      </c>
      <c r="AV219" s="17">
        <v>0.102546042007281</v>
      </c>
      <c r="AW219" s="17"/>
      <c r="AX219" s="17">
        <v>8.2684842255472596E-2</v>
      </c>
      <c r="AY219" s="17">
        <v>0.104802024773401</v>
      </c>
      <c r="AZ219" s="17">
        <v>7.3979369346676399E-2</v>
      </c>
      <c r="BA219" s="17">
        <v>0.114078106385111</v>
      </c>
      <c r="BB219" s="17">
        <v>0.18249253372527399</v>
      </c>
      <c r="BC219" s="17">
        <v>0.123217566453313</v>
      </c>
      <c r="BD219" s="17"/>
      <c r="BE219" s="17">
        <v>0.101198752200931</v>
      </c>
      <c r="BF219" s="17">
        <v>9.6912283679107203E-2</v>
      </c>
      <c r="BG219" s="17">
        <v>0.12685450190036901</v>
      </c>
      <c r="BH219" s="17"/>
      <c r="BI219" s="17">
        <v>0.10753882813204201</v>
      </c>
      <c r="BJ219" s="17">
        <v>0.107351614913185</v>
      </c>
      <c r="BK219" s="17"/>
      <c r="BL219" s="17">
        <v>0.13677816911910901</v>
      </c>
      <c r="BM219" s="17">
        <v>9.7259658160670504E-2</v>
      </c>
      <c r="BN219" s="17">
        <v>9.8444174693916101E-2</v>
      </c>
      <c r="BO219" s="17">
        <v>0.10778141149709</v>
      </c>
      <c r="BP219" s="17">
        <v>6.7485194478434402E-2</v>
      </c>
      <c r="BQ219" s="17"/>
      <c r="BR219" s="17">
        <v>0.112363280139839</v>
      </c>
      <c r="BS219" s="17">
        <v>9.0609738287849198E-2</v>
      </c>
      <c r="BT219" s="17">
        <v>8.2771966391277596E-2</v>
      </c>
      <c r="BU219" s="17">
        <v>7.1418028958774402E-2</v>
      </c>
      <c r="BV219" s="17"/>
      <c r="BW219" s="17">
        <v>0.13307967151242101</v>
      </c>
      <c r="BX219" s="17">
        <v>0.135510996649291</v>
      </c>
      <c r="BY219" s="17">
        <v>0.108903580962638</v>
      </c>
      <c r="BZ219" s="17">
        <v>9.3323495934928904E-2</v>
      </c>
      <c r="CA219" s="17">
        <v>7.0910803440134895E-2</v>
      </c>
      <c r="CB219" s="17"/>
      <c r="CC219" s="17">
        <v>6.1240355721407298E-2</v>
      </c>
      <c r="CD219" s="17">
        <v>8.3697821089335905E-2</v>
      </c>
      <c r="CE219" s="17">
        <v>7.5970655506165302E-2</v>
      </c>
      <c r="CF219" s="17">
        <v>0.120678064599682</v>
      </c>
      <c r="CG219" s="17">
        <v>9.5014260844132503E-2</v>
      </c>
      <c r="CH219" s="17">
        <v>0.121435493551284</v>
      </c>
      <c r="CI219" s="17">
        <v>9.33380276253373E-2</v>
      </c>
      <c r="CJ219" s="17">
        <v>0.13412009514025</v>
      </c>
      <c r="CK219" s="17">
        <v>0.14964378691223301</v>
      </c>
      <c r="CL219" s="17">
        <v>0.15307826023514101</v>
      </c>
    </row>
    <row r="220" spans="2:90" x14ac:dyDescent="0.25">
      <c r="B220" t="s">
        <v>204</v>
      </c>
      <c r="C220" s="17">
        <v>9.0676518729716896E-2</v>
      </c>
      <c r="D220" s="17">
        <v>0.10255517378092199</v>
      </c>
      <c r="E220" s="17">
        <v>7.9950144062296197E-2</v>
      </c>
      <c r="F220" s="17"/>
      <c r="G220" s="17">
        <v>0.10548616203363401</v>
      </c>
      <c r="H220" s="17">
        <v>9.8296731911419494E-2</v>
      </c>
      <c r="I220" s="17">
        <v>0.103809337704415</v>
      </c>
      <c r="J220" s="17">
        <v>7.9479558334964701E-2</v>
      </c>
      <c r="K220" s="17">
        <v>0.110472255155021</v>
      </c>
      <c r="L220" s="17">
        <v>6.38968647755426E-2</v>
      </c>
      <c r="M220" s="17"/>
      <c r="N220" s="17">
        <v>7.6303262490447499E-2</v>
      </c>
      <c r="O220" s="17">
        <v>9.1926625648239099E-2</v>
      </c>
      <c r="P220" s="17">
        <v>9.2482558841455995E-2</v>
      </c>
      <c r="Q220" s="17">
        <v>0.10033746271975499</v>
      </c>
      <c r="R220" s="17"/>
      <c r="S220" s="17">
        <v>0.108232979481739</v>
      </c>
      <c r="T220" s="17">
        <v>8.9244280586799896E-2</v>
      </c>
      <c r="U220" s="17">
        <v>8.9010459993981203E-2</v>
      </c>
      <c r="V220" s="17">
        <v>7.74089857739374E-2</v>
      </c>
      <c r="W220" s="17">
        <v>0.109347683677826</v>
      </c>
      <c r="X220" s="17">
        <v>8.83357843694101E-2</v>
      </c>
      <c r="Y220" s="17">
        <v>6.5922206336705494E-2</v>
      </c>
      <c r="Z220" s="17">
        <v>7.8349937961368701E-2</v>
      </c>
      <c r="AA220" s="17">
        <v>9.6563400674292393E-2</v>
      </c>
      <c r="AB220" s="17"/>
      <c r="AC220" s="17">
        <v>7.91572257882871E-2</v>
      </c>
      <c r="AD220" s="17">
        <v>0.10154304485178001</v>
      </c>
      <c r="AE220" s="17">
        <v>7.8573677343672696E-2</v>
      </c>
      <c r="AF220" s="17"/>
      <c r="AG220" s="17">
        <v>7.7893174890735994E-2</v>
      </c>
      <c r="AH220" s="17">
        <v>9.8816790956872694E-2</v>
      </c>
      <c r="AI220" s="17">
        <v>0.10958551511468</v>
      </c>
      <c r="AJ220" s="17">
        <v>9.3246246276446801E-2</v>
      </c>
      <c r="AK220" s="17"/>
      <c r="AL220" s="17">
        <v>9.4684764630661195E-2</v>
      </c>
      <c r="AM220" s="17">
        <v>9.6056923882439693E-2</v>
      </c>
      <c r="AN220" s="17">
        <v>7.6166516981699794E-2</v>
      </c>
      <c r="AO220" s="17">
        <v>9.9656418783052106E-2</v>
      </c>
      <c r="AP220" s="17">
        <v>0.10310843682747101</v>
      </c>
      <c r="AQ220" s="17"/>
      <c r="AR220" s="17">
        <v>9.5421385233996195E-2</v>
      </c>
      <c r="AS220" s="17">
        <v>0.10092722244458401</v>
      </c>
      <c r="AT220" s="17">
        <v>8.3051059744556399E-2</v>
      </c>
      <c r="AU220" s="17">
        <v>9.0180151251428406E-2</v>
      </c>
      <c r="AV220" s="17">
        <v>9.4147992241875006E-2</v>
      </c>
      <c r="AW220" s="17"/>
      <c r="AX220" s="17">
        <v>0.11181720420023</v>
      </c>
      <c r="AY220" s="17">
        <v>9.7768383474365603E-2</v>
      </c>
      <c r="AZ220" s="17">
        <v>0.111501652882499</v>
      </c>
      <c r="BA220" s="17">
        <v>5.9786359051158498E-2</v>
      </c>
      <c r="BB220" s="17">
        <v>5.4075463034081402E-2</v>
      </c>
      <c r="BC220" s="17">
        <v>9.0807999174805296E-2</v>
      </c>
      <c r="BD220" s="17"/>
      <c r="BE220" s="17">
        <v>9.2537475419035897E-2</v>
      </c>
      <c r="BF220" s="17">
        <v>0.10581034528659999</v>
      </c>
      <c r="BG220" s="17">
        <v>7.4363793147521604E-2</v>
      </c>
      <c r="BH220" s="17"/>
      <c r="BI220" s="17">
        <v>0.11221622536017101</v>
      </c>
      <c r="BJ220" s="17">
        <v>8.5208076246241896E-2</v>
      </c>
      <c r="BK220" s="17"/>
      <c r="BL220" s="17">
        <v>7.0627682718860496E-2</v>
      </c>
      <c r="BM220" s="17">
        <v>0.10656216152994399</v>
      </c>
      <c r="BN220" s="17">
        <v>0.13291531543119101</v>
      </c>
      <c r="BO220" s="17">
        <v>0.10882304123144999</v>
      </c>
      <c r="BP220" s="17">
        <v>8.8200271684010095E-2</v>
      </c>
      <c r="BQ220" s="17"/>
      <c r="BR220" s="17">
        <v>8.5126970550209305E-2</v>
      </c>
      <c r="BS220" s="17">
        <v>0.110422160809279</v>
      </c>
      <c r="BT220" s="17">
        <v>0.115589660388931</v>
      </c>
      <c r="BU220" s="17">
        <v>0.144715039501631</v>
      </c>
      <c r="BV220" s="17"/>
      <c r="BW220" s="17">
        <v>6.8125158831159799E-2</v>
      </c>
      <c r="BX220" s="17">
        <v>8.7514398031422899E-2</v>
      </c>
      <c r="BY220" s="17">
        <v>9.2032424410729605E-2</v>
      </c>
      <c r="BZ220" s="17">
        <v>9.7578290337272694E-2</v>
      </c>
      <c r="CA220" s="17">
        <v>0.104080682046729</v>
      </c>
      <c r="CB220" s="17"/>
      <c r="CC220" s="17">
        <v>0.12343127850715201</v>
      </c>
      <c r="CD220" s="17">
        <v>9.8840569295022995E-2</v>
      </c>
      <c r="CE220" s="17">
        <v>0.111980830713485</v>
      </c>
      <c r="CF220" s="17">
        <v>0.108036800167653</v>
      </c>
      <c r="CG220" s="17">
        <v>9.8549737356882799E-2</v>
      </c>
      <c r="CH220" s="17">
        <v>8.0537243778298698E-2</v>
      </c>
      <c r="CI220" s="17">
        <v>7.2544714080206296E-2</v>
      </c>
      <c r="CJ220" s="17">
        <v>7.9752001805395795E-2</v>
      </c>
      <c r="CK220" s="17">
        <v>5.3091739880899901E-2</v>
      </c>
      <c r="CL220" s="17">
        <v>6.0331470308952702E-2</v>
      </c>
    </row>
    <row r="221" spans="2:90" x14ac:dyDescent="0.25">
      <c r="B221" t="s">
        <v>205</v>
      </c>
      <c r="C221" s="17">
        <v>7.11138006027211E-2</v>
      </c>
      <c r="D221" s="17">
        <v>8.9803900118764199E-2</v>
      </c>
      <c r="E221" s="17">
        <v>5.3507825095473499E-2</v>
      </c>
      <c r="F221" s="17"/>
      <c r="G221" s="17">
        <v>0.100551507373353</v>
      </c>
      <c r="H221" s="17">
        <v>8.0415310008631904E-2</v>
      </c>
      <c r="I221" s="17">
        <v>6.75902617136388E-2</v>
      </c>
      <c r="J221" s="17">
        <v>6.0276712495801799E-2</v>
      </c>
      <c r="K221" s="17">
        <v>5.8129096238246601E-2</v>
      </c>
      <c r="L221" s="17">
        <v>7.0181134900401704E-2</v>
      </c>
      <c r="M221" s="17"/>
      <c r="N221" s="17">
        <v>7.1985768671318104E-2</v>
      </c>
      <c r="O221" s="17">
        <v>6.4317843461738106E-2</v>
      </c>
      <c r="P221" s="17">
        <v>7.3754095058056496E-2</v>
      </c>
      <c r="Q221" s="17">
        <v>7.5014849443121007E-2</v>
      </c>
      <c r="R221" s="17"/>
      <c r="S221" s="17">
        <v>7.2578924160109401E-2</v>
      </c>
      <c r="T221" s="17">
        <v>6.0745338737227199E-2</v>
      </c>
      <c r="U221" s="17">
        <v>6.9394367517283895E-2</v>
      </c>
      <c r="V221" s="17">
        <v>6.50506767289874E-2</v>
      </c>
      <c r="W221" s="17">
        <v>6.1773098735926298E-2</v>
      </c>
      <c r="X221" s="17">
        <v>8.79829282835113E-2</v>
      </c>
      <c r="Y221" s="17">
        <v>6.7216542165863105E-2</v>
      </c>
      <c r="Z221" s="17">
        <v>0.101017067413809</v>
      </c>
      <c r="AA221" s="17">
        <v>7.3309780841606706E-2</v>
      </c>
      <c r="AB221" s="17"/>
      <c r="AC221" s="17">
        <v>7.6315018031274204E-2</v>
      </c>
      <c r="AD221" s="17">
        <v>6.5531156785163497E-2</v>
      </c>
      <c r="AE221" s="17">
        <v>5.4412949833659602E-2</v>
      </c>
      <c r="AF221" s="17"/>
      <c r="AG221" s="17">
        <v>6.6232590658693094E-2</v>
      </c>
      <c r="AH221" s="17">
        <v>6.14773109696517E-2</v>
      </c>
      <c r="AI221" s="17">
        <v>4.1457429766129997E-2</v>
      </c>
      <c r="AJ221" s="17">
        <v>0.10556897375228901</v>
      </c>
      <c r="AK221" s="17"/>
      <c r="AL221" s="17">
        <v>6.1341272726957802E-2</v>
      </c>
      <c r="AM221" s="17">
        <v>7.1032112460922295E-2</v>
      </c>
      <c r="AN221" s="17">
        <v>6.7276663134950204E-2</v>
      </c>
      <c r="AO221" s="17">
        <v>8.0206856469813598E-2</v>
      </c>
      <c r="AP221" s="17">
        <v>4.9098543861878702E-2</v>
      </c>
      <c r="AQ221" s="17"/>
      <c r="AR221" s="17">
        <v>5.2429809784934299E-2</v>
      </c>
      <c r="AS221" s="17">
        <v>7.0149095545627399E-2</v>
      </c>
      <c r="AT221" s="17">
        <v>7.1854947560746701E-2</v>
      </c>
      <c r="AU221" s="17">
        <v>6.9071400761660601E-2</v>
      </c>
      <c r="AV221" s="17">
        <v>9.0236320017178698E-2</v>
      </c>
      <c r="AW221" s="17"/>
      <c r="AX221" s="17">
        <v>7.6918948226523995E-2</v>
      </c>
      <c r="AY221" s="17">
        <v>6.5554263493717804E-2</v>
      </c>
      <c r="AZ221" s="17">
        <v>9.2058392582125295E-2</v>
      </c>
      <c r="BA221" s="17">
        <v>6.8221047210209995E-2</v>
      </c>
      <c r="BB221" s="17">
        <v>4.4729827104779199E-2</v>
      </c>
      <c r="BC221" s="17">
        <v>9.4741640508108196E-2</v>
      </c>
      <c r="BD221" s="17"/>
      <c r="BE221" s="17">
        <v>7.8735327230907107E-2</v>
      </c>
      <c r="BF221" s="17">
        <v>6.8822127330288002E-2</v>
      </c>
      <c r="BG221" s="17">
        <v>6.4754182155369405E-2</v>
      </c>
      <c r="BH221" s="17"/>
      <c r="BI221" s="17">
        <v>7.0563251003309804E-2</v>
      </c>
      <c r="BJ221" s="17">
        <v>7.1253572646525307E-2</v>
      </c>
      <c r="BK221" s="17"/>
      <c r="BL221" s="17">
        <v>7.8582973060075403E-2</v>
      </c>
      <c r="BM221" s="17">
        <v>5.6344137181505403E-2</v>
      </c>
      <c r="BN221" s="17">
        <v>6.4872883588239602E-2</v>
      </c>
      <c r="BO221" s="17">
        <v>0.104867007093636</v>
      </c>
      <c r="BP221" s="17">
        <v>6.2343540805470901E-2</v>
      </c>
      <c r="BQ221" s="17"/>
      <c r="BR221" s="17">
        <v>7.0589528023670994E-2</v>
      </c>
      <c r="BS221" s="17">
        <v>5.7086493942384797E-2</v>
      </c>
      <c r="BT221" s="17">
        <v>9.1183773067345694E-2</v>
      </c>
      <c r="BU221" s="17">
        <v>8.6909996969285003E-2</v>
      </c>
      <c r="BV221" s="17"/>
      <c r="BW221" s="17">
        <v>8.2096726696105293E-2</v>
      </c>
      <c r="BX221" s="17">
        <v>7.7978471603706301E-2</v>
      </c>
      <c r="BY221" s="17">
        <v>6.2063544379383502E-2</v>
      </c>
      <c r="BZ221" s="17">
        <v>5.1353406631785697E-2</v>
      </c>
      <c r="CA221" s="17">
        <v>7.9542546424605703E-2</v>
      </c>
      <c r="CB221" s="17"/>
      <c r="CC221" s="17">
        <v>7.2302637871404299E-2</v>
      </c>
      <c r="CD221" s="17">
        <v>8.7531765471627401E-2</v>
      </c>
      <c r="CE221" s="17">
        <v>4.7950515633970903E-2</v>
      </c>
      <c r="CF221" s="17">
        <v>6.6132796702682906E-2</v>
      </c>
      <c r="CG221" s="17">
        <v>5.5978441410735401E-2</v>
      </c>
      <c r="CH221" s="17">
        <v>5.9068408822453303E-2</v>
      </c>
      <c r="CI221" s="17">
        <v>7.9162451860456798E-2</v>
      </c>
      <c r="CJ221" s="17">
        <v>7.9784557113799795E-2</v>
      </c>
      <c r="CK221" s="17">
        <v>7.0403803057283498E-2</v>
      </c>
      <c r="CL221" s="17">
        <v>8.7182534671281703E-2</v>
      </c>
    </row>
    <row r="222" spans="2:90" x14ac:dyDescent="0.25">
      <c r="B222" t="s">
        <v>206</v>
      </c>
      <c r="C222" s="17">
        <v>6.9100330948963298E-2</v>
      </c>
      <c r="D222" s="17">
        <v>7.0394275814077104E-2</v>
      </c>
      <c r="E222" s="17">
        <v>6.7583044009014895E-2</v>
      </c>
      <c r="F222" s="17"/>
      <c r="G222" s="17">
        <v>0.116452827582655</v>
      </c>
      <c r="H222" s="17">
        <v>0.116687398407853</v>
      </c>
      <c r="I222" s="17">
        <v>9.1487475001875901E-2</v>
      </c>
      <c r="J222" s="17">
        <v>7.2920836704533504E-2</v>
      </c>
      <c r="K222" s="17">
        <v>2.3242419217364401E-2</v>
      </c>
      <c r="L222" s="17">
        <v>2.60880561475937E-2</v>
      </c>
      <c r="M222" s="17"/>
      <c r="N222" s="17">
        <v>7.41756259553535E-2</v>
      </c>
      <c r="O222" s="17">
        <v>8.3181983155741296E-2</v>
      </c>
      <c r="P222" s="17">
        <v>6.7075825941909695E-2</v>
      </c>
      <c r="Q222" s="17">
        <v>5.1088686080244097E-2</v>
      </c>
      <c r="R222" s="17"/>
      <c r="S222" s="17">
        <v>8.0926255082247101E-2</v>
      </c>
      <c r="T222" s="17">
        <v>5.17513285769629E-2</v>
      </c>
      <c r="U222" s="17">
        <v>7.1555067357010393E-2</v>
      </c>
      <c r="V222" s="17">
        <v>6.43151198394631E-2</v>
      </c>
      <c r="W222" s="17">
        <v>9.1528771273701695E-2</v>
      </c>
      <c r="X222" s="17">
        <v>7.5454574031760105E-2</v>
      </c>
      <c r="Y222" s="17">
        <v>6.7699620881246203E-2</v>
      </c>
      <c r="Z222" s="17">
        <v>5.4686808740248803E-2</v>
      </c>
      <c r="AA222" s="17">
        <v>6.5122256949545404E-2</v>
      </c>
      <c r="AB222" s="17"/>
      <c r="AC222" s="17">
        <v>5.5865825945842898E-2</v>
      </c>
      <c r="AD222" s="17">
        <v>7.9329657631773201E-2</v>
      </c>
      <c r="AE222" s="17">
        <v>5.4770453455308198E-2</v>
      </c>
      <c r="AF222" s="17"/>
      <c r="AG222" s="17">
        <v>5.7457410981437099E-2</v>
      </c>
      <c r="AH222" s="17">
        <v>0.104576453218982</v>
      </c>
      <c r="AI222" s="17">
        <v>8.1134321184433394E-2</v>
      </c>
      <c r="AJ222" s="17">
        <v>5.3604895323360803E-2</v>
      </c>
      <c r="AK222" s="17"/>
      <c r="AL222" s="17">
        <v>4.1655323336771202E-2</v>
      </c>
      <c r="AM222" s="17">
        <v>8.0893041269641294E-2</v>
      </c>
      <c r="AN222" s="17">
        <v>8.5206082434462302E-2</v>
      </c>
      <c r="AO222" s="17">
        <v>8.6406912288925206E-2</v>
      </c>
      <c r="AP222" s="17">
        <v>8.2732647134721504E-2</v>
      </c>
      <c r="AQ222" s="17"/>
      <c r="AR222" s="17">
        <v>6.9570398308096498E-2</v>
      </c>
      <c r="AS222" s="17">
        <v>6.5610211765678897E-2</v>
      </c>
      <c r="AT222" s="17">
        <v>6.10598195887673E-2</v>
      </c>
      <c r="AU222" s="17">
        <v>9.5219568198482596E-2</v>
      </c>
      <c r="AV222" s="17">
        <v>6.5104536218488204E-2</v>
      </c>
      <c r="AW222" s="17"/>
      <c r="AX222" s="17">
        <v>9.9721121623374903E-2</v>
      </c>
      <c r="AY222" s="17">
        <v>6.13247533606225E-2</v>
      </c>
      <c r="AZ222" s="17">
        <v>8.0539580720177806E-2</v>
      </c>
      <c r="BA222" s="17">
        <v>6.9495041415898101E-2</v>
      </c>
      <c r="BB222" s="17">
        <v>3.3617401175086097E-2</v>
      </c>
      <c r="BC222" s="17">
        <v>2.8890521056374699E-2</v>
      </c>
      <c r="BD222" s="17"/>
      <c r="BE222" s="17">
        <v>5.7325650431680399E-2</v>
      </c>
      <c r="BF222" s="17">
        <v>0.124978440619579</v>
      </c>
      <c r="BG222" s="17">
        <v>3.27153517333022E-2</v>
      </c>
      <c r="BH222" s="17"/>
      <c r="BI222" s="17">
        <v>5.1540798598734401E-2</v>
      </c>
      <c r="BJ222" s="17">
        <v>7.3558297547179699E-2</v>
      </c>
      <c r="BK222" s="17"/>
      <c r="BL222" s="17">
        <v>4.6575308469308498E-2</v>
      </c>
      <c r="BM222" s="17">
        <v>0.102629002024459</v>
      </c>
      <c r="BN222" s="17">
        <v>7.1227619909669901E-2</v>
      </c>
      <c r="BO222" s="17">
        <v>6.9370135365028104E-2</v>
      </c>
      <c r="BP222" s="17">
        <v>7.2675629313428899E-2</v>
      </c>
      <c r="BQ222" s="17"/>
      <c r="BR222" s="17">
        <v>5.8266843851762E-2</v>
      </c>
      <c r="BS222" s="17">
        <v>0.14327978231441399</v>
      </c>
      <c r="BT222" s="17">
        <v>9.2345395991081602E-2</v>
      </c>
      <c r="BU222" s="17">
        <v>0.14088874579017799</v>
      </c>
      <c r="BV222" s="17"/>
      <c r="BW222" s="17">
        <v>6.4525344942109805E-2</v>
      </c>
      <c r="BX222" s="17">
        <v>6.1983721626319002E-2</v>
      </c>
      <c r="BY222" s="17">
        <v>7.7298927834951306E-2</v>
      </c>
      <c r="BZ222" s="17">
        <v>5.0420601011611499E-2</v>
      </c>
      <c r="CA222" s="17">
        <v>8.6863705694399801E-2</v>
      </c>
      <c r="CB222" s="17"/>
      <c r="CC222" s="17">
        <v>0.10705664039341101</v>
      </c>
      <c r="CD222" s="17">
        <v>6.4820407421840601E-2</v>
      </c>
      <c r="CE222" s="17">
        <v>9.3714902541148504E-2</v>
      </c>
      <c r="CF222" s="17">
        <v>4.2831773251894099E-2</v>
      </c>
      <c r="CG222" s="17">
        <v>7.71257122538683E-2</v>
      </c>
      <c r="CH222" s="17">
        <v>6.2137437177423503E-2</v>
      </c>
      <c r="CI222" s="17">
        <v>6.6049669818148193E-2</v>
      </c>
      <c r="CJ222" s="17">
        <v>7.3187566031005E-2</v>
      </c>
      <c r="CK222" s="17">
        <v>5.8218639297328199E-2</v>
      </c>
      <c r="CL222" s="17">
        <v>3.4131645752816298E-2</v>
      </c>
    </row>
    <row r="223" spans="2:90" x14ac:dyDescent="0.25">
      <c r="B223" t="s">
        <v>207</v>
      </c>
      <c r="C223" s="17">
        <v>6.3389125442007505E-2</v>
      </c>
      <c r="D223" s="17">
        <v>8.4679304147363701E-2</v>
      </c>
      <c r="E223" s="17">
        <v>4.3736781001408001E-2</v>
      </c>
      <c r="F223" s="17"/>
      <c r="G223" s="17">
        <v>0.12986074770932199</v>
      </c>
      <c r="H223" s="17">
        <v>8.6437174554680196E-2</v>
      </c>
      <c r="I223" s="17">
        <v>5.4022463663839997E-2</v>
      </c>
      <c r="J223" s="17">
        <v>5.0172935837337299E-2</v>
      </c>
      <c r="K223" s="17">
        <v>5.2110362521966401E-2</v>
      </c>
      <c r="L223" s="17">
        <v>4.0490400276012903E-2</v>
      </c>
      <c r="M223" s="17"/>
      <c r="N223" s="17">
        <v>6.2430547452563698E-2</v>
      </c>
      <c r="O223" s="17">
        <v>7.25365082545507E-2</v>
      </c>
      <c r="P223" s="17">
        <v>6.8355859332455304E-2</v>
      </c>
      <c r="Q223" s="17">
        <v>5.1485877300330898E-2</v>
      </c>
      <c r="R223" s="17"/>
      <c r="S223" s="17">
        <v>5.61376346871812E-2</v>
      </c>
      <c r="T223" s="17">
        <v>5.8420521436940598E-2</v>
      </c>
      <c r="U223" s="17">
        <v>6.8705500700627101E-2</v>
      </c>
      <c r="V223" s="17">
        <v>4.8764185278590298E-2</v>
      </c>
      <c r="W223" s="17">
        <v>6.9926554636122795E-2</v>
      </c>
      <c r="X223" s="17">
        <v>7.6697137783027405E-2</v>
      </c>
      <c r="Y223" s="17">
        <v>4.0939631411386602E-2</v>
      </c>
      <c r="Z223" s="17">
        <v>8.4881385683773E-2</v>
      </c>
      <c r="AA223" s="17">
        <v>8.0449534896312902E-2</v>
      </c>
      <c r="AB223" s="17"/>
      <c r="AC223" s="17">
        <v>5.0556456764840101E-2</v>
      </c>
      <c r="AD223" s="17">
        <v>8.1749108483028299E-2</v>
      </c>
      <c r="AE223" s="17">
        <v>4.5173381310094303E-2</v>
      </c>
      <c r="AF223" s="17"/>
      <c r="AG223" s="17">
        <v>4.6245292009175099E-2</v>
      </c>
      <c r="AH223" s="17">
        <v>8.6629990884174293E-2</v>
      </c>
      <c r="AI223" s="17">
        <v>7.8264426777817503E-2</v>
      </c>
      <c r="AJ223" s="17">
        <v>5.56404726901032E-2</v>
      </c>
      <c r="AK223" s="17"/>
      <c r="AL223" s="17">
        <v>5.6764099887947901E-2</v>
      </c>
      <c r="AM223" s="17">
        <v>5.7012299941118297E-2</v>
      </c>
      <c r="AN223" s="17">
        <v>6.8390783773301003E-2</v>
      </c>
      <c r="AO223" s="17">
        <v>9.0151583521938097E-2</v>
      </c>
      <c r="AP223" s="17">
        <v>3.9046197127853198E-2</v>
      </c>
      <c r="AQ223" s="17"/>
      <c r="AR223" s="17">
        <v>5.1215138821772699E-2</v>
      </c>
      <c r="AS223" s="17">
        <v>5.8009422769486903E-2</v>
      </c>
      <c r="AT223" s="17">
        <v>6.63724910645173E-2</v>
      </c>
      <c r="AU223" s="17">
        <v>8.2442810581612597E-2</v>
      </c>
      <c r="AV223" s="17">
        <v>4.9381507412415697E-2</v>
      </c>
      <c r="AW223" s="17"/>
      <c r="AX223" s="17">
        <v>7.1247278656189697E-2</v>
      </c>
      <c r="AY223" s="17">
        <v>5.6467574152033601E-2</v>
      </c>
      <c r="AZ223" s="17">
        <v>6.6079229411911106E-2</v>
      </c>
      <c r="BA223" s="17">
        <v>7.4847186887006603E-2</v>
      </c>
      <c r="BB223" s="17">
        <v>4.3946551961092498E-2</v>
      </c>
      <c r="BC223" s="17">
        <v>6.6054431881709799E-2</v>
      </c>
      <c r="BD223" s="17"/>
      <c r="BE223" s="17">
        <v>6.64193277628774E-2</v>
      </c>
      <c r="BF223" s="17">
        <v>8.0086655653821198E-2</v>
      </c>
      <c r="BG223" s="17">
        <v>4.4043391471751903E-2</v>
      </c>
      <c r="BH223" s="17"/>
      <c r="BI223" s="17">
        <v>5.4422655006739901E-2</v>
      </c>
      <c r="BJ223" s="17">
        <v>6.5665508713900103E-2</v>
      </c>
      <c r="BK223" s="17"/>
      <c r="BL223" s="17">
        <v>5.01208870802144E-2</v>
      </c>
      <c r="BM223" s="17">
        <v>7.0550621205015498E-2</v>
      </c>
      <c r="BN223" s="17">
        <v>5.7449229579637197E-2</v>
      </c>
      <c r="BO223" s="17">
        <v>8.1605199426164898E-2</v>
      </c>
      <c r="BP223" s="17">
        <v>7.4597252230400396E-2</v>
      </c>
      <c r="BQ223" s="17"/>
      <c r="BR223" s="17">
        <v>6.0062147837210603E-2</v>
      </c>
      <c r="BS223" s="17">
        <v>7.1952965269932695E-2</v>
      </c>
      <c r="BT223" s="17">
        <v>9.0671786872896398E-2</v>
      </c>
      <c r="BU223" s="17">
        <v>8.8771635156358594E-2</v>
      </c>
      <c r="BV223" s="17"/>
      <c r="BW223" s="17">
        <v>6.3574505099991505E-2</v>
      </c>
      <c r="BX223" s="17">
        <v>5.8014284092552999E-2</v>
      </c>
      <c r="BY223" s="17">
        <v>6.5886394885445995E-2</v>
      </c>
      <c r="BZ223" s="17">
        <v>7.1982780233235302E-2</v>
      </c>
      <c r="CA223" s="17">
        <v>5.5828208164287497E-2</v>
      </c>
      <c r="CB223" s="17"/>
      <c r="CC223" s="17">
        <v>6.1204158477062502E-2</v>
      </c>
      <c r="CD223" s="17">
        <v>6.0727311114976E-2</v>
      </c>
      <c r="CE223" s="17">
        <v>7.0418321699740799E-2</v>
      </c>
      <c r="CF223" s="17">
        <v>6.5695996740469595E-2</v>
      </c>
      <c r="CG223" s="17">
        <v>6.3401928947034794E-2</v>
      </c>
      <c r="CH223" s="17">
        <v>5.8851767473598403E-2</v>
      </c>
      <c r="CI223" s="17">
        <v>6.5434726382426506E-2</v>
      </c>
      <c r="CJ223" s="17">
        <v>5.7599778912570197E-2</v>
      </c>
      <c r="CK223" s="17">
        <v>3.32571005071036E-2</v>
      </c>
      <c r="CL223" s="17">
        <v>8.9416013455501001E-2</v>
      </c>
    </row>
    <row r="224" spans="2:90" x14ac:dyDescent="0.25">
      <c r="B224" t="s">
        <v>208</v>
      </c>
      <c r="C224" s="17">
        <v>5.4810295990189099E-2</v>
      </c>
      <c r="D224" s="17">
        <v>6.0986975514060703E-2</v>
      </c>
      <c r="E224" s="17">
        <v>4.8038990470011901E-2</v>
      </c>
      <c r="F224" s="17"/>
      <c r="G224" s="17">
        <v>0.10786287797072899</v>
      </c>
      <c r="H224" s="17">
        <v>6.7354998122143905E-2</v>
      </c>
      <c r="I224" s="17">
        <v>6.1436979739720399E-2</v>
      </c>
      <c r="J224" s="17">
        <v>3.6062330001045799E-2</v>
      </c>
      <c r="K224" s="17">
        <v>3.7224383906047001E-2</v>
      </c>
      <c r="L224" s="17">
        <v>4.2641633818374901E-2</v>
      </c>
      <c r="M224" s="17"/>
      <c r="N224" s="17">
        <v>5.7424604750436897E-2</v>
      </c>
      <c r="O224" s="17">
        <v>4.4466451664864903E-2</v>
      </c>
      <c r="P224" s="17">
        <v>5.6349943391001203E-2</v>
      </c>
      <c r="Q224" s="17">
        <v>6.2199833846013498E-2</v>
      </c>
      <c r="R224" s="17"/>
      <c r="S224" s="17">
        <v>0.10241159590801099</v>
      </c>
      <c r="T224" s="17">
        <v>4.4461441054539301E-2</v>
      </c>
      <c r="U224" s="17">
        <v>4.1610771308814701E-2</v>
      </c>
      <c r="V224" s="17">
        <v>5.3275079882827099E-2</v>
      </c>
      <c r="W224" s="17">
        <v>3.1943906379339401E-2</v>
      </c>
      <c r="X224" s="17">
        <v>6.2174372694567999E-2</v>
      </c>
      <c r="Y224" s="17">
        <v>3.2052470831383698E-2</v>
      </c>
      <c r="Z224" s="17">
        <v>4.2616147444922703E-2</v>
      </c>
      <c r="AA224" s="17">
        <v>5.2989577272141299E-2</v>
      </c>
      <c r="AB224" s="17"/>
      <c r="AC224" s="17">
        <v>3.9366756202057901E-2</v>
      </c>
      <c r="AD224" s="17">
        <v>7.0924209794364507E-2</v>
      </c>
      <c r="AE224" s="17">
        <v>5.3082195210133402E-2</v>
      </c>
      <c r="AF224" s="17"/>
      <c r="AG224" s="17">
        <v>3.2511884684917003E-2</v>
      </c>
      <c r="AH224" s="17">
        <v>7.6831615740304907E-2</v>
      </c>
      <c r="AI224" s="17">
        <v>5.38297821524511E-2</v>
      </c>
      <c r="AJ224" s="17">
        <v>5.1358525413983003E-2</v>
      </c>
      <c r="AK224" s="17"/>
      <c r="AL224" s="17">
        <v>4.1254048395629003E-2</v>
      </c>
      <c r="AM224" s="17">
        <v>5.1937614362834401E-2</v>
      </c>
      <c r="AN224" s="17">
        <v>6.7529710177189395E-2</v>
      </c>
      <c r="AO224" s="17">
        <v>7.8537920648148796E-2</v>
      </c>
      <c r="AP224" s="17">
        <v>9.7445400275561603E-2</v>
      </c>
      <c r="AQ224" s="17"/>
      <c r="AR224" s="17">
        <v>8.1969219821989001E-2</v>
      </c>
      <c r="AS224" s="17">
        <v>5.8605797592460103E-2</v>
      </c>
      <c r="AT224" s="17">
        <v>4.8543526122277698E-2</v>
      </c>
      <c r="AU224" s="17">
        <v>5.5500095800809501E-2</v>
      </c>
      <c r="AV224" s="17">
        <v>4.1748553321217401E-2</v>
      </c>
      <c r="AW224" s="17"/>
      <c r="AX224" s="17">
        <v>9.9879043455741098E-2</v>
      </c>
      <c r="AY224" s="17">
        <v>5.0116272716796598E-2</v>
      </c>
      <c r="AZ224" s="17">
        <v>6.3285119263668602E-2</v>
      </c>
      <c r="BA224" s="17">
        <v>3.0417464529834001E-2</v>
      </c>
      <c r="BB224" s="17">
        <v>1.8308305104870099E-2</v>
      </c>
      <c r="BC224" s="17">
        <v>2.4805698343824598E-2</v>
      </c>
      <c r="BD224" s="17"/>
      <c r="BE224" s="17">
        <v>7.0296928711917298E-2</v>
      </c>
      <c r="BF224" s="17">
        <v>6.1509424555069699E-2</v>
      </c>
      <c r="BG224" s="17">
        <v>2.9805373200185999E-2</v>
      </c>
      <c r="BH224" s="17"/>
      <c r="BI224" s="17">
        <v>5.1144045648025098E-2</v>
      </c>
      <c r="BJ224" s="17">
        <v>5.5741073714793699E-2</v>
      </c>
      <c r="BK224" s="17"/>
      <c r="BL224" s="17">
        <v>4.3597371965982699E-2</v>
      </c>
      <c r="BM224" s="17">
        <v>5.0893292041288403E-2</v>
      </c>
      <c r="BN224" s="17">
        <v>6.6344830998038604E-2</v>
      </c>
      <c r="BO224" s="17">
        <v>8.5888363874042903E-2</v>
      </c>
      <c r="BP224" s="17">
        <v>6.27516970149158E-2</v>
      </c>
      <c r="BQ224" s="17"/>
      <c r="BR224" s="17">
        <v>4.6317708649886498E-2</v>
      </c>
      <c r="BS224" s="17">
        <v>7.5254090645900204E-2</v>
      </c>
      <c r="BT224" s="17">
        <v>8.6233760409040294E-2</v>
      </c>
      <c r="BU224" s="17">
        <v>0.147971900181227</v>
      </c>
      <c r="BV224" s="17"/>
      <c r="BW224" s="17">
        <v>6.38472990393361E-2</v>
      </c>
      <c r="BX224" s="17">
        <v>6.0641846725196603E-2</v>
      </c>
      <c r="BY224" s="17">
        <v>5.2410191601577401E-2</v>
      </c>
      <c r="BZ224" s="17">
        <v>4.9035628362046398E-2</v>
      </c>
      <c r="CA224" s="17">
        <v>4.8734142167636003E-2</v>
      </c>
      <c r="CB224" s="17"/>
      <c r="CC224" s="17">
        <v>4.49705612540394E-2</v>
      </c>
      <c r="CD224" s="17">
        <v>5.9542974418410402E-2</v>
      </c>
      <c r="CE224" s="17">
        <v>6.9980445950578604E-2</v>
      </c>
      <c r="CF224" s="17">
        <v>6.3214569249562494E-2</v>
      </c>
      <c r="CG224" s="17">
        <v>7.8901194732623997E-2</v>
      </c>
      <c r="CH224" s="17">
        <v>4.3181181210183398E-2</v>
      </c>
      <c r="CI224" s="17">
        <v>6.1817815464434697E-2</v>
      </c>
      <c r="CJ224" s="17">
        <v>4.17834846114538E-2</v>
      </c>
      <c r="CK224" s="17">
        <v>3.9767414051809898E-2</v>
      </c>
      <c r="CL224" s="17">
        <v>3.2401028736134298E-2</v>
      </c>
    </row>
    <row r="225" spans="2:90" x14ac:dyDescent="0.25">
      <c r="B225" t="s">
        <v>209</v>
      </c>
      <c r="C225" s="17">
        <v>4.70526534967999E-2</v>
      </c>
      <c r="D225" s="17">
        <v>4.6229817424706797E-2</v>
      </c>
      <c r="E225" s="17">
        <v>4.8025620466955597E-2</v>
      </c>
      <c r="F225" s="17"/>
      <c r="G225" s="17">
        <v>6.9050353629847405E-2</v>
      </c>
      <c r="H225" s="17">
        <v>7.9818773443322999E-2</v>
      </c>
      <c r="I225" s="17">
        <v>5.67731392161148E-2</v>
      </c>
      <c r="J225" s="17">
        <v>3.7439984338110903E-2</v>
      </c>
      <c r="K225" s="17">
        <v>3.6718739018990802E-2</v>
      </c>
      <c r="L225" s="17">
        <v>2.0472539470123199E-2</v>
      </c>
      <c r="M225" s="17"/>
      <c r="N225" s="17">
        <v>5.3776898125121299E-2</v>
      </c>
      <c r="O225" s="17">
        <v>4.2159440562076898E-2</v>
      </c>
      <c r="P225" s="17">
        <v>4.5968663805152001E-2</v>
      </c>
      <c r="Q225" s="17">
        <v>4.4553722372174198E-2</v>
      </c>
      <c r="R225" s="17"/>
      <c r="S225" s="17">
        <v>6.2406709544853001E-2</v>
      </c>
      <c r="T225" s="17">
        <v>4.09478147057925E-2</v>
      </c>
      <c r="U225" s="17">
        <v>3.5031904701277899E-2</v>
      </c>
      <c r="V225" s="17">
        <v>2.0026388692878101E-2</v>
      </c>
      <c r="W225" s="17">
        <v>3.8280226192360198E-2</v>
      </c>
      <c r="X225" s="17">
        <v>5.6312581769659802E-2</v>
      </c>
      <c r="Y225" s="17">
        <v>5.7667195530452901E-2</v>
      </c>
      <c r="Z225" s="17">
        <v>5.7019301292099901E-2</v>
      </c>
      <c r="AA225" s="17">
        <v>5.52119858252412E-2</v>
      </c>
      <c r="AB225" s="17"/>
      <c r="AC225" s="17">
        <v>4.0734699032761799E-2</v>
      </c>
      <c r="AD225" s="17">
        <v>5.0507514954398702E-2</v>
      </c>
      <c r="AE225" s="17">
        <v>4.4453855168904897E-2</v>
      </c>
      <c r="AF225" s="17"/>
      <c r="AG225" s="17">
        <v>4.2902155240830797E-2</v>
      </c>
      <c r="AH225" s="17">
        <v>6.10629585530931E-2</v>
      </c>
      <c r="AI225" s="17">
        <v>3.1733961711482399E-2</v>
      </c>
      <c r="AJ225" s="17">
        <v>4.0846048315055998E-2</v>
      </c>
      <c r="AK225" s="17"/>
      <c r="AL225" s="17">
        <v>3.19766504113108E-2</v>
      </c>
      <c r="AM225" s="17">
        <v>4.6583719138900997E-2</v>
      </c>
      <c r="AN225" s="17">
        <v>5.2053332640998401E-2</v>
      </c>
      <c r="AO225" s="17">
        <v>6.1970002175789601E-2</v>
      </c>
      <c r="AP225" s="17">
        <v>8.6004927684315294E-2</v>
      </c>
      <c r="AQ225" s="17"/>
      <c r="AR225" s="17">
        <v>4.9300358782301497E-2</v>
      </c>
      <c r="AS225" s="17">
        <v>3.9425880858084301E-2</v>
      </c>
      <c r="AT225" s="17">
        <v>4.8052861844824102E-2</v>
      </c>
      <c r="AU225" s="17">
        <v>4.8912096100374398E-2</v>
      </c>
      <c r="AV225" s="17">
        <v>6.4305435393546995E-2</v>
      </c>
      <c r="AW225" s="17"/>
      <c r="AX225" s="17">
        <v>8.7283547700755804E-2</v>
      </c>
      <c r="AY225" s="17">
        <v>3.6241589135154101E-2</v>
      </c>
      <c r="AZ225" s="17">
        <v>4.6991891781336698E-2</v>
      </c>
      <c r="BA225" s="17">
        <v>2.6498751182423501E-2</v>
      </c>
      <c r="BB225" s="17">
        <v>3.0159612424472401E-2</v>
      </c>
      <c r="BC225" s="17">
        <v>3.8032625081849902E-2</v>
      </c>
      <c r="BD225" s="17"/>
      <c r="BE225" s="17">
        <v>4.2704814968094501E-2</v>
      </c>
      <c r="BF225" s="17">
        <v>7.0576581623006299E-2</v>
      </c>
      <c r="BG225" s="17">
        <v>3.1592555992486601E-2</v>
      </c>
      <c r="BH225" s="17"/>
      <c r="BI225" s="17">
        <v>5.7206919320165299E-2</v>
      </c>
      <c r="BJ225" s="17">
        <v>4.4474715943162102E-2</v>
      </c>
      <c r="BK225" s="17"/>
      <c r="BL225" s="17">
        <v>3.7668478475100103E-2</v>
      </c>
      <c r="BM225" s="17">
        <v>4.3661803405627801E-2</v>
      </c>
      <c r="BN225" s="17">
        <v>7.1505077889721505E-2</v>
      </c>
      <c r="BO225" s="17">
        <v>8.1956111791208194E-2</v>
      </c>
      <c r="BP225" s="17">
        <v>4.8855855398792503E-2</v>
      </c>
      <c r="BQ225" s="17"/>
      <c r="BR225" s="17">
        <v>4.5507847491045701E-2</v>
      </c>
      <c r="BS225" s="17">
        <v>3.3767421620206503E-2</v>
      </c>
      <c r="BT225" s="17">
        <v>7.3820750423812198E-2</v>
      </c>
      <c r="BU225" s="17">
        <v>6.4975338513065403E-2</v>
      </c>
      <c r="BV225" s="17"/>
      <c r="BW225" s="17">
        <v>3.6046629038773599E-2</v>
      </c>
      <c r="BX225" s="17">
        <v>4.4306391162210197E-2</v>
      </c>
      <c r="BY225" s="17">
        <v>4.3729921987270798E-2</v>
      </c>
      <c r="BZ225" s="17">
        <v>4.5671348144721201E-2</v>
      </c>
      <c r="CA225" s="17">
        <v>6.3129350611764307E-2</v>
      </c>
      <c r="CB225" s="17"/>
      <c r="CC225" s="17">
        <v>6.5837057946319499E-2</v>
      </c>
      <c r="CD225" s="17">
        <v>6.5049847779862904E-2</v>
      </c>
      <c r="CE225" s="17">
        <v>6.0463385004997802E-2</v>
      </c>
      <c r="CF225" s="17">
        <v>4.8896667612857402E-2</v>
      </c>
      <c r="CG225" s="17">
        <v>5.6874042278756101E-2</v>
      </c>
      <c r="CH225" s="17">
        <v>2.7323856136785299E-2</v>
      </c>
      <c r="CI225" s="17">
        <v>4.4137213728694599E-2</v>
      </c>
      <c r="CJ225" s="17">
        <v>2.9130117355745701E-2</v>
      </c>
      <c r="CK225" s="17">
        <v>3.4662429229941803E-2</v>
      </c>
      <c r="CL225" s="17">
        <v>2.29820024755591E-2</v>
      </c>
    </row>
    <row r="226" spans="2:90" x14ac:dyDescent="0.25">
      <c r="B226" t="s">
        <v>210</v>
      </c>
      <c r="C226" s="17">
        <v>3.8450497528153202E-2</v>
      </c>
      <c r="D226" s="17">
        <v>3.8894780767922597E-2</v>
      </c>
      <c r="E226" s="17">
        <v>3.8200469149485397E-2</v>
      </c>
      <c r="F226" s="17"/>
      <c r="G226" s="17">
        <v>3.28412479471029E-2</v>
      </c>
      <c r="H226" s="17">
        <v>2.59410758108422E-2</v>
      </c>
      <c r="I226" s="17">
        <v>3.14744184343492E-2</v>
      </c>
      <c r="J226" s="17">
        <v>2.3193433104578502E-2</v>
      </c>
      <c r="K226" s="17">
        <v>5.7797326278642702E-2</v>
      </c>
      <c r="L226" s="17">
        <v>5.2681489930974497E-2</v>
      </c>
      <c r="M226" s="17"/>
      <c r="N226" s="17">
        <v>5.1703757352846998E-2</v>
      </c>
      <c r="O226" s="17">
        <v>3.1831624293116798E-2</v>
      </c>
      <c r="P226" s="17">
        <v>3.5118393987939103E-2</v>
      </c>
      <c r="Q226" s="17">
        <v>3.28647486017399E-2</v>
      </c>
      <c r="R226" s="17"/>
      <c r="S226" s="17">
        <v>3.4116164011126097E-2</v>
      </c>
      <c r="T226" s="17">
        <v>2.77644743573995E-2</v>
      </c>
      <c r="U226" s="17">
        <v>3.3143647872858999E-2</v>
      </c>
      <c r="V226" s="17">
        <v>4.3086381783326702E-2</v>
      </c>
      <c r="W226" s="17">
        <v>5.9020680955799799E-2</v>
      </c>
      <c r="X226" s="17">
        <v>3.631582536959E-2</v>
      </c>
      <c r="Y226" s="17">
        <v>4.0956370556007898E-2</v>
      </c>
      <c r="Z226" s="17">
        <v>7.3924588617100301E-2</v>
      </c>
      <c r="AA226" s="17">
        <v>3.0363965699823098E-2</v>
      </c>
      <c r="AB226" s="17"/>
      <c r="AC226" s="17">
        <v>4.58582816809638E-2</v>
      </c>
      <c r="AD226" s="17">
        <v>3.3494435400158798E-2</v>
      </c>
      <c r="AE226" s="17">
        <v>3.9608892406128297E-2</v>
      </c>
      <c r="AF226" s="17"/>
      <c r="AG226" s="17">
        <v>4.4513560948826102E-2</v>
      </c>
      <c r="AH226" s="17">
        <v>3.7016229155706799E-2</v>
      </c>
      <c r="AI226" s="17">
        <v>2.8158971775524601E-2</v>
      </c>
      <c r="AJ226" s="17">
        <v>3.3688971750002697E-2</v>
      </c>
      <c r="AK226" s="17"/>
      <c r="AL226" s="17">
        <v>3.8455916551931597E-2</v>
      </c>
      <c r="AM226" s="17">
        <v>3.4495275314343599E-2</v>
      </c>
      <c r="AN226" s="17">
        <v>3.8042416981162702E-2</v>
      </c>
      <c r="AO226" s="17">
        <v>2.7155832074178699E-2</v>
      </c>
      <c r="AP226" s="17">
        <v>0.12964962134510599</v>
      </c>
      <c r="AQ226" s="17"/>
      <c r="AR226" s="17">
        <v>4.5774540407117599E-2</v>
      </c>
      <c r="AS226" s="17">
        <v>3.08955176554996E-2</v>
      </c>
      <c r="AT226" s="17">
        <v>3.10310056195717E-2</v>
      </c>
      <c r="AU226" s="17">
        <v>3.3960298738402103E-2</v>
      </c>
      <c r="AV226" s="17">
        <v>8.1095267935061902E-2</v>
      </c>
      <c r="AW226" s="17"/>
      <c r="AX226" s="17">
        <v>3.43131743311368E-2</v>
      </c>
      <c r="AY226" s="17">
        <v>3.7111899315745898E-2</v>
      </c>
      <c r="AZ226" s="17">
        <v>2.8678365229554598E-2</v>
      </c>
      <c r="BA226" s="17">
        <v>3.7492183941011399E-2</v>
      </c>
      <c r="BB226" s="17">
        <v>6.6852766154765195E-2</v>
      </c>
      <c r="BC226" s="17">
        <v>3.0702391929537901E-2</v>
      </c>
      <c r="BD226" s="17"/>
      <c r="BE226" s="17">
        <v>2.8707736094577298E-2</v>
      </c>
      <c r="BF226" s="17">
        <v>3.84033511598997E-2</v>
      </c>
      <c r="BG226" s="17">
        <v>5.1577938831186901E-2</v>
      </c>
      <c r="BH226" s="17"/>
      <c r="BI226" s="17">
        <v>2.2813657717200099E-2</v>
      </c>
      <c r="BJ226" s="17">
        <v>4.24203361427892E-2</v>
      </c>
      <c r="BK226" s="17"/>
      <c r="BL226" s="17">
        <v>5.2764082932700698E-2</v>
      </c>
      <c r="BM226" s="17">
        <v>2.79315098607547E-2</v>
      </c>
      <c r="BN226" s="17">
        <v>1.95406009890167E-2</v>
      </c>
      <c r="BO226" s="17">
        <v>1.5325576336949399E-2</v>
      </c>
      <c r="BP226" s="17">
        <v>4.0578777740051197E-2</v>
      </c>
      <c r="BQ226" s="17"/>
      <c r="BR226" s="17">
        <v>3.8345107731916801E-2</v>
      </c>
      <c r="BS226" s="17">
        <v>1.9531556907038498E-2</v>
      </c>
      <c r="BT226" s="17">
        <v>5.6388353711430701E-2</v>
      </c>
      <c r="BU226" s="17">
        <v>5.2027644774187601E-2</v>
      </c>
      <c r="BV226" s="17"/>
      <c r="BW226" s="17">
        <v>3.9751769604497202E-2</v>
      </c>
      <c r="BX226" s="17">
        <v>3.85034617656985E-2</v>
      </c>
      <c r="BY226" s="17">
        <v>4.5500930857200202E-2</v>
      </c>
      <c r="BZ226" s="17">
        <v>3.5328113051036503E-2</v>
      </c>
      <c r="CA226" s="17">
        <v>3.4320188009185501E-2</v>
      </c>
      <c r="CB226" s="17"/>
      <c r="CC226" s="17">
        <v>3.3542415815969402E-2</v>
      </c>
      <c r="CD226" s="17">
        <v>2.1029944381454099E-2</v>
      </c>
      <c r="CE226" s="17">
        <v>3.1226786695651799E-2</v>
      </c>
      <c r="CF226" s="17">
        <v>3.2895388469302497E-2</v>
      </c>
      <c r="CG226" s="17">
        <v>3.8776401394265303E-2</v>
      </c>
      <c r="CH226" s="17">
        <v>3.9322506087496302E-2</v>
      </c>
      <c r="CI226" s="17">
        <v>5.2741769274401502E-2</v>
      </c>
      <c r="CJ226" s="17">
        <v>3.3258533666917299E-2</v>
      </c>
      <c r="CK226" s="17">
        <v>6.5703093363715506E-2</v>
      </c>
      <c r="CL226" s="17">
        <v>4.2449363169802697E-2</v>
      </c>
    </row>
    <row r="227" spans="2:90" x14ac:dyDescent="0.25">
      <c r="B227" t="s">
        <v>211</v>
      </c>
      <c r="C227" s="17">
        <v>2.2031179012342899E-2</v>
      </c>
      <c r="D227" s="17">
        <v>2.28905328762323E-2</v>
      </c>
      <c r="E227" s="17">
        <v>2.1321890624010801E-2</v>
      </c>
      <c r="F227" s="17"/>
      <c r="G227" s="17">
        <v>1.08290963814823E-2</v>
      </c>
      <c r="H227" s="17">
        <v>1.2410228258723399E-2</v>
      </c>
      <c r="I227" s="17">
        <v>1.4706005769437199E-2</v>
      </c>
      <c r="J227" s="17">
        <v>3.24454516936993E-2</v>
      </c>
      <c r="K227" s="17">
        <v>1.8366652239777001E-2</v>
      </c>
      <c r="L227" s="17">
        <v>3.4205247257125503E-2</v>
      </c>
      <c r="M227" s="17"/>
      <c r="N227" s="17">
        <v>2.7503872007632098E-2</v>
      </c>
      <c r="O227" s="17">
        <v>1.5659027355862099E-2</v>
      </c>
      <c r="P227" s="17">
        <v>2.6825319379057098E-2</v>
      </c>
      <c r="Q227" s="17">
        <v>1.8852212473518402E-2</v>
      </c>
      <c r="R227" s="17"/>
      <c r="S227" s="17">
        <v>2.09652616535826E-2</v>
      </c>
      <c r="T227" s="17">
        <v>2.6449896695324899E-2</v>
      </c>
      <c r="U227" s="17">
        <v>1.26908266810994E-2</v>
      </c>
      <c r="V227" s="17">
        <v>2.1446266918627499E-2</v>
      </c>
      <c r="W227" s="17">
        <v>1.9970260439100301E-2</v>
      </c>
      <c r="X227" s="17">
        <v>2.51761923188723E-2</v>
      </c>
      <c r="Y227" s="17">
        <v>2.8878491883337399E-2</v>
      </c>
      <c r="Z227" s="17">
        <v>2.4199698748981702E-2</v>
      </c>
      <c r="AA227" s="17">
        <v>1.8467808020638701E-2</v>
      </c>
      <c r="AB227" s="17"/>
      <c r="AC227" s="17">
        <v>2.59697351402031E-2</v>
      </c>
      <c r="AD227" s="17">
        <v>1.9668179444609701E-2</v>
      </c>
      <c r="AE227" s="17">
        <v>2.0836010281329299E-2</v>
      </c>
      <c r="AF227" s="17"/>
      <c r="AG227" s="17">
        <v>1.7228839983278201E-2</v>
      </c>
      <c r="AH227" s="17">
        <v>1.55063187618778E-2</v>
      </c>
      <c r="AI227" s="17">
        <v>2.4186102429800099E-2</v>
      </c>
      <c r="AJ227" s="17">
        <v>3.56697646039262E-2</v>
      </c>
      <c r="AK227" s="17"/>
      <c r="AL227" s="17">
        <v>2.2725811679476401E-2</v>
      </c>
      <c r="AM227" s="17">
        <v>1.4994097304003501E-2</v>
      </c>
      <c r="AN227" s="17">
        <v>2.0333573519542899E-2</v>
      </c>
      <c r="AO227" s="17">
        <v>2.5097629468945001E-2</v>
      </c>
      <c r="AP227" s="17">
        <v>2.6781804316534801E-2</v>
      </c>
      <c r="AQ227" s="17"/>
      <c r="AR227" s="17">
        <v>3.1566376806270502E-2</v>
      </c>
      <c r="AS227" s="17">
        <v>1.4554455577273801E-2</v>
      </c>
      <c r="AT227" s="17">
        <v>2.2940208808122399E-2</v>
      </c>
      <c r="AU227" s="17">
        <v>2.5321034857726299E-2</v>
      </c>
      <c r="AV227" s="17">
        <v>2.1497875002647E-2</v>
      </c>
      <c r="AW227" s="17"/>
      <c r="AX227" s="17">
        <v>1.48114032264095E-2</v>
      </c>
      <c r="AY227" s="17">
        <v>2.4399018938112398E-2</v>
      </c>
      <c r="AZ227" s="17">
        <v>2.7117767509650701E-2</v>
      </c>
      <c r="BA227" s="17">
        <v>2.6909519488801902E-2</v>
      </c>
      <c r="BB227" s="17">
        <v>1.6850962571318899E-2</v>
      </c>
      <c r="BC227" s="17">
        <v>2.3262099093047401E-2</v>
      </c>
      <c r="BD227" s="17"/>
      <c r="BE227" s="17">
        <v>2.3624161898479001E-2</v>
      </c>
      <c r="BF227" s="17">
        <v>1.33271614178138E-2</v>
      </c>
      <c r="BG227" s="17">
        <v>2.8453747437628799E-2</v>
      </c>
      <c r="BH227" s="17"/>
      <c r="BI227" s="17">
        <v>2.7174425379330101E-2</v>
      </c>
      <c r="BJ227" s="17">
        <v>2.0725425530239001E-2</v>
      </c>
      <c r="BK227" s="17"/>
      <c r="BL227" s="17">
        <v>2.72465954492229E-2</v>
      </c>
      <c r="BM227" s="17">
        <v>1.96445401108198E-2</v>
      </c>
      <c r="BN227" s="17">
        <v>1.3098501927205301E-2</v>
      </c>
      <c r="BO227" s="17">
        <v>1.40078083829862E-2</v>
      </c>
      <c r="BP227" s="17">
        <v>2.2852217726262E-2</v>
      </c>
      <c r="BQ227" s="17"/>
      <c r="BR227" s="17">
        <v>2.4271431615430002E-2</v>
      </c>
      <c r="BS227" s="17">
        <v>8.6100503265021701E-3</v>
      </c>
      <c r="BT227" s="17">
        <v>5.4365294127554104E-3</v>
      </c>
      <c r="BU227" s="17">
        <v>1.14047654107347E-2</v>
      </c>
      <c r="BV227" s="17"/>
      <c r="BW227" s="17">
        <v>2.3364120525739902E-2</v>
      </c>
      <c r="BX227" s="17">
        <v>1.3073168997583699E-2</v>
      </c>
      <c r="BY227" s="17">
        <v>2.56561663778739E-2</v>
      </c>
      <c r="BZ227" s="17">
        <v>2.2679642937778199E-2</v>
      </c>
      <c r="CA227" s="17">
        <v>2.6314967918222899E-2</v>
      </c>
      <c r="CB227" s="17"/>
      <c r="CC227" s="17">
        <v>2.1490499913381401E-2</v>
      </c>
      <c r="CD227" s="17">
        <v>3.4038352542938799E-2</v>
      </c>
      <c r="CE227" s="17">
        <v>1.1693296280106799E-2</v>
      </c>
      <c r="CF227" s="17">
        <v>2.3113539207355701E-2</v>
      </c>
      <c r="CG227" s="17">
        <v>1.7988343109819699E-2</v>
      </c>
      <c r="CH227" s="17">
        <v>2.5799337159627098E-2</v>
      </c>
      <c r="CI227" s="17">
        <v>2.3007527795036599E-2</v>
      </c>
      <c r="CJ227" s="17">
        <v>2.22148211231093E-2</v>
      </c>
      <c r="CK227" s="17">
        <v>2.2310144809199201E-2</v>
      </c>
      <c r="CL227" s="17">
        <v>2.2359061528428901E-2</v>
      </c>
    </row>
    <row r="228" spans="2:90" x14ac:dyDescent="0.25">
      <c r="B228" t="s">
        <v>192</v>
      </c>
      <c r="C228" s="17">
        <v>4.5513562258275998E-2</v>
      </c>
      <c r="D228" s="17">
        <v>4.3894070338256402E-2</v>
      </c>
      <c r="E228" s="17">
        <v>4.6216846000355298E-2</v>
      </c>
      <c r="F228" s="17"/>
      <c r="G228" s="17">
        <v>5.2627742792837898E-2</v>
      </c>
      <c r="H228" s="17">
        <v>4.3067793065200297E-2</v>
      </c>
      <c r="I228" s="17">
        <v>4.3001546635796202E-2</v>
      </c>
      <c r="J228" s="17">
        <v>4.9903613556057297E-2</v>
      </c>
      <c r="K228" s="17">
        <v>4.9555119266367402E-2</v>
      </c>
      <c r="L228" s="17">
        <v>3.9979655435464799E-2</v>
      </c>
      <c r="M228" s="17"/>
      <c r="N228" s="17">
        <v>2.3584912661411501E-2</v>
      </c>
      <c r="O228" s="17">
        <v>4.5007783658431402E-2</v>
      </c>
      <c r="P228" s="17">
        <v>3.8212681634774197E-2</v>
      </c>
      <c r="Q228" s="17">
        <v>7.6830386083214797E-2</v>
      </c>
      <c r="R228" s="17"/>
      <c r="S228" s="17">
        <v>3.6004257120484898E-2</v>
      </c>
      <c r="T228" s="17">
        <v>4.2556003945365399E-2</v>
      </c>
      <c r="U228" s="17">
        <v>5.0177048983776701E-2</v>
      </c>
      <c r="V228" s="17">
        <v>5.92411853206216E-2</v>
      </c>
      <c r="W228" s="17">
        <v>4.9449963384224201E-2</v>
      </c>
      <c r="X228" s="17">
        <v>4.5027264984929399E-2</v>
      </c>
      <c r="Y228" s="17">
        <v>5.1696481842999499E-2</v>
      </c>
      <c r="Z228" s="17">
        <v>4.1582287817837002E-2</v>
      </c>
      <c r="AA228" s="17">
        <v>3.9967931919471497E-2</v>
      </c>
      <c r="AB228" s="17"/>
      <c r="AC228" s="17">
        <v>3.3688827119725699E-2</v>
      </c>
      <c r="AD228" s="17">
        <v>3.5225093356401997E-2</v>
      </c>
      <c r="AE228" s="17">
        <v>8.1062165816301393E-2</v>
      </c>
      <c r="AF228" s="17"/>
      <c r="AG228" s="17">
        <v>3.4287564964079802E-2</v>
      </c>
      <c r="AH228" s="17">
        <v>3.7069201570498103E-2</v>
      </c>
      <c r="AI228" s="17">
        <v>4.3547666165245101E-2</v>
      </c>
      <c r="AJ228" s="17">
        <v>1.4450275423665599E-2</v>
      </c>
      <c r="AK228" s="17"/>
      <c r="AL228" s="17">
        <v>6.6268568151452198E-2</v>
      </c>
      <c r="AM228" s="17">
        <v>4.4357548201638598E-2</v>
      </c>
      <c r="AN228" s="17">
        <v>2.9496445822862299E-2</v>
      </c>
      <c r="AO228" s="17">
        <v>3.0905956756300899E-2</v>
      </c>
      <c r="AP228" s="17">
        <v>1.3885850169242099E-2</v>
      </c>
      <c r="AQ228" s="17"/>
      <c r="AR228" s="17">
        <v>8.4456901977419493E-2</v>
      </c>
      <c r="AS228" s="17">
        <v>5.5321244602574898E-2</v>
      </c>
      <c r="AT228" s="17">
        <v>2.8954008674961999E-2</v>
      </c>
      <c r="AU228" s="17">
        <v>2.6338007962487201E-2</v>
      </c>
      <c r="AV228" s="17">
        <v>2.5473810775553499E-2</v>
      </c>
      <c r="AW228" s="17"/>
      <c r="AX228" s="17">
        <v>4.7623010130100001E-2</v>
      </c>
      <c r="AY228" s="17">
        <v>4.9171835107664597E-2</v>
      </c>
      <c r="AZ228" s="17">
        <v>4.3634989303195697E-2</v>
      </c>
      <c r="BA228" s="17">
        <v>4.5483558428134799E-2</v>
      </c>
      <c r="BB228" s="17">
        <v>3.7573333828571899E-2</v>
      </c>
      <c r="BC228" s="17">
        <v>3.3214681919504198E-2</v>
      </c>
      <c r="BD228" s="17"/>
      <c r="BE228" s="17">
        <v>5.5093840107351501E-2</v>
      </c>
      <c r="BF228" s="17">
        <v>2.7999947501901701E-2</v>
      </c>
      <c r="BG228" s="17">
        <v>4.3749817449507497E-2</v>
      </c>
      <c r="BH228" s="17"/>
      <c r="BI228" s="17">
        <v>4.9733870784965301E-2</v>
      </c>
      <c r="BJ228" s="17">
        <v>4.4442121739764501E-2</v>
      </c>
      <c r="BK228" s="17"/>
      <c r="BL228" s="17">
        <v>3.5227280979140303E-2</v>
      </c>
      <c r="BM228" s="17">
        <v>4.0776482518643201E-2</v>
      </c>
      <c r="BN228" s="17">
        <v>5.78232958487424E-2</v>
      </c>
      <c r="BO228" s="17">
        <v>6.6221341068049805E-2</v>
      </c>
      <c r="BP228" s="17">
        <v>4.1559624011776403E-2</v>
      </c>
      <c r="BQ228" s="17"/>
      <c r="BR228" s="17">
        <v>4.47004226880253E-2</v>
      </c>
      <c r="BS228" s="17">
        <v>3.5031229966206397E-2</v>
      </c>
      <c r="BT228" s="17">
        <v>6.3949101624063504E-2</v>
      </c>
      <c r="BU228" s="17">
        <v>3.6924606725107299E-2</v>
      </c>
      <c r="BV228" s="17"/>
      <c r="BW228" s="17">
        <v>4.2025721838235899E-2</v>
      </c>
      <c r="BX228" s="17">
        <v>3.7053915996975099E-2</v>
      </c>
      <c r="BY228" s="17">
        <v>4.5671100872218699E-2</v>
      </c>
      <c r="BZ228" s="17">
        <v>4.4806127809488297E-2</v>
      </c>
      <c r="CA228" s="17">
        <v>5.8168458141340203E-2</v>
      </c>
      <c r="CB228" s="17"/>
      <c r="CC228" s="17">
        <v>5.3105758136086798E-2</v>
      </c>
      <c r="CD228" s="17">
        <v>5.7716535114339003E-2</v>
      </c>
      <c r="CE228" s="17">
        <v>4.9732270519432603E-2</v>
      </c>
      <c r="CF228" s="17">
        <v>4.1218329462212398E-2</v>
      </c>
      <c r="CG228" s="17">
        <v>5.6967632348600299E-2</v>
      </c>
      <c r="CH228" s="17">
        <v>5.0427583562913103E-2</v>
      </c>
      <c r="CI228" s="17">
        <v>2.1683579970960001E-2</v>
      </c>
      <c r="CJ228" s="17">
        <v>5.07465853389941E-2</v>
      </c>
      <c r="CK228" s="17">
        <v>4.2636595800325298E-2</v>
      </c>
      <c r="CL228" s="17">
        <v>3.227567507944E-2</v>
      </c>
    </row>
    <row r="229" spans="2:90" x14ac:dyDescent="0.25"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</row>
    <row r="230" spans="2:90" x14ac:dyDescent="0.25">
      <c r="B230" s="6" t="s">
        <v>216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</row>
    <row r="231" spans="2:90" x14ac:dyDescent="0.25">
      <c r="B231" s="24" t="s">
        <v>113</v>
      </c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</row>
    <row r="232" spans="2:90" x14ac:dyDescent="0.25">
      <c r="B232" t="s">
        <v>213</v>
      </c>
      <c r="C232" s="17">
        <v>0.72943953153799301</v>
      </c>
      <c r="D232" s="17">
        <v>0.72989707256402603</v>
      </c>
      <c r="E232" s="17">
        <v>0.73091458794102204</v>
      </c>
      <c r="F232" s="17"/>
      <c r="G232" s="17">
        <v>0.61821847656378204</v>
      </c>
      <c r="H232" s="17">
        <v>0.67261257196228597</v>
      </c>
      <c r="I232" s="17">
        <v>0.68705522305826505</v>
      </c>
      <c r="J232" s="17">
        <v>0.75202010816535703</v>
      </c>
      <c r="K232" s="17">
        <v>0.76132611941038697</v>
      </c>
      <c r="L232" s="17">
        <v>0.81234854685549795</v>
      </c>
      <c r="M232" s="17"/>
      <c r="N232" s="17">
        <v>0.79666223439860895</v>
      </c>
      <c r="O232" s="17">
        <v>0.735547942693066</v>
      </c>
      <c r="P232" s="17">
        <v>0.71107644449199403</v>
      </c>
      <c r="Q232" s="17">
        <v>0.66716355813696704</v>
      </c>
      <c r="R232" s="17"/>
      <c r="S232" s="17">
        <v>0.72751934808204199</v>
      </c>
      <c r="T232" s="17">
        <v>0.77891895797305899</v>
      </c>
      <c r="U232" s="17">
        <v>0.69425060396824101</v>
      </c>
      <c r="V232" s="17">
        <v>0.77594827967358104</v>
      </c>
      <c r="W232" s="17">
        <v>0.74459831131479104</v>
      </c>
      <c r="X232" s="17">
        <v>0.69108432807286702</v>
      </c>
      <c r="Y232" s="17">
        <v>0.69088557742293999</v>
      </c>
      <c r="Z232" s="17">
        <v>0.74221840472126599</v>
      </c>
      <c r="AA232" s="17">
        <v>0.70305163272231996</v>
      </c>
      <c r="AB232" s="17"/>
      <c r="AC232" s="17">
        <v>0.75176584451127604</v>
      </c>
      <c r="AD232" s="17">
        <v>0.75051249413197196</v>
      </c>
      <c r="AE232" s="17">
        <v>0.68003092583864899</v>
      </c>
      <c r="AF232" s="17"/>
      <c r="AG232" s="17">
        <v>0.77769091303552296</v>
      </c>
      <c r="AH232" s="17">
        <v>0.74105279064676899</v>
      </c>
      <c r="AI232" s="17">
        <v>0.73811844513159097</v>
      </c>
      <c r="AJ232" s="17">
        <v>0.73099129537814</v>
      </c>
      <c r="AK232" s="17"/>
      <c r="AL232" s="17">
        <v>0.71325806380571899</v>
      </c>
      <c r="AM232" s="17">
        <v>0.69242149611953396</v>
      </c>
      <c r="AN232" s="17">
        <v>0.76629646836158005</v>
      </c>
      <c r="AO232" s="17">
        <v>0.764463990649209</v>
      </c>
      <c r="AP232" s="17">
        <v>0.69221352594836305</v>
      </c>
      <c r="AQ232" s="17"/>
      <c r="AR232" s="17">
        <v>0.61524341320509801</v>
      </c>
      <c r="AS232" s="17">
        <v>0.689647982892449</v>
      </c>
      <c r="AT232" s="17">
        <v>0.75345401763920705</v>
      </c>
      <c r="AU232" s="17">
        <v>0.79908713377449203</v>
      </c>
      <c r="AV232" s="17">
        <v>0.78999504158456102</v>
      </c>
      <c r="AW232" s="17"/>
      <c r="AX232" s="17">
        <v>0.70643977237597799</v>
      </c>
      <c r="AY232" s="17">
        <v>0.74516121522414402</v>
      </c>
      <c r="AZ232" s="17">
        <v>0.72926897219450604</v>
      </c>
      <c r="BA232" s="17">
        <v>0.72190892100554604</v>
      </c>
      <c r="BB232" s="17">
        <v>0.767914453065487</v>
      </c>
      <c r="BC232" s="17">
        <v>0.690497038201483</v>
      </c>
      <c r="BD232" s="17"/>
      <c r="BE232" s="17">
        <v>0.70496409329851895</v>
      </c>
      <c r="BF232" s="17">
        <v>0.69450977870321595</v>
      </c>
      <c r="BG232" s="17">
        <v>0.79713780518298805</v>
      </c>
      <c r="BH232" s="17"/>
      <c r="BI232" s="17">
        <v>0.69837775812245095</v>
      </c>
      <c r="BJ232" s="17">
        <v>0.737325410592515</v>
      </c>
      <c r="BK232" s="17"/>
      <c r="BL232" s="17">
        <v>0.76802190606389398</v>
      </c>
      <c r="BM232" s="17">
        <v>0.73459377657614999</v>
      </c>
      <c r="BN232" s="17">
        <v>0.62083869188769303</v>
      </c>
      <c r="BO232" s="17">
        <v>0.66217192238531297</v>
      </c>
      <c r="BP232" s="17">
        <v>0.73921508258728696</v>
      </c>
      <c r="BQ232" s="17"/>
      <c r="BR232" s="17">
        <v>0.73772635289999899</v>
      </c>
      <c r="BS232" s="17">
        <v>0.64419979907288005</v>
      </c>
      <c r="BT232" s="17">
        <v>0.72435226539154496</v>
      </c>
      <c r="BU232" s="17">
        <v>0.71752060000793205</v>
      </c>
      <c r="BV232" s="17"/>
      <c r="BW232" s="17">
        <v>0.81446277243134102</v>
      </c>
      <c r="BX232" s="17">
        <v>0.77461446659149502</v>
      </c>
      <c r="BY232" s="17">
        <v>0.72526758662209401</v>
      </c>
      <c r="BZ232" s="17">
        <v>0.69351947937928904</v>
      </c>
      <c r="CA232" s="17">
        <v>0.67537619474943</v>
      </c>
      <c r="CB232" s="17"/>
      <c r="CC232" s="17">
        <v>0.66073997660406403</v>
      </c>
      <c r="CD232" s="17">
        <v>0.65290973686819398</v>
      </c>
      <c r="CE232" s="17">
        <v>0.73218547058397299</v>
      </c>
      <c r="CF232" s="17">
        <v>0.71481238891453502</v>
      </c>
      <c r="CG232" s="17">
        <v>0.72909380660996603</v>
      </c>
      <c r="CH232" s="17">
        <v>0.72485090652434803</v>
      </c>
      <c r="CI232" s="17">
        <v>0.74536989185560099</v>
      </c>
      <c r="CJ232" s="17">
        <v>0.77152595855047701</v>
      </c>
      <c r="CK232" s="17">
        <v>0.82453545493764202</v>
      </c>
      <c r="CL232" s="17">
        <v>0.83870429203160202</v>
      </c>
    </row>
    <row r="233" spans="2:90" x14ac:dyDescent="0.25">
      <c r="B233" t="s">
        <v>214</v>
      </c>
      <c r="C233" s="17">
        <v>0.17444466233025999</v>
      </c>
      <c r="D233" s="17">
        <v>0.18775384382146501</v>
      </c>
      <c r="E233" s="17">
        <v>0.16151379669556601</v>
      </c>
      <c r="F233" s="17"/>
      <c r="G233" s="17">
        <v>0.25122466635455698</v>
      </c>
      <c r="H233" s="17">
        <v>0.23697428906728399</v>
      </c>
      <c r="I233" s="17">
        <v>0.185258159266839</v>
      </c>
      <c r="J233" s="17">
        <v>0.16013404106769799</v>
      </c>
      <c r="K233" s="17">
        <v>0.147278920937502</v>
      </c>
      <c r="L233" s="17">
        <v>0.115709649039833</v>
      </c>
      <c r="M233" s="17"/>
      <c r="N233" s="17">
        <v>0.158142267391091</v>
      </c>
      <c r="O233" s="17">
        <v>0.17782585163699099</v>
      </c>
      <c r="P233" s="17">
        <v>0.19480545644427999</v>
      </c>
      <c r="Q233" s="17">
        <v>0.16940639928409401</v>
      </c>
      <c r="R233" s="17"/>
      <c r="S233" s="17">
        <v>0.17801370681468701</v>
      </c>
      <c r="T233" s="17">
        <v>0.116095362944711</v>
      </c>
      <c r="U233" s="17">
        <v>0.186647042219698</v>
      </c>
      <c r="V233" s="17">
        <v>0.13778531762120599</v>
      </c>
      <c r="W233" s="17">
        <v>0.18457817932599599</v>
      </c>
      <c r="X233" s="17">
        <v>0.21392693075449201</v>
      </c>
      <c r="Y233" s="17">
        <v>0.19284982059146399</v>
      </c>
      <c r="Z233" s="17">
        <v>0.193676905639942</v>
      </c>
      <c r="AA233" s="17">
        <v>0.205249679414961</v>
      </c>
      <c r="AB233" s="17"/>
      <c r="AC233" s="17">
        <v>0.16241160244290601</v>
      </c>
      <c r="AD233" s="17">
        <v>0.17196561568501501</v>
      </c>
      <c r="AE233" s="17">
        <v>0.181518392196067</v>
      </c>
      <c r="AF233" s="17"/>
      <c r="AG233" s="17">
        <v>0.15871553117794199</v>
      </c>
      <c r="AH233" s="17">
        <v>0.19619788702058999</v>
      </c>
      <c r="AI233" s="17">
        <v>0.19008886367998701</v>
      </c>
      <c r="AJ233" s="17">
        <v>0.18941742586466301</v>
      </c>
      <c r="AK233" s="17"/>
      <c r="AL233" s="17">
        <v>0.15310682046856</v>
      </c>
      <c r="AM233" s="17">
        <v>0.198870446481239</v>
      </c>
      <c r="AN233" s="17">
        <v>0.16550844558470101</v>
      </c>
      <c r="AO233" s="17">
        <v>0.17943707190684299</v>
      </c>
      <c r="AP233" s="17">
        <v>0.22555836780820601</v>
      </c>
      <c r="AQ233" s="17"/>
      <c r="AR233" s="17">
        <v>0.20824381967718</v>
      </c>
      <c r="AS233" s="17">
        <v>0.196158045704382</v>
      </c>
      <c r="AT233" s="17">
        <v>0.17435997838085801</v>
      </c>
      <c r="AU233" s="17">
        <v>0.14333255660699001</v>
      </c>
      <c r="AV233" s="17">
        <v>0.155421482808067</v>
      </c>
      <c r="AW233" s="17"/>
      <c r="AX233" s="17">
        <v>0.20645227410431199</v>
      </c>
      <c r="AY233" s="17">
        <v>0.164755594654827</v>
      </c>
      <c r="AZ233" s="17">
        <v>0.18617507578585499</v>
      </c>
      <c r="BA233" s="17">
        <v>0.16861215393567699</v>
      </c>
      <c r="BB233" s="17">
        <v>0.13061483896795001</v>
      </c>
      <c r="BC233" s="17">
        <v>0.17278624201491299</v>
      </c>
      <c r="BD233" s="17"/>
      <c r="BE233" s="17">
        <v>0.18563394845497</v>
      </c>
      <c r="BF233" s="17">
        <v>0.20996355073467299</v>
      </c>
      <c r="BG233" s="17">
        <v>0.12872209926880099</v>
      </c>
      <c r="BH233" s="17"/>
      <c r="BI233" s="17">
        <v>0.17578995297980299</v>
      </c>
      <c r="BJ233" s="17">
        <v>0.174103123577352</v>
      </c>
      <c r="BK233" s="17"/>
      <c r="BL233" s="17">
        <v>0.159285743857708</v>
      </c>
      <c r="BM233" s="17">
        <v>0.18713981839430199</v>
      </c>
      <c r="BN233" s="17">
        <v>0.204385122078236</v>
      </c>
      <c r="BO233" s="17">
        <v>0.193039421441696</v>
      </c>
      <c r="BP233" s="17">
        <v>0.170474783134311</v>
      </c>
      <c r="BQ233" s="17"/>
      <c r="BR233" s="17">
        <v>0.16697675602012499</v>
      </c>
      <c r="BS233" s="17">
        <v>0.24445673875385701</v>
      </c>
      <c r="BT233" s="17">
        <v>0.20792175993826001</v>
      </c>
      <c r="BU233" s="17">
        <v>0.176736349665432</v>
      </c>
      <c r="BV233" s="17"/>
      <c r="BW233" s="17">
        <v>0.11022490693036301</v>
      </c>
      <c r="BX233" s="17">
        <v>0.15991774802894401</v>
      </c>
      <c r="BY233" s="17">
        <v>0.16996159657219101</v>
      </c>
      <c r="BZ233" s="17">
        <v>0.211285332794558</v>
      </c>
      <c r="CA233" s="17">
        <v>0.19852185544313899</v>
      </c>
      <c r="CB233" s="17"/>
      <c r="CC233" s="17">
        <v>0.23772832399747301</v>
      </c>
      <c r="CD233" s="17">
        <v>0.19461620278055899</v>
      </c>
      <c r="CE233" s="17">
        <v>0.17651955760382701</v>
      </c>
      <c r="CF233" s="17">
        <v>0.19518779208286299</v>
      </c>
      <c r="CG233" s="17">
        <v>0.17635978384013101</v>
      </c>
      <c r="CH233" s="17">
        <v>0.15477395295503399</v>
      </c>
      <c r="CI233" s="17">
        <v>0.17980665745060101</v>
      </c>
      <c r="CJ233" s="17">
        <v>0.17132253059915201</v>
      </c>
      <c r="CK233" s="17">
        <v>0.106297507926486</v>
      </c>
      <c r="CL233" s="17">
        <v>9.6922049686116396E-2</v>
      </c>
    </row>
    <row r="234" spans="2:90" x14ac:dyDescent="0.25">
      <c r="B234" t="s">
        <v>215</v>
      </c>
      <c r="C234" s="17">
        <v>5.6496890891095101E-2</v>
      </c>
      <c r="D234" s="17">
        <v>5.3911464403359102E-2</v>
      </c>
      <c r="E234" s="17">
        <v>5.8739828308972002E-2</v>
      </c>
      <c r="F234" s="17"/>
      <c r="G234" s="17">
        <v>8.6491143935874801E-2</v>
      </c>
      <c r="H234" s="17">
        <v>4.6684832347290803E-2</v>
      </c>
      <c r="I234" s="17">
        <v>7.8055749655510001E-2</v>
      </c>
      <c r="J234" s="17">
        <v>5.6926654298047101E-2</v>
      </c>
      <c r="K234" s="17">
        <v>5.2789806337244401E-2</v>
      </c>
      <c r="L234" s="17">
        <v>3.7383716712600601E-2</v>
      </c>
      <c r="M234" s="17"/>
      <c r="N234" s="17">
        <v>3.2473127237752003E-2</v>
      </c>
      <c r="O234" s="17">
        <v>5.3247617854845997E-2</v>
      </c>
      <c r="P234" s="17">
        <v>5.6244392625925302E-2</v>
      </c>
      <c r="Q234" s="17">
        <v>8.6142776627505704E-2</v>
      </c>
      <c r="R234" s="17"/>
      <c r="S234" s="17">
        <v>5.1680707738155397E-2</v>
      </c>
      <c r="T234" s="17">
        <v>6.2779224568133798E-2</v>
      </c>
      <c r="U234" s="17">
        <v>6.6417027042272703E-2</v>
      </c>
      <c r="V234" s="17">
        <v>4.64016724164533E-2</v>
      </c>
      <c r="W234" s="17">
        <v>3.8532637968660501E-2</v>
      </c>
      <c r="X234" s="17">
        <v>4.75341026173286E-2</v>
      </c>
      <c r="Y234" s="17">
        <v>7.6378446406261097E-2</v>
      </c>
      <c r="Z234" s="17">
        <v>5.7113915733406198E-2</v>
      </c>
      <c r="AA234" s="17">
        <v>5.9156729356883798E-2</v>
      </c>
      <c r="AB234" s="17"/>
      <c r="AC234" s="17">
        <v>4.8749791955974002E-2</v>
      </c>
      <c r="AD234" s="17">
        <v>5.3737858002313198E-2</v>
      </c>
      <c r="AE234" s="17">
        <v>7.4758889567144604E-2</v>
      </c>
      <c r="AF234" s="17"/>
      <c r="AG234" s="17">
        <v>3.8277110541690501E-2</v>
      </c>
      <c r="AH234" s="17">
        <v>4.57909480540366E-2</v>
      </c>
      <c r="AI234" s="17">
        <v>4.168780167609E-2</v>
      </c>
      <c r="AJ234" s="17">
        <v>5.1502033623764501E-2</v>
      </c>
      <c r="AK234" s="17"/>
      <c r="AL234" s="17">
        <v>6.6869909386120599E-2</v>
      </c>
      <c r="AM234" s="17">
        <v>7.2450615061645393E-2</v>
      </c>
      <c r="AN234" s="17">
        <v>4.2093017184966101E-2</v>
      </c>
      <c r="AO234" s="17">
        <v>3.8344036022825198E-2</v>
      </c>
      <c r="AP234" s="17">
        <v>5.0782835837244002E-2</v>
      </c>
      <c r="AQ234" s="17"/>
      <c r="AR234" s="17">
        <v>8.8591528058265895E-2</v>
      </c>
      <c r="AS234" s="17">
        <v>7.28644448320976E-2</v>
      </c>
      <c r="AT234" s="17">
        <v>3.95530077464296E-2</v>
      </c>
      <c r="AU234" s="17">
        <v>4.5991749975021597E-2</v>
      </c>
      <c r="AV234" s="17">
        <v>3.40039433785361E-2</v>
      </c>
      <c r="AW234" s="17"/>
      <c r="AX234" s="17">
        <v>5.6238807570460903E-2</v>
      </c>
      <c r="AY234" s="17">
        <v>5.3887798263464799E-2</v>
      </c>
      <c r="AZ234" s="17">
        <v>4.4245996930145103E-2</v>
      </c>
      <c r="BA234" s="17">
        <v>5.3129088268088001E-2</v>
      </c>
      <c r="BB234" s="17">
        <v>6.0135210784192102E-2</v>
      </c>
      <c r="BC234" s="17">
        <v>9.9574111431221399E-2</v>
      </c>
      <c r="BD234" s="17"/>
      <c r="BE234" s="17">
        <v>7.1277211346200103E-2</v>
      </c>
      <c r="BF234" s="17">
        <v>5.58706350436627E-2</v>
      </c>
      <c r="BG234" s="17">
        <v>3.7391456324510901E-2</v>
      </c>
      <c r="BH234" s="17"/>
      <c r="BI234" s="17">
        <v>7.1513168563722807E-2</v>
      </c>
      <c r="BJ234" s="17">
        <v>5.2684598914353301E-2</v>
      </c>
      <c r="BK234" s="17"/>
      <c r="BL234" s="17">
        <v>4.4679119028722999E-2</v>
      </c>
      <c r="BM234" s="17">
        <v>4.1763105253664001E-2</v>
      </c>
      <c r="BN234" s="17">
        <v>0.10686276628098899</v>
      </c>
      <c r="BO234" s="17">
        <v>9.0547403482354002E-2</v>
      </c>
      <c r="BP234" s="17">
        <v>6.0037951263803499E-2</v>
      </c>
      <c r="BQ234" s="17"/>
      <c r="BR234" s="17">
        <v>5.7447738545639997E-2</v>
      </c>
      <c r="BS234" s="17">
        <v>5.0722122546680501E-2</v>
      </c>
      <c r="BT234" s="17">
        <v>2.7462737696445E-2</v>
      </c>
      <c r="BU234" s="17">
        <v>7.7318221979789201E-2</v>
      </c>
      <c r="BV234" s="17"/>
      <c r="BW234" s="17">
        <v>4.4329139265131497E-2</v>
      </c>
      <c r="BX234" s="17">
        <v>3.29321660474345E-2</v>
      </c>
      <c r="BY234" s="17">
        <v>6.4846389188216197E-2</v>
      </c>
      <c r="BZ234" s="17">
        <v>5.7780776876033099E-2</v>
      </c>
      <c r="CA234" s="17">
        <v>7.3731820354185199E-2</v>
      </c>
      <c r="CB234" s="17"/>
      <c r="CC234" s="17">
        <v>4.9819084086540497E-2</v>
      </c>
      <c r="CD234" s="17">
        <v>8.99210224902766E-2</v>
      </c>
      <c r="CE234" s="17">
        <v>5.3297593131145397E-2</v>
      </c>
      <c r="CF234" s="17">
        <v>6.0805232680504299E-2</v>
      </c>
      <c r="CG234" s="17">
        <v>4.6168982529429102E-2</v>
      </c>
      <c r="CH234" s="17">
        <v>7.1414466669621895E-2</v>
      </c>
      <c r="CI234" s="17">
        <v>5.7108579036082997E-2</v>
      </c>
      <c r="CJ234" s="17">
        <v>3.11029717424244E-2</v>
      </c>
      <c r="CK234" s="17">
        <v>3.9029924134003802E-2</v>
      </c>
      <c r="CL234" s="17">
        <v>3.4129832976275899E-2</v>
      </c>
    </row>
    <row r="235" spans="2:90" x14ac:dyDescent="0.25">
      <c r="B235" t="s">
        <v>163</v>
      </c>
      <c r="C235" s="17">
        <v>3.96189152406509E-2</v>
      </c>
      <c r="D235" s="17">
        <v>2.84376192111499E-2</v>
      </c>
      <c r="E235" s="17">
        <v>4.8831787054439801E-2</v>
      </c>
      <c r="F235" s="17"/>
      <c r="G235" s="17">
        <v>4.4065713145786098E-2</v>
      </c>
      <c r="H235" s="17">
        <v>4.3728306623139299E-2</v>
      </c>
      <c r="I235" s="17">
        <v>4.9630868019385897E-2</v>
      </c>
      <c r="J235" s="17">
        <v>3.0919196468898399E-2</v>
      </c>
      <c r="K235" s="17">
        <v>3.8605153314866698E-2</v>
      </c>
      <c r="L235" s="17">
        <v>3.4558087392067997E-2</v>
      </c>
      <c r="M235" s="17"/>
      <c r="N235" s="17">
        <v>1.27223709725481E-2</v>
      </c>
      <c r="O235" s="17">
        <v>3.3378587815096797E-2</v>
      </c>
      <c r="P235" s="17">
        <v>3.7873706437800303E-2</v>
      </c>
      <c r="Q235" s="17">
        <v>7.7287265951433495E-2</v>
      </c>
      <c r="R235" s="17"/>
      <c r="S235" s="17">
        <v>4.2786237365115998E-2</v>
      </c>
      <c r="T235" s="17">
        <v>4.2206454514096298E-2</v>
      </c>
      <c r="U235" s="17">
        <v>5.2685326769788599E-2</v>
      </c>
      <c r="V235" s="17">
        <v>3.9864730288759302E-2</v>
      </c>
      <c r="W235" s="17">
        <v>3.22908713905527E-2</v>
      </c>
      <c r="X235" s="17">
        <v>4.7454638555312102E-2</v>
      </c>
      <c r="Y235" s="17">
        <v>3.9886155579335003E-2</v>
      </c>
      <c r="Z235" s="17">
        <v>6.9907739053859004E-3</v>
      </c>
      <c r="AA235" s="17">
        <v>3.2541958505834599E-2</v>
      </c>
      <c r="AB235" s="17"/>
      <c r="AC235" s="17">
        <v>3.7072761089843399E-2</v>
      </c>
      <c r="AD235" s="17">
        <v>2.3784032180700101E-2</v>
      </c>
      <c r="AE235" s="17">
        <v>6.36917923981387E-2</v>
      </c>
      <c r="AF235" s="17"/>
      <c r="AG235" s="17">
        <v>2.5316445244844402E-2</v>
      </c>
      <c r="AH235" s="17">
        <v>1.6958374278603899E-2</v>
      </c>
      <c r="AI235" s="17">
        <v>3.0104889512331701E-2</v>
      </c>
      <c r="AJ235" s="17">
        <v>2.8089245133431799E-2</v>
      </c>
      <c r="AK235" s="17"/>
      <c r="AL235" s="17">
        <v>6.6765206339600897E-2</v>
      </c>
      <c r="AM235" s="17">
        <v>3.6257442337581998E-2</v>
      </c>
      <c r="AN235" s="17">
        <v>2.61020688687525E-2</v>
      </c>
      <c r="AO235" s="17">
        <v>1.77549014211234E-2</v>
      </c>
      <c r="AP235" s="17">
        <v>3.1445270406186797E-2</v>
      </c>
      <c r="AQ235" s="17"/>
      <c r="AR235" s="17">
        <v>8.7921239059456993E-2</v>
      </c>
      <c r="AS235" s="17">
        <v>4.1329526571071598E-2</v>
      </c>
      <c r="AT235" s="17">
        <v>3.2632996233505601E-2</v>
      </c>
      <c r="AU235" s="17">
        <v>1.1588559643497E-2</v>
      </c>
      <c r="AV235" s="17">
        <v>2.0579532228836302E-2</v>
      </c>
      <c r="AW235" s="17"/>
      <c r="AX235" s="17">
        <v>3.0869145949249201E-2</v>
      </c>
      <c r="AY235" s="17">
        <v>3.6195391857564103E-2</v>
      </c>
      <c r="AZ235" s="17">
        <v>4.0309955089494101E-2</v>
      </c>
      <c r="BA235" s="17">
        <v>5.63498367906888E-2</v>
      </c>
      <c r="BB235" s="17">
        <v>4.1335497182370999E-2</v>
      </c>
      <c r="BC235" s="17">
        <v>3.7142608352382603E-2</v>
      </c>
      <c r="BD235" s="17"/>
      <c r="BE235" s="17">
        <v>3.8124746900310799E-2</v>
      </c>
      <c r="BF235" s="17">
        <v>3.9656035518447902E-2</v>
      </c>
      <c r="BG235" s="17">
        <v>3.6748639223699399E-2</v>
      </c>
      <c r="BH235" s="17"/>
      <c r="BI235" s="17">
        <v>5.4319120334023398E-2</v>
      </c>
      <c r="BJ235" s="17">
        <v>3.5886866915780198E-2</v>
      </c>
      <c r="BK235" s="17"/>
      <c r="BL235" s="17">
        <v>2.8013231049675701E-2</v>
      </c>
      <c r="BM235" s="17">
        <v>3.6503299775884103E-2</v>
      </c>
      <c r="BN235" s="17">
        <v>6.7913419753082099E-2</v>
      </c>
      <c r="BO235" s="17">
        <v>5.4241252690638002E-2</v>
      </c>
      <c r="BP235" s="17">
        <v>3.0272183014598299E-2</v>
      </c>
      <c r="BQ235" s="17"/>
      <c r="BR235" s="17">
        <v>3.7849152534236E-2</v>
      </c>
      <c r="BS235" s="17">
        <v>6.0621339626582997E-2</v>
      </c>
      <c r="BT235" s="17">
        <v>4.0263236973749603E-2</v>
      </c>
      <c r="BU235" s="17">
        <v>2.84248283468468E-2</v>
      </c>
      <c r="BV235" s="17"/>
      <c r="BW235" s="17">
        <v>3.0983181373164401E-2</v>
      </c>
      <c r="BX235" s="17">
        <v>3.2535619332125801E-2</v>
      </c>
      <c r="BY235" s="17">
        <v>3.9924427617498003E-2</v>
      </c>
      <c r="BZ235" s="17">
        <v>3.74144109501202E-2</v>
      </c>
      <c r="CA235" s="17">
        <v>5.23701294532452E-2</v>
      </c>
      <c r="CB235" s="17"/>
      <c r="CC235" s="17">
        <v>5.1712615311922699E-2</v>
      </c>
      <c r="CD235" s="17">
        <v>6.2553037860970606E-2</v>
      </c>
      <c r="CE235" s="17">
        <v>3.7997378681055197E-2</v>
      </c>
      <c r="CF235" s="17">
        <v>2.9194586322097899E-2</v>
      </c>
      <c r="CG235" s="17">
        <v>4.8377427020474401E-2</v>
      </c>
      <c r="CH235" s="17">
        <v>4.8960673850995701E-2</v>
      </c>
      <c r="CI235" s="17">
        <v>1.77148716577155E-2</v>
      </c>
      <c r="CJ235" s="17">
        <v>2.60485391079457E-2</v>
      </c>
      <c r="CK235" s="17">
        <v>3.01371130018682E-2</v>
      </c>
      <c r="CL235" s="17">
        <v>3.0243825306005799E-2</v>
      </c>
    </row>
    <row r="236" spans="2:90" x14ac:dyDescent="0.25"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</row>
    <row r="237" spans="2:90" x14ac:dyDescent="0.25">
      <c r="B237" s="6" t="s">
        <v>216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</row>
    <row r="238" spans="2:90" x14ac:dyDescent="0.25">
      <c r="B238" s="24" t="s">
        <v>113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</row>
    <row r="239" spans="2:90" x14ac:dyDescent="0.25">
      <c r="B239" t="s">
        <v>217</v>
      </c>
      <c r="C239" s="17">
        <v>0.65032152925507403</v>
      </c>
      <c r="D239" s="17">
        <v>0.63873246102271397</v>
      </c>
      <c r="E239" s="17">
        <v>0.66066883087216899</v>
      </c>
      <c r="F239" s="17"/>
      <c r="G239" s="17">
        <v>0.649684449510469</v>
      </c>
      <c r="H239" s="17">
        <v>0.64454093353266195</v>
      </c>
      <c r="I239" s="17">
        <v>0.62917855344415796</v>
      </c>
      <c r="J239" s="17">
        <v>0.64142264867239196</v>
      </c>
      <c r="K239" s="17">
        <v>0.64965785298817302</v>
      </c>
      <c r="L239" s="17">
        <v>0.67635943911516905</v>
      </c>
      <c r="M239" s="17"/>
      <c r="N239" s="17">
        <v>0.70116531439061103</v>
      </c>
      <c r="O239" s="17">
        <v>0.66541407491091198</v>
      </c>
      <c r="P239" s="17">
        <v>0.61685501710425705</v>
      </c>
      <c r="Q239" s="17">
        <v>0.60687163058807503</v>
      </c>
      <c r="R239" s="17"/>
      <c r="S239" s="17">
        <v>0.71113832707550595</v>
      </c>
      <c r="T239" s="17">
        <v>0.68479976976735102</v>
      </c>
      <c r="U239" s="17">
        <v>0.64390732883057</v>
      </c>
      <c r="V239" s="17">
        <v>0.64021911601382897</v>
      </c>
      <c r="W239" s="17">
        <v>0.63307225050222704</v>
      </c>
      <c r="X239" s="17">
        <v>0.63070929748076798</v>
      </c>
      <c r="Y239" s="17">
        <v>0.62196319271422995</v>
      </c>
      <c r="Z239" s="17">
        <v>0.56095951654125398</v>
      </c>
      <c r="AA239" s="17">
        <v>0.62913582110621002</v>
      </c>
      <c r="AB239" s="17"/>
      <c r="AC239" s="17">
        <v>0.62434044632454799</v>
      </c>
      <c r="AD239" s="17">
        <v>0.69089677796854998</v>
      </c>
      <c r="AE239" s="17">
        <v>0.61314234043481797</v>
      </c>
      <c r="AF239" s="17"/>
      <c r="AG239" s="17">
        <v>0.61789205063836505</v>
      </c>
      <c r="AH239" s="17">
        <v>0.70376539346086397</v>
      </c>
      <c r="AI239" s="17">
        <v>0.70540302291536805</v>
      </c>
      <c r="AJ239" s="17">
        <v>0.62121676916163704</v>
      </c>
      <c r="AK239" s="17"/>
      <c r="AL239" s="17">
        <v>0.60833599116300896</v>
      </c>
      <c r="AM239" s="17">
        <v>0.64058228239756798</v>
      </c>
      <c r="AN239" s="17">
        <v>0.69633159704124903</v>
      </c>
      <c r="AO239" s="17">
        <v>0.68817826310689501</v>
      </c>
      <c r="AP239" s="17">
        <v>0.66570783579734805</v>
      </c>
      <c r="AQ239" s="17"/>
      <c r="AR239" s="17">
        <v>0.56511675672795703</v>
      </c>
      <c r="AS239" s="17">
        <v>0.62377601451499798</v>
      </c>
      <c r="AT239" s="17">
        <v>0.671316560033687</v>
      </c>
      <c r="AU239" s="17">
        <v>0.69096887842725396</v>
      </c>
      <c r="AV239" s="17">
        <v>0.73637056008195501</v>
      </c>
      <c r="AW239" s="17"/>
      <c r="AX239" s="17">
        <v>0.65797664215599805</v>
      </c>
      <c r="AY239" s="17">
        <v>0.64628882758380701</v>
      </c>
      <c r="AZ239" s="17">
        <v>0.64088222481426904</v>
      </c>
      <c r="BA239" s="17">
        <v>0.626030993588784</v>
      </c>
      <c r="BB239" s="17">
        <v>0.69503061166677205</v>
      </c>
      <c r="BC239" s="17">
        <v>0.64804351442916996</v>
      </c>
      <c r="BD239" s="17"/>
      <c r="BE239" s="17">
        <v>0.63615318543446897</v>
      </c>
      <c r="BF239" s="17">
        <v>0.64566960829336095</v>
      </c>
      <c r="BG239" s="17">
        <v>0.675660514218965</v>
      </c>
      <c r="BH239" s="17"/>
      <c r="BI239" s="17">
        <v>0.62987465109183605</v>
      </c>
      <c r="BJ239" s="17">
        <v>0.65551252740192001</v>
      </c>
      <c r="BK239" s="17"/>
      <c r="BL239" s="17">
        <v>0.67405540403840203</v>
      </c>
      <c r="BM239" s="17">
        <v>0.65320418578408701</v>
      </c>
      <c r="BN239" s="17">
        <v>0.52099899049916099</v>
      </c>
      <c r="BO239" s="17">
        <v>0.61056645539459697</v>
      </c>
      <c r="BP239" s="17">
        <v>0.681608918822041</v>
      </c>
      <c r="BQ239" s="17"/>
      <c r="BR239" s="17">
        <v>0.64659185518333695</v>
      </c>
      <c r="BS239" s="17">
        <v>0.65160144253283203</v>
      </c>
      <c r="BT239" s="17">
        <v>0.67279707395841803</v>
      </c>
      <c r="BU239" s="17">
        <v>0.69722638425861705</v>
      </c>
      <c r="BV239" s="17"/>
      <c r="BW239" s="17">
        <v>0.69592041557203299</v>
      </c>
      <c r="BX239" s="17">
        <v>0.67788606958077102</v>
      </c>
      <c r="BY239" s="17">
        <v>0.66386893733389796</v>
      </c>
      <c r="BZ239" s="17">
        <v>0.62926581126830405</v>
      </c>
      <c r="CA239" s="17">
        <v>0.58854892801321601</v>
      </c>
      <c r="CB239" s="17"/>
      <c r="CC239" s="17">
        <v>0.55302490273352101</v>
      </c>
      <c r="CD239" s="17">
        <v>0.62062445262668797</v>
      </c>
      <c r="CE239" s="17">
        <v>0.626615677880352</v>
      </c>
      <c r="CF239" s="17">
        <v>0.66280120098560602</v>
      </c>
      <c r="CG239" s="17">
        <v>0.64487106701015595</v>
      </c>
      <c r="CH239" s="17">
        <v>0.68544292214492597</v>
      </c>
      <c r="CI239" s="17">
        <v>0.63293336983223103</v>
      </c>
      <c r="CJ239" s="17">
        <v>0.67230221170965998</v>
      </c>
      <c r="CK239" s="17">
        <v>0.72615566559937705</v>
      </c>
      <c r="CL239" s="17">
        <v>0.70446260014948803</v>
      </c>
    </row>
    <row r="240" spans="2:90" x14ac:dyDescent="0.25">
      <c r="B240" t="s">
        <v>218</v>
      </c>
      <c r="C240" s="17">
        <v>0.190415788376955</v>
      </c>
      <c r="D240" s="17">
        <v>0.20522716893404699</v>
      </c>
      <c r="E240" s="17">
        <v>0.17737467979653099</v>
      </c>
      <c r="F240" s="17"/>
      <c r="G240" s="17">
        <v>0.24495164175911999</v>
      </c>
      <c r="H240" s="17">
        <v>0.246219946738849</v>
      </c>
      <c r="I240" s="17">
        <v>0.236565729793138</v>
      </c>
      <c r="J240" s="17">
        <v>0.18154927313939601</v>
      </c>
      <c r="K240" s="17">
        <v>0.16249780611796399</v>
      </c>
      <c r="L240" s="17">
        <v>0.118516343555907</v>
      </c>
      <c r="M240" s="17"/>
      <c r="N240" s="17">
        <v>0.17692320691503199</v>
      </c>
      <c r="O240" s="17">
        <v>0.20510432288782601</v>
      </c>
      <c r="P240" s="17">
        <v>0.19953786211361399</v>
      </c>
      <c r="Q240" s="17">
        <v>0.183265674026271</v>
      </c>
      <c r="R240" s="17"/>
      <c r="S240" s="17">
        <v>0.16952667123564699</v>
      </c>
      <c r="T240" s="17">
        <v>0.14876507513020301</v>
      </c>
      <c r="U240" s="17">
        <v>0.18076802208701301</v>
      </c>
      <c r="V240" s="17">
        <v>0.1941819628634</v>
      </c>
      <c r="W240" s="17">
        <v>0.20080780445225099</v>
      </c>
      <c r="X240" s="17">
        <v>0.21247258549521</v>
      </c>
      <c r="Y240" s="17">
        <v>0.206411651790816</v>
      </c>
      <c r="Z240" s="17">
        <v>0.27403312372935501</v>
      </c>
      <c r="AA240" s="17">
        <v>0.204485427672043</v>
      </c>
      <c r="AB240" s="17"/>
      <c r="AC240" s="17">
        <v>0.186564022060696</v>
      </c>
      <c r="AD240" s="17">
        <v>0.191939328610504</v>
      </c>
      <c r="AE240" s="17">
        <v>0.19391845457714699</v>
      </c>
      <c r="AF240" s="17"/>
      <c r="AG240" s="17">
        <v>0.210681713528481</v>
      </c>
      <c r="AH240" s="17">
        <v>0.20894077185682999</v>
      </c>
      <c r="AI240" s="17">
        <v>0.17714249860195599</v>
      </c>
      <c r="AJ240" s="17">
        <v>0.185465737288662</v>
      </c>
      <c r="AK240" s="17"/>
      <c r="AL240" s="17">
        <v>0.17231595884043199</v>
      </c>
      <c r="AM240" s="17">
        <v>0.20622543918848499</v>
      </c>
      <c r="AN240" s="17">
        <v>0.185929053110377</v>
      </c>
      <c r="AO240" s="17">
        <v>0.21965738221971801</v>
      </c>
      <c r="AP240" s="17">
        <v>0.18630309799970601</v>
      </c>
      <c r="AQ240" s="17"/>
      <c r="AR240" s="17">
        <v>0.202039723619094</v>
      </c>
      <c r="AS240" s="17">
        <v>0.19254199684008699</v>
      </c>
      <c r="AT240" s="17">
        <v>0.194057187716869</v>
      </c>
      <c r="AU240" s="17">
        <v>0.19565114891978</v>
      </c>
      <c r="AV240" s="17">
        <v>0.16257766219727099</v>
      </c>
      <c r="AW240" s="17"/>
      <c r="AX240" s="17">
        <v>0.23199563595525799</v>
      </c>
      <c r="AY240" s="17">
        <v>0.176179002390291</v>
      </c>
      <c r="AZ240" s="17">
        <v>0.20441764976537799</v>
      </c>
      <c r="BA240" s="17">
        <v>0.19237397599133099</v>
      </c>
      <c r="BB240" s="17">
        <v>0.116616240878691</v>
      </c>
      <c r="BC240" s="17">
        <v>0.20888537941456001</v>
      </c>
      <c r="BD240" s="17"/>
      <c r="BE240" s="17">
        <v>0.17818695649175401</v>
      </c>
      <c r="BF240" s="17">
        <v>0.261859044009361</v>
      </c>
      <c r="BG240" s="17">
        <v>0.14086308733258099</v>
      </c>
      <c r="BH240" s="17"/>
      <c r="BI240" s="17">
        <v>0.19471939529490701</v>
      </c>
      <c r="BJ240" s="17">
        <v>0.18932320028808</v>
      </c>
      <c r="BK240" s="17"/>
      <c r="BL240" s="17">
        <v>0.15297239688744199</v>
      </c>
      <c r="BM240" s="17">
        <v>0.21662804468803801</v>
      </c>
      <c r="BN240" s="17">
        <v>0.291997576205622</v>
      </c>
      <c r="BO240" s="17">
        <v>0.21400555454800699</v>
      </c>
      <c r="BP240" s="17">
        <v>0.19269230900287901</v>
      </c>
      <c r="BQ240" s="17"/>
      <c r="BR240" s="17">
        <v>0.18149057722709799</v>
      </c>
      <c r="BS240" s="17">
        <v>0.231940866543347</v>
      </c>
      <c r="BT240" s="17">
        <v>0.24652355804359199</v>
      </c>
      <c r="BU240" s="17">
        <v>0.23137118703767001</v>
      </c>
      <c r="BV240" s="17"/>
      <c r="BW240" s="17">
        <v>0.14645159234420299</v>
      </c>
      <c r="BX240" s="17">
        <v>0.15274146021489199</v>
      </c>
      <c r="BY240" s="17">
        <v>0.18517810258902501</v>
      </c>
      <c r="BZ240" s="17">
        <v>0.22301816727823301</v>
      </c>
      <c r="CA240" s="17">
        <v>0.238805113944455</v>
      </c>
      <c r="CB240" s="17"/>
      <c r="CC240" s="17">
        <v>0.27519429024896602</v>
      </c>
      <c r="CD240" s="17">
        <v>0.226132059250826</v>
      </c>
      <c r="CE240" s="17">
        <v>0.22663012836018301</v>
      </c>
      <c r="CF240" s="17">
        <v>0.176076785615289</v>
      </c>
      <c r="CG240" s="17">
        <v>0.21140358209993701</v>
      </c>
      <c r="CH240" s="17">
        <v>0.15385024184381599</v>
      </c>
      <c r="CI240" s="17">
        <v>0.196841830730908</v>
      </c>
      <c r="CJ240" s="17">
        <v>0.16001614406119599</v>
      </c>
      <c r="CK240" s="17">
        <v>0.129361249791974</v>
      </c>
      <c r="CL240" s="17">
        <v>0.126316947109441</v>
      </c>
    </row>
    <row r="241" spans="2:90" x14ac:dyDescent="0.25">
      <c r="B241" t="s">
        <v>215</v>
      </c>
      <c r="C241" s="17">
        <v>0.11455909089725699</v>
      </c>
      <c r="D241" s="17">
        <v>0.11398767098222</v>
      </c>
      <c r="E241" s="17">
        <v>0.115587810400505</v>
      </c>
      <c r="F241" s="17"/>
      <c r="G241" s="17">
        <v>5.0835795185100001E-2</v>
      </c>
      <c r="H241" s="17">
        <v>6.7894917205458302E-2</v>
      </c>
      <c r="I241" s="17">
        <v>9.10412635676347E-2</v>
      </c>
      <c r="J241" s="17">
        <v>0.13489454457268801</v>
      </c>
      <c r="K241" s="17">
        <v>0.14529959991691899</v>
      </c>
      <c r="L241" s="17">
        <v>0.15803584107459701</v>
      </c>
      <c r="M241" s="17"/>
      <c r="N241" s="17">
        <v>0.100146647203338</v>
      </c>
      <c r="O241" s="17">
        <v>9.3199378313270104E-2</v>
      </c>
      <c r="P241" s="17">
        <v>0.137649949694095</v>
      </c>
      <c r="Q241" s="17">
        <v>0.13280897979992301</v>
      </c>
      <c r="R241" s="17"/>
      <c r="S241" s="17">
        <v>7.3856674388433505E-2</v>
      </c>
      <c r="T241" s="17">
        <v>0.131075592675688</v>
      </c>
      <c r="U241" s="17">
        <v>0.12732096715435001</v>
      </c>
      <c r="V241" s="17">
        <v>0.10459055986021799</v>
      </c>
      <c r="W241" s="17">
        <v>0.12327758166427601</v>
      </c>
      <c r="X241" s="17">
        <v>0.100088997804629</v>
      </c>
      <c r="Y241" s="17">
        <v>0.126534290952422</v>
      </c>
      <c r="Z241" s="17">
        <v>0.14695016641726</v>
      </c>
      <c r="AA241" s="17">
        <v>0.12618957899604799</v>
      </c>
      <c r="AB241" s="17"/>
      <c r="AC241" s="17">
        <v>0.14923312583591</v>
      </c>
      <c r="AD241" s="17">
        <v>8.2851739444577993E-2</v>
      </c>
      <c r="AE241" s="17">
        <v>0.125533526068837</v>
      </c>
      <c r="AF241" s="17"/>
      <c r="AG241" s="17">
        <v>0.13499461559081599</v>
      </c>
      <c r="AH241" s="17">
        <v>6.00112693179174E-2</v>
      </c>
      <c r="AI241" s="17">
        <v>8.3551571891267398E-2</v>
      </c>
      <c r="AJ241" s="17">
        <v>0.166735239010462</v>
      </c>
      <c r="AK241" s="17"/>
      <c r="AL241" s="17">
        <v>0.154072398946519</v>
      </c>
      <c r="AM241" s="17">
        <v>0.105569382095679</v>
      </c>
      <c r="AN241" s="17">
        <v>9.0467256145508199E-2</v>
      </c>
      <c r="AO241" s="17">
        <v>7.11938117755017E-2</v>
      </c>
      <c r="AP241" s="17">
        <v>0.116543795796759</v>
      </c>
      <c r="AQ241" s="17"/>
      <c r="AR241" s="17">
        <v>0.13218756626654701</v>
      </c>
      <c r="AS241" s="17">
        <v>0.143899126468535</v>
      </c>
      <c r="AT241" s="17">
        <v>0.10101565980701301</v>
      </c>
      <c r="AU241" s="17">
        <v>8.8442765514020805E-2</v>
      </c>
      <c r="AV241" s="17">
        <v>8.2234553970900598E-2</v>
      </c>
      <c r="AW241" s="17"/>
      <c r="AX241" s="17">
        <v>7.86262964211282E-2</v>
      </c>
      <c r="AY241" s="17">
        <v>0.124581590794009</v>
      </c>
      <c r="AZ241" s="17">
        <v>0.109459057019398</v>
      </c>
      <c r="BA241" s="17">
        <v>0.13186206684192001</v>
      </c>
      <c r="BB241" s="17">
        <v>0.14694071533755901</v>
      </c>
      <c r="BC241" s="17">
        <v>9.7850782859421101E-2</v>
      </c>
      <c r="BD241" s="17"/>
      <c r="BE241" s="17">
        <v>0.13593415795807101</v>
      </c>
      <c r="BF241" s="17">
        <v>6.2158326476018197E-2</v>
      </c>
      <c r="BG241" s="17">
        <v>0.13716154067807401</v>
      </c>
      <c r="BH241" s="17"/>
      <c r="BI241" s="17">
        <v>0.123042203606302</v>
      </c>
      <c r="BJ241" s="17">
        <v>0.112405421178067</v>
      </c>
      <c r="BK241" s="17"/>
      <c r="BL241" s="17">
        <v>0.13132504560035799</v>
      </c>
      <c r="BM241" s="17">
        <v>9.6773036723765804E-2</v>
      </c>
      <c r="BN241" s="17">
        <v>0.121210379226369</v>
      </c>
      <c r="BO241" s="17">
        <v>0.11656047551580601</v>
      </c>
      <c r="BP241" s="17">
        <v>9.4517779977404195E-2</v>
      </c>
      <c r="BQ241" s="17"/>
      <c r="BR241" s="17">
        <v>0.128540529837393</v>
      </c>
      <c r="BS241" s="17">
        <v>4.8591390194612998E-2</v>
      </c>
      <c r="BT241" s="17">
        <v>3.2144370669834603E-2</v>
      </c>
      <c r="BU241" s="17">
        <v>5.3702833558792303E-2</v>
      </c>
      <c r="BV241" s="17"/>
      <c r="BW241" s="17">
        <v>0.12721159209132901</v>
      </c>
      <c r="BX241" s="17">
        <v>0.123345125001197</v>
      </c>
      <c r="BY241" s="17">
        <v>0.10561315298038799</v>
      </c>
      <c r="BZ241" s="17">
        <v>0.10931121273013</v>
      </c>
      <c r="CA241" s="17">
        <v>0.116116714185114</v>
      </c>
      <c r="CB241" s="17"/>
      <c r="CC241" s="17">
        <v>0.117741432492382</v>
      </c>
      <c r="CD241" s="17">
        <v>9.3838630398641501E-2</v>
      </c>
      <c r="CE241" s="17">
        <v>0.109742301221147</v>
      </c>
      <c r="CF241" s="17">
        <v>0.119237479920352</v>
      </c>
      <c r="CG241" s="17">
        <v>9.2033473898518001E-2</v>
      </c>
      <c r="CH241" s="17">
        <v>0.109089624565487</v>
      </c>
      <c r="CI241" s="17">
        <v>0.14305762994250101</v>
      </c>
      <c r="CJ241" s="17">
        <v>0.13560995994856101</v>
      </c>
      <c r="CK241" s="17">
        <v>0.11317489789784201</v>
      </c>
      <c r="CL241" s="17">
        <v>0.12541985806970199</v>
      </c>
    </row>
    <row r="242" spans="2:90" x14ac:dyDescent="0.25">
      <c r="B242" t="s">
        <v>163</v>
      </c>
      <c r="C242" s="17">
        <v>4.4703591470713198E-2</v>
      </c>
      <c r="D242" s="17">
        <v>4.2052699061018897E-2</v>
      </c>
      <c r="E242" s="17">
        <v>4.63686789307955E-2</v>
      </c>
      <c r="F242" s="17"/>
      <c r="G242" s="17">
        <v>5.4528113545311098E-2</v>
      </c>
      <c r="H242" s="17">
        <v>4.1344202523030102E-2</v>
      </c>
      <c r="I242" s="17">
        <v>4.32144531950691E-2</v>
      </c>
      <c r="J242" s="17">
        <v>4.2133533615524597E-2</v>
      </c>
      <c r="K242" s="17">
        <v>4.2544740976943302E-2</v>
      </c>
      <c r="L242" s="17">
        <v>4.7088376254327297E-2</v>
      </c>
      <c r="M242" s="17"/>
      <c r="N242" s="17">
        <v>2.1764831491019401E-2</v>
      </c>
      <c r="O242" s="17">
        <v>3.6282223887991898E-2</v>
      </c>
      <c r="P242" s="17">
        <v>4.5957171088033502E-2</v>
      </c>
      <c r="Q242" s="17">
        <v>7.7053715585731E-2</v>
      </c>
      <c r="R242" s="17"/>
      <c r="S242" s="17">
        <v>4.5478327300412999E-2</v>
      </c>
      <c r="T242" s="17">
        <v>3.53595624267578E-2</v>
      </c>
      <c r="U242" s="17">
        <v>4.80036819280662E-2</v>
      </c>
      <c r="V242" s="17">
        <v>6.1008361262553101E-2</v>
      </c>
      <c r="W242" s="17">
        <v>4.2842363381245398E-2</v>
      </c>
      <c r="X242" s="17">
        <v>5.6729119219392797E-2</v>
      </c>
      <c r="Y242" s="17">
        <v>4.5090864542532902E-2</v>
      </c>
      <c r="Z242" s="17">
        <v>1.8057193312131101E-2</v>
      </c>
      <c r="AA242" s="17">
        <v>4.0189172225699302E-2</v>
      </c>
      <c r="AB242" s="17"/>
      <c r="AC242" s="17">
        <v>3.9862405778844902E-2</v>
      </c>
      <c r="AD242" s="17">
        <v>3.4312153976368401E-2</v>
      </c>
      <c r="AE242" s="17">
        <v>6.7405678919197395E-2</v>
      </c>
      <c r="AF242" s="17"/>
      <c r="AG242" s="17">
        <v>3.6431620242338203E-2</v>
      </c>
      <c r="AH242" s="17">
        <v>2.7282565364389E-2</v>
      </c>
      <c r="AI242" s="17">
        <v>3.3902906591408703E-2</v>
      </c>
      <c r="AJ242" s="17">
        <v>2.6582254539239299E-2</v>
      </c>
      <c r="AK242" s="17"/>
      <c r="AL242" s="17">
        <v>6.5275651050039393E-2</v>
      </c>
      <c r="AM242" s="17">
        <v>4.7622896318267501E-2</v>
      </c>
      <c r="AN242" s="17">
        <v>2.7272093702866301E-2</v>
      </c>
      <c r="AO242" s="17">
        <v>2.0970542897885799E-2</v>
      </c>
      <c r="AP242" s="17">
        <v>3.1445270406186797E-2</v>
      </c>
      <c r="AQ242" s="17"/>
      <c r="AR242" s="17">
        <v>0.100655953386401</v>
      </c>
      <c r="AS242" s="17">
        <v>3.9782862176380197E-2</v>
      </c>
      <c r="AT242" s="17">
        <v>3.36105924424311E-2</v>
      </c>
      <c r="AU242" s="17">
        <v>2.4937207138945601E-2</v>
      </c>
      <c r="AV242" s="17">
        <v>1.8817223749873799E-2</v>
      </c>
      <c r="AW242" s="17"/>
      <c r="AX242" s="17">
        <v>3.14014254676152E-2</v>
      </c>
      <c r="AY242" s="17">
        <v>5.2950579231892898E-2</v>
      </c>
      <c r="AZ242" s="17">
        <v>4.5241068400954702E-2</v>
      </c>
      <c r="BA242" s="17">
        <v>4.97329635779655E-2</v>
      </c>
      <c r="BB242" s="17">
        <v>4.1412432116977697E-2</v>
      </c>
      <c r="BC242" s="17">
        <v>4.5220323296849101E-2</v>
      </c>
      <c r="BD242" s="17"/>
      <c r="BE242" s="17">
        <v>4.9725700115705602E-2</v>
      </c>
      <c r="BF242" s="17">
        <v>3.0313021221259999E-2</v>
      </c>
      <c r="BG242" s="17">
        <v>4.63148577703799E-2</v>
      </c>
      <c r="BH242" s="17"/>
      <c r="BI242" s="17">
        <v>5.2363750006955402E-2</v>
      </c>
      <c r="BJ242" s="17">
        <v>4.2758851131932799E-2</v>
      </c>
      <c r="BK242" s="17"/>
      <c r="BL242" s="17">
        <v>4.1647153473797202E-2</v>
      </c>
      <c r="BM242" s="17">
        <v>3.33947328041094E-2</v>
      </c>
      <c r="BN242" s="17">
        <v>6.5793054068847098E-2</v>
      </c>
      <c r="BO242" s="17">
        <v>5.8867514541590102E-2</v>
      </c>
      <c r="BP242" s="17">
        <v>3.11809921976757E-2</v>
      </c>
      <c r="BQ242" s="17"/>
      <c r="BR242" s="17">
        <v>4.3377037752172602E-2</v>
      </c>
      <c r="BS242" s="17">
        <v>6.7866300729207796E-2</v>
      </c>
      <c r="BT242" s="17">
        <v>4.8534997328155E-2</v>
      </c>
      <c r="BU242" s="17">
        <v>1.7699595144921101E-2</v>
      </c>
      <c r="BV242" s="17"/>
      <c r="BW242" s="17">
        <v>3.0416399992435901E-2</v>
      </c>
      <c r="BX242" s="17">
        <v>4.6027345203139697E-2</v>
      </c>
      <c r="BY242" s="17">
        <v>4.5339807096689097E-2</v>
      </c>
      <c r="BZ242" s="17">
        <v>3.8404808723333503E-2</v>
      </c>
      <c r="CA242" s="17">
        <v>5.6529243857214501E-2</v>
      </c>
      <c r="CB242" s="17"/>
      <c r="CC242" s="17">
        <v>5.4039374525130197E-2</v>
      </c>
      <c r="CD242" s="17">
        <v>5.9404857723844302E-2</v>
      </c>
      <c r="CE242" s="17">
        <v>3.7011892538317499E-2</v>
      </c>
      <c r="CF242" s="17">
        <v>4.1884533478753497E-2</v>
      </c>
      <c r="CG242" s="17">
        <v>5.1691876991389198E-2</v>
      </c>
      <c r="CH242" s="17">
        <v>5.1617211445771E-2</v>
      </c>
      <c r="CI242" s="17">
        <v>2.7167169494359399E-2</v>
      </c>
      <c r="CJ242" s="17">
        <v>3.2071684280581998E-2</v>
      </c>
      <c r="CK242" s="17">
        <v>3.1308186710807699E-2</v>
      </c>
      <c r="CL242" s="17">
        <v>4.3800594671369E-2</v>
      </c>
    </row>
    <row r="243" spans="2:90" x14ac:dyDescent="0.25"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</row>
    <row r="244" spans="2:90" x14ac:dyDescent="0.25">
      <c r="B244" s="6" t="s">
        <v>216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</row>
    <row r="245" spans="2:90" x14ac:dyDescent="0.25">
      <c r="B245" s="24" t="s">
        <v>113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</row>
    <row r="246" spans="2:90" x14ac:dyDescent="0.25">
      <c r="B246" t="s">
        <v>219</v>
      </c>
      <c r="C246" s="17">
        <v>0.54710859180526195</v>
      </c>
      <c r="D246" s="17">
        <v>0.51848643476469003</v>
      </c>
      <c r="E246" s="17">
        <v>0.57355649334337899</v>
      </c>
      <c r="F246" s="17"/>
      <c r="G246" s="17">
        <v>0.54261501920319199</v>
      </c>
      <c r="H246" s="17">
        <v>0.55866443057315396</v>
      </c>
      <c r="I246" s="17">
        <v>0.54451444459855103</v>
      </c>
      <c r="J246" s="17">
        <v>0.52922623786522505</v>
      </c>
      <c r="K246" s="17">
        <v>0.55742445100878202</v>
      </c>
      <c r="L246" s="17">
        <v>0.54828634276678501</v>
      </c>
      <c r="M246" s="17"/>
      <c r="N246" s="17">
        <v>0.59562127204576099</v>
      </c>
      <c r="O246" s="17">
        <v>0.58294690956275497</v>
      </c>
      <c r="P246" s="17">
        <v>0.50976685188916004</v>
      </c>
      <c r="Q246" s="17">
        <v>0.49124962577963599</v>
      </c>
      <c r="R246" s="17"/>
      <c r="S246" s="17">
        <v>0.54872671228922099</v>
      </c>
      <c r="T246" s="17">
        <v>0.57636617197505102</v>
      </c>
      <c r="U246" s="17">
        <v>0.57905926046247103</v>
      </c>
      <c r="V246" s="17">
        <v>0.53777363858308502</v>
      </c>
      <c r="W246" s="17">
        <v>0.53427975507121594</v>
      </c>
      <c r="X246" s="17">
        <v>0.54736846594316901</v>
      </c>
      <c r="Y246" s="17">
        <v>0.55214560497098097</v>
      </c>
      <c r="Z246" s="17">
        <v>0.49065426237408599</v>
      </c>
      <c r="AA246" s="17">
        <v>0.51680428660166799</v>
      </c>
      <c r="AB246" s="17"/>
      <c r="AC246" s="17">
        <v>0.48478185518842398</v>
      </c>
      <c r="AD246" s="17">
        <v>0.62423170333490796</v>
      </c>
      <c r="AE246" s="17">
        <v>0.501571964905134</v>
      </c>
      <c r="AF246" s="17"/>
      <c r="AG246" s="17">
        <v>0.54544349756066701</v>
      </c>
      <c r="AH246" s="17">
        <v>0.61432265051358304</v>
      </c>
      <c r="AI246" s="17">
        <v>0.689714752448639</v>
      </c>
      <c r="AJ246" s="17">
        <v>0.39746419150369899</v>
      </c>
      <c r="AK246" s="17"/>
      <c r="AL246" s="17">
        <v>0.50289829936228803</v>
      </c>
      <c r="AM246" s="17">
        <v>0.54374429257607404</v>
      </c>
      <c r="AN246" s="17">
        <v>0.59683871449307402</v>
      </c>
      <c r="AO246" s="17">
        <v>0.57561194486431699</v>
      </c>
      <c r="AP246" s="17">
        <v>0.66368810452580396</v>
      </c>
      <c r="AQ246" s="17"/>
      <c r="AR246" s="17">
        <v>0.49709026244085802</v>
      </c>
      <c r="AS246" s="17">
        <v>0.50399332372633399</v>
      </c>
      <c r="AT246" s="17">
        <v>0.58054179382805005</v>
      </c>
      <c r="AU246" s="17">
        <v>0.58273389263219599</v>
      </c>
      <c r="AV246" s="17">
        <v>0.583938752600067</v>
      </c>
      <c r="AW246" s="17"/>
      <c r="AX246" s="17">
        <v>0.54364135367705102</v>
      </c>
      <c r="AY246" s="17">
        <v>0.528714247411046</v>
      </c>
      <c r="AZ246" s="17">
        <v>0.56224925205564003</v>
      </c>
      <c r="BA246" s="17">
        <v>0.53455460959622303</v>
      </c>
      <c r="BB246" s="17">
        <v>0.58574860977283105</v>
      </c>
      <c r="BC246" s="17">
        <v>0.59416282688000899</v>
      </c>
      <c r="BD246" s="17"/>
      <c r="BE246" s="17">
        <v>0.56131536067308496</v>
      </c>
      <c r="BF246" s="17">
        <v>0.52641226598787105</v>
      </c>
      <c r="BG246" s="17">
        <v>0.553416093052432</v>
      </c>
      <c r="BH246" s="17"/>
      <c r="BI246" s="17">
        <v>0.57119233308572903</v>
      </c>
      <c r="BJ246" s="17">
        <v>0.54099427668302602</v>
      </c>
      <c r="BK246" s="17"/>
      <c r="BL246" s="17">
        <v>0.54759542507889003</v>
      </c>
      <c r="BM246" s="17">
        <v>0.567383143664693</v>
      </c>
      <c r="BN246" s="17">
        <v>0.51083772347548295</v>
      </c>
      <c r="BO246" s="17">
        <v>0.48629836387471798</v>
      </c>
      <c r="BP246" s="17">
        <v>0.56011929043144004</v>
      </c>
      <c r="BQ246" s="17"/>
      <c r="BR246" s="17">
        <v>0.55173026457368501</v>
      </c>
      <c r="BS246" s="17">
        <v>0.46166585581603797</v>
      </c>
      <c r="BT246" s="17">
        <v>0.544182062777121</v>
      </c>
      <c r="BU246" s="17">
        <v>0.60626782765200204</v>
      </c>
      <c r="BV246" s="17"/>
      <c r="BW246" s="17">
        <v>0.58985836928873203</v>
      </c>
      <c r="BX246" s="17">
        <v>0.54911148786931196</v>
      </c>
      <c r="BY246" s="17">
        <v>0.55570469372750497</v>
      </c>
      <c r="BZ246" s="17">
        <v>0.55821652599229898</v>
      </c>
      <c r="CA246" s="17">
        <v>0.49460077210734299</v>
      </c>
      <c r="CB246" s="17"/>
      <c r="CC246" s="17">
        <v>0.48586547318756301</v>
      </c>
      <c r="CD246" s="17">
        <v>0.50965224845122103</v>
      </c>
      <c r="CE246" s="17">
        <v>0.53470006895578603</v>
      </c>
      <c r="CF246" s="17">
        <v>0.55293303843735897</v>
      </c>
      <c r="CG246" s="17">
        <v>0.55044860434494902</v>
      </c>
      <c r="CH246" s="17">
        <v>0.58955819582709201</v>
      </c>
      <c r="CI246" s="17">
        <v>0.52432331229692797</v>
      </c>
      <c r="CJ246" s="17">
        <v>0.55925374919073201</v>
      </c>
      <c r="CK246" s="17">
        <v>0.57874217028272101</v>
      </c>
      <c r="CL246" s="17">
        <v>0.62066444921714803</v>
      </c>
    </row>
    <row r="247" spans="2:90" x14ac:dyDescent="0.25">
      <c r="B247" t="s">
        <v>220</v>
      </c>
      <c r="C247" s="17">
        <v>0.25909019312216702</v>
      </c>
      <c r="D247" s="17">
        <v>0.27055027027080403</v>
      </c>
      <c r="E247" s="17">
        <v>0.24948168666485299</v>
      </c>
      <c r="F247" s="17"/>
      <c r="G247" s="17">
        <v>0.32963900780133698</v>
      </c>
      <c r="H247" s="17">
        <v>0.30613771610886897</v>
      </c>
      <c r="I247" s="17">
        <v>0.285009988988286</v>
      </c>
      <c r="J247" s="17">
        <v>0.27106785197023597</v>
      </c>
      <c r="K247" s="17">
        <v>0.20282604748553501</v>
      </c>
      <c r="L247" s="17">
        <v>0.20486419686235099</v>
      </c>
      <c r="M247" s="17"/>
      <c r="N247" s="17">
        <v>0.25621849058340901</v>
      </c>
      <c r="O247" s="17">
        <v>0.24072756210618401</v>
      </c>
      <c r="P247" s="17">
        <v>0.27270858843596502</v>
      </c>
      <c r="Q247" s="17">
        <v>0.27032019312613897</v>
      </c>
      <c r="R247" s="17"/>
      <c r="S247" s="17">
        <v>0.29046052998588601</v>
      </c>
      <c r="T247" s="17">
        <v>0.22176278977595401</v>
      </c>
      <c r="U247" s="17">
        <v>0.23561819408418</v>
      </c>
      <c r="V247" s="17">
        <v>0.26332674577286702</v>
      </c>
      <c r="W247" s="17">
        <v>0.25398128610503901</v>
      </c>
      <c r="X247" s="17">
        <v>0.26688500849815899</v>
      </c>
      <c r="Y247" s="17">
        <v>0.219109091750189</v>
      </c>
      <c r="Z247" s="17">
        <v>0.28461916311472102</v>
      </c>
      <c r="AA247" s="17">
        <v>0.30061203576461099</v>
      </c>
      <c r="AB247" s="17"/>
      <c r="AC247" s="17">
        <v>0.25567348445617399</v>
      </c>
      <c r="AD247" s="17">
        <v>0.25317348437526099</v>
      </c>
      <c r="AE247" s="17">
        <v>0.26897137869343102</v>
      </c>
      <c r="AF247" s="17"/>
      <c r="AG247" s="17">
        <v>0.252558366141303</v>
      </c>
      <c r="AH247" s="17">
        <v>0.29375234586141802</v>
      </c>
      <c r="AI247" s="17">
        <v>0.229451707427546</v>
      </c>
      <c r="AJ247" s="17">
        <v>0.278370860872376</v>
      </c>
      <c r="AK247" s="17"/>
      <c r="AL247" s="17">
        <v>0.250530064308495</v>
      </c>
      <c r="AM247" s="17">
        <v>0.261454124761479</v>
      </c>
      <c r="AN247" s="17">
        <v>0.26118138099432597</v>
      </c>
      <c r="AO247" s="17">
        <v>0.31867858507424102</v>
      </c>
      <c r="AP247" s="17">
        <v>0.22660631209808901</v>
      </c>
      <c r="AQ247" s="17"/>
      <c r="AR247" s="17">
        <v>0.25948730731678499</v>
      </c>
      <c r="AS247" s="17">
        <v>0.28623120153680998</v>
      </c>
      <c r="AT247" s="17">
        <v>0.25271286812538302</v>
      </c>
      <c r="AU247" s="17">
        <v>0.246778241019219</v>
      </c>
      <c r="AV247" s="17">
        <v>0.25532742344632198</v>
      </c>
      <c r="AW247" s="17"/>
      <c r="AX247" s="17">
        <v>0.31321327357063999</v>
      </c>
      <c r="AY247" s="17">
        <v>0.26250705369799598</v>
      </c>
      <c r="AZ247" s="17">
        <v>0.27227440680007298</v>
      </c>
      <c r="BA247" s="17">
        <v>0.23801153684756901</v>
      </c>
      <c r="BB247" s="17">
        <v>0.17675840657582401</v>
      </c>
      <c r="BC247" s="17">
        <v>0.22078022957208901</v>
      </c>
      <c r="BD247" s="17"/>
      <c r="BE247" s="17">
        <v>0.259098847919768</v>
      </c>
      <c r="BF247" s="17">
        <v>0.32197015344190499</v>
      </c>
      <c r="BG247" s="17">
        <v>0.20308318044284901</v>
      </c>
      <c r="BH247" s="17"/>
      <c r="BI247" s="17">
        <v>0.22628348377100899</v>
      </c>
      <c r="BJ247" s="17">
        <v>0.267419071794323</v>
      </c>
      <c r="BK247" s="17"/>
      <c r="BL247" s="17">
        <v>0.22574803597246301</v>
      </c>
      <c r="BM247" s="17">
        <v>0.27774704182547599</v>
      </c>
      <c r="BN247" s="17">
        <v>0.26458428701108599</v>
      </c>
      <c r="BO247" s="17">
        <v>0.29999458145672298</v>
      </c>
      <c r="BP247" s="17">
        <v>0.296489233058435</v>
      </c>
      <c r="BQ247" s="17"/>
      <c r="BR247" s="17">
        <v>0.241363576060031</v>
      </c>
      <c r="BS247" s="17">
        <v>0.40484870509538201</v>
      </c>
      <c r="BT247" s="17">
        <v>0.34655745495571</v>
      </c>
      <c r="BU247" s="17">
        <v>0.25110690135635899</v>
      </c>
      <c r="BV247" s="17"/>
      <c r="BW247" s="17">
        <v>0.238639782332427</v>
      </c>
      <c r="BX247" s="17">
        <v>0.23458688928185001</v>
      </c>
      <c r="BY247" s="17">
        <v>0.25362766530188002</v>
      </c>
      <c r="BZ247" s="17">
        <v>0.255535307806602</v>
      </c>
      <c r="CA247" s="17">
        <v>0.30350521336185299</v>
      </c>
      <c r="CB247" s="17"/>
      <c r="CC247" s="17">
        <v>0.31115374356058301</v>
      </c>
      <c r="CD247" s="17">
        <v>0.28558489401395198</v>
      </c>
      <c r="CE247" s="17">
        <v>0.30721914644350101</v>
      </c>
      <c r="CF247" s="17">
        <v>0.26569675802919002</v>
      </c>
      <c r="CG247" s="17">
        <v>0.25734819569181799</v>
      </c>
      <c r="CH247" s="17">
        <v>0.24864041585132801</v>
      </c>
      <c r="CI247" s="17">
        <v>0.24403263232328101</v>
      </c>
      <c r="CJ247" s="17">
        <v>0.21314680390556001</v>
      </c>
      <c r="CK247" s="17">
        <v>0.22221018780916901</v>
      </c>
      <c r="CL247" s="17">
        <v>0.18989443810921799</v>
      </c>
    </row>
    <row r="248" spans="2:90" x14ac:dyDescent="0.25">
      <c r="B248" t="s">
        <v>215</v>
      </c>
      <c r="C248" s="17">
        <v>0.145347565258369</v>
      </c>
      <c r="D248" s="17">
        <v>0.17231220075787801</v>
      </c>
      <c r="E248" s="17">
        <v>0.12013361584763201</v>
      </c>
      <c r="F248" s="17"/>
      <c r="G248" s="17">
        <v>8.1427180770486302E-2</v>
      </c>
      <c r="H248" s="17">
        <v>7.9267630111189896E-2</v>
      </c>
      <c r="I248" s="17">
        <v>0.121763614455349</v>
      </c>
      <c r="J248" s="17">
        <v>0.15241364020060899</v>
      </c>
      <c r="K248" s="17">
        <v>0.19619321618173199</v>
      </c>
      <c r="L248" s="17">
        <v>0.19890364786599901</v>
      </c>
      <c r="M248" s="17"/>
      <c r="N248" s="17">
        <v>0.124052968549411</v>
      </c>
      <c r="O248" s="17">
        <v>0.135650323722628</v>
      </c>
      <c r="P248" s="17">
        <v>0.17293494243590901</v>
      </c>
      <c r="Q248" s="17">
        <v>0.15313112784314001</v>
      </c>
      <c r="R248" s="17"/>
      <c r="S248" s="17">
        <v>9.7184385250095401E-2</v>
      </c>
      <c r="T248" s="17">
        <v>0.161790140005273</v>
      </c>
      <c r="U248" s="17">
        <v>0.142489288186081</v>
      </c>
      <c r="V248" s="17">
        <v>0.14677576254073901</v>
      </c>
      <c r="W248" s="17">
        <v>0.161665730148213</v>
      </c>
      <c r="X248" s="17">
        <v>0.13733399177170599</v>
      </c>
      <c r="Y248" s="17">
        <v>0.18401668813390001</v>
      </c>
      <c r="Z248" s="17">
        <v>0.20280765580288301</v>
      </c>
      <c r="AA248" s="17">
        <v>0.129048442082728</v>
      </c>
      <c r="AB248" s="17"/>
      <c r="AC248" s="17">
        <v>0.21431362771972201</v>
      </c>
      <c r="AD248" s="17">
        <v>9.2272281091555095E-2</v>
      </c>
      <c r="AE248" s="17">
        <v>0.14732593720994999</v>
      </c>
      <c r="AF248" s="17"/>
      <c r="AG248" s="17">
        <v>0.15638495403938199</v>
      </c>
      <c r="AH248" s="17">
        <v>6.6898894945153997E-2</v>
      </c>
      <c r="AI248" s="17">
        <v>6.2225521616892897E-2</v>
      </c>
      <c r="AJ248" s="17">
        <v>0.27547357575404702</v>
      </c>
      <c r="AK248" s="17"/>
      <c r="AL248" s="17">
        <v>0.18233060990716901</v>
      </c>
      <c r="AM248" s="17">
        <v>0.14144861159604299</v>
      </c>
      <c r="AN248" s="17">
        <v>0.114471709522556</v>
      </c>
      <c r="AO248" s="17">
        <v>8.6679883807639704E-2</v>
      </c>
      <c r="AP248" s="17">
        <v>6.2213835108750698E-2</v>
      </c>
      <c r="AQ248" s="17"/>
      <c r="AR248" s="17">
        <v>0.15207929754560001</v>
      </c>
      <c r="AS248" s="17">
        <v>0.15669238935767901</v>
      </c>
      <c r="AT248" s="17">
        <v>0.13794993130291</v>
      </c>
      <c r="AU248" s="17">
        <v>0.13891380563571001</v>
      </c>
      <c r="AV248" s="17">
        <v>0.123932144949397</v>
      </c>
      <c r="AW248" s="17"/>
      <c r="AX248" s="17">
        <v>9.7475559889717497E-2</v>
      </c>
      <c r="AY248" s="17">
        <v>0.15539648562084299</v>
      </c>
      <c r="AZ248" s="17">
        <v>0.120098666141652</v>
      </c>
      <c r="BA248" s="17">
        <v>0.176494986363749</v>
      </c>
      <c r="BB248" s="17">
        <v>0.19496198414659699</v>
      </c>
      <c r="BC248" s="17">
        <v>0.14056097163253001</v>
      </c>
      <c r="BD248" s="17"/>
      <c r="BE248" s="17">
        <v>0.136392873077123</v>
      </c>
      <c r="BF248" s="17">
        <v>0.107529208048875</v>
      </c>
      <c r="BG248" s="17">
        <v>0.191731111342196</v>
      </c>
      <c r="BH248" s="17"/>
      <c r="BI248" s="17">
        <v>0.141600096511665</v>
      </c>
      <c r="BJ248" s="17">
        <v>0.146298962491932</v>
      </c>
      <c r="BK248" s="17"/>
      <c r="BL248" s="17">
        <v>0.18628668890053199</v>
      </c>
      <c r="BM248" s="17">
        <v>0.116120611513945</v>
      </c>
      <c r="BN248" s="17">
        <v>0.13791026800555101</v>
      </c>
      <c r="BO248" s="17">
        <v>0.149912600643206</v>
      </c>
      <c r="BP248" s="17">
        <v>0.100825518681687</v>
      </c>
      <c r="BQ248" s="17"/>
      <c r="BR248" s="17">
        <v>0.16048290478289901</v>
      </c>
      <c r="BS248" s="17">
        <v>7.3226976582282999E-2</v>
      </c>
      <c r="BT248" s="17">
        <v>4.8788851218633598E-2</v>
      </c>
      <c r="BU248" s="17">
        <v>9.4126569341003302E-2</v>
      </c>
      <c r="BV248" s="17"/>
      <c r="BW248" s="17">
        <v>0.13985258293963401</v>
      </c>
      <c r="BX248" s="17">
        <v>0.17140313124463299</v>
      </c>
      <c r="BY248" s="17">
        <v>0.13439606967648099</v>
      </c>
      <c r="BZ248" s="17">
        <v>0.137281645212222</v>
      </c>
      <c r="CA248" s="17">
        <v>0.146078488681116</v>
      </c>
      <c r="CB248" s="17"/>
      <c r="CC248" s="17">
        <v>0.134711693106641</v>
      </c>
      <c r="CD248" s="17">
        <v>0.143057387577567</v>
      </c>
      <c r="CE248" s="17">
        <v>0.127330425274784</v>
      </c>
      <c r="CF248" s="17">
        <v>0.126691656532465</v>
      </c>
      <c r="CG248" s="17">
        <v>0.124891597660908</v>
      </c>
      <c r="CH248" s="17">
        <v>0.118865564298392</v>
      </c>
      <c r="CI248" s="17">
        <v>0.191809548059095</v>
      </c>
      <c r="CJ248" s="17">
        <v>0.19182223135825099</v>
      </c>
      <c r="CK248" s="17">
        <v>0.158430570789825</v>
      </c>
      <c r="CL248" s="17">
        <v>0.15796998895931</v>
      </c>
    </row>
    <row r="249" spans="2:90" x14ac:dyDescent="0.25">
      <c r="B249" t="s">
        <v>163</v>
      </c>
      <c r="C249" s="17">
        <v>4.8453649814201798E-2</v>
      </c>
      <c r="D249" s="17">
        <v>3.86510942066286E-2</v>
      </c>
      <c r="E249" s="17">
        <v>5.6828204144136203E-2</v>
      </c>
      <c r="F249" s="17"/>
      <c r="G249" s="17">
        <v>4.6318792224985202E-2</v>
      </c>
      <c r="H249" s="17">
        <v>5.5930223206786499E-2</v>
      </c>
      <c r="I249" s="17">
        <v>4.8711951957814699E-2</v>
      </c>
      <c r="J249" s="17">
        <v>4.7292269963930503E-2</v>
      </c>
      <c r="K249" s="17">
        <v>4.3556285323951199E-2</v>
      </c>
      <c r="L249" s="17">
        <v>4.7945812504866403E-2</v>
      </c>
      <c r="M249" s="17"/>
      <c r="N249" s="17">
        <v>2.4107268821418799E-2</v>
      </c>
      <c r="O249" s="17">
        <v>4.0675204608432602E-2</v>
      </c>
      <c r="P249" s="17">
        <v>4.4589617238966199E-2</v>
      </c>
      <c r="Q249" s="17">
        <v>8.5299053251085E-2</v>
      </c>
      <c r="R249" s="17"/>
      <c r="S249" s="17">
        <v>6.3628372474797107E-2</v>
      </c>
      <c r="T249" s="17">
        <v>4.0080898243721401E-2</v>
      </c>
      <c r="U249" s="17">
        <v>4.2833257267267603E-2</v>
      </c>
      <c r="V249" s="17">
        <v>5.2123853103309803E-2</v>
      </c>
      <c r="W249" s="17">
        <v>5.0073228675532197E-2</v>
      </c>
      <c r="X249" s="17">
        <v>4.8412533786966201E-2</v>
      </c>
      <c r="Y249" s="17">
        <v>4.47286151449297E-2</v>
      </c>
      <c r="Z249" s="17">
        <v>2.1918918708309299E-2</v>
      </c>
      <c r="AA249" s="17">
        <v>5.35352355509933E-2</v>
      </c>
      <c r="AB249" s="17"/>
      <c r="AC249" s="17">
        <v>4.5231032635679798E-2</v>
      </c>
      <c r="AD249" s="17">
        <v>3.0322531198275899E-2</v>
      </c>
      <c r="AE249" s="17">
        <v>8.2130719191485596E-2</v>
      </c>
      <c r="AF249" s="17"/>
      <c r="AG249" s="17">
        <v>4.5613182258648799E-2</v>
      </c>
      <c r="AH249" s="17">
        <v>2.50261086798453E-2</v>
      </c>
      <c r="AI249" s="17">
        <v>1.8608018506923001E-2</v>
      </c>
      <c r="AJ249" s="17">
        <v>4.8691371869877598E-2</v>
      </c>
      <c r="AK249" s="17"/>
      <c r="AL249" s="17">
        <v>6.4241026422047501E-2</v>
      </c>
      <c r="AM249" s="17">
        <v>5.3352971066404797E-2</v>
      </c>
      <c r="AN249" s="17">
        <v>2.7508194990044199E-2</v>
      </c>
      <c r="AO249" s="17">
        <v>1.9029586253802001E-2</v>
      </c>
      <c r="AP249" s="17">
        <v>4.7491748267357199E-2</v>
      </c>
      <c r="AQ249" s="17"/>
      <c r="AR249" s="17">
        <v>9.1343132696757007E-2</v>
      </c>
      <c r="AS249" s="17">
        <v>5.3083085379176803E-2</v>
      </c>
      <c r="AT249" s="17">
        <v>2.8795406743657E-2</v>
      </c>
      <c r="AU249" s="17">
        <v>3.1574060712875003E-2</v>
      </c>
      <c r="AV249" s="17">
        <v>3.6801679004213703E-2</v>
      </c>
      <c r="AW249" s="17"/>
      <c r="AX249" s="17">
        <v>4.5669812862591697E-2</v>
      </c>
      <c r="AY249" s="17">
        <v>5.3382213270114297E-2</v>
      </c>
      <c r="AZ249" s="17">
        <v>4.53776750026346E-2</v>
      </c>
      <c r="BA249" s="17">
        <v>5.0938867192459998E-2</v>
      </c>
      <c r="BB249" s="17">
        <v>4.2530999504748299E-2</v>
      </c>
      <c r="BC249" s="17">
        <v>4.4495971915372301E-2</v>
      </c>
      <c r="BD249" s="17"/>
      <c r="BE249" s="17">
        <v>4.3192918330024699E-2</v>
      </c>
      <c r="BF249" s="17">
        <v>4.4088372521347702E-2</v>
      </c>
      <c r="BG249" s="17">
        <v>5.1769615162523298E-2</v>
      </c>
      <c r="BH249" s="17"/>
      <c r="BI249" s="17">
        <v>6.0924086631597901E-2</v>
      </c>
      <c r="BJ249" s="17">
        <v>4.52876890307191E-2</v>
      </c>
      <c r="BK249" s="17"/>
      <c r="BL249" s="17">
        <v>4.0369850048115399E-2</v>
      </c>
      <c r="BM249" s="17">
        <v>3.8749202995886398E-2</v>
      </c>
      <c r="BN249" s="17">
        <v>8.6667721507880102E-2</v>
      </c>
      <c r="BO249" s="17">
        <v>6.3794454025352998E-2</v>
      </c>
      <c r="BP249" s="17">
        <v>4.2565957828437501E-2</v>
      </c>
      <c r="BQ249" s="17"/>
      <c r="BR249" s="17">
        <v>4.6423254583384997E-2</v>
      </c>
      <c r="BS249" s="17">
        <v>6.0258462506297697E-2</v>
      </c>
      <c r="BT249" s="17">
        <v>6.0471631048534501E-2</v>
      </c>
      <c r="BU249" s="17">
        <v>4.8498701650636099E-2</v>
      </c>
      <c r="BV249" s="17"/>
      <c r="BW249" s="17">
        <v>3.1649265439207298E-2</v>
      </c>
      <c r="BX249" s="17">
        <v>4.48984916042049E-2</v>
      </c>
      <c r="BY249" s="17">
        <v>5.6271571294134203E-2</v>
      </c>
      <c r="BZ249" s="17">
        <v>4.89665209888763E-2</v>
      </c>
      <c r="CA249" s="17">
        <v>5.58155258496872E-2</v>
      </c>
      <c r="CB249" s="17"/>
      <c r="CC249" s="17">
        <v>6.8269090145212805E-2</v>
      </c>
      <c r="CD249" s="17">
        <v>6.1705469957259798E-2</v>
      </c>
      <c r="CE249" s="17">
        <v>3.07503593259284E-2</v>
      </c>
      <c r="CF249" s="17">
        <v>5.4678547000986802E-2</v>
      </c>
      <c r="CG249" s="17">
        <v>6.7311602302324899E-2</v>
      </c>
      <c r="CH249" s="17">
        <v>4.29358240231879E-2</v>
      </c>
      <c r="CI249" s="17">
        <v>3.9834507320696502E-2</v>
      </c>
      <c r="CJ249" s="17">
        <v>3.5777215545457201E-2</v>
      </c>
      <c r="CK249" s="17">
        <v>4.06170711182849E-2</v>
      </c>
      <c r="CL249" s="17">
        <v>3.1471123714323701E-2</v>
      </c>
    </row>
    <row r="250" spans="2:90" x14ac:dyDescent="0.25"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</row>
    <row r="251" spans="2:90" x14ac:dyDescent="0.25">
      <c r="B251" s="6" t="s">
        <v>216</v>
      </c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</row>
    <row r="252" spans="2:90" x14ac:dyDescent="0.25">
      <c r="B252" s="24" t="s">
        <v>113</v>
      </c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</row>
    <row r="253" spans="2:90" x14ac:dyDescent="0.25">
      <c r="B253" t="s">
        <v>221</v>
      </c>
      <c r="C253" s="17">
        <v>0.74019466405108403</v>
      </c>
      <c r="D253" s="17">
        <v>0.73597362018199497</v>
      </c>
      <c r="E253" s="17">
        <v>0.74443463620663297</v>
      </c>
      <c r="F253" s="17"/>
      <c r="G253" s="17">
        <v>0.69340834250183303</v>
      </c>
      <c r="H253" s="17">
        <v>0.69791936140053701</v>
      </c>
      <c r="I253" s="17">
        <v>0.67581925132661103</v>
      </c>
      <c r="J253" s="17">
        <v>0.71019365809005497</v>
      </c>
      <c r="K253" s="17">
        <v>0.77888385646830605</v>
      </c>
      <c r="L253" s="17">
        <v>0.83192993181529296</v>
      </c>
      <c r="M253" s="17"/>
      <c r="N253" s="17">
        <v>0.77326839592093599</v>
      </c>
      <c r="O253" s="17">
        <v>0.73220439468828602</v>
      </c>
      <c r="P253" s="17">
        <v>0.75934213070623802</v>
      </c>
      <c r="Q253" s="17">
        <v>0.695537949670471</v>
      </c>
      <c r="R253" s="17"/>
      <c r="S253" s="17">
        <v>0.72737786556293904</v>
      </c>
      <c r="T253" s="17">
        <v>0.79502133556529198</v>
      </c>
      <c r="U253" s="17">
        <v>0.77082824829763996</v>
      </c>
      <c r="V253" s="17">
        <v>0.74470792218413295</v>
      </c>
      <c r="W253" s="17">
        <v>0.77036053834170803</v>
      </c>
      <c r="X253" s="17">
        <v>0.71509720686040101</v>
      </c>
      <c r="Y253" s="17">
        <v>0.68573758509718696</v>
      </c>
      <c r="Z253" s="17">
        <v>0.68912641299195698</v>
      </c>
      <c r="AA253" s="17">
        <v>0.71920180867005401</v>
      </c>
      <c r="AB253" s="17"/>
      <c r="AC253" s="17">
        <v>0.74817533155496496</v>
      </c>
      <c r="AD253" s="17">
        <v>0.75706931597099902</v>
      </c>
      <c r="AE253" s="17">
        <v>0.70729548597542602</v>
      </c>
      <c r="AF253" s="17"/>
      <c r="AG253" s="17">
        <v>0.750748032939899</v>
      </c>
      <c r="AH253" s="17">
        <v>0.75686135210280003</v>
      </c>
      <c r="AI253" s="17">
        <v>0.76293020564283298</v>
      </c>
      <c r="AJ253" s="17">
        <v>0.74070024593163897</v>
      </c>
      <c r="AK253" s="17"/>
      <c r="AL253" s="17">
        <v>0.74490666923789906</v>
      </c>
      <c r="AM253" s="17">
        <v>0.71270693192703705</v>
      </c>
      <c r="AN253" s="17">
        <v>0.73409134066412296</v>
      </c>
      <c r="AO253" s="17">
        <v>0.764572227942803</v>
      </c>
      <c r="AP253" s="17">
        <v>0.79487460304775404</v>
      </c>
      <c r="AQ253" s="17"/>
      <c r="AR253" s="17">
        <v>0.67392679936244904</v>
      </c>
      <c r="AS253" s="17">
        <v>0.72968944386435097</v>
      </c>
      <c r="AT253" s="17">
        <v>0.76205766644516704</v>
      </c>
      <c r="AU253" s="17">
        <v>0.76117253471359403</v>
      </c>
      <c r="AV253" s="17">
        <v>0.75478210615990204</v>
      </c>
      <c r="AW253" s="17"/>
      <c r="AX253" s="17">
        <v>0.68350349640987296</v>
      </c>
      <c r="AY253" s="17">
        <v>0.74752662926232405</v>
      </c>
      <c r="AZ253" s="17">
        <v>0.72052652777356496</v>
      </c>
      <c r="BA253" s="17">
        <v>0.74475204066216705</v>
      </c>
      <c r="BB253" s="17">
        <v>0.83312205722049004</v>
      </c>
      <c r="BC253" s="17">
        <v>0.78005075997882101</v>
      </c>
      <c r="BD253" s="17"/>
      <c r="BE253" s="17">
        <v>0.73214162573571995</v>
      </c>
      <c r="BF253" s="17">
        <v>0.69151466348572599</v>
      </c>
      <c r="BG253" s="17">
        <v>0.80157218980287104</v>
      </c>
      <c r="BH253" s="17"/>
      <c r="BI253" s="17">
        <v>0.74220333315757503</v>
      </c>
      <c r="BJ253" s="17">
        <v>0.73968470856906898</v>
      </c>
      <c r="BK253" s="17"/>
      <c r="BL253" s="17">
        <v>0.77377756509558704</v>
      </c>
      <c r="BM253" s="17">
        <v>0.71553408393046403</v>
      </c>
      <c r="BN253" s="17">
        <v>0.682695373167303</v>
      </c>
      <c r="BO253" s="17">
        <v>0.70995694751513405</v>
      </c>
      <c r="BP253" s="17">
        <v>0.75076237936236101</v>
      </c>
      <c r="BQ253" s="17"/>
      <c r="BR253" s="17">
        <v>0.74865301029208797</v>
      </c>
      <c r="BS253" s="17">
        <v>0.63265437731993301</v>
      </c>
      <c r="BT253" s="17">
        <v>0.766712471520135</v>
      </c>
      <c r="BU253" s="17">
        <v>0.72891714082792802</v>
      </c>
      <c r="BV253" s="17"/>
      <c r="BW253" s="17">
        <v>0.78171313499253903</v>
      </c>
      <c r="BX253" s="17">
        <v>0.76215006159604404</v>
      </c>
      <c r="BY253" s="17">
        <v>0.77610635371090897</v>
      </c>
      <c r="BZ253" s="17">
        <v>0.72908176130631297</v>
      </c>
      <c r="CA253" s="17">
        <v>0.66533864519483099</v>
      </c>
      <c r="CB253" s="17"/>
      <c r="CC253" s="17">
        <v>0.64140622256734103</v>
      </c>
      <c r="CD253" s="17">
        <v>0.686085524221697</v>
      </c>
      <c r="CE253" s="17">
        <v>0.71791390950315803</v>
      </c>
      <c r="CF253" s="17">
        <v>0.70603135996248501</v>
      </c>
      <c r="CG253" s="17">
        <v>0.72180407857750695</v>
      </c>
      <c r="CH253" s="17">
        <v>0.78252241648845899</v>
      </c>
      <c r="CI253" s="17">
        <v>0.78889774408595403</v>
      </c>
      <c r="CJ253" s="17">
        <v>0.81314032857451801</v>
      </c>
      <c r="CK253" s="17">
        <v>0.78594785877498596</v>
      </c>
      <c r="CL253" s="17">
        <v>0.80889872276275199</v>
      </c>
    </row>
    <row r="254" spans="2:90" x14ac:dyDescent="0.25">
      <c r="B254" t="s">
        <v>222</v>
      </c>
      <c r="C254" s="17">
        <v>0.19546503504489701</v>
      </c>
      <c r="D254" s="17">
        <v>0.19779630882795199</v>
      </c>
      <c r="E254" s="17">
        <v>0.19412592750648999</v>
      </c>
      <c r="F254" s="17"/>
      <c r="G254" s="17">
        <v>0.19539900829830301</v>
      </c>
      <c r="H254" s="17">
        <v>0.22049724458248099</v>
      </c>
      <c r="I254" s="17">
        <v>0.24235016541759799</v>
      </c>
      <c r="J254" s="17">
        <v>0.22154734722618599</v>
      </c>
      <c r="K254" s="17">
        <v>0.183933022117687</v>
      </c>
      <c r="L254" s="17">
        <v>0.13380044223714399</v>
      </c>
      <c r="M254" s="17"/>
      <c r="N254" s="17">
        <v>0.18536722152035401</v>
      </c>
      <c r="O254" s="17">
        <v>0.20511149757014699</v>
      </c>
      <c r="P254" s="17">
        <v>0.187330762243723</v>
      </c>
      <c r="Q254" s="17">
        <v>0.20383785417908701</v>
      </c>
      <c r="R254" s="17"/>
      <c r="S254" s="17">
        <v>0.208948826881281</v>
      </c>
      <c r="T254" s="17">
        <v>0.14771517814523899</v>
      </c>
      <c r="U254" s="17">
        <v>0.17180250905874</v>
      </c>
      <c r="V254" s="17">
        <v>0.17282962743012101</v>
      </c>
      <c r="W254" s="17">
        <v>0.16492164970463799</v>
      </c>
      <c r="X254" s="17">
        <v>0.21645755413798501</v>
      </c>
      <c r="Y254" s="17">
        <v>0.23372650635463299</v>
      </c>
      <c r="Z254" s="17">
        <v>0.26318040733527998</v>
      </c>
      <c r="AA254" s="17">
        <v>0.226269212384348</v>
      </c>
      <c r="AB254" s="17"/>
      <c r="AC254" s="17">
        <v>0.20180517761497799</v>
      </c>
      <c r="AD254" s="17">
        <v>0.19517361359016699</v>
      </c>
      <c r="AE254" s="17">
        <v>0.18733597485488801</v>
      </c>
      <c r="AF254" s="17"/>
      <c r="AG254" s="17">
        <v>0.19758160428628399</v>
      </c>
      <c r="AH254" s="17">
        <v>0.19540653253551701</v>
      </c>
      <c r="AI254" s="17">
        <v>0.17387485028903499</v>
      </c>
      <c r="AJ254" s="17">
        <v>0.21900964216270799</v>
      </c>
      <c r="AK254" s="17"/>
      <c r="AL254" s="17">
        <v>0.17420002460575401</v>
      </c>
      <c r="AM254" s="17">
        <v>0.22252814125512399</v>
      </c>
      <c r="AN254" s="17">
        <v>0.208316808882377</v>
      </c>
      <c r="AO254" s="17">
        <v>0.185272524229499</v>
      </c>
      <c r="AP254" s="17">
        <v>0.105321248813932</v>
      </c>
      <c r="AQ254" s="17"/>
      <c r="AR254" s="17">
        <v>0.198258869537176</v>
      </c>
      <c r="AS254" s="17">
        <v>0.212070786073946</v>
      </c>
      <c r="AT254" s="17">
        <v>0.19262565967963499</v>
      </c>
      <c r="AU254" s="17">
        <v>0.18525207031994001</v>
      </c>
      <c r="AV254" s="17">
        <v>0.17845931983670199</v>
      </c>
      <c r="AW254" s="17"/>
      <c r="AX254" s="17">
        <v>0.25220677855122903</v>
      </c>
      <c r="AY254" s="17">
        <v>0.19169208878612001</v>
      </c>
      <c r="AZ254" s="17">
        <v>0.20513313255523799</v>
      </c>
      <c r="BA254" s="17">
        <v>0.17885392255180399</v>
      </c>
      <c r="BB254" s="17">
        <v>0.11161312623107</v>
      </c>
      <c r="BC254" s="17">
        <v>0.18177696358137299</v>
      </c>
      <c r="BD254" s="17"/>
      <c r="BE254" s="17">
        <v>0.189221726724384</v>
      </c>
      <c r="BF254" s="17">
        <v>0.244086957129764</v>
      </c>
      <c r="BG254" s="17">
        <v>0.15876127906415199</v>
      </c>
      <c r="BH254" s="17"/>
      <c r="BI254" s="17">
        <v>0.189896542524015</v>
      </c>
      <c r="BJ254" s="17">
        <v>0.19687874887083501</v>
      </c>
      <c r="BK254" s="17"/>
      <c r="BL254" s="17">
        <v>0.18154993720151799</v>
      </c>
      <c r="BM254" s="17">
        <v>0.223395076435942</v>
      </c>
      <c r="BN254" s="17">
        <v>0.21105633224082401</v>
      </c>
      <c r="BO254" s="17">
        <v>0.21243363847437599</v>
      </c>
      <c r="BP254" s="17">
        <v>0.183483957864159</v>
      </c>
      <c r="BQ254" s="17"/>
      <c r="BR254" s="17">
        <v>0.19120724708527301</v>
      </c>
      <c r="BS254" s="17">
        <v>0.27625776059357798</v>
      </c>
      <c r="BT254" s="17">
        <v>0.16132697667055901</v>
      </c>
      <c r="BU254" s="17">
        <v>0.20109128612839</v>
      </c>
      <c r="BV254" s="17"/>
      <c r="BW254" s="17">
        <v>0.161306721497807</v>
      </c>
      <c r="BX254" s="17">
        <v>0.18196920615001</v>
      </c>
      <c r="BY254" s="17">
        <v>0.166402782844386</v>
      </c>
      <c r="BZ254" s="17">
        <v>0.20322811456663201</v>
      </c>
      <c r="CA254" s="17">
        <v>0.25455043538365502</v>
      </c>
      <c r="CB254" s="17"/>
      <c r="CC254" s="17">
        <v>0.28649701920077802</v>
      </c>
      <c r="CD254" s="17">
        <v>0.220160673491301</v>
      </c>
      <c r="CE254" s="17">
        <v>0.214494312882614</v>
      </c>
      <c r="CF254" s="17">
        <v>0.21773003456364801</v>
      </c>
      <c r="CG254" s="17">
        <v>0.21094563926218499</v>
      </c>
      <c r="CH254" s="17">
        <v>0.15906236473341101</v>
      </c>
      <c r="CI254" s="17">
        <v>0.16665412615724801</v>
      </c>
      <c r="CJ254" s="17">
        <v>0.138803578176247</v>
      </c>
      <c r="CK254" s="17">
        <v>0.15799688515083499</v>
      </c>
      <c r="CL254" s="17">
        <v>0.14752026562078099</v>
      </c>
    </row>
    <row r="255" spans="2:90" x14ac:dyDescent="0.25">
      <c r="B255" t="s">
        <v>215</v>
      </c>
      <c r="C255" s="17">
        <v>3.8152880400016902E-2</v>
      </c>
      <c r="D255" s="17">
        <v>4.2904682716128899E-2</v>
      </c>
      <c r="E255" s="17">
        <v>3.34691536066117E-2</v>
      </c>
      <c r="F255" s="17"/>
      <c r="G255" s="17">
        <v>7.0223528340847399E-2</v>
      </c>
      <c r="H255" s="17">
        <v>5.0427734216407498E-2</v>
      </c>
      <c r="I255" s="17">
        <v>5.2964493254051198E-2</v>
      </c>
      <c r="J255" s="17">
        <v>3.1918500109526501E-2</v>
      </c>
      <c r="K255" s="17">
        <v>1.6804447124981699E-2</v>
      </c>
      <c r="L255" s="17">
        <v>2.3487153531296202E-2</v>
      </c>
      <c r="M255" s="17"/>
      <c r="N255" s="17">
        <v>3.0137194127399101E-2</v>
      </c>
      <c r="O255" s="17">
        <v>4.1549972831602999E-2</v>
      </c>
      <c r="P255" s="17">
        <v>3.1174196908495901E-2</v>
      </c>
      <c r="Q255" s="17">
        <v>4.9081962904316601E-2</v>
      </c>
      <c r="R255" s="17"/>
      <c r="S255" s="17">
        <v>2.8109511551405501E-2</v>
      </c>
      <c r="T255" s="17">
        <v>4.0072421871791102E-2</v>
      </c>
      <c r="U255" s="17">
        <v>3.2076681574237702E-2</v>
      </c>
      <c r="V255" s="17">
        <v>6.0594759477403802E-2</v>
      </c>
      <c r="W255" s="17">
        <v>2.8632024437821799E-2</v>
      </c>
      <c r="X255" s="17">
        <v>3.2967423375217297E-2</v>
      </c>
      <c r="Y255" s="17">
        <v>4.5802880442314203E-2</v>
      </c>
      <c r="Z255" s="17">
        <v>3.8992944549450903E-2</v>
      </c>
      <c r="AA255" s="17">
        <v>3.80050712533445E-2</v>
      </c>
      <c r="AB255" s="17"/>
      <c r="AC255" s="17">
        <v>3.0393268701524201E-2</v>
      </c>
      <c r="AD255" s="17">
        <v>2.9990472974398202E-2</v>
      </c>
      <c r="AE255" s="17">
        <v>6.5217893077725894E-2</v>
      </c>
      <c r="AF255" s="17"/>
      <c r="AG255" s="17">
        <v>3.6189954922764597E-2</v>
      </c>
      <c r="AH255" s="17">
        <v>3.0201955936203902E-2</v>
      </c>
      <c r="AI255" s="17">
        <v>3.8133586367811598E-2</v>
      </c>
      <c r="AJ255" s="17">
        <v>2.8027517291843301E-2</v>
      </c>
      <c r="AK255" s="17"/>
      <c r="AL255" s="17">
        <v>4.6265279484980298E-2</v>
      </c>
      <c r="AM255" s="17">
        <v>3.4442277172994203E-2</v>
      </c>
      <c r="AN255" s="17">
        <v>3.8849846175345003E-2</v>
      </c>
      <c r="AO255" s="17">
        <v>3.7377221911856599E-2</v>
      </c>
      <c r="AP255" s="17">
        <v>5.4591494511594701E-2</v>
      </c>
      <c r="AQ255" s="17"/>
      <c r="AR255" s="17">
        <v>6.3647416303033402E-2</v>
      </c>
      <c r="AS255" s="17">
        <v>3.3071912672757102E-2</v>
      </c>
      <c r="AT255" s="17">
        <v>2.72269960001893E-2</v>
      </c>
      <c r="AU255" s="17">
        <v>3.9812610060851697E-2</v>
      </c>
      <c r="AV255" s="17">
        <v>5.3468370499532403E-2</v>
      </c>
      <c r="AW255" s="17"/>
      <c r="AX255" s="17">
        <v>4.0312602992483702E-2</v>
      </c>
      <c r="AY255" s="17">
        <v>3.2357809013281599E-2</v>
      </c>
      <c r="AZ255" s="17">
        <v>4.8760580111269797E-2</v>
      </c>
      <c r="BA255" s="17">
        <v>4.9321993469712798E-2</v>
      </c>
      <c r="BB255" s="17">
        <v>3.2240562691332499E-2</v>
      </c>
      <c r="BC255" s="17">
        <v>1.38632279710846E-2</v>
      </c>
      <c r="BD255" s="17"/>
      <c r="BE255" s="17">
        <v>4.6904950560429301E-2</v>
      </c>
      <c r="BF255" s="17">
        <v>4.0593849366925401E-2</v>
      </c>
      <c r="BG255" s="17">
        <v>2.40380556664554E-2</v>
      </c>
      <c r="BH255" s="17"/>
      <c r="BI255" s="17">
        <v>4.0316673026170202E-2</v>
      </c>
      <c r="BJ255" s="17">
        <v>3.7603542578230703E-2</v>
      </c>
      <c r="BK255" s="17"/>
      <c r="BL255" s="17">
        <v>3.1432704050040901E-2</v>
      </c>
      <c r="BM255" s="17">
        <v>3.1406781120022903E-2</v>
      </c>
      <c r="BN255" s="17">
        <v>7.2010872325435599E-2</v>
      </c>
      <c r="BO255" s="17">
        <v>3.22551203186743E-2</v>
      </c>
      <c r="BP255" s="17">
        <v>4.2582373510552302E-2</v>
      </c>
      <c r="BQ255" s="17"/>
      <c r="BR255" s="17">
        <v>3.7666298761654497E-2</v>
      </c>
      <c r="BS255" s="17">
        <v>4.0497755146791901E-2</v>
      </c>
      <c r="BT255" s="17">
        <v>3.6467231796127299E-2</v>
      </c>
      <c r="BU255" s="17">
        <v>4.1217682597516E-2</v>
      </c>
      <c r="BV255" s="17"/>
      <c r="BW255" s="17">
        <v>3.8550095181138902E-2</v>
      </c>
      <c r="BX255" s="17">
        <v>3.3584126240353798E-2</v>
      </c>
      <c r="BY255" s="17">
        <v>2.96508713395577E-2</v>
      </c>
      <c r="BZ255" s="17">
        <v>4.3093808480301997E-2</v>
      </c>
      <c r="CA255" s="17">
        <v>4.73858556263494E-2</v>
      </c>
      <c r="CB255" s="17"/>
      <c r="CC255" s="17">
        <v>3.9520760624263802E-2</v>
      </c>
      <c r="CD255" s="17">
        <v>5.4017354172692197E-2</v>
      </c>
      <c r="CE255" s="17">
        <v>4.2597869732093903E-2</v>
      </c>
      <c r="CF255" s="17">
        <v>4.9412904828090298E-2</v>
      </c>
      <c r="CG255" s="17">
        <v>2.8508853620623199E-2</v>
      </c>
      <c r="CH255" s="17">
        <v>2.6836359316005701E-2</v>
      </c>
      <c r="CI255" s="17">
        <v>3.7030023901823597E-2</v>
      </c>
      <c r="CJ255" s="17">
        <v>3.04415413161108E-2</v>
      </c>
      <c r="CK255" s="17">
        <v>4.1818180022196602E-2</v>
      </c>
      <c r="CL255" s="17">
        <v>3.1622156245707897E-2</v>
      </c>
    </row>
    <row r="256" spans="2:90" x14ac:dyDescent="0.25">
      <c r="B256" t="s">
        <v>163</v>
      </c>
      <c r="C256" s="17">
        <v>2.6187420504001899E-2</v>
      </c>
      <c r="D256" s="17">
        <v>2.3325388273924198E-2</v>
      </c>
      <c r="E256" s="17">
        <v>2.7970282680265201E-2</v>
      </c>
      <c r="F256" s="17"/>
      <c r="G256" s="17">
        <v>4.0969120859017501E-2</v>
      </c>
      <c r="H256" s="17">
        <v>3.1155659800575101E-2</v>
      </c>
      <c r="I256" s="17">
        <v>2.88660900017399E-2</v>
      </c>
      <c r="J256" s="17">
        <v>3.6340494574232503E-2</v>
      </c>
      <c r="K256" s="17">
        <v>2.03786742890253E-2</v>
      </c>
      <c r="L256" s="17">
        <v>1.0782472416266E-2</v>
      </c>
      <c r="M256" s="17"/>
      <c r="N256" s="17">
        <v>1.1227188431311499E-2</v>
      </c>
      <c r="O256" s="17">
        <v>2.11341349099642E-2</v>
      </c>
      <c r="P256" s="17">
        <v>2.2152910141543102E-2</v>
      </c>
      <c r="Q256" s="17">
        <v>5.15422332461246E-2</v>
      </c>
      <c r="R256" s="17"/>
      <c r="S256" s="17">
        <v>3.5563796004374003E-2</v>
      </c>
      <c r="T256" s="17">
        <v>1.7191064417678498E-2</v>
      </c>
      <c r="U256" s="17">
        <v>2.5292561069381901E-2</v>
      </c>
      <c r="V256" s="17">
        <v>2.1867690908342102E-2</v>
      </c>
      <c r="W256" s="17">
        <v>3.6085787515831302E-2</v>
      </c>
      <c r="X256" s="17">
        <v>3.5477815626396299E-2</v>
      </c>
      <c r="Y256" s="17">
        <v>3.4733028105865003E-2</v>
      </c>
      <c r="Z256" s="17">
        <v>8.7002351233116098E-3</v>
      </c>
      <c r="AA256" s="17">
        <v>1.6523907692252801E-2</v>
      </c>
      <c r="AB256" s="17"/>
      <c r="AC256" s="17">
        <v>1.9626222128532499E-2</v>
      </c>
      <c r="AD256" s="17">
        <v>1.7766597464436099E-2</v>
      </c>
      <c r="AE256" s="17">
        <v>4.0150646091960902E-2</v>
      </c>
      <c r="AF256" s="17"/>
      <c r="AG256" s="17">
        <v>1.5480407851052799E-2</v>
      </c>
      <c r="AH256" s="17">
        <v>1.7530159425479301E-2</v>
      </c>
      <c r="AI256" s="17">
        <v>2.5061357700320201E-2</v>
      </c>
      <c r="AJ256" s="17">
        <v>1.22625946138096E-2</v>
      </c>
      <c r="AK256" s="17"/>
      <c r="AL256" s="17">
        <v>3.4628026671366899E-2</v>
      </c>
      <c r="AM256" s="17">
        <v>3.0322649644844799E-2</v>
      </c>
      <c r="AN256" s="17">
        <v>1.8742004278155599E-2</v>
      </c>
      <c r="AO256" s="17">
        <v>1.27780259158409E-2</v>
      </c>
      <c r="AP256" s="17">
        <v>4.5212653626719099E-2</v>
      </c>
      <c r="AQ256" s="17"/>
      <c r="AR256" s="17">
        <v>6.4166914797341906E-2</v>
      </c>
      <c r="AS256" s="17">
        <v>2.51678573889457E-2</v>
      </c>
      <c r="AT256" s="17">
        <v>1.80896778750088E-2</v>
      </c>
      <c r="AU256" s="17">
        <v>1.3762784905614601E-2</v>
      </c>
      <c r="AV256" s="17">
        <v>1.32902035038635E-2</v>
      </c>
      <c r="AW256" s="17"/>
      <c r="AX256" s="17">
        <v>2.3977122046414501E-2</v>
      </c>
      <c r="AY256" s="17">
        <v>2.8423472938273801E-2</v>
      </c>
      <c r="AZ256" s="17">
        <v>2.5579759559927299E-2</v>
      </c>
      <c r="BA256" s="17">
        <v>2.7072043316316199E-2</v>
      </c>
      <c r="BB256" s="17">
        <v>2.3024253857107501E-2</v>
      </c>
      <c r="BC256" s="17">
        <v>2.4309048468721301E-2</v>
      </c>
      <c r="BD256" s="17"/>
      <c r="BE256" s="17">
        <v>3.1731696979467497E-2</v>
      </c>
      <c r="BF256" s="17">
        <v>2.3804530017584299E-2</v>
      </c>
      <c r="BG256" s="17">
        <v>1.5628475466522001E-2</v>
      </c>
      <c r="BH256" s="17"/>
      <c r="BI256" s="17">
        <v>2.75834512922398E-2</v>
      </c>
      <c r="BJ256" s="17">
        <v>2.5832999981865199E-2</v>
      </c>
      <c r="BK256" s="17"/>
      <c r="BL256" s="17">
        <v>1.32397936528532E-2</v>
      </c>
      <c r="BM256" s="17">
        <v>2.9664058513571699E-2</v>
      </c>
      <c r="BN256" s="17">
        <v>3.4237422266436897E-2</v>
      </c>
      <c r="BO256" s="17">
        <v>4.5354293691816101E-2</v>
      </c>
      <c r="BP256" s="17">
        <v>2.3171289262927799E-2</v>
      </c>
      <c r="BQ256" s="17"/>
      <c r="BR256" s="17">
        <v>2.2473443860984699E-2</v>
      </c>
      <c r="BS256" s="17">
        <v>5.0590106939697101E-2</v>
      </c>
      <c r="BT256" s="17">
        <v>3.5493320013178502E-2</v>
      </c>
      <c r="BU256" s="17">
        <v>2.8773890446166499E-2</v>
      </c>
      <c r="BV256" s="17"/>
      <c r="BW256" s="17">
        <v>1.8430048328515101E-2</v>
      </c>
      <c r="BX256" s="17">
        <v>2.22966060135921E-2</v>
      </c>
      <c r="BY256" s="17">
        <v>2.7839992105147499E-2</v>
      </c>
      <c r="BZ256" s="17">
        <v>2.4596315646752499E-2</v>
      </c>
      <c r="CA256" s="17">
        <v>3.27250637951646E-2</v>
      </c>
      <c r="CB256" s="17"/>
      <c r="CC256" s="17">
        <v>3.2575997607616897E-2</v>
      </c>
      <c r="CD256" s="17">
        <v>3.9736448114309798E-2</v>
      </c>
      <c r="CE256" s="17">
        <v>2.4993907882133799E-2</v>
      </c>
      <c r="CF256" s="17">
        <v>2.6825700645776902E-2</v>
      </c>
      <c r="CG256" s="17">
        <v>3.8741428539684299E-2</v>
      </c>
      <c r="CH256" s="17">
        <v>3.1578859462124201E-2</v>
      </c>
      <c r="CI256" s="17">
        <v>7.4181058549739002E-3</v>
      </c>
      <c r="CJ256" s="17">
        <v>1.7614551933124299E-2</v>
      </c>
      <c r="CK256" s="17">
        <v>1.4237076051982401E-2</v>
      </c>
      <c r="CL256" s="17">
        <v>1.1958855370759299E-2</v>
      </c>
    </row>
    <row r="257" spans="2:90" x14ac:dyDescent="0.25"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</row>
    <row r="258" spans="2:90" x14ac:dyDescent="0.25">
      <c r="B258" s="6" t="s">
        <v>216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</row>
    <row r="259" spans="2:90" x14ac:dyDescent="0.25">
      <c r="B259" s="24" t="s">
        <v>113</v>
      </c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</row>
    <row r="260" spans="2:90" x14ac:dyDescent="0.25">
      <c r="B260" t="s">
        <v>223</v>
      </c>
      <c r="C260" s="17">
        <v>0.69954125426865799</v>
      </c>
      <c r="D260" s="17">
        <v>0.68063537895049497</v>
      </c>
      <c r="E260" s="17">
        <v>0.71755282597343195</v>
      </c>
      <c r="F260" s="17"/>
      <c r="G260" s="17">
        <v>0.62378386343541803</v>
      </c>
      <c r="H260" s="17">
        <v>0.66763409252531902</v>
      </c>
      <c r="I260" s="17">
        <v>0.67185396413029796</v>
      </c>
      <c r="J260" s="17">
        <v>0.69778334637884498</v>
      </c>
      <c r="K260" s="17">
        <v>0.75021164079284797</v>
      </c>
      <c r="L260" s="17">
        <v>0.74281931720373295</v>
      </c>
      <c r="M260" s="17"/>
      <c r="N260" s="17">
        <v>0.72034563461788104</v>
      </c>
      <c r="O260" s="17">
        <v>0.70949358569649301</v>
      </c>
      <c r="P260" s="17">
        <v>0.71222164568007196</v>
      </c>
      <c r="Q260" s="17">
        <v>0.65296680773799798</v>
      </c>
      <c r="R260" s="17"/>
      <c r="S260" s="17">
        <v>0.669792448190624</v>
      </c>
      <c r="T260" s="17">
        <v>0.74623826807281901</v>
      </c>
      <c r="U260" s="17">
        <v>0.71014009614872597</v>
      </c>
      <c r="V260" s="17">
        <v>0.68740562696839902</v>
      </c>
      <c r="W260" s="17">
        <v>0.72885177262386702</v>
      </c>
      <c r="X260" s="17">
        <v>0.68434009043524302</v>
      </c>
      <c r="Y260" s="17">
        <v>0.69677063268110095</v>
      </c>
      <c r="Z260" s="17">
        <v>0.67106539529845599</v>
      </c>
      <c r="AA260" s="17">
        <v>0.684248156965789</v>
      </c>
      <c r="AB260" s="17"/>
      <c r="AC260" s="17">
        <v>0.69116287979822699</v>
      </c>
      <c r="AD260" s="17">
        <v>0.72506007615512102</v>
      </c>
      <c r="AE260" s="17">
        <v>0.683029121969286</v>
      </c>
      <c r="AF260" s="17"/>
      <c r="AG260" s="17">
        <v>0.65940775605601099</v>
      </c>
      <c r="AH260" s="17">
        <v>0.72460009731194996</v>
      </c>
      <c r="AI260" s="17">
        <v>0.71799278103748598</v>
      </c>
      <c r="AJ260" s="17">
        <v>0.68400914394873102</v>
      </c>
      <c r="AK260" s="17"/>
      <c r="AL260" s="17">
        <v>0.68792881493629399</v>
      </c>
      <c r="AM260" s="17">
        <v>0.70711418449299002</v>
      </c>
      <c r="AN260" s="17">
        <v>0.71357480551167496</v>
      </c>
      <c r="AO260" s="17">
        <v>0.68910555976897903</v>
      </c>
      <c r="AP260" s="17">
        <v>0.69761240819884895</v>
      </c>
      <c r="AQ260" s="17"/>
      <c r="AR260" s="17">
        <v>0.64761225215201601</v>
      </c>
      <c r="AS260" s="17">
        <v>0.66668222657799103</v>
      </c>
      <c r="AT260" s="17">
        <v>0.73963608296602201</v>
      </c>
      <c r="AU260" s="17">
        <v>0.71359851764422799</v>
      </c>
      <c r="AV260" s="17">
        <v>0.71700994787138905</v>
      </c>
      <c r="AW260" s="17"/>
      <c r="AX260" s="17">
        <v>0.69564416313778699</v>
      </c>
      <c r="AY260" s="17">
        <v>0.69736907477713905</v>
      </c>
      <c r="AZ260" s="17">
        <v>0.65460044942153395</v>
      </c>
      <c r="BA260" s="17">
        <v>0.69370493291674895</v>
      </c>
      <c r="BB260" s="17">
        <v>0.775526609212699</v>
      </c>
      <c r="BC260" s="17">
        <v>0.69241333721496101</v>
      </c>
      <c r="BD260" s="17"/>
      <c r="BE260" s="17">
        <v>0.68506304538827101</v>
      </c>
      <c r="BF260" s="17">
        <v>0.66377730251315303</v>
      </c>
      <c r="BG260" s="17">
        <v>0.75347639933895505</v>
      </c>
      <c r="BH260" s="17"/>
      <c r="BI260" s="17">
        <v>0.70340771109687805</v>
      </c>
      <c r="BJ260" s="17">
        <v>0.69855964866266096</v>
      </c>
      <c r="BK260" s="17"/>
      <c r="BL260" s="17">
        <v>0.71450166751578603</v>
      </c>
      <c r="BM260" s="17">
        <v>0.69404908714825497</v>
      </c>
      <c r="BN260" s="17">
        <v>0.64141457141685498</v>
      </c>
      <c r="BO260" s="17">
        <v>0.63583184255285197</v>
      </c>
      <c r="BP260" s="17">
        <v>0.73682007912215797</v>
      </c>
      <c r="BQ260" s="17"/>
      <c r="BR260" s="17">
        <v>0.70943816470653498</v>
      </c>
      <c r="BS260" s="17">
        <v>0.651243078826788</v>
      </c>
      <c r="BT260" s="17">
        <v>0.62028186571773103</v>
      </c>
      <c r="BU260" s="17">
        <v>0.69308161896834697</v>
      </c>
      <c r="BV260" s="17"/>
      <c r="BW260" s="17">
        <v>0.72259627523607195</v>
      </c>
      <c r="BX260" s="17">
        <v>0.732051182640725</v>
      </c>
      <c r="BY260" s="17">
        <v>0.71120732037174506</v>
      </c>
      <c r="BZ260" s="17">
        <v>0.69764852445250403</v>
      </c>
      <c r="CA260" s="17">
        <v>0.65498133708638795</v>
      </c>
      <c r="CB260" s="17"/>
      <c r="CC260" s="17">
        <v>0.63148747074369604</v>
      </c>
      <c r="CD260" s="17">
        <v>0.69106797395608799</v>
      </c>
      <c r="CE260" s="17">
        <v>0.70055697317329801</v>
      </c>
      <c r="CF260" s="17">
        <v>0.70101186822484496</v>
      </c>
      <c r="CG260" s="17">
        <v>0.70068894332784604</v>
      </c>
      <c r="CH260" s="17">
        <v>0.72891298811634297</v>
      </c>
      <c r="CI260" s="17">
        <v>0.68799075149606104</v>
      </c>
      <c r="CJ260" s="17">
        <v>0.70229903085711498</v>
      </c>
      <c r="CK260" s="17">
        <v>0.74428973015099598</v>
      </c>
      <c r="CL260" s="17">
        <v>0.76989667324454703</v>
      </c>
    </row>
    <row r="261" spans="2:90" x14ac:dyDescent="0.25">
      <c r="B261" t="s">
        <v>224</v>
      </c>
      <c r="C261" s="17">
        <v>0.245882596277887</v>
      </c>
      <c r="D261" s="17">
        <v>0.253829165542446</v>
      </c>
      <c r="E261" s="17">
        <v>0.23890126438974499</v>
      </c>
      <c r="F261" s="17"/>
      <c r="G261" s="17">
        <v>0.28474725733209799</v>
      </c>
      <c r="H261" s="17">
        <v>0.26013831437818102</v>
      </c>
      <c r="I261" s="17">
        <v>0.25562995662598897</v>
      </c>
      <c r="J261" s="17">
        <v>0.23976482194491899</v>
      </c>
      <c r="K261" s="17">
        <v>0.214721336675812</v>
      </c>
      <c r="L261" s="17">
        <v>0.236846200408695</v>
      </c>
      <c r="M261" s="17"/>
      <c r="N261" s="17">
        <v>0.24115638928893501</v>
      </c>
      <c r="O261" s="17">
        <v>0.24586395007020001</v>
      </c>
      <c r="P261" s="17">
        <v>0.23962979164421599</v>
      </c>
      <c r="Q261" s="17">
        <v>0.25829253928122298</v>
      </c>
      <c r="R261" s="17"/>
      <c r="S261" s="17">
        <v>0.266002424450208</v>
      </c>
      <c r="T261" s="17">
        <v>0.219415228737496</v>
      </c>
      <c r="U261" s="17">
        <v>0.244123664385101</v>
      </c>
      <c r="V261" s="17">
        <v>0.26628182872672002</v>
      </c>
      <c r="W261" s="17">
        <v>0.23147859908259899</v>
      </c>
      <c r="X261" s="17">
        <v>0.23584620051024299</v>
      </c>
      <c r="Y261" s="17">
        <v>0.232045641042224</v>
      </c>
      <c r="Z261" s="17">
        <v>0.27945899926720102</v>
      </c>
      <c r="AA261" s="17">
        <v>0.25455665956729401</v>
      </c>
      <c r="AB261" s="17"/>
      <c r="AC261" s="17">
        <v>0.26665015952584098</v>
      </c>
      <c r="AD261" s="17">
        <v>0.23945149506569599</v>
      </c>
      <c r="AE261" s="17">
        <v>0.212402351115626</v>
      </c>
      <c r="AF261" s="17"/>
      <c r="AG261" s="17">
        <v>0.29526367834537298</v>
      </c>
      <c r="AH261" s="17">
        <v>0.23272057286268699</v>
      </c>
      <c r="AI261" s="17">
        <v>0.24743945621966401</v>
      </c>
      <c r="AJ261" s="17">
        <v>0.272298607899153</v>
      </c>
      <c r="AK261" s="17"/>
      <c r="AL261" s="17">
        <v>0.24321782903938099</v>
      </c>
      <c r="AM261" s="17">
        <v>0.229214299860203</v>
      </c>
      <c r="AN261" s="17">
        <v>0.24596848321030201</v>
      </c>
      <c r="AO261" s="17">
        <v>0.26878695282275</v>
      </c>
      <c r="AP261" s="17">
        <v>0.24126633287805299</v>
      </c>
      <c r="AQ261" s="17"/>
      <c r="AR261" s="17">
        <v>0.23841974563492199</v>
      </c>
      <c r="AS261" s="17">
        <v>0.27472157906028899</v>
      </c>
      <c r="AT261" s="17">
        <v>0.225894476136831</v>
      </c>
      <c r="AU261" s="17">
        <v>0.249809860252975</v>
      </c>
      <c r="AV261" s="17">
        <v>0.231184710485689</v>
      </c>
      <c r="AW261" s="17"/>
      <c r="AX261" s="17">
        <v>0.235270162942224</v>
      </c>
      <c r="AY261" s="17">
        <v>0.256128456002371</v>
      </c>
      <c r="AZ261" s="17">
        <v>0.289067914688383</v>
      </c>
      <c r="BA261" s="17">
        <v>0.24903898052848</v>
      </c>
      <c r="BB261" s="17">
        <v>0.18581621948405699</v>
      </c>
      <c r="BC261" s="17">
        <v>0.25321421419784601</v>
      </c>
      <c r="BD261" s="17"/>
      <c r="BE261" s="17">
        <v>0.24887652215243999</v>
      </c>
      <c r="BF261" s="17">
        <v>0.26999521606129001</v>
      </c>
      <c r="BG261" s="17">
        <v>0.222602109899076</v>
      </c>
      <c r="BH261" s="17"/>
      <c r="BI261" s="17">
        <v>0.24009522093187399</v>
      </c>
      <c r="BJ261" s="17">
        <v>0.247351879483686</v>
      </c>
      <c r="BK261" s="17"/>
      <c r="BL261" s="17">
        <v>0.248087497489731</v>
      </c>
      <c r="BM261" s="17">
        <v>0.25144382841988799</v>
      </c>
      <c r="BN261" s="17">
        <v>0.26363413068250302</v>
      </c>
      <c r="BO261" s="17">
        <v>0.29365520511249399</v>
      </c>
      <c r="BP261" s="17">
        <v>0.21522320550660501</v>
      </c>
      <c r="BQ261" s="17"/>
      <c r="BR261" s="17">
        <v>0.23832875935157399</v>
      </c>
      <c r="BS261" s="17">
        <v>0.29408613072259199</v>
      </c>
      <c r="BT261" s="17">
        <v>0.32482570522818999</v>
      </c>
      <c r="BU261" s="17">
        <v>0.234492919098514</v>
      </c>
      <c r="BV261" s="17"/>
      <c r="BW261" s="17">
        <v>0.24122934942191099</v>
      </c>
      <c r="BX261" s="17">
        <v>0.220872296781536</v>
      </c>
      <c r="BY261" s="17">
        <v>0.237198259838866</v>
      </c>
      <c r="BZ261" s="17">
        <v>0.256804881161806</v>
      </c>
      <c r="CA261" s="17">
        <v>0.26050982668424699</v>
      </c>
      <c r="CB261" s="17"/>
      <c r="CC261" s="17">
        <v>0.27665013482798001</v>
      </c>
      <c r="CD261" s="17">
        <v>0.22971663562688099</v>
      </c>
      <c r="CE261" s="17">
        <v>0.26227660322955099</v>
      </c>
      <c r="CF261" s="17">
        <v>0.24189720005351301</v>
      </c>
      <c r="CG261" s="17">
        <v>0.24310902663042699</v>
      </c>
      <c r="CH261" s="17">
        <v>0.22032623077747199</v>
      </c>
      <c r="CI261" s="17">
        <v>0.26476334832014098</v>
      </c>
      <c r="CJ261" s="17">
        <v>0.25797884199087001</v>
      </c>
      <c r="CK261" s="17">
        <v>0.215807008962842</v>
      </c>
      <c r="CL261" s="17">
        <v>0.20566551608689501</v>
      </c>
    </row>
    <row r="262" spans="2:90" x14ac:dyDescent="0.25">
      <c r="B262" t="s">
        <v>215</v>
      </c>
      <c r="C262" s="17">
        <v>3.1718433128156198E-2</v>
      </c>
      <c r="D262" s="17">
        <v>4.3142783368014498E-2</v>
      </c>
      <c r="E262" s="17">
        <v>2.11630473659776E-2</v>
      </c>
      <c r="F262" s="17"/>
      <c r="G262" s="17">
        <v>5.2899097562096903E-2</v>
      </c>
      <c r="H262" s="17">
        <v>3.5731855768233997E-2</v>
      </c>
      <c r="I262" s="17">
        <v>5.0380171887650801E-2</v>
      </c>
      <c r="J262" s="17">
        <v>3.4776264780383703E-2</v>
      </c>
      <c r="K262" s="17">
        <v>1.7231221376827699E-2</v>
      </c>
      <c r="L262" s="17">
        <v>1.39586345749167E-2</v>
      </c>
      <c r="M262" s="17"/>
      <c r="N262" s="17">
        <v>2.6819565149833399E-2</v>
      </c>
      <c r="O262" s="17">
        <v>2.54635932954046E-2</v>
      </c>
      <c r="P262" s="17">
        <v>3.1096902659708801E-2</v>
      </c>
      <c r="Q262" s="17">
        <v>4.45319005551452E-2</v>
      </c>
      <c r="R262" s="17"/>
      <c r="S262" s="17">
        <v>3.6815836274239899E-2</v>
      </c>
      <c r="T262" s="17">
        <v>2.0035643708447098E-2</v>
      </c>
      <c r="U262" s="17">
        <v>2.3043788338979802E-2</v>
      </c>
      <c r="V262" s="17">
        <v>1.96685367125756E-2</v>
      </c>
      <c r="W262" s="17">
        <v>1.8167548511877799E-2</v>
      </c>
      <c r="X262" s="17">
        <v>4.5984511703503199E-2</v>
      </c>
      <c r="Y262" s="17">
        <v>5.2046057485289898E-2</v>
      </c>
      <c r="Z262" s="17">
        <v>4.6385850662264097E-2</v>
      </c>
      <c r="AA262" s="17">
        <v>3.3998315448599603E-2</v>
      </c>
      <c r="AB262" s="17"/>
      <c r="AC262" s="17">
        <v>2.8143394954475199E-2</v>
      </c>
      <c r="AD262" s="17">
        <v>2.2399494686067001E-2</v>
      </c>
      <c r="AE262" s="17">
        <v>5.8268070612096198E-2</v>
      </c>
      <c r="AF262" s="17"/>
      <c r="AG262" s="17">
        <v>3.0518434331307499E-2</v>
      </c>
      <c r="AH262" s="17">
        <v>2.6070552315842599E-2</v>
      </c>
      <c r="AI262" s="17">
        <v>1.61571191215398E-2</v>
      </c>
      <c r="AJ262" s="17">
        <v>3.2853203653705802E-2</v>
      </c>
      <c r="AK262" s="17"/>
      <c r="AL262" s="17">
        <v>3.8199683447036503E-2</v>
      </c>
      <c r="AM262" s="17">
        <v>3.8284118768338003E-2</v>
      </c>
      <c r="AN262" s="17">
        <v>2.4555522091347998E-2</v>
      </c>
      <c r="AO262" s="17">
        <v>2.9058417856495999E-2</v>
      </c>
      <c r="AP262" s="17">
        <v>2.9675988516911299E-2</v>
      </c>
      <c r="AQ262" s="17"/>
      <c r="AR262" s="17">
        <v>4.6321659551607802E-2</v>
      </c>
      <c r="AS262" s="17">
        <v>3.6472822936063798E-2</v>
      </c>
      <c r="AT262" s="17">
        <v>2.2028447013659299E-2</v>
      </c>
      <c r="AU262" s="17">
        <v>2.4661917476952899E-2</v>
      </c>
      <c r="AV262" s="17">
        <v>3.73273911495497E-2</v>
      </c>
      <c r="AW262" s="17"/>
      <c r="AX262" s="17">
        <v>4.6825321263230697E-2</v>
      </c>
      <c r="AY262" s="17">
        <v>2.4467717133437199E-2</v>
      </c>
      <c r="AZ262" s="17">
        <v>3.4940793898666098E-2</v>
      </c>
      <c r="BA262" s="17">
        <v>3.0489094566631202E-2</v>
      </c>
      <c r="BB262" s="17">
        <v>2.0415024838217301E-2</v>
      </c>
      <c r="BC262" s="17">
        <v>2.8155596753661701E-2</v>
      </c>
      <c r="BD262" s="17"/>
      <c r="BE262" s="17">
        <v>3.8933351286360697E-2</v>
      </c>
      <c r="BF262" s="17">
        <v>4.3057687866620301E-2</v>
      </c>
      <c r="BG262" s="17">
        <v>1.25545229523498E-2</v>
      </c>
      <c r="BH262" s="17"/>
      <c r="BI262" s="17">
        <v>3.1809317596701699E-2</v>
      </c>
      <c r="BJ262" s="17">
        <v>3.16953596250018E-2</v>
      </c>
      <c r="BK262" s="17"/>
      <c r="BL262" s="17">
        <v>2.64183542542272E-2</v>
      </c>
      <c r="BM262" s="17">
        <v>3.5431204074754599E-2</v>
      </c>
      <c r="BN262" s="17">
        <v>5.44454697857071E-2</v>
      </c>
      <c r="BO262" s="17">
        <v>3.2717468812445201E-2</v>
      </c>
      <c r="BP262" s="17">
        <v>2.4138150620270499E-2</v>
      </c>
      <c r="BQ262" s="17"/>
      <c r="BR262" s="17">
        <v>3.1796058652315599E-2</v>
      </c>
      <c r="BS262" s="17">
        <v>1.94688532942538E-2</v>
      </c>
      <c r="BT262" s="17">
        <v>2.6859008133411799E-2</v>
      </c>
      <c r="BU262" s="17">
        <v>4.2410879834632598E-2</v>
      </c>
      <c r="BV262" s="17"/>
      <c r="BW262" s="17">
        <v>2.19989263370719E-2</v>
      </c>
      <c r="BX262" s="17">
        <v>3.3857278495914099E-2</v>
      </c>
      <c r="BY262" s="17">
        <v>2.87349591221338E-2</v>
      </c>
      <c r="BZ262" s="17">
        <v>2.5100936200642701E-2</v>
      </c>
      <c r="CA262" s="17">
        <v>4.7004394398469901E-2</v>
      </c>
      <c r="CB262" s="17"/>
      <c r="CC262" s="17">
        <v>6.5096052254104697E-2</v>
      </c>
      <c r="CD262" s="17">
        <v>3.5920002420078902E-2</v>
      </c>
      <c r="CE262" s="17">
        <v>1.6857488826728599E-2</v>
      </c>
      <c r="CF262" s="17">
        <v>2.8611683001944201E-2</v>
      </c>
      <c r="CG262" s="17">
        <v>2.62541609098422E-2</v>
      </c>
      <c r="CH262" s="17">
        <v>2.6191170121009098E-2</v>
      </c>
      <c r="CI262" s="17">
        <v>3.7752965403500198E-2</v>
      </c>
      <c r="CJ262" s="17">
        <v>2.5068408917636498E-2</v>
      </c>
      <c r="CK262" s="17">
        <v>3.4205187705377803E-2</v>
      </c>
      <c r="CL262" s="17">
        <v>1.87233545118238E-2</v>
      </c>
    </row>
    <row r="263" spans="2:90" x14ac:dyDescent="0.25">
      <c r="B263" t="s">
        <v>163</v>
      </c>
      <c r="C263" s="17">
        <v>2.28577163252991E-2</v>
      </c>
      <c r="D263" s="17">
        <v>2.2392672139044899E-2</v>
      </c>
      <c r="E263" s="17">
        <v>2.23828622708452E-2</v>
      </c>
      <c r="F263" s="17"/>
      <c r="G263" s="17">
        <v>3.8569781670386903E-2</v>
      </c>
      <c r="H263" s="17">
        <v>3.6495737328265297E-2</v>
      </c>
      <c r="I263" s="17">
        <v>2.2135907356062402E-2</v>
      </c>
      <c r="J263" s="17">
        <v>2.76755668958527E-2</v>
      </c>
      <c r="K263" s="17">
        <v>1.7835801154512301E-2</v>
      </c>
      <c r="L263" s="17">
        <v>6.3758478126552803E-3</v>
      </c>
      <c r="M263" s="17"/>
      <c r="N263" s="17">
        <v>1.16784109433501E-2</v>
      </c>
      <c r="O263" s="17">
        <v>1.9178870937902999E-2</v>
      </c>
      <c r="P263" s="17">
        <v>1.7051660016003101E-2</v>
      </c>
      <c r="Q263" s="17">
        <v>4.4208752425633199E-2</v>
      </c>
      <c r="R263" s="17"/>
      <c r="S263" s="17">
        <v>2.73892910849282E-2</v>
      </c>
      <c r="T263" s="17">
        <v>1.4310859481238501E-2</v>
      </c>
      <c r="U263" s="17">
        <v>2.2692451127192401E-2</v>
      </c>
      <c r="V263" s="17">
        <v>2.6644007592306201E-2</v>
      </c>
      <c r="W263" s="17">
        <v>2.1502079781655799E-2</v>
      </c>
      <c r="X263" s="17">
        <v>3.3829197351011503E-2</v>
      </c>
      <c r="Y263" s="17">
        <v>1.9137668791384899E-2</v>
      </c>
      <c r="Z263" s="17">
        <v>3.08975477207822E-3</v>
      </c>
      <c r="AA263" s="17">
        <v>2.7196868018317499E-2</v>
      </c>
      <c r="AB263" s="17"/>
      <c r="AC263" s="17">
        <v>1.40435657214574E-2</v>
      </c>
      <c r="AD263" s="17">
        <v>1.30889340931156E-2</v>
      </c>
      <c r="AE263" s="17">
        <v>4.63004563029921E-2</v>
      </c>
      <c r="AF263" s="17"/>
      <c r="AG263" s="17">
        <v>1.48101312673079E-2</v>
      </c>
      <c r="AH263" s="17">
        <v>1.6608777509520899E-2</v>
      </c>
      <c r="AI263" s="17">
        <v>1.8410643621310199E-2</v>
      </c>
      <c r="AJ263" s="17">
        <v>1.0839044498410401E-2</v>
      </c>
      <c r="AK263" s="17"/>
      <c r="AL263" s="17">
        <v>3.0653672577287801E-2</v>
      </c>
      <c r="AM263" s="17">
        <v>2.53873968784687E-2</v>
      </c>
      <c r="AN263" s="17">
        <v>1.59011891866747E-2</v>
      </c>
      <c r="AO263" s="17">
        <v>1.3049069551776E-2</v>
      </c>
      <c r="AP263" s="17">
        <v>3.1445270406186797E-2</v>
      </c>
      <c r="AQ263" s="17"/>
      <c r="AR263" s="17">
        <v>6.7646342661453807E-2</v>
      </c>
      <c r="AS263" s="17">
        <v>2.2123371425655399E-2</v>
      </c>
      <c r="AT263" s="17">
        <v>1.24409938834873E-2</v>
      </c>
      <c r="AU263" s="17">
        <v>1.19297046258439E-2</v>
      </c>
      <c r="AV263" s="17">
        <v>1.4477950493372201E-2</v>
      </c>
      <c r="AW263" s="17"/>
      <c r="AX263" s="17">
        <v>2.2260352656758301E-2</v>
      </c>
      <c r="AY263" s="17">
        <v>2.20347520870533E-2</v>
      </c>
      <c r="AZ263" s="17">
        <v>2.13908419914173E-2</v>
      </c>
      <c r="BA263" s="17">
        <v>2.6766991988139099E-2</v>
      </c>
      <c r="BB263" s="17">
        <v>1.8242146465027E-2</v>
      </c>
      <c r="BC263" s="17">
        <v>2.6216851833530799E-2</v>
      </c>
      <c r="BD263" s="17"/>
      <c r="BE263" s="17">
        <v>2.7127081172927999E-2</v>
      </c>
      <c r="BF263" s="17">
        <v>2.3169793558936998E-2</v>
      </c>
      <c r="BG263" s="17">
        <v>1.13669678096186E-2</v>
      </c>
      <c r="BH263" s="17"/>
      <c r="BI263" s="17">
        <v>2.4687750374546499E-2</v>
      </c>
      <c r="BJ263" s="17">
        <v>2.2393112228650799E-2</v>
      </c>
      <c r="BK263" s="17"/>
      <c r="BL263" s="17">
        <v>1.0992480740256E-2</v>
      </c>
      <c r="BM263" s="17">
        <v>1.9075880357102299E-2</v>
      </c>
      <c r="BN263" s="17">
        <v>4.0505828114934798E-2</v>
      </c>
      <c r="BO263" s="17">
        <v>3.7795483522208503E-2</v>
      </c>
      <c r="BP263" s="17">
        <v>2.3818564750966002E-2</v>
      </c>
      <c r="BQ263" s="17"/>
      <c r="BR263" s="17">
        <v>2.04370172895748E-2</v>
      </c>
      <c r="BS263" s="17">
        <v>3.5201937156365798E-2</v>
      </c>
      <c r="BT263" s="17">
        <v>2.8033420920666598E-2</v>
      </c>
      <c r="BU263" s="17">
        <v>3.0014582098505899E-2</v>
      </c>
      <c r="BV263" s="17"/>
      <c r="BW263" s="17">
        <v>1.41754490049455E-2</v>
      </c>
      <c r="BX263" s="17">
        <v>1.32192420818251E-2</v>
      </c>
      <c r="BY263" s="17">
        <v>2.2859460667255201E-2</v>
      </c>
      <c r="BZ263" s="17">
        <v>2.04456581850475E-2</v>
      </c>
      <c r="CA263" s="17">
        <v>3.7504441830895699E-2</v>
      </c>
      <c r="CB263" s="17"/>
      <c r="CC263" s="17">
        <v>2.67663421742192E-2</v>
      </c>
      <c r="CD263" s="17">
        <v>4.32953879969524E-2</v>
      </c>
      <c r="CE263" s="17">
        <v>2.03089347704218E-2</v>
      </c>
      <c r="CF263" s="17">
        <v>2.8479248719698001E-2</v>
      </c>
      <c r="CG263" s="17">
        <v>2.9947869131884401E-2</v>
      </c>
      <c r="CH263" s="17">
        <v>2.4569610985175998E-2</v>
      </c>
      <c r="CI263" s="17">
        <v>9.4929347802972103E-3</v>
      </c>
      <c r="CJ263" s="17">
        <v>1.4653718234378299E-2</v>
      </c>
      <c r="CK263" s="17">
        <v>5.6980731807847202E-3</v>
      </c>
      <c r="CL263" s="17">
        <v>5.71445615673386E-3</v>
      </c>
    </row>
    <row r="264" spans="2:90" x14ac:dyDescent="0.25"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</row>
    <row r="265" spans="2:90" x14ac:dyDescent="0.25">
      <c r="B265" s="6" t="s">
        <v>216</v>
      </c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</row>
    <row r="266" spans="2:90" x14ac:dyDescent="0.25">
      <c r="B266" s="24" t="s">
        <v>113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</row>
    <row r="267" spans="2:90" x14ac:dyDescent="0.25">
      <c r="B267" t="s">
        <v>225</v>
      </c>
      <c r="C267" s="17">
        <v>0.535027645416699</v>
      </c>
      <c r="D267" s="17">
        <v>0.55036581064289503</v>
      </c>
      <c r="E267" s="17">
        <v>0.52051078048856803</v>
      </c>
      <c r="F267" s="17"/>
      <c r="G267" s="17">
        <v>0.56144695124743904</v>
      </c>
      <c r="H267" s="17">
        <v>0.56020219785513503</v>
      </c>
      <c r="I267" s="17">
        <v>0.50967768802858304</v>
      </c>
      <c r="J267" s="17">
        <v>0.49572883151548802</v>
      </c>
      <c r="K267" s="17">
        <v>0.51869061225113999</v>
      </c>
      <c r="L267" s="17">
        <v>0.56171877672604598</v>
      </c>
      <c r="M267" s="17"/>
      <c r="N267" s="17">
        <v>0.58140584087280101</v>
      </c>
      <c r="O267" s="17">
        <v>0.56478648208618698</v>
      </c>
      <c r="P267" s="17">
        <v>0.48798632634868</v>
      </c>
      <c r="Q267" s="17">
        <v>0.49574911456924098</v>
      </c>
      <c r="R267" s="17"/>
      <c r="S267" s="17">
        <v>0.58048806513215401</v>
      </c>
      <c r="T267" s="17">
        <v>0.56420689910510702</v>
      </c>
      <c r="U267" s="17">
        <v>0.53578085039406098</v>
      </c>
      <c r="V267" s="17">
        <v>0.49838085331096499</v>
      </c>
      <c r="W267" s="17">
        <v>0.52440628688805202</v>
      </c>
      <c r="X267" s="17">
        <v>0.51580526806121596</v>
      </c>
      <c r="Y267" s="17">
        <v>0.51338641339168201</v>
      </c>
      <c r="Z267" s="17">
        <v>0.48983005024270898</v>
      </c>
      <c r="AA267" s="17">
        <v>0.52974000894429896</v>
      </c>
      <c r="AB267" s="17"/>
      <c r="AC267" s="17">
        <v>0.49118911758511402</v>
      </c>
      <c r="AD267" s="17">
        <v>0.59596585489633103</v>
      </c>
      <c r="AE267" s="17">
        <v>0.493502538914731</v>
      </c>
      <c r="AF267" s="17"/>
      <c r="AG267" s="17">
        <v>0.52053626980531098</v>
      </c>
      <c r="AH267" s="17">
        <v>0.63231556096177199</v>
      </c>
      <c r="AI267" s="17">
        <v>0.60670618517084096</v>
      </c>
      <c r="AJ267" s="17">
        <v>0.46014028153353898</v>
      </c>
      <c r="AK267" s="17"/>
      <c r="AL267" s="17">
        <v>0.51971988228195098</v>
      </c>
      <c r="AM267" s="17">
        <v>0.50351171905203496</v>
      </c>
      <c r="AN267" s="17">
        <v>0.55787518777884404</v>
      </c>
      <c r="AO267" s="17">
        <v>0.59159676666281102</v>
      </c>
      <c r="AP267" s="17">
        <v>0.53219971121318799</v>
      </c>
      <c r="AQ267" s="17"/>
      <c r="AR267" s="17">
        <v>0.51626655425527301</v>
      </c>
      <c r="AS267" s="17">
        <v>0.51826533714176304</v>
      </c>
      <c r="AT267" s="17">
        <v>0.54650716524628196</v>
      </c>
      <c r="AU267" s="17">
        <v>0.56003189060476999</v>
      </c>
      <c r="AV267" s="17">
        <v>0.61733776692695397</v>
      </c>
      <c r="AW267" s="17"/>
      <c r="AX267" s="17">
        <v>0.570940116935026</v>
      </c>
      <c r="AY267" s="17">
        <v>0.56549139333603404</v>
      </c>
      <c r="AZ267" s="17">
        <v>0.47870995436443697</v>
      </c>
      <c r="BA267" s="17">
        <v>0.51353897331822096</v>
      </c>
      <c r="BB267" s="17">
        <v>0.45756971981272998</v>
      </c>
      <c r="BC267" s="17">
        <v>0.56203343910436299</v>
      </c>
      <c r="BD267" s="17"/>
      <c r="BE267" s="17">
        <v>0.50899479542154602</v>
      </c>
      <c r="BF267" s="17">
        <v>0.55187192926249196</v>
      </c>
      <c r="BG267" s="17">
        <v>0.55711023388257896</v>
      </c>
      <c r="BH267" s="17"/>
      <c r="BI267" s="17">
        <v>0.52720742693242295</v>
      </c>
      <c r="BJ267" s="17">
        <v>0.53701302134233997</v>
      </c>
      <c r="BK267" s="17"/>
      <c r="BL267" s="17">
        <v>0.53972558241056101</v>
      </c>
      <c r="BM267" s="17">
        <v>0.51941499074174502</v>
      </c>
      <c r="BN267" s="17">
        <v>0.54077837677215401</v>
      </c>
      <c r="BO267" s="17">
        <v>0.494010146900069</v>
      </c>
      <c r="BP267" s="17">
        <v>0.57082035569738898</v>
      </c>
      <c r="BQ267" s="17"/>
      <c r="BR267" s="17">
        <v>0.52597912175820405</v>
      </c>
      <c r="BS267" s="17">
        <v>0.52212894402856902</v>
      </c>
      <c r="BT267" s="17">
        <v>0.64731909798306697</v>
      </c>
      <c r="BU267" s="17">
        <v>0.605073716016713</v>
      </c>
      <c r="BV267" s="17"/>
      <c r="BW267" s="17">
        <v>0.55427785721933798</v>
      </c>
      <c r="BX267" s="17">
        <v>0.519139659515087</v>
      </c>
      <c r="BY267" s="17">
        <v>0.52975283265155504</v>
      </c>
      <c r="BZ267" s="17">
        <v>0.55727694057322097</v>
      </c>
      <c r="CA267" s="17">
        <v>0.52658768966376701</v>
      </c>
      <c r="CB267" s="17"/>
      <c r="CC267" s="17">
        <v>0.50675002160752503</v>
      </c>
      <c r="CD267" s="17">
        <v>0.54535910788005004</v>
      </c>
      <c r="CE267" s="17">
        <v>0.56680986311617099</v>
      </c>
      <c r="CF267" s="17">
        <v>0.54439244426175903</v>
      </c>
      <c r="CG267" s="17">
        <v>0.54919617107747198</v>
      </c>
      <c r="CH267" s="17">
        <v>0.55648347868971504</v>
      </c>
      <c r="CI267" s="17">
        <v>0.50898837649777395</v>
      </c>
      <c r="CJ267" s="17">
        <v>0.53890425323227598</v>
      </c>
      <c r="CK267" s="17">
        <v>0.48863442593183298</v>
      </c>
      <c r="CL267" s="17">
        <v>0.55882340939243402</v>
      </c>
    </row>
    <row r="268" spans="2:90" x14ac:dyDescent="0.25">
      <c r="B268" t="s">
        <v>226</v>
      </c>
      <c r="C268" s="17">
        <v>0.130667104202492</v>
      </c>
      <c r="D268" s="17">
        <v>0.14714311667559801</v>
      </c>
      <c r="E268" s="17">
        <v>0.11581044612217301</v>
      </c>
      <c r="F268" s="17"/>
      <c r="G268" s="17">
        <v>0.22276215016822601</v>
      </c>
      <c r="H268" s="17">
        <v>0.22636210947336599</v>
      </c>
      <c r="I268" s="17">
        <v>0.175539745716743</v>
      </c>
      <c r="J268" s="17">
        <v>0.11968845961593901</v>
      </c>
      <c r="K268" s="17">
        <v>7.8352876820861006E-2</v>
      </c>
      <c r="L268" s="17">
        <v>3.1900381157057803E-2</v>
      </c>
      <c r="M268" s="17"/>
      <c r="N268" s="17">
        <v>0.12718611342282099</v>
      </c>
      <c r="O268" s="17">
        <v>0.12966101242044301</v>
      </c>
      <c r="P268" s="17">
        <v>0.13039547932765899</v>
      </c>
      <c r="Q268" s="17">
        <v>0.136738506267779</v>
      </c>
      <c r="R268" s="17"/>
      <c r="S268" s="17">
        <v>0.17662615014354799</v>
      </c>
      <c r="T268" s="17">
        <v>9.2209915369183701E-2</v>
      </c>
      <c r="U268" s="17">
        <v>0.105495992868802</v>
      </c>
      <c r="V268" s="17">
        <v>9.7405464971210401E-2</v>
      </c>
      <c r="W268" s="17">
        <v>0.13391095167063399</v>
      </c>
      <c r="X268" s="17">
        <v>0.12841471810397401</v>
      </c>
      <c r="Y268" s="17">
        <v>0.12977925572490201</v>
      </c>
      <c r="Z268" s="17">
        <v>0.185980796249687</v>
      </c>
      <c r="AA268" s="17">
        <v>0.151288266062962</v>
      </c>
      <c r="AB268" s="17"/>
      <c r="AC268" s="17">
        <v>9.9303604313009594E-2</v>
      </c>
      <c r="AD268" s="17">
        <v>0.14316934876791801</v>
      </c>
      <c r="AE268" s="17">
        <v>0.15251374428578299</v>
      </c>
      <c r="AF268" s="17"/>
      <c r="AG268" s="17">
        <v>0.130214668456934</v>
      </c>
      <c r="AH268" s="17">
        <v>0.213551364843378</v>
      </c>
      <c r="AI268" s="17">
        <v>8.2287372883595902E-2</v>
      </c>
      <c r="AJ268" s="17">
        <v>8.7730132193214003E-2</v>
      </c>
      <c r="AK268" s="17"/>
      <c r="AL268" s="17">
        <v>9.4887174686833498E-2</v>
      </c>
      <c r="AM268" s="17">
        <v>0.138632171423925</v>
      </c>
      <c r="AN268" s="17">
        <v>0.15096530857419899</v>
      </c>
      <c r="AO268" s="17">
        <v>0.16795309261580399</v>
      </c>
      <c r="AP268" s="17">
        <v>0.18099146495309701</v>
      </c>
      <c r="AQ268" s="17"/>
      <c r="AR268" s="17">
        <v>0.113748917771183</v>
      </c>
      <c r="AS268" s="17">
        <v>0.14451239901364399</v>
      </c>
      <c r="AT268" s="17">
        <v>0.13349728008060799</v>
      </c>
      <c r="AU268" s="17">
        <v>0.134543028817219</v>
      </c>
      <c r="AV268" s="17">
        <v>0.13497444353094701</v>
      </c>
      <c r="AW268" s="17"/>
      <c r="AX268" s="17">
        <v>0.224985996651173</v>
      </c>
      <c r="AY268" s="17">
        <v>0.111517157386004</v>
      </c>
      <c r="AZ268" s="17">
        <v>0.14624935186784499</v>
      </c>
      <c r="BA268" s="17">
        <v>7.8138052793441798E-2</v>
      </c>
      <c r="BB268" s="17">
        <v>6.3395378662094895E-2</v>
      </c>
      <c r="BC268" s="17">
        <v>0.110852964293484</v>
      </c>
      <c r="BD268" s="17"/>
      <c r="BE268" s="17">
        <v>0.13869064040437301</v>
      </c>
      <c r="BF268" s="17">
        <v>0.20237531799149899</v>
      </c>
      <c r="BG268" s="17">
        <v>5.3702654759038397E-2</v>
      </c>
      <c r="BH268" s="17"/>
      <c r="BI268" s="17">
        <v>0.1184607024177</v>
      </c>
      <c r="BJ268" s="17">
        <v>0.133766032485756</v>
      </c>
      <c r="BK268" s="17"/>
      <c r="BL268" s="17">
        <v>7.2171293591911198E-2</v>
      </c>
      <c r="BM268" s="17">
        <v>0.13693866237485799</v>
      </c>
      <c r="BN268" s="17">
        <v>0.181436805036924</v>
      </c>
      <c r="BO268" s="17">
        <v>0.22438636178693999</v>
      </c>
      <c r="BP268" s="17">
        <v>0.188452474527081</v>
      </c>
      <c r="BQ268" s="17"/>
      <c r="BR268" s="17">
        <v>0.109460514550088</v>
      </c>
      <c r="BS268" s="17">
        <v>0.25921857278838301</v>
      </c>
      <c r="BT268" s="17">
        <v>0.21636416316028401</v>
      </c>
      <c r="BU268" s="17">
        <v>0.231969610730616</v>
      </c>
      <c r="BV268" s="17"/>
      <c r="BW268" s="17">
        <v>0.107550182168053</v>
      </c>
      <c r="BX268" s="17">
        <v>0.118296818180161</v>
      </c>
      <c r="BY268" s="17">
        <v>0.12498206187595499</v>
      </c>
      <c r="BZ268" s="17">
        <v>0.13346327479265199</v>
      </c>
      <c r="CA268" s="17">
        <v>0.15501127763442099</v>
      </c>
      <c r="CB268" s="17"/>
      <c r="CC268" s="17">
        <v>0.18613624878952001</v>
      </c>
      <c r="CD268" s="17">
        <v>0.173537388268656</v>
      </c>
      <c r="CE268" s="17">
        <v>0.16068301024912299</v>
      </c>
      <c r="CF268" s="17">
        <v>0.14740553258201</v>
      </c>
      <c r="CG268" s="17">
        <v>0.141274406056452</v>
      </c>
      <c r="CH268" s="17">
        <v>8.6996913310022905E-2</v>
      </c>
      <c r="CI268" s="17">
        <v>0.11966008669019999</v>
      </c>
      <c r="CJ268" s="17">
        <v>7.8677702124789806E-2</v>
      </c>
      <c r="CK268" s="17">
        <v>0.102501298348602</v>
      </c>
      <c r="CL268" s="17">
        <v>6.7444020457714707E-2</v>
      </c>
    </row>
    <row r="269" spans="2:90" x14ac:dyDescent="0.25">
      <c r="B269" t="s">
        <v>215</v>
      </c>
      <c r="C269" s="17">
        <v>0.29260065155457599</v>
      </c>
      <c r="D269" s="17">
        <v>0.26568232073616599</v>
      </c>
      <c r="E269" s="17">
        <v>0.31863491212409401</v>
      </c>
      <c r="F269" s="17"/>
      <c r="G269" s="17">
        <v>0.161391025270923</v>
      </c>
      <c r="H269" s="17">
        <v>0.165802521858013</v>
      </c>
      <c r="I269" s="17">
        <v>0.26796316913664198</v>
      </c>
      <c r="J269" s="17">
        <v>0.33992645529306598</v>
      </c>
      <c r="K269" s="17">
        <v>0.36630358834433702</v>
      </c>
      <c r="L269" s="17">
        <v>0.376916227069026</v>
      </c>
      <c r="M269" s="17"/>
      <c r="N269" s="17">
        <v>0.262436156979799</v>
      </c>
      <c r="O269" s="17">
        <v>0.264625443099191</v>
      </c>
      <c r="P269" s="17">
        <v>0.35199081143908401</v>
      </c>
      <c r="Q269" s="17">
        <v>0.299995662926826</v>
      </c>
      <c r="R269" s="17"/>
      <c r="S269" s="17">
        <v>0.19282460741815399</v>
      </c>
      <c r="T269" s="17">
        <v>0.31901205045430697</v>
      </c>
      <c r="U269" s="17">
        <v>0.31040353218646499</v>
      </c>
      <c r="V269" s="17">
        <v>0.35572293273878097</v>
      </c>
      <c r="W269" s="17">
        <v>0.29404090319916698</v>
      </c>
      <c r="X269" s="17">
        <v>0.29192817653201902</v>
      </c>
      <c r="Y269" s="17">
        <v>0.327289298717448</v>
      </c>
      <c r="Z269" s="17">
        <v>0.29071429111319402</v>
      </c>
      <c r="AA269" s="17">
        <v>0.28636716812045698</v>
      </c>
      <c r="AB269" s="17"/>
      <c r="AC269" s="17">
        <v>0.37524800003062297</v>
      </c>
      <c r="AD269" s="17">
        <v>0.22575537979264201</v>
      </c>
      <c r="AE269" s="17">
        <v>0.30127752356369603</v>
      </c>
      <c r="AF269" s="17"/>
      <c r="AG269" s="17">
        <v>0.32135440273152499</v>
      </c>
      <c r="AH269" s="17">
        <v>0.12783490809185</v>
      </c>
      <c r="AI269" s="17">
        <v>0.26675607078932401</v>
      </c>
      <c r="AJ269" s="17">
        <v>0.42517013583420299</v>
      </c>
      <c r="AK269" s="17"/>
      <c r="AL269" s="17">
        <v>0.33525363615503301</v>
      </c>
      <c r="AM269" s="17">
        <v>0.31683256767463502</v>
      </c>
      <c r="AN269" s="17">
        <v>0.254875065762387</v>
      </c>
      <c r="AO269" s="17">
        <v>0.214169605600116</v>
      </c>
      <c r="AP269" s="17">
        <v>0.241596170206996</v>
      </c>
      <c r="AQ269" s="17"/>
      <c r="AR269" s="17">
        <v>0.278157487995699</v>
      </c>
      <c r="AS269" s="17">
        <v>0.29782348839884198</v>
      </c>
      <c r="AT269" s="17">
        <v>0.286245045192347</v>
      </c>
      <c r="AU269" s="17">
        <v>0.28497247226587402</v>
      </c>
      <c r="AV269" s="17">
        <v>0.22497908831639299</v>
      </c>
      <c r="AW269" s="17"/>
      <c r="AX269" s="17">
        <v>0.175286309483875</v>
      </c>
      <c r="AY269" s="17">
        <v>0.27928580783448598</v>
      </c>
      <c r="AZ269" s="17">
        <v>0.32386789651463199</v>
      </c>
      <c r="BA269" s="17">
        <v>0.34923127579390401</v>
      </c>
      <c r="BB269" s="17">
        <v>0.450860430502177</v>
      </c>
      <c r="BC269" s="17">
        <v>0.29084197245825</v>
      </c>
      <c r="BD269" s="17"/>
      <c r="BE269" s="17">
        <v>0.30473668379987201</v>
      </c>
      <c r="BF269" s="17">
        <v>0.21296399431913199</v>
      </c>
      <c r="BG269" s="17">
        <v>0.352172677055758</v>
      </c>
      <c r="BH269" s="17"/>
      <c r="BI269" s="17">
        <v>0.30712707826475999</v>
      </c>
      <c r="BJ269" s="17">
        <v>0.28891272161579301</v>
      </c>
      <c r="BK269" s="17"/>
      <c r="BL269" s="17">
        <v>0.36086987011266197</v>
      </c>
      <c r="BM269" s="17">
        <v>0.30170598323214998</v>
      </c>
      <c r="BN269" s="17">
        <v>0.216095160205447</v>
      </c>
      <c r="BO269" s="17">
        <v>0.21891116881123901</v>
      </c>
      <c r="BP269" s="17">
        <v>0.20183029897052501</v>
      </c>
      <c r="BQ269" s="17"/>
      <c r="BR269" s="17">
        <v>0.32421337789922899</v>
      </c>
      <c r="BS269" s="17">
        <v>0.17125196664835701</v>
      </c>
      <c r="BT269" s="17">
        <v>8.8263113984457603E-2</v>
      </c>
      <c r="BU269" s="17">
        <v>0.13037032944593299</v>
      </c>
      <c r="BV269" s="17"/>
      <c r="BW269" s="17">
        <v>0.30223652211687102</v>
      </c>
      <c r="BX269" s="17">
        <v>0.32931411123447402</v>
      </c>
      <c r="BY269" s="17">
        <v>0.30601802973339598</v>
      </c>
      <c r="BZ269" s="17">
        <v>0.27508602097011597</v>
      </c>
      <c r="CA269" s="17">
        <v>0.26307497609214903</v>
      </c>
      <c r="CB269" s="17"/>
      <c r="CC269" s="17">
        <v>0.25357440546653798</v>
      </c>
      <c r="CD269" s="17">
        <v>0.21846435340337</v>
      </c>
      <c r="CE269" s="17">
        <v>0.249096319647825</v>
      </c>
      <c r="CF269" s="17">
        <v>0.26685822327354503</v>
      </c>
      <c r="CG269" s="17">
        <v>0.26560730119447001</v>
      </c>
      <c r="CH269" s="17">
        <v>0.31183141350872401</v>
      </c>
      <c r="CI269" s="17">
        <v>0.338567515679285</v>
      </c>
      <c r="CJ269" s="17">
        <v>0.35385957601081702</v>
      </c>
      <c r="CK269" s="17">
        <v>0.372397791458834</v>
      </c>
      <c r="CL269" s="17">
        <v>0.34877178263206798</v>
      </c>
    </row>
    <row r="270" spans="2:90" x14ac:dyDescent="0.25">
      <c r="B270" t="s">
        <v>163</v>
      </c>
      <c r="C270" s="17">
        <v>4.1704598826232703E-2</v>
      </c>
      <c r="D270" s="17">
        <v>3.6808751945340799E-2</v>
      </c>
      <c r="E270" s="17">
        <v>4.5043861265164999E-2</v>
      </c>
      <c r="F270" s="17"/>
      <c r="G270" s="17">
        <v>5.4399873313412603E-2</v>
      </c>
      <c r="H270" s="17">
        <v>4.7633170813485698E-2</v>
      </c>
      <c r="I270" s="17">
        <v>4.6819397118031597E-2</v>
      </c>
      <c r="J270" s="17">
        <v>4.4656253575506802E-2</v>
      </c>
      <c r="K270" s="17">
        <v>3.6652922583662401E-2</v>
      </c>
      <c r="L270" s="17">
        <v>2.9464615047869899E-2</v>
      </c>
      <c r="M270" s="17"/>
      <c r="N270" s="17">
        <v>2.8971888724579099E-2</v>
      </c>
      <c r="O270" s="17">
        <v>4.0927062394179002E-2</v>
      </c>
      <c r="P270" s="17">
        <v>2.96273828845771E-2</v>
      </c>
      <c r="Q270" s="17">
        <v>6.7516716236153906E-2</v>
      </c>
      <c r="R270" s="17"/>
      <c r="S270" s="17">
        <v>5.0061177306143602E-2</v>
      </c>
      <c r="T270" s="17">
        <v>2.4571135071402499E-2</v>
      </c>
      <c r="U270" s="17">
        <v>4.8319624550671597E-2</v>
      </c>
      <c r="V270" s="17">
        <v>4.8490748979043201E-2</v>
      </c>
      <c r="W270" s="17">
        <v>4.7641858242146597E-2</v>
      </c>
      <c r="X270" s="17">
        <v>6.3851837302791495E-2</v>
      </c>
      <c r="Y270" s="17">
        <v>2.95450321659671E-2</v>
      </c>
      <c r="Z270" s="17">
        <v>3.3474862394409201E-2</v>
      </c>
      <c r="AA270" s="17">
        <v>3.2604556872282801E-2</v>
      </c>
      <c r="AB270" s="17"/>
      <c r="AC270" s="17">
        <v>3.4259278071253597E-2</v>
      </c>
      <c r="AD270" s="17">
        <v>3.5109416543108597E-2</v>
      </c>
      <c r="AE270" s="17">
        <v>5.2706193235789602E-2</v>
      </c>
      <c r="AF270" s="17"/>
      <c r="AG270" s="17">
        <v>2.7894659006229901E-2</v>
      </c>
      <c r="AH270" s="17">
        <v>2.6298166103000599E-2</v>
      </c>
      <c r="AI270" s="17">
        <v>4.42503711562394E-2</v>
      </c>
      <c r="AJ270" s="17">
        <v>2.6959450439043901E-2</v>
      </c>
      <c r="AK270" s="17"/>
      <c r="AL270" s="17">
        <v>5.0139306876182198E-2</v>
      </c>
      <c r="AM270" s="17">
        <v>4.1023541849405397E-2</v>
      </c>
      <c r="AN270" s="17">
        <v>3.6284437884570399E-2</v>
      </c>
      <c r="AO270" s="17">
        <v>2.6280535121268499E-2</v>
      </c>
      <c r="AP270" s="17">
        <v>4.5212653626719099E-2</v>
      </c>
      <c r="AQ270" s="17"/>
      <c r="AR270" s="17">
        <v>9.1827039977845498E-2</v>
      </c>
      <c r="AS270" s="17">
        <v>3.9398775445751502E-2</v>
      </c>
      <c r="AT270" s="17">
        <v>3.3750509480763399E-2</v>
      </c>
      <c r="AU270" s="17">
        <v>2.0452608312137601E-2</v>
      </c>
      <c r="AV270" s="17">
        <v>2.2708701225706899E-2</v>
      </c>
      <c r="AW270" s="17"/>
      <c r="AX270" s="17">
        <v>2.8787576929925299E-2</v>
      </c>
      <c r="AY270" s="17">
        <v>4.37056414434761E-2</v>
      </c>
      <c r="AZ270" s="17">
        <v>5.1172797253084802E-2</v>
      </c>
      <c r="BA270" s="17">
        <v>5.9091698094433202E-2</v>
      </c>
      <c r="BB270" s="17">
        <v>2.8174471022998401E-2</v>
      </c>
      <c r="BC270" s="17">
        <v>3.6271624143902503E-2</v>
      </c>
      <c r="BD270" s="17"/>
      <c r="BE270" s="17">
        <v>4.7577880374208403E-2</v>
      </c>
      <c r="BF270" s="17">
        <v>3.2788758426877E-2</v>
      </c>
      <c r="BG270" s="17">
        <v>3.7014434302624702E-2</v>
      </c>
      <c r="BH270" s="17"/>
      <c r="BI270" s="17">
        <v>4.7204792385116802E-2</v>
      </c>
      <c r="BJ270" s="17">
        <v>4.0308224556111001E-2</v>
      </c>
      <c r="BK270" s="17"/>
      <c r="BL270" s="17">
        <v>2.7233253884865801E-2</v>
      </c>
      <c r="BM270" s="17">
        <v>4.1940363651246697E-2</v>
      </c>
      <c r="BN270" s="17">
        <v>6.1689657985475099E-2</v>
      </c>
      <c r="BO270" s="17">
        <v>6.2692322501752204E-2</v>
      </c>
      <c r="BP270" s="17">
        <v>3.8896870805006097E-2</v>
      </c>
      <c r="BQ270" s="17"/>
      <c r="BR270" s="17">
        <v>4.0346985792479299E-2</v>
      </c>
      <c r="BS270" s="17">
        <v>4.7400516534690698E-2</v>
      </c>
      <c r="BT270" s="17">
        <v>4.8053624872191197E-2</v>
      </c>
      <c r="BU270" s="17">
        <v>3.2586343806738E-2</v>
      </c>
      <c r="BV270" s="17"/>
      <c r="BW270" s="17">
        <v>3.5935438495737597E-2</v>
      </c>
      <c r="BX270" s="17">
        <v>3.3249411070277998E-2</v>
      </c>
      <c r="BY270" s="17">
        <v>3.9247075739093397E-2</v>
      </c>
      <c r="BZ270" s="17">
        <v>3.4173763664010703E-2</v>
      </c>
      <c r="CA270" s="17">
        <v>5.5326056609664401E-2</v>
      </c>
      <c r="CB270" s="17"/>
      <c r="CC270" s="17">
        <v>5.3539324136416801E-2</v>
      </c>
      <c r="CD270" s="17">
        <v>6.2639150447925396E-2</v>
      </c>
      <c r="CE270" s="17">
        <v>2.3410806986881801E-2</v>
      </c>
      <c r="CF270" s="17">
        <v>4.1343799882687098E-2</v>
      </c>
      <c r="CG270" s="17">
        <v>4.39221216716058E-2</v>
      </c>
      <c r="CH270" s="17">
        <v>4.4688194491537998E-2</v>
      </c>
      <c r="CI270" s="17">
        <v>3.2784021132741398E-2</v>
      </c>
      <c r="CJ270" s="17">
        <v>2.85584686321168E-2</v>
      </c>
      <c r="CK270" s="17">
        <v>3.6466484260730798E-2</v>
      </c>
      <c r="CL270" s="17">
        <v>2.4960787517782499E-2</v>
      </c>
    </row>
    <row r="271" spans="2:90" x14ac:dyDescent="0.25"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</row>
    <row r="272" spans="2:90" x14ac:dyDescent="0.25">
      <c r="B272" s="6" t="s">
        <v>242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</row>
    <row r="273" spans="2:90" x14ac:dyDescent="0.25">
      <c r="B273" s="24" t="s">
        <v>113</v>
      </c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</row>
    <row r="274" spans="2:90" x14ac:dyDescent="0.25">
      <c r="B274" t="s">
        <v>227</v>
      </c>
      <c r="C274" s="17">
        <v>0.486365675572282</v>
      </c>
      <c r="D274" s="17">
        <v>0.49119633407157598</v>
      </c>
      <c r="E274" s="17">
        <v>0.48063872653446799</v>
      </c>
      <c r="F274" s="17"/>
      <c r="G274" s="17">
        <v>0.41044623984381601</v>
      </c>
      <c r="H274" s="17">
        <v>0.45839755081386402</v>
      </c>
      <c r="I274" s="17">
        <v>0.48781257196351502</v>
      </c>
      <c r="J274" s="17">
        <v>0.50798542475964004</v>
      </c>
      <c r="K274" s="17">
        <v>0.52899843331702801</v>
      </c>
      <c r="L274" s="17">
        <v>0.49530173763128299</v>
      </c>
      <c r="M274" s="17"/>
      <c r="N274" s="17">
        <v>0.51666303164240301</v>
      </c>
      <c r="O274" s="17">
        <v>0.50659077060440205</v>
      </c>
      <c r="P274" s="17">
        <v>0.47120625867973398</v>
      </c>
      <c r="Q274" s="17">
        <v>0.44406568464982799</v>
      </c>
      <c r="R274" s="17"/>
      <c r="S274" s="17">
        <v>0.46009566167529198</v>
      </c>
      <c r="T274" s="17">
        <v>0.51889050422332905</v>
      </c>
      <c r="U274" s="17">
        <v>0.50770189527480503</v>
      </c>
      <c r="V274" s="17">
        <v>0.42920092578825603</v>
      </c>
      <c r="W274" s="17">
        <v>0.47396247598178098</v>
      </c>
      <c r="X274" s="17">
        <v>0.50332192559811395</v>
      </c>
      <c r="Y274" s="17">
        <v>0.481171885670724</v>
      </c>
      <c r="Z274" s="17">
        <v>0.503894244086182</v>
      </c>
      <c r="AA274" s="17">
        <v>0.50095162729297105</v>
      </c>
      <c r="AB274" s="17"/>
      <c r="AC274" s="17">
        <v>0.48378312920108402</v>
      </c>
      <c r="AD274" s="17">
        <v>0.509075426626039</v>
      </c>
      <c r="AE274" s="17">
        <v>0.44955170443366999</v>
      </c>
      <c r="AF274" s="17"/>
      <c r="AG274" s="17">
        <v>0.46849185937529703</v>
      </c>
      <c r="AH274" s="17">
        <v>0.53723936672851003</v>
      </c>
      <c r="AI274" s="17">
        <v>0.51541478880895297</v>
      </c>
      <c r="AJ274" s="17">
        <v>0.494716418228623</v>
      </c>
      <c r="AK274" s="17"/>
      <c r="AL274" s="17">
        <v>0.45399351727938098</v>
      </c>
      <c r="AM274" s="17">
        <v>0.475801075425412</v>
      </c>
      <c r="AN274" s="17">
        <v>0.497711059863991</v>
      </c>
      <c r="AO274" s="17">
        <v>0.54676050199792403</v>
      </c>
      <c r="AP274" s="17">
        <v>0.57442769576489505</v>
      </c>
      <c r="AQ274" s="17"/>
      <c r="AR274" s="17">
        <v>0.41295738857693098</v>
      </c>
      <c r="AS274" s="17">
        <v>0.46142578613109297</v>
      </c>
      <c r="AT274" s="17">
        <v>0.52139102088913103</v>
      </c>
      <c r="AU274" s="17">
        <v>0.52707275599922698</v>
      </c>
      <c r="AV274" s="17">
        <v>0.49440280217279398</v>
      </c>
      <c r="AW274" s="17"/>
      <c r="AX274" s="17">
        <v>0.477367715954859</v>
      </c>
      <c r="AY274" s="17">
        <v>0.49491568261146202</v>
      </c>
      <c r="AZ274" s="17">
        <v>0.51644884306017702</v>
      </c>
      <c r="BA274" s="17">
        <v>0.482645151420034</v>
      </c>
      <c r="BB274" s="17">
        <v>0.49532612421960598</v>
      </c>
      <c r="BC274" s="17">
        <v>0.40098441517714201</v>
      </c>
      <c r="BD274" s="17"/>
      <c r="BE274" s="17">
        <v>0.481493134735271</v>
      </c>
      <c r="BF274" s="17">
        <v>0.479271934528397</v>
      </c>
      <c r="BG274" s="17">
        <v>0.50058988140649996</v>
      </c>
      <c r="BH274" s="17"/>
      <c r="BI274" s="17">
        <v>0.482766714342651</v>
      </c>
      <c r="BJ274" s="17">
        <v>0.48727937011892303</v>
      </c>
      <c r="BK274" s="17"/>
      <c r="BL274" s="17">
        <v>0.50013101427650397</v>
      </c>
      <c r="BM274" s="17">
        <v>0.477215612335259</v>
      </c>
      <c r="BN274" s="17">
        <v>0.42198168174510298</v>
      </c>
      <c r="BO274" s="17">
        <v>0.481048757006586</v>
      </c>
      <c r="BP274" s="17">
        <v>0.50956491057321696</v>
      </c>
      <c r="BQ274" s="17"/>
      <c r="BR274" s="17">
        <v>0.48246290012933102</v>
      </c>
      <c r="BS274" s="17">
        <v>0.50868829187511599</v>
      </c>
      <c r="BT274" s="17">
        <v>0.49721267859047802</v>
      </c>
      <c r="BU274" s="17">
        <v>0.52231668255322306</v>
      </c>
      <c r="BV274" s="17"/>
      <c r="BW274" s="17">
        <v>0.48820196435278501</v>
      </c>
      <c r="BX274" s="17">
        <v>0.498922490097091</v>
      </c>
      <c r="BY274" s="17">
        <v>0.486909791529332</v>
      </c>
      <c r="BZ274" s="17">
        <v>0.49635120092569501</v>
      </c>
      <c r="CA274" s="17">
        <v>0.46292581800259203</v>
      </c>
      <c r="CB274" s="17"/>
      <c r="CC274" s="17">
        <v>0.47624864333505001</v>
      </c>
      <c r="CD274" s="17">
        <v>0.45144052183288302</v>
      </c>
      <c r="CE274" s="17">
        <v>0.49437258814236001</v>
      </c>
      <c r="CF274" s="17">
        <v>0.497125113953165</v>
      </c>
      <c r="CG274" s="17">
        <v>0.45625182073961601</v>
      </c>
      <c r="CH274" s="17">
        <v>0.49696490683863498</v>
      </c>
      <c r="CI274" s="17">
        <v>0.48382225176883298</v>
      </c>
      <c r="CJ274" s="17">
        <v>0.49293857862441398</v>
      </c>
      <c r="CK274" s="17">
        <v>0.46515508586391702</v>
      </c>
      <c r="CL274" s="17">
        <v>0.55122313571210602</v>
      </c>
    </row>
    <row r="275" spans="2:90" x14ac:dyDescent="0.25">
      <c r="B275" t="s">
        <v>228</v>
      </c>
      <c r="C275" s="17">
        <v>0.42024500726893599</v>
      </c>
      <c r="D275" s="17">
        <v>0.41202730716036401</v>
      </c>
      <c r="E275" s="17">
        <v>0.42788998307954201</v>
      </c>
      <c r="F275" s="17"/>
      <c r="G275" s="17">
        <v>0.30123430079545499</v>
      </c>
      <c r="H275" s="17">
        <v>0.31869544290554003</v>
      </c>
      <c r="I275" s="17">
        <v>0.39351364461905602</v>
      </c>
      <c r="J275" s="17">
        <v>0.44347419417999101</v>
      </c>
      <c r="K275" s="17">
        <v>0.48764510590751697</v>
      </c>
      <c r="L275" s="17">
        <v>0.50367885128492296</v>
      </c>
      <c r="M275" s="17"/>
      <c r="N275" s="17">
        <v>0.44170659306021898</v>
      </c>
      <c r="O275" s="17">
        <v>0.43126307474521097</v>
      </c>
      <c r="P275" s="17">
        <v>0.43834093040463801</v>
      </c>
      <c r="Q275" s="17">
        <v>0.36840093129352802</v>
      </c>
      <c r="R275" s="17"/>
      <c r="S275" s="17">
        <v>0.396675154244642</v>
      </c>
      <c r="T275" s="17">
        <v>0.45162636191149802</v>
      </c>
      <c r="U275" s="17">
        <v>0.47250813270826603</v>
      </c>
      <c r="V275" s="17">
        <v>0.383573370659823</v>
      </c>
      <c r="W275" s="17">
        <v>0.42765928682752702</v>
      </c>
      <c r="X275" s="17">
        <v>0.40147762714360602</v>
      </c>
      <c r="Y275" s="17">
        <v>0.39554979218622899</v>
      </c>
      <c r="Z275" s="17">
        <v>0.38298674691038198</v>
      </c>
      <c r="AA275" s="17">
        <v>0.44199022869012899</v>
      </c>
      <c r="AB275" s="17"/>
      <c r="AC275" s="17">
        <v>0.462566476129741</v>
      </c>
      <c r="AD275" s="17">
        <v>0.42032393099801701</v>
      </c>
      <c r="AE275" s="17">
        <v>0.35959238263273302</v>
      </c>
      <c r="AF275" s="17"/>
      <c r="AG275" s="17">
        <v>0.46042695517545701</v>
      </c>
      <c r="AH275" s="17">
        <v>0.39398342297342498</v>
      </c>
      <c r="AI275" s="17">
        <v>0.47406742164916899</v>
      </c>
      <c r="AJ275" s="17">
        <v>0.45283787644680401</v>
      </c>
      <c r="AK275" s="17"/>
      <c r="AL275" s="17">
        <v>0.40586785846220502</v>
      </c>
      <c r="AM275" s="17">
        <v>0.42526901706810999</v>
      </c>
      <c r="AN275" s="17">
        <v>0.41230370770249603</v>
      </c>
      <c r="AO275" s="17">
        <v>0.41029952330576203</v>
      </c>
      <c r="AP275" s="17">
        <v>0.46145673398342302</v>
      </c>
      <c r="AQ275" s="17"/>
      <c r="AR275" s="17">
        <v>0.35434498105562601</v>
      </c>
      <c r="AS275" s="17">
        <v>0.413237421815356</v>
      </c>
      <c r="AT275" s="17">
        <v>0.450855167517698</v>
      </c>
      <c r="AU275" s="17">
        <v>0.42823721333634501</v>
      </c>
      <c r="AV275" s="17">
        <v>0.40678383116118</v>
      </c>
      <c r="AW275" s="17"/>
      <c r="AX275" s="17">
        <v>0.329730566130856</v>
      </c>
      <c r="AY275" s="17">
        <v>0.447236825813002</v>
      </c>
      <c r="AZ275" s="17">
        <v>0.439919166907211</v>
      </c>
      <c r="BA275" s="17">
        <v>0.46086655332410598</v>
      </c>
      <c r="BB275" s="17">
        <v>0.44390873613811099</v>
      </c>
      <c r="BC275" s="17">
        <v>0.42775873810255</v>
      </c>
      <c r="BD275" s="17"/>
      <c r="BE275" s="17">
        <v>0.41169193881352101</v>
      </c>
      <c r="BF275" s="17">
        <v>0.365438042893171</v>
      </c>
      <c r="BG275" s="17">
        <v>0.48550653055297699</v>
      </c>
      <c r="BH275" s="17"/>
      <c r="BI275" s="17">
        <v>0.43648545044072801</v>
      </c>
      <c r="BJ275" s="17">
        <v>0.416121927464984</v>
      </c>
      <c r="BK275" s="17"/>
      <c r="BL275" s="17">
        <v>0.45747027495245102</v>
      </c>
      <c r="BM275" s="17">
        <v>0.42420310467398298</v>
      </c>
      <c r="BN275" s="17">
        <v>0.37071830934500599</v>
      </c>
      <c r="BO275" s="17">
        <v>0.40452299770245098</v>
      </c>
      <c r="BP275" s="17">
        <v>0.38141631325374098</v>
      </c>
      <c r="BQ275" s="17"/>
      <c r="BR275" s="17">
        <v>0.43530732031805702</v>
      </c>
      <c r="BS275" s="17">
        <v>0.34224064470417698</v>
      </c>
      <c r="BT275" s="17">
        <v>0.32419731923994399</v>
      </c>
      <c r="BU275" s="17">
        <v>0.38790966574775199</v>
      </c>
      <c r="BV275" s="17"/>
      <c r="BW275" s="17">
        <v>0.42785659666120002</v>
      </c>
      <c r="BX275" s="17">
        <v>0.43098747575645602</v>
      </c>
      <c r="BY275" s="17">
        <v>0.42970849690942597</v>
      </c>
      <c r="BZ275" s="17">
        <v>0.42935778043082801</v>
      </c>
      <c r="CA275" s="17">
        <v>0.391515887469082</v>
      </c>
      <c r="CB275" s="17"/>
      <c r="CC275" s="17">
        <v>0.355966330558875</v>
      </c>
      <c r="CD275" s="17">
        <v>0.35816158590531599</v>
      </c>
      <c r="CE275" s="17">
        <v>0.40300437993423099</v>
      </c>
      <c r="CF275" s="17">
        <v>0.41295480691999797</v>
      </c>
      <c r="CG275" s="17">
        <v>0.458098683656811</v>
      </c>
      <c r="CH275" s="17">
        <v>0.44700014926911502</v>
      </c>
      <c r="CI275" s="17">
        <v>0.43389859381675</v>
      </c>
      <c r="CJ275" s="17">
        <v>0.45012464325492402</v>
      </c>
      <c r="CK275" s="17">
        <v>0.46411968302828099</v>
      </c>
      <c r="CL275" s="17">
        <v>0.443367809303714</v>
      </c>
    </row>
    <row r="276" spans="2:90" x14ac:dyDescent="0.25">
      <c r="B276" t="s">
        <v>229</v>
      </c>
      <c r="C276" s="17">
        <v>0.38426376703987802</v>
      </c>
      <c r="D276" s="17">
        <v>0.37745986726151498</v>
      </c>
      <c r="E276" s="17">
        <v>0.39105303899744298</v>
      </c>
      <c r="F276" s="17"/>
      <c r="G276" s="17">
        <v>0.306826522059229</v>
      </c>
      <c r="H276" s="17">
        <v>0.28544726281385602</v>
      </c>
      <c r="I276" s="17">
        <v>0.34886714382295803</v>
      </c>
      <c r="J276" s="17">
        <v>0.42378163362414001</v>
      </c>
      <c r="K276" s="17">
        <v>0.44065096950638499</v>
      </c>
      <c r="L276" s="17">
        <v>0.44898644302678598</v>
      </c>
      <c r="M276" s="17"/>
      <c r="N276" s="17">
        <v>0.42083553409841201</v>
      </c>
      <c r="O276" s="17">
        <v>0.40849470031322799</v>
      </c>
      <c r="P276" s="17">
        <v>0.374601176857218</v>
      </c>
      <c r="Q276" s="17">
        <v>0.32538998067381197</v>
      </c>
      <c r="R276" s="17"/>
      <c r="S276" s="17">
        <v>0.36874365651788199</v>
      </c>
      <c r="T276" s="17">
        <v>0.42104056111208499</v>
      </c>
      <c r="U276" s="17">
        <v>0.38157588258105501</v>
      </c>
      <c r="V276" s="17">
        <v>0.38080192915635303</v>
      </c>
      <c r="W276" s="17">
        <v>0.40861405764691799</v>
      </c>
      <c r="X276" s="17">
        <v>0.38857868505947502</v>
      </c>
      <c r="Y276" s="17">
        <v>0.37558917871098302</v>
      </c>
      <c r="Z276" s="17">
        <v>0.35223961856812502</v>
      </c>
      <c r="AA276" s="17">
        <v>0.36065671134511701</v>
      </c>
      <c r="AB276" s="17"/>
      <c r="AC276" s="17">
        <v>0.41380307313464099</v>
      </c>
      <c r="AD276" s="17">
        <v>0.40107748787178099</v>
      </c>
      <c r="AE276" s="17">
        <v>0.297118521773796</v>
      </c>
      <c r="AF276" s="17"/>
      <c r="AG276" s="17">
        <v>0.39743355996882601</v>
      </c>
      <c r="AH276" s="17">
        <v>0.39356567190126901</v>
      </c>
      <c r="AI276" s="17">
        <v>0.40050869751581197</v>
      </c>
      <c r="AJ276" s="17">
        <v>0.422288461094877</v>
      </c>
      <c r="AK276" s="17"/>
      <c r="AL276" s="17">
        <v>0.37740592065493</v>
      </c>
      <c r="AM276" s="17">
        <v>0.36075701215476202</v>
      </c>
      <c r="AN276" s="17">
        <v>0.38506383635961799</v>
      </c>
      <c r="AO276" s="17">
        <v>0.39608775891945502</v>
      </c>
      <c r="AP276" s="17">
        <v>0.33667140789437</v>
      </c>
      <c r="AQ276" s="17"/>
      <c r="AR276" s="17">
        <v>0.323006306367912</v>
      </c>
      <c r="AS276" s="17">
        <v>0.38074074811806802</v>
      </c>
      <c r="AT276" s="17">
        <v>0.39560705533118001</v>
      </c>
      <c r="AU276" s="17">
        <v>0.39070232820036399</v>
      </c>
      <c r="AV276" s="17">
        <v>0.41747903316526902</v>
      </c>
      <c r="AW276" s="17"/>
      <c r="AX276" s="17">
        <v>0.32402356481078198</v>
      </c>
      <c r="AY276" s="17">
        <v>0.42310814387483903</v>
      </c>
      <c r="AZ276" s="17">
        <v>0.38807555244178399</v>
      </c>
      <c r="BA276" s="17">
        <v>0.42764121002730698</v>
      </c>
      <c r="BB276" s="17">
        <v>0.35385391747698802</v>
      </c>
      <c r="BC276" s="17">
        <v>0.33435502146407597</v>
      </c>
      <c r="BD276" s="17"/>
      <c r="BE276" s="17">
        <v>0.366905593298267</v>
      </c>
      <c r="BF276" s="17">
        <v>0.35626583482573698</v>
      </c>
      <c r="BG276" s="17">
        <v>0.43566646736637699</v>
      </c>
      <c r="BH276" s="17"/>
      <c r="BI276" s="17">
        <v>0.37591659318638099</v>
      </c>
      <c r="BJ276" s="17">
        <v>0.38638292496995302</v>
      </c>
      <c r="BK276" s="17"/>
      <c r="BL276" s="17">
        <v>0.43707968189164997</v>
      </c>
      <c r="BM276" s="17">
        <v>0.37417672062704399</v>
      </c>
      <c r="BN276" s="17">
        <v>0.29886348540400798</v>
      </c>
      <c r="BO276" s="17">
        <v>0.33971667091608998</v>
      </c>
      <c r="BP276" s="17">
        <v>0.35338330284965003</v>
      </c>
      <c r="BQ276" s="17"/>
      <c r="BR276" s="17">
        <v>0.396529334288793</v>
      </c>
      <c r="BS276" s="17">
        <v>0.315630561818454</v>
      </c>
      <c r="BT276" s="17">
        <v>0.33850874209145998</v>
      </c>
      <c r="BU276" s="17">
        <v>0.33982849282224198</v>
      </c>
      <c r="BV276" s="17"/>
      <c r="BW276" s="17">
        <v>0.41874294028577502</v>
      </c>
      <c r="BX276" s="17">
        <v>0.40584969601219001</v>
      </c>
      <c r="BY276" s="17">
        <v>0.38818319616444402</v>
      </c>
      <c r="BZ276" s="17">
        <v>0.39281680425149601</v>
      </c>
      <c r="CA276" s="17">
        <v>0.32698115575250802</v>
      </c>
      <c r="CB276" s="17"/>
      <c r="CC276" s="17">
        <v>0.31763710368263398</v>
      </c>
      <c r="CD276" s="17">
        <v>0.35251325080192297</v>
      </c>
      <c r="CE276" s="17">
        <v>0.31666886153357698</v>
      </c>
      <c r="CF276" s="17">
        <v>0.39169850717214399</v>
      </c>
      <c r="CG276" s="17">
        <v>0.40769000875846201</v>
      </c>
      <c r="CH276" s="17">
        <v>0.37523398162145799</v>
      </c>
      <c r="CI276" s="17">
        <v>0.42509625245965499</v>
      </c>
      <c r="CJ276" s="17">
        <v>0.435375041191013</v>
      </c>
      <c r="CK276" s="17">
        <v>0.42052160021415602</v>
      </c>
      <c r="CL276" s="17">
        <v>0.44128252181114003</v>
      </c>
    </row>
    <row r="277" spans="2:90" x14ac:dyDescent="0.25">
      <c r="B277" t="s">
        <v>230</v>
      </c>
      <c r="C277" s="17">
        <v>0.36702938165492499</v>
      </c>
      <c r="D277" s="17">
        <v>0.39315120250303098</v>
      </c>
      <c r="E277" s="17">
        <v>0.34211605181652399</v>
      </c>
      <c r="F277" s="17"/>
      <c r="G277" s="17">
        <v>0.26811630821245902</v>
      </c>
      <c r="H277" s="17">
        <v>0.30412102789818102</v>
      </c>
      <c r="I277" s="17">
        <v>0.35653044116186799</v>
      </c>
      <c r="J277" s="17">
        <v>0.36475368629992599</v>
      </c>
      <c r="K277" s="17">
        <v>0.39697914355776098</v>
      </c>
      <c r="L277" s="17">
        <v>0.44568285404544</v>
      </c>
      <c r="M277" s="17"/>
      <c r="N277" s="17">
        <v>0.433123300889458</v>
      </c>
      <c r="O277" s="17">
        <v>0.39697338970430901</v>
      </c>
      <c r="P277" s="17">
        <v>0.34680899349218403</v>
      </c>
      <c r="Q277" s="17">
        <v>0.279124373419118</v>
      </c>
      <c r="R277" s="17"/>
      <c r="S277" s="17">
        <v>0.34123818516034998</v>
      </c>
      <c r="T277" s="17">
        <v>0.40259406018969401</v>
      </c>
      <c r="U277" s="17">
        <v>0.39439039821518301</v>
      </c>
      <c r="V277" s="17">
        <v>0.33329386914274101</v>
      </c>
      <c r="W277" s="17">
        <v>0.37974917542925202</v>
      </c>
      <c r="X277" s="17">
        <v>0.33789526942840398</v>
      </c>
      <c r="Y277" s="17">
        <v>0.38206813255727901</v>
      </c>
      <c r="Z277" s="17">
        <v>0.35970534243479102</v>
      </c>
      <c r="AA277" s="17">
        <v>0.36709751271487401</v>
      </c>
      <c r="AB277" s="17"/>
      <c r="AC277" s="17">
        <v>0.36368000321862398</v>
      </c>
      <c r="AD277" s="17">
        <v>0.41897538724302902</v>
      </c>
      <c r="AE277" s="17">
        <v>0.29005857707825899</v>
      </c>
      <c r="AF277" s="17"/>
      <c r="AG277" s="17">
        <v>0.42341906863821899</v>
      </c>
      <c r="AH277" s="17">
        <v>0.37195302821881698</v>
      </c>
      <c r="AI277" s="17">
        <v>0.43671788090839098</v>
      </c>
      <c r="AJ277" s="17">
        <v>0.35328900571911898</v>
      </c>
      <c r="AK277" s="17"/>
      <c r="AL277" s="17">
        <v>0.32834418524567799</v>
      </c>
      <c r="AM277" s="17">
        <v>0.339139765935148</v>
      </c>
      <c r="AN277" s="17">
        <v>0.40730327288673202</v>
      </c>
      <c r="AO277" s="17">
        <v>0.41573515707587499</v>
      </c>
      <c r="AP277" s="17">
        <v>0.47162409438155301</v>
      </c>
      <c r="AQ277" s="17"/>
      <c r="AR277" s="17">
        <v>0.28976525757153299</v>
      </c>
      <c r="AS277" s="17">
        <v>0.31699227363791399</v>
      </c>
      <c r="AT277" s="17">
        <v>0.38658449691444402</v>
      </c>
      <c r="AU277" s="17">
        <v>0.41748044550937402</v>
      </c>
      <c r="AV277" s="17">
        <v>0.45588595391237902</v>
      </c>
      <c r="AW277" s="17"/>
      <c r="AX277" s="17">
        <v>0.33403843668887601</v>
      </c>
      <c r="AY277" s="17">
        <v>0.37609251275315397</v>
      </c>
      <c r="AZ277" s="17">
        <v>0.351102004567313</v>
      </c>
      <c r="BA277" s="17">
        <v>0.37953501181066701</v>
      </c>
      <c r="BB277" s="17">
        <v>0.40096036777253702</v>
      </c>
      <c r="BC277" s="17">
        <v>0.38296235586962302</v>
      </c>
      <c r="BD277" s="17"/>
      <c r="BE277" s="17">
        <v>0.346295762528743</v>
      </c>
      <c r="BF277" s="17">
        <v>0.36038108060469098</v>
      </c>
      <c r="BG277" s="17">
        <v>0.40250209866735298</v>
      </c>
      <c r="BH277" s="17"/>
      <c r="BI277" s="17">
        <v>0.36485887594569999</v>
      </c>
      <c r="BJ277" s="17">
        <v>0.36758042377609201</v>
      </c>
      <c r="BK277" s="17"/>
      <c r="BL277" s="17">
        <v>0.424881406793858</v>
      </c>
      <c r="BM277" s="17">
        <v>0.37149381653679697</v>
      </c>
      <c r="BN277" s="17">
        <v>0.29382622156525101</v>
      </c>
      <c r="BO277" s="17">
        <v>0.28727358575037198</v>
      </c>
      <c r="BP277" s="17">
        <v>0.31611801693547897</v>
      </c>
      <c r="BQ277" s="17"/>
      <c r="BR277" s="17">
        <v>0.37918532692064799</v>
      </c>
      <c r="BS277" s="17">
        <v>0.29796024520201603</v>
      </c>
      <c r="BT277" s="17">
        <v>0.32333589238032701</v>
      </c>
      <c r="BU277" s="17">
        <v>0.31542726207655503</v>
      </c>
      <c r="BV277" s="17"/>
      <c r="BW277" s="17">
        <v>0.35649484596099101</v>
      </c>
      <c r="BX277" s="17">
        <v>0.40964136410082902</v>
      </c>
      <c r="BY277" s="17">
        <v>0.38818857274271501</v>
      </c>
      <c r="BZ277" s="17">
        <v>0.37088470709132998</v>
      </c>
      <c r="CA277" s="17">
        <v>0.31222080231017202</v>
      </c>
      <c r="CB277" s="17"/>
      <c r="CC277" s="17">
        <v>0.30542008198037102</v>
      </c>
      <c r="CD277" s="17">
        <v>0.31132181249767199</v>
      </c>
      <c r="CE277" s="17">
        <v>0.34428546603437399</v>
      </c>
      <c r="CF277" s="17">
        <v>0.365572312308724</v>
      </c>
      <c r="CG277" s="17">
        <v>0.39528109832721497</v>
      </c>
      <c r="CH277" s="17">
        <v>0.381358163512165</v>
      </c>
      <c r="CI277" s="17">
        <v>0.39492911541492598</v>
      </c>
      <c r="CJ277" s="17">
        <v>0.39993495288445502</v>
      </c>
      <c r="CK277" s="17">
        <v>0.36451578999018902</v>
      </c>
      <c r="CL277" s="17">
        <v>0.42405754712131899</v>
      </c>
    </row>
    <row r="278" spans="2:90" x14ac:dyDescent="0.25">
      <c r="B278" t="s">
        <v>231</v>
      </c>
      <c r="C278" s="17">
        <v>0.33822954998579302</v>
      </c>
      <c r="D278" s="17">
        <v>0.312304222066419</v>
      </c>
      <c r="E278" s="17">
        <v>0.36355057786279998</v>
      </c>
      <c r="F278" s="17"/>
      <c r="G278" s="17">
        <v>0.32498107307374702</v>
      </c>
      <c r="H278" s="17">
        <v>0.298636782517952</v>
      </c>
      <c r="I278" s="17">
        <v>0.31931070282077101</v>
      </c>
      <c r="J278" s="17">
        <v>0.29563005924978297</v>
      </c>
      <c r="K278" s="17">
        <v>0.34046624583901502</v>
      </c>
      <c r="L278" s="17">
        <v>0.41505385237889098</v>
      </c>
      <c r="M278" s="17"/>
      <c r="N278" s="17">
        <v>0.37832775077675801</v>
      </c>
      <c r="O278" s="17">
        <v>0.33370097451764502</v>
      </c>
      <c r="P278" s="17">
        <v>0.331268194301226</v>
      </c>
      <c r="Q278" s="17">
        <v>0.30539259593433099</v>
      </c>
      <c r="R278" s="17"/>
      <c r="S278" s="17">
        <v>0.36053523978935298</v>
      </c>
      <c r="T278" s="17">
        <v>0.31934341394895399</v>
      </c>
      <c r="U278" s="17">
        <v>0.33991908333176502</v>
      </c>
      <c r="V278" s="17">
        <v>0.35931425896741698</v>
      </c>
      <c r="W278" s="17">
        <v>0.36884223874412803</v>
      </c>
      <c r="X278" s="17">
        <v>0.31326944344913399</v>
      </c>
      <c r="Y278" s="17">
        <v>0.322272651187065</v>
      </c>
      <c r="Z278" s="17">
        <v>0.25031416538441098</v>
      </c>
      <c r="AA278" s="17">
        <v>0.360141079735601</v>
      </c>
      <c r="AB278" s="17"/>
      <c r="AC278" s="17">
        <v>0.33372608188472502</v>
      </c>
      <c r="AD278" s="17">
        <v>0.350232501179433</v>
      </c>
      <c r="AE278" s="17">
        <v>0.32713142939407802</v>
      </c>
      <c r="AF278" s="17"/>
      <c r="AG278" s="17">
        <v>0.334816089614552</v>
      </c>
      <c r="AH278" s="17">
        <v>0.374614257343034</v>
      </c>
      <c r="AI278" s="17">
        <v>0.374951334316593</v>
      </c>
      <c r="AJ278" s="17">
        <v>0.31387111873728102</v>
      </c>
      <c r="AK278" s="17"/>
      <c r="AL278" s="17">
        <v>0.320205277774123</v>
      </c>
      <c r="AM278" s="17">
        <v>0.31254037740671697</v>
      </c>
      <c r="AN278" s="17">
        <v>0.35548171009685497</v>
      </c>
      <c r="AO278" s="17">
        <v>0.38298854976061902</v>
      </c>
      <c r="AP278" s="17">
        <v>0.35366710063303097</v>
      </c>
      <c r="AQ278" s="17"/>
      <c r="AR278" s="17">
        <v>0.31361769033321002</v>
      </c>
      <c r="AS278" s="17">
        <v>0.32695132545995298</v>
      </c>
      <c r="AT278" s="17">
        <v>0.33257963586042499</v>
      </c>
      <c r="AU278" s="17">
        <v>0.36197927849966599</v>
      </c>
      <c r="AV278" s="17">
        <v>0.37354790545459898</v>
      </c>
      <c r="AW278" s="17"/>
      <c r="AX278" s="17">
        <v>0.34554852562933602</v>
      </c>
      <c r="AY278" s="17">
        <v>0.32970533193324902</v>
      </c>
      <c r="AZ278" s="17">
        <v>0.298164643326565</v>
      </c>
      <c r="BA278" s="17">
        <v>0.35703708295872599</v>
      </c>
      <c r="BB278" s="17">
        <v>0.33385314479606998</v>
      </c>
      <c r="BC278" s="17">
        <v>0.39264393642833001</v>
      </c>
      <c r="BD278" s="17"/>
      <c r="BE278" s="17">
        <v>0.30816675306327901</v>
      </c>
      <c r="BF278" s="17">
        <v>0.340108648393318</v>
      </c>
      <c r="BG278" s="17">
        <v>0.37727032339053101</v>
      </c>
      <c r="BH278" s="17"/>
      <c r="BI278" s="17">
        <v>0.37324519708443399</v>
      </c>
      <c r="BJ278" s="17">
        <v>0.32933987217050398</v>
      </c>
      <c r="BK278" s="17"/>
      <c r="BL278" s="17">
        <v>0.35477093582467401</v>
      </c>
      <c r="BM278" s="17">
        <v>0.30256795716474499</v>
      </c>
      <c r="BN278" s="17">
        <v>0.32520162415735399</v>
      </c>
      <c r="BO278" s="17">
        <v>0.29802328071647399</v>
      </c>
      <c r="BP278" s="17">
        <v>0.374374820288216</v>
      </c>
      <c r="BQ278" s="17"/>
      <c r="BR278" s="17">
        <v>0.33141683511690101</v>
      </c>
      <c r="BS278" s="17">
        <v>0.32750134809715897</v>
      </c>
      <c r="BT278" s="17">
        <v>0.431797434921743</v>
      </c>
      <c r="BU278" s="17">
        <v>0.37207150288646901</v>
      </c>
      <c r="BV278" s="17"/>
      <c r="BW278" s="17">
        <v>0.330514606905919</v>
      </c>
      <c r="BX278" s="17">
        <v>0.34590824695512201</v>
      </c>
      <c r="BY278" s="17">
        <v>0.36452176556247001</v>
      </c>
      <c r="BZ278" s="17">
        <v>0.32993565881418602</v>
      </c>
      <c r="CA278" s="17">
        <v>0.32347636362746401</v>
      </c>
      <c r="CB278" s="17"/>
      <c r="CC278" s="17">
        <v>0.31499085480942102</v>
      </c>
      <c r="CD278" s="17">
        <v>0.295658856524116</v>
      </c>
      <c r="CE278" s="17">
        <v>0.347105779060913</v>
      </c>
      <c r="CF278" s="17">
        <v>0.328005779055209</v>
      </c>
      <c r="CG278" s="17">
        <v>0.36764154829453199</v>
      </c>
      <c r="CH278" s="17">
        <v>0.36905719768492901</v>
      </c>
      <c r="CI278" s="17">
        <v>0.31825701572063603</v>
      </c>
      <c r="CJ278" s="17">
        <v>0.36008367539020403</v>
      </c>
      <c r="CK278" s="17">
        <v>0.31081384908522702</v>
      </c>
      <c r="CL278" s="17">
        <v>0.37835678173360998</v>
      </c>
    </row>
    <row r="279" spans="2:90" x14ac:dyDescent="0.25">
      <c r="B279" t="s">
        <v>232</v>
      </c>
      <c r="C279" s="17">
        <v>0.24014612040154801</v>
      </c>
      <c r="D279" s="17">
        <v>0.227678833476502</v>
      </c>
      <c r="E279" s="17">
        <v>0.25038121353283299</v>
      </c>
      <c r="F279" s="17"/>
      <c r="G279" s="17">
        <v>0.31274285254366002</v>
      </c>
      <c r="H279" s="17">
        <v>0.22836013323403501</v>
      </c>
      <c r="I279" s="17">
        <v>0.225608869396516</v>
      </c>
      <c r="J279" s="17">
        <v>0.21844727468949601</v>
      </c>
      <c r="K279" s="17">
        <v>0.223324219226325</v>
      </c>
      <c r="L279" s="17">
        <v>0.25327177468418</v>
      </c>
      <c r="M279" s="17"/>
      <c r="N279" s="17">
        <v>0.290794889969405</v>
      </c>
      <c r="O279" s="17">
        <v>0.247940258033928</v>
      </c>
      <c r="P279" s="17">
        <v>0.20276991788802101</v>
      </c>
      <c r="Q279" s="17">
        <v>0.209153617104027</v>
      </c>
      <c r="R279" s="17"/>
      <c r="S279" s="17">
        <v>0.20151869570995701</v>
      </c>
      <c r="T279" s="17">
        <v>0.25720629209871998</v>
      </c>
      <c r="U279" s="17">
        <v>0.26042338180963398</v>
      </c>
      <c r="V279" s="17">
        <v>0.22680905794668299</v>
      </c>
      <c r="W279" s="17">
        <v>0.285757748196101</v>
      </c>
      <c r="X279" s="17">
        <v>0.21947292655973999</v>
      </c>
      <c r="Y279" s="17">
        <v>0.25900225612042299</v>
      </c>
      <c r="Z279" s="17">
        <v>0.239602013746467</v>
      </c>
      <c r="AA279" s="17">
        <v>0.2331005772261</v>
      </c>
      <c r="AB279" s="17"/>
      <c r="AC279" s="17">
        <v>0.21876892240173801</v>
      </c>
      <c r="AD279" s="17">
        <v>0.263034292246004</v>
      </c>
      <c r="AE279" s="17">
        <v>0.20138835382374301</v>
      </c>
      <c r="AF279" s="17"/>
      <c r="AG279" s="17">
        <v>0.238859731498584</v>
      </c>
      <c r="AH279" s="17">
        <v>0.27057018640789698</v>
      </c>
      <c r="AI279" s="17">
        <v>0.277095127714858</v>
      </c>
      <c r="AJ279" s="17">
        <v>0.23127227041731199</v>
      </c>
      <c r="AK279" s="17"/>
      <c r="AL279" s="17">
        <v>0.19022503120489401</v>
      </c>
      <c r="AM279" s="17">
        <v>0.26466570288653302</v>
      </c>
      <c r="AN279" s="17">
        <v>0.246880854842839</v>
      </c>
      <c r="AO279" s="17">
        <v>0.33321912038594298</v>
      </c>
      <c r="AP279" s="17">
        <v>0.32042046287340797</v>
      </c>
      <c r="AQ279" s="17"/>
      <c r="AR279" s="17">
        <v>0.19681499499976601</v>
      </c>
      <c r="AS279" s="17">
        <v>0.2293788535038</v>
      </c>
      <c r="AT279" s="17">
        <v>0.24264648990661</v>
      </c>
      <c r="AU279" s="17">
        <v>0.26236770289677702</v>
      </c>
      <c r="AV279" s="17">
        <v>0.29496971034828001</v>
      </c>
      <c r="AW279" s="17"/>
      <c r="AX279" s="17">
        <v>0.23282969752101801</v>
      </c>
      <c r="AY279" s="17">
        <v>0.23219721012085101</v>
      </c>
      <c r="AZ279" s="17">
        <v>0.23577725013582401</v>
      </c>
      <c r="BA279" s="17">
        <v>0.21026887306763101</v>
      </c>
      <c r="BB279" s="17">
        <v>0.28450792099945099</v>
      </c>
      <c r="BC279" s="17">
        <v>0.32975557256264099</v>
      </c>
      <c r="BD279" s="17"/>
      <c r="BE279" s="17">
        <v>0.24408911945881001</v>
      </c>
      <c r="BF279" s="17">
        <v>0.24040782479675299</v>
      </c>
      <c r="BG279" s="17">
        <v>0.23581508324219899</v>
      </c>
      <c r="BH279" s="17"/>
      <c r="BI279" s="17">
        <v>0.24918659872478699</v>
      </c>
      <c r="BJ279" s="17">
        <v>0.237850948207149</v>
      </c>
      <c r="BK279" s="17"/>
      <c r="BL279" s="17">
        <v>0.252372175693028</v>
      </c>
      <c r="BM279" s="17">
        <v>0.22784955783580299</v>
      </c>
      <c r="BN279" s="17">
        <v>0.203063239882115</v>
      </c>
      <c r="BO279" s="17">
        <v>0.23896283538473301</v>
      </c>
      <c r="BP279" s="17">
        <v>0.249241114877675</v>
      </c>
      <c r="BQ279" s="17"/>
      <c r="BR279" s="17">
        <v>0.23688718124206201</v>
      </c>
      <c r="BS279" s="17">
        <v>0.233615222532984</v>
      </c>
      <c r="BT279" s="17">
        <v>0.27925935398261498</v>
      </c>
      <c r="BU279" s="17">
        <v>0.27862977759077201</v>
      </c>
      <c r="BV279" s="17"/>
      <c r="BW279" s="17">
        <v>0.23592858941579301</v>
      </c>
      <c r="BX279" s="17">
        <v>0.24538663318939299</v>
      </c>
      <c r="BY279" s="17">
        <v>0.242755666891874</v>
      </c>
      <c r="BZ279" s="17">
        <v>0.26155802821392798</v>
      </c>
      <c r="CA279" s="17">
        <v>0.21039549026601001</v>
      </c>
      <c r="CB279" s="17"/>
      <c r="CC279" s="17">
        <v>0.20173592530655199</v>
      </c>
      <c r="CD279" s="17">
        <v>0.21383372163800901</v>
      </c>
      <c r="CE279" s="17">
        <v>0.22500405359714301</v>
      </c>
      <c r="CF279" s="17">
        <v>0.235555798131421</v>
      </c>
      <c r="CG279" s="17">
        <v>0.27439892110260999</v>
      </c>
      <c r="CH279" s="17">
        <v>0.26116766570053901</v>
      </c>
      <c r="CI279" s="17">
        <v>0.25078998690932203</v>
      </c>
      <c r="CJ279" s="17">
        <v>0.204626628999548</v>
      </c>
      <c r="CK279" s="17">
        <v>0.230633391487892</v>
      </c>
      <c r="CL279" s="17">
        <v>0.287512274216637</v>
      </c>
    </row>
    <row r="280" spans="2:90" x14ac:dyDescent="0.25">
      <c r="B280" t="s">
        <v>233</v>
      </c>
      <c r="C280" s="17">
        <v>0.232377778514022</v>
      </c>
      <c r="D280" s="17">
        <v>0.235514929844716</v>
      </c>
      <c r="E280" s="17">
        <v>0.230042619676183</v>
      </c>
      <c r="F280" s="17"/>
      <c r="G280" s="17">
        <v>0.26962344682414402</v>
      </c>
      <c r="H280" s="17">
        <v>0.27345724562787799</v>
      </c>
      <c r="I280" s="17">
        <v>0.25210410812606299</v>
      </c>
      <c r="J280" s="17">
        <v>0.21707202594285199</v>
      </c>
      <c r="K280" s="17">
        <v>0.207043388837819</v>
      </c>
      <c r="L280" s="17">
        <v>0.200198923522106</v>
      </c>
      <c r="M280" s="17"/>
      <c r="N280" s="17">
        <v>0.255586084900429</v>
      </c>
      <c r="O280" s="17">
        <v>0.23166373368644799</v>
      </c>
      <c r="P280" s="17">
        <v>0.236293589219158</v>
      </c>
      <c r="Q280" s="17">
        <v>0.205267917682878</v>
      </c>
      <c r="R280" s="17"/>
      <c r="S280" s="17">
        <v>0.29457748094449598</v>
      </c>
      <c r="T280" s="17">
        <v>0.23327881602195599</v>
      </c>
      <c r="U280" s="17">
        <v>0.20224156324466899</v>
      </c>
      <c r="V280" s="17">
        <v>0.19239894264412899</v>
      </c>
      <c r="W280" s="17">
        <v>0.20800272728004501</v>
      </c>
      <c r="X280" s="17">
        <v>0.27047668794741803</v>
      </c>
      <c r="Y280" s="17">
        <v>0.20795159488108</v>
      </c>
      <c r="Z280" s="17">
        <v>0.22023852851826101</v>
      </c>
      <c r="AA280" s="17">
        <v>0.222205744841113</v>
      </c>
      <c r="AB280" s="17"/>
      <c r="AC280" s="17">
        <v>0.21753926631346801</v>
      </c>
      <c r="AD280" s="17">
        <v>0.23584468837558301</v>
      </c>
      <c r="AE280" s="17">
        <v>0.251501710596089</v>
      </c>
      <c r="AF280" s="17"/>
      <c r="AG280" s="17">
        <v>0.22516315978349799</v>
      </c>
      <c r="AH280" s="17">
        <v>0.28105735869524201</v>
      </c>
      <c r="AI280" s="17">
        <v>0.22131665449878399</v>
      </c>
      <c r="AJ280" s="17">
        <v>0.23895442555604299</v>
      </c>
      <c r="AK280" s="17"/>
      <c r="AL280" s="17">
        <v>0.20982678308807601</v>
      </c>
      <c r="AM280" s="17">
        <v>0.22985522722924601</v>
      </c>
      <c r="AN280" s="17">
        <v>0.22362431135572799</v>
      </c>
      <c r="AO280" s="17">
        <v>0.294976261560013</v>
      </c>
      <c r="AP280" s="17">
        <v>0.41461243579971901</v>
      </c>
      <c r="AQ280" s="17"/>
      <c r="AR280" s="17">
        <v>0.21877783080089699</v>
      </c>
      <c r="AS280" s="17">
        <v>0.22213135578604301</v>
      </c>
      <c r="AT280" s="17">
        <v>0.21679849784906999</v>
      </c>
      <c r="AU280" s="17">
        <v>0.24955521204900899</v>
      </c>
      <c r="AV280" s="17">
        <v>0.29375030834339</v>
      </c>
      <c r="AW280" s="17"/>
      <c r="AX280" s="17">
        <v>0.29962951375226199</v>
      </c>
      <c r="AY280" s="17">
        <v>0.22933711129860401</v>
      </c>
      <c r="AZ280" s="17">
        <v>0.21806145066574101</v>
      </c>
      <c r="BA280" s="17">
        <v>0.21684065642188499</v>
      </c>
      <c r="BB280" s="17">
        <v>0.14475688904452599</v>
      </c>
      <c r="BC280" s="17">
        <v>0.22435879498588501</v>
      </c>
      <c r="BD280" s="17"/>
      <c r="BE280" s="17">
        <v>0.204954993321876</v>
      </c>
      <c r="BF280" s="17">
        <v>0.29169990468739698</v>
      </c>
      <c r="BG280" s="17">
        <v>0.21253306659249699</v>
      </c>
      <c r="BH280" s="17"/>
      <c r="BI280" s="17">
        <v>0.222208957908546</v>
      </c>
      <c r="BJ280" s="17">
        <v>0.23495941119639099</v>
      </c>
      <c r="BK280" s="17"/>
      <c r="BL280" s="17">
        <v>0.20116836486596101</v>
      </c>
      <c r="BM280" s="17">
        <v>0.24771663894506901</v>
      </c>
      <c r="BN280" s="17">
        <v>0.25873361802603001</v>
      </c>
      <c r="BO280" s="17">
        <v>0.22920913399802201</v>
      </c>
      <c r="BP280" s="17">
        <v>0.27270953072118598</v>
      </c>
      <c r="BQ280" s="17"/>
      <c r="BR280" s="17">
        <v>0.21474378378558501</v>
      </c>
      <c r="BS280" s="17">
        <v>0.25117295660400601</v>
      </c>
      <c r="BT280" s="17">
        <v>0.38064228030845498</v>
      </c>
      <c r="BU280" s="17">
        <v>0.34521226000885302</v>
      </c>
      <c r="BV280" s="17"/>
      <c r="BW280" s="17">
        <v>0.221801142556038</v>
      </c>
      <c r="BX280" s="17">
        <v>0.22331349441472001</v>
      </c>
      <c r="BY280" s="17">
        <v>0.230089291605164</v>
      </c>
      <c r="BZ280" s="17">
        <v>0.23090714501170001</v>
      </c>
      <c r="CA280" s="17">
        <v>0.24599402621327501</v>
      </c>
      <c r="CB280" s="17"/>
      <c r="CC280" s="17">
        <v>0.237543125451495</v>
      </c>
      <c r="CD280" s="17">
        <v>0.25837913513871602</v>
      </c>
      <c r="CE280" s="17">
        <v>0.27876258252422198</v>
      </c>
      <c r="CF280" s="17">
        <v>0.23198497713577099</v>
      </c>
      <c r="CG280" s="17">
        <v>0.246663275535601</v>
      </c>
      <c r="CH280" s="17">
        <v>0.20086104306313299</v>
      </c>
      <c r="CI280" s="17">
        <v>0.207399688851402</v>
      </c>
      <c r="CJ280" s="17">
        <v>0.21486935947088601</v>
      </c>
      <c r="CK280" s="17">
        <v>0.20499104713395699</v>
      </c>
      <c r="CL280" s="17">
        <v>0.207275604975731</v>
      </c>
    </row>
    <row r="281" spans="2:90" x14ac:dyDescent="0.25">
      <c r="B281" t="s">
        <v>234</v>
      </c>
      <c r="C281" s="17">
        <v>0.218715412634019</v>
      </c>
      <c r="D281" s="17">
        <v>0.22245098945106301</v>
      </c>
      <c r="E281" s="17">
        <v>0.21471828954294001</v>
      </c>
      <c r="F281" s="17"/>
      <c r="G281" s="17">
        <v>0.27401071488683698</v>
      </c>
      <c r="H281" s="17">
        <v>0.26105223956129198</v>
      </c>
      <c r="I281" s="17">
        <v>0.23147962164136399</v>
      </c>
      <c r="J281" s="17">
        <v>0.20356754953735501</v>
      </c>
      <c r="K281" s="17">
        <v>0.175746961635112</v>
      </c>
      <c r="L281" s="17">
        <v>0.19425832321435901</v>
      </c>
      <c r="M281" s="17"/>
      <c r="N281" s="17">
        <v>0.241447504462969</v>
      </c>
      <c r="O281" s="17">
        <v>0.20999552613994199</v>
      </c>
      <c r="P281" s="17">
        <v>0.22182192147400601</v>
      </c>
      <c r="Q281" s="17">
        <v>0.20116103991550999</v>
      </c>
      <c r="R281" s="17"/>
      <c r="S281" s="17">
        <v>0.24563772165534201</v>
      </c>
      <c r="T281" s="17">
        <v>0.20349667664236001</v>
      </c>
      <c r="U281" s="17">
        <v>0.24704456616619799</v>
      </c>
      <c r="V281" s="17">
        <v>0.19829856622445899</v>
      </c>
      <c r="W281" s="17">
        <v>0.212876211590807</v>
      </c>
      <c r="X281" s="17">
        <v>0.25101270854102797</v>
      </c>
      <c r="Y281" s="17">
        <v>0.187491686091979</v>
      </c>
      <c r="Z281" s="17">
        <v>0.15422715722268199</v>
      </c>
      <c r="AA281" s="17">
        <v>0.225683994676974</v>
      </c>
      <c r="AB281" s="17"/>
      <c r="AC281" s="17">
        <v>0.19438953183519</v>
      </c>
      <c r="AD281" s="17">
        <v>0.23131566309611801</v>
      </c>
      <c r="AE281" s="17">
        <v>0.227267422707395</v>
      </c>
      <c r="AF281" s="17"/>
      <c r="AG281" s="17">
        <v>0.20522343561431999</v>
      </c>
      <c r="AH281" s="17">
        <v>0.25607371514750799</v>
      </c>
      <c r="AI281" s="17">
        <v>0.24432346788707501</v>
      </c>
      <c r="AJ281" s="17">
        <v>0.21874967712402199</v>
      </c>
      <c r="AK281" s="17"/>
      <c r="AL281" s="17">
        <v>0.19142411754628599</v>
      </c>
      <c r="AM281" s="17">
        <v>0.20348753330636599</v>
      </c>
      <c r="AN281" s="17">
        <v>0.221152234680842</v>
      </c>
      <c r="AO281" s="17">
        <v>0.28875318330383798</v>
      </c>
      <c r="AP281" s="17">
        <v>0.266785572596065</v>
      </c>
      <c r="AQ281" s="17"/>
      <c r="AR281" s="17">
        <v>0.21937056137500899</v>
      </c>
      <c r="AS281" s="17">
        <v>0.21337202246241499</v>
      </c>
      <c r="AT281" s="17">
        <v>0.202004616995</v>
      </c>
      <c r="AU281" s="17">
        <v>0.237024611593254</v>
      </c>
      <c r="AV281" s="17">
        <v>0.26633841117472401</v>
      </c>
      <c r="AW281" s="17"/>
      <c r="AX281" s="17">
        <v>0.27166557237261801</v>
      </c>
      <c r="AY281" s="17">
        <v>0.192377153244566</v>
      </c>
      <c r="AZ281" s="17">
        <v>0.20715833085350599</v>
      </c>
      <c r="BA281" s="17">
        <v>0.21338010748011799</v>
      </c>
      <c r="BB281" s="17">
        <v>0.194556381550335</v>
      </c>
      <c r="BC281" s="17">
        <v>0.23146009968517001</v>
      </c>
      <c r="BD281" s="17"/>
      <c r="BE281" s="17">
        <v>0.18541251955264401</v>
      </c>
      <c r="BF281" s="17">
        <v>0.28877736773144702</v>
      </c>
      <c r="BG281" s="17">
        <v>0.19904471026758699</v>
      </c>
      <c r="BH281" s="17"/>
      <c r="BI281" s="17">
        <v>0.228402082241563</v>
      </c>
      <c r="BJ281" s="17">
        <v>0.216256187143437</v>
      </c>
      <c r="BK281" s="17"/>
      <c r="BL281" s="17">
        <v>0.19904042905834399</v>
      </c>
      <c r="BM281" s="17">
        <v>0.22156173497645501</v>
      </c>
      <c r="BN281" s="17">
        <v>0.25813319134463297</v>
      </c>
      <c r="BO281" s="17">
        <v>0.20205854105464799</v>
      </c>
      <c r="BP281" s="17">
        <v>0.250855127330122</v>
      </c>
      <c r="BQ281" s="17"/>
      <c r="BR281" s="17">
        <v>0.20620773337150999</v>
      </c>
      <c r="BS281" s="17">
        <v>0.206554543306533</v>
      </c>
      <c r="BT281" s="17">
        <v>0.32505432372575999</v>
      </c>
      <c r="BU281" s="17">
        <v>0.34617146953473299</v>
      </c>
      <c r="BV281" s="17"/>
      <c r="BW281" s="17">
        <v>0.19002425779623</v>
      </c>
      <c r="BX281" s="17">
        <v>0.20231726813529499</v>
      </c>
      <c r="BY281" s="17">
        <v>0.23470945441556601</v>
      </c>
      <c r="BZ281" s="17">
        <v>0.23028163764492801</v>
      </c>
      <c r="CA281" s="17">
        <v>0.224411084469229</v>
      </c>
      <c r="CB281" s="17"/>
      <c r="CC281" s="17">
        <v>0.22297535214667999</v>
      </c>
      <c r="CD281" s="17">
        <v>0.23805459758398101</v>
      </c>
      <c r="CE281" s="17">
        <v>0.233475592035853</v>
      </c>
      <c r="CF281" s="17">
        <v>0.19150109275462199</v>
      </c>
      <c r="CG281" s="17">
        <v>0.26443481543066999</v>
      </c>
      <c r="CH281" s="17">
        <v>0.20504460901754201</v>
      </c>
      <c r="CI281" s="17">
        <v>0.197325059214015</v>
      </c>
      <c r="CJ281" s="17">
        <v>0.21110335365245</v>
      </c>
      <c r="CK281" s="17">
        <v>0.19984684639664499</v>
      </c>
      <c r="CL281" s="17">
        <v>0.19762656694272801</v>
      </c>
    </row>
    <row r="282" spans="2:90" x14ac:dyDescent="0.25">
      <c r="B282" t="s">
        <v>235</v>
      </c>
      <c r="C282" s="17">
        <v>0.21830505889885099</v>
      </c>
      <c r="D282" s="17">
        <v>0.23411534340438001</v>
      </c>
      <c r="E282" s="17">
        <v>0.204048339250889</v>
      </c>
      <c r="F282" s="17"/>
      <c r="G282" s="17">
        <v>0.28892338285476998</v>
      </c>
      <c r="H282" s="17">
        <v>0.26059415673249697</v>
      </c>
      <c r="I282" s="17">
        <v>0.22422380653265001</v>
      </c>
      <c r="J282" s="17">
        <v>0.18380899833321701</v>
      </c>
      <c r="K282" s="17">
        <v>0.188103571605922</v>
      </c>
      <c r="L282" s="17">
        <v>0.19694081327720001</v>
      </c>
      <c r="M282" s="17"/>
      <c r="N282" s="17">
        <v>0.22723491081503899</v>
      </c>
      <c r="O282" s="17">
        <v>0.229514632118549</v>
      </c>
      <c r="P282" s="17">
        <v>0.19265454664045201</v>
      </c>
      <c r="Q282" s="17">
        <v>0.22100034819474601</v>
      </c>
      <c r="R282" s="17"/>
      <c r="S282" s="17">
        <v>0.26890110226200697</v>
      </c>
      <c r="T282" s="17">
        <v>0.20116547844410701</v>
      </c>
      <c r="U282" s="17">
        <v>0.23501990154562699</v>
      </c>
      <c r="V282" s="17">
        <v>0.17972397853810601</v>
      </c>
      <c r="W282" s="17">
        <v>0.210524112683912</v>
      </c>
      <c r="X282" s="17">
        <v>0.195741690124318</v>
      </c>
      <c r="Y282" s="17">
        <v>0.19936901667342799</v>
      </c>
      <c r="Z282" s="17">
        <v>0.22809455177619301</v>
      </c>
      <c r="AA282" s="17">
        <v>0.23244345241922501</v>
      </c>
      <c r="AB282" s="17"/>
      <c r="AC282" s="17">
        <v>0.176801303585017</v>
      </c>
      <c r="AD282" s="17">
        <v>0.241546738029769</v>
      </c>
      <c r="AE282" s="17">
        <v>0.24010167106404801</v>
      </c>
      <c r="AF282" s="17"/>
      <c r="AG282" s="17">
        <v>0.189328725059597</v>
      </c>
      <c r="AH282" s="17">
        <v>0.30349560885545601</v>
      </c>
      <c r="AI282" s="17">
        <v>0.226428384155243</v>
      </c>
      <c r="AJ282" s="17">
        <v>0.186571792295747</v>
      </c>
      <c r="AK282" s="17"/>
      <c r="AL282" s="17">
        <v>0.20698717608515199</v>
      </c>
      <c r="AM282" s="17">
        <v>0.20062793016090499</v>
      </c>
      <c r="AN282" s="17">
        <v>0.22888380724451901</v>
      </c>
      <c r="AO282" s="17">
        <v>0.25971187914282601</v>
      </c>
      <c r="AP282" s="17">
        <v>0.27275167064189698</v>
      </c>
      <c r="AQ282" s="17"/>
      <c r="AR282" s="17">
        <v>0.19088935370893501</v>
      </c>
      <c r="AS282" s="17">
        <v>0.214831128554092</v>
      </c>
      <c r="AT282" s="17">
        <v>0.233579924986277</v>
      </c>
      <c r="AU282" s="17">
        <v>0.225171362639701</v>
      </c>
      <c r="AV282" s="17">
        <v>0.24489846012534799</v>
      </c>
      <c r="AW282" s="17"/>
      <c r="AX282" s="17">
        <v>0.26017324063720898</v>
      </c>
      <c r="AY282" s="17">
        <v>0.232057909268057</v>
      </c>
      <c r="AZ282" s="17">
        <v>0.223141659157402</v>
      </c>
      <c r="BA282" s="17">
        <v>0.17122695576789901</v>
      </c>
      <c r="BB282" s="17">
        <v>0.16294995896959599</v>
      </c>
      <c r="BC282" s="17">
        <v>0.22159883374162301</v>
      </c>
      <c r="BD282" s="17"/>
      <c r="BE282" s="17">
        <v>0.19629426342738701</v>
      </c>
      <c r="BF282" s="17">
        <v>0.25473834539013801</v>
      </c>
      <c r="BG282" s="17">
        <v>0.212198934383691</v>
      </c>
      <c r="BH282" s="17"/>
      <c r="BI282" s="17">
        <v>0.228654969200345</v>
      </c>
      <c r="BJ282" s="17">
        <v>0.21567745165406099</v>
      </c>
      <c r="BK282" s="17"/>
      <c r="BL282" s="17">
        <v>0.19069017953461401</v>
      </c>
      <c r="BM282" s="17">
        <v>0.18478431796884201</v>
      </c>
      <c r="BN282" s="17">
        <v>0.21115542777768001</v>
      </c>
      <c r="BO282" s="17">
        <v>0.25847114439830798</v>
      </c>
      <c r="BP282" s="17">
        <v>0.30409848808573797</v>
      </c>
      <c r="BQ282" s="17"/>
      <c r="BR282" s="17">
        <v>0.20469461854749699</v>
      </c>
      <c r="BS282" s="17">
        <v>0.25091768099998402</v>
      </c>
      <c r="BT282" s="17">
        <v>0.35785340443877101</v>
      </c>
      <c r="BU282" s="17">
        <v>0.26059364587318601</v>
      </c>
      <c r="BV282" s="17"/>
      <c r="BW282" s="17">
        <v>0.22631213570966199</v>
      </c>
      <c r="BX282" s="17">
        <v>0.19691363053023</v>
      </c>
      <c r="BY282" s="17">
        <v>0.23794340881466999</v>
      </c>
      <c r="BZ282" s="17">
        <v>0.218184473099617</v>
      </c>
      <c r="CA282" s="17">
        <v>0.20217589174202599</v>
      </c>
      <c r="CB282" s="17"/>
      <c r="CC282" s="17">
        <v>0.21328389654941701</v>
      </c>
      <c r="CD282" s="17">
        <v>0.18568256936972899</v>
      </c>
      <c r="CE282" s="17">
        <v>0.27923824494430799</v>
      </c>
      <c r="CF282" s="17">
        <v>0.22647649203449199</v>
      </c>
      <c r="CG282" s="17">
        <v>0.19785806496688199</v>
      </c>
      <c r="CH282" s="17">
        <v>0.216074853791379</v>
      </c>
      <c r="CI282" s="17">
        <v>0.22809522666016499</v>
      </c>
      <c r="CJ282" s="17">
        <v>0.192978854854405</v>
      </c>
      <c r="CK282" s="17">
        <v>0.17999153522466699</v>
      </c>
      <c r="CL282" s="17">
        <v>0.23078526090139201</v>
      </c>
    </row>
    <row r="283" spans="2:90" x14ac:dyDescent="0.25">
      <c r="B283" t="s">
        <v>236</v>
      </c>
      <c r="C283" s="17">
        <v>0.18933441235847501</v>
      </c>
      <c r="D283" s="17">
        <v>0.19851480882600001</v>
      </c>
      <c r="E283" s="17">
        <v>0.181157750300698</v>
      </c>
      <c r="F283" s="17"/>
      <c r="G283" s="17">
        <v>0.18595304263277601</v>
      </c>
      <c r="H283" s="17">
        <v>0.23306699526451899</v>
      </c>
      <c r="I283" s="17">
        <v>0.17631076839037799</v>
      </c>
      <c r="J283" s="17">
        <v>0.17264783158761601</v>
      </c>
      <c r="K283" s="17">
        <v>0.19754017659690401</v>
      </c>
      <c r="L283" s="17">
        <v>0.17445894548489099</v>
      </c>
      <c r="M283" s="17"/>
      <c r="N283" s="17">
        <v>0.219944128098151</v>
      </c>
      <c r="O283" s="17">
        <v>0.17943805994237799</v>
      </c>
      <c r="P283" s="17">
        <v>0.18730691570323801</v>
      </c>
      <c r="Q283" s="17">
        <v>0.16898093359465799</v>
      </c>
      <c r="R283" s="17"/>
      <c r="S283" s="17">
        <v>0.214439603442799</v>
      </c>
      <c r="T283" s="17">
        <v>0.16566480963559199</v>
      </c>
      <c r="U283" s="17">
        <v>0.20604709266326801</v>
      </c>
      <c r="V283" s="17">
        <v>0.191448207365537</v>
      </c>
      <c r="W283" s="17">
        <v>0.16413488112286201</v>
      </c>
      <c r="X283" s="17">
        <v>0.18671306845967001</v>
      </c>
      <c r="Y283" s="17">
        <v>0.140521583407206</v>
      </c>
      <c r="Z283" s="17">
        <v>0.223194221978536</v>
      </c>
      <c r="AA283" s="17">
        <v>0.21692371284078299</v>
      </c>
      <c r="AB283" s="17"/>
      <c r="AC283" s="17">
        <v>0.170897002451804</v>
      </c>
      <c r="AD283" s="17">
        <v>0.22012865003456</v>
      </c>
      <c r="AE283" s="17">
        <v>0.18575758770966</v>
      </c>
      <c r="AF283" s="17"/>
      <c r="AG283" s="17">
        <v>0.18562323666577299</v>
      </c>
      <c r="AH283" s="17">
        <v>0.22418609962143901</v>
      </c>
      <c r="AI283" s="17">
        <v>0.221218236972652</v>
      </c>
      <c r="AJ283" s="17">
        <v>0.16879686362867199</v>
      </c>
      <c r="AK283" s="17"/>
      <c r="AL283" s="17">
        <v>0.168779521651992</v>
      </c>
      <c r="AM283" s="17">
        <v>0.18461212731319701</v>
      </c>
      <c r="AN283" s="17">
        <v>0.18511492857763201</v>
      </c>
      <c r="AO283" s="17">
        <v>0.25527895447677501</v>
      </c>
      <c r="AP283" s="17">
        <v>0.25601254951379598</v>
      </c>
      <c r="AQ283" s="17"/>
      <c r="AR283" s="17">
        <v>0.199121565208352</v>
      </c>
      <c r="AS283" s="17">
        <v>0.17509245540474599</v>
      </c>
      <c r="AT283" s="17">
        <v>0.17314318310371901</v>
      </c>
      <c r="AU283" s="17">
        <v>0.21983021841544301</v>
      </c>
      <c r="AV283" s="17">
        <v>0.219239949489758</v>
      </c>
      <c r="AW283" s="17"/>
      <c r="AX283" s="17">
        <v>0.23633337449356701</v>
      </c>
      <c r="AY283" s="17">
        <v>0.17816349485365601</v>
      </c>
      <c r="AZ283" s="17">
        <v>0.19706931965722099</v>
      </c>
      <c r="BA283" s="17">
        <v>0.172820945509956</v>
      </c>
      <c r="BB283" s="17">
        <v>0.13203016428088399</v>
      </c>
      <c r="BC283" s="17">
        <v>0.20355727782503499</v>
      </c>
      <c r="BD283" s="17"/>
      <c r="BE283" s="17">
        <v>0.17887049340808001</v>
      </c>
      <c r="BF283" s="17">
        <v>0.22099045787865601</v>
      </c>
      <c r="BG283" s="17">
        <v>0.17658940258942701</v>
      </c>
      <c r="BH283" s="17"/>
      <c r="BI283" s="17">
        <v>0.199008661086401</v>
      </c>
      <c r="BJ283" s="17">
        <v>0.18687834024722799</v>
      </c>
      <c r="BK283" s="17"/>
      <c r="BL283" s="17">
        <v>0.19133448275631501</v>
      </c>
      <c r="BM283" s="17">
        <v>0.18150044044772701</v>
      </c>
      <c r="BN283" s="17">
        <v>0.19259040754019</v>
      </c>
      <c r="BO283" s="17">
        <v>0.20252029627835799</v>
      </c>
      <c r="BP283" s="17">
        <v>0.19661567268750499</v>
      </c>
      <c r="BQ283" s="17"/>
      <c r="BR283" s="17">
        <v>0.17841332724072001</v>
      </c>
      <c r="BS283" s="17">
        <v>0.1833347230472</v>
      </c>
      <c r="BT283" s="17">
        <v>0.288416947270274</v>
      </c>
      <c r="BU283" s="17">
        <v>0.28618393742938902</v>
      </c>
      <c r="BV283" s="17"/>
      <c r="BW283" s="17">
        <v>0.174771904977681</v>
      </c>
      <c r="BX283" s="17">
        <v>0.18229405438725199</v>
      </c>
      <c r="BY283" s="17">
        <v>0.177568739685451</v>
      </c>
      <c r="BZ283" s="17">
        <v>0.18660856255158401</v>
      </c>
      <c r="CA283" s="17">
        <v>0.216553050593882</v>
      </c>
      <c r="CB283" s="17"/>
      <c r="CC283" s="17">
        <v>0.232376266557456</v>
      </c>
      <c r="CD283" s="17">
        <v>0.19251410400550101</v>
      </c>
      <c r="CE283" s="17">
        <v>0.219368581684563</v>
      </c>
      <c r="CF283" s="17">
        <v>0.186665694129035</v>
      </c>
      <c r="CG283" s="17">
        <v>0.18387676515294099</v>
      </c>
      <c r="CH283" s="17">
        <v>0.17819304095546801</v>
      </c>
      <c r="CI283" s="17">
        <v>0.18654020450451</v>
      </c>
      <c r="CJ283" s="17">
        <v>0.14275969804938199</v>
      </c>
      <c r="CK283" s="17">
        <v>0.17175520896489299</v>
      </c>
      <c r="CL283" s="17">
        <v>0.16386903990639701</v>
      </c>
    </row>
    <row r="284" spans="2:90" x14ac:dyDescent="0.25">
      <c r="B284" t="s">
        <v>237</v>
      </c>
      <c r="C284" s="17">
        <v>0.171063348014066</v>
      </c>
      <c r="D284" s="17">
        <v>0.18481689302419299</v>
      </c>
      <c r="E284" s="17">
        <v>0.158088096041756</v>
      </c>
      <c r="F284" s="17"/>
      <c r="G284" s="17">
        <v>0.182286201244589</v>
      </c>
      <c r="H284" s="17">
        <v>0.19666846033909</v>
      </c>
      <c r="I284" s="17">
        <v>0.16112664033094201</v>
      </c>
      <c r="J284" s="17">
        <v>0.16406258364380999</v>
      </c>
      <c r="K284" s="17">
        <v>0.168061838618179</v>
      </c>
      <c r="L284" s="17">
        <v>0.161378452200624</v>
      </c>
      <c r="M284" s="17"/>
      <c r="N284" s="17">
        <v>0.177357196613948</v>
      </c>
      <c r="O284" s="17">
        <v>0.180658170836308</v>
      </c>
      <c r="P284" s="17">
        <v>0.15796479663889201</v>
      </c>
      <c r="Q284" s="17">
        <v>0.16361937789654701</v>
      </c>
      <c r="R284" s="17"/>
      <c r="S284" s="17">
        <v>0.204536540091209</v>
      </c>
      <c r="T284" s="17">
        <v>0.19728237143539201</v>
      </c>
      <c r="U284" s="17">
        <v>0.144449225401001</v>
      </c>
      <c r="V284" s="17">
        <v>0.15335840734630601</v>
      </c>
      <c r="W284" s="17">
        <v>0.155608838393541</v>
      </c>
      <c r="X284" s="17">
        <v>0.153553319643739</v>
      </c>
      <c r="Y284" s="17">
        <v>0.19580310978165599</v>
      </c>
      <c r="Z284" s="17">
        <v>0.14998646098671201</v>
      </c>
      <c r="AA284" s="17">
        <v>0.147311698892062</v>
      </c>
      <c r="AB284" s="17"/>
      <c r="AC284" s="17">
        <v>0.16533485938253001</v>
      </c>
      <c r="AD284" s="17">
        <v>0.187564535685499</v>
      </c>
      <c r="AE284" s="17">
        <v>0.17612824347087</v>
      </c>
      <c r="AF284" s="17"/>
      <c r="AG284" s="17">
        <v>0.19215252702334101</v>
      </c>
      <c r="AH284" s="17">
        <v>0.169617798962824</v>
      </c>
      <c r="AI284" s="17">
        <v>0.16838869023164399</v>
      </c>
      <c r="AJ284" s="17">
        <v>0.17680041780408701</v>
      </c>
      <c r="AK284" s="17"/>
      <c r="AL284" s="17">
        <v>0.155781949281348</v>
      </c>
      <c r="AM284" s="17">
        <v>0.15734019588954401</v>
      </c>
      <c r="AN284" s="17">
        <v>0.208260979609554</v>
      </c>
      <c r="AO284" s="17">
        <v>0.163242347689214</v>
      </c>
      <c r="AP284" s="17">
        <v>0.21077205950754299</v>
      </c>
      <c r="AQ284" s="17"/>
      <c r="AR284" s="17">
        <v>0.14293489978513699</v>
      </c>
      <c r="AS284" s="17">
        <v>0.14414469221468901</v>
      </c>
      <c r="AT284" s="17">
        <v>0.18411208796423101</v>
      </c>
      <c r="AU284" s="17">
        <v>0.17869208574908599</v>
      </c>
      <c r="AV284" s="17">
        <v>0.22840143017304201</v>
      </c>
      <c r="AW284" s="17"/>
      <c r="AX284" s="17">
        <v>0.18247626549565699</v>
      </c>
      <c r="AY284" s="17">
        <v>0.15642875945859999</v>
      </c>
      <c r="AZ284" s="17">
        <v>0.176779703086372</v>
      </c>
      <c r="BA284" s="17">
        <v>0.17969427408718999</v>
      </c>
      <c r="BB284" s="17">
        <v>0.152436186207067</v>
      </c>
      <c r="BC284" s="17">
        <v>0.199413547403337</v>
      </c>
      <c r="BD284" s="17"/>
      <c r="BE284" s="17">
        <v>0.168578891832985</v>
      </c>
      <c r="BF284" s="17">
        <v>0.19093826218361201</v>
      </c>
      <c r="BG284" s="17">
        <v>0.15643598460675501</v>
      </c>
      <c r="BH284" s="17"/>
      <c r="BI284" s="17">
        <v>0.15656563048497199</v>
      </c>
      <c r="BJ284" s="17">
        <v>0.17474398934357399</v>
      </c>
      <c r="BK284" s="17"/>
      <c r="BL284" s="17">
        <v>0.17273947023266201</v>
      </c>
      <c r="BM284" s="17">
        <v>0.19882769609277401</v>
      </c>
      <c r="BN284" s="17">
        <v>0.13903804529133701</v>
      </c>
      <c r="BO284" s="17">
        <v>0.15768539043191299</v>
      </c>
      <c r="BP284" s="17">
        <v>0.14342270000610999</v>
      </c>
      <c r="BQ284" s="17"/>
      <c r="BR284" s="17">
        <v>0.16711063360442499</v>
      </c>
      <c r="BS284" s="17">
        <v>0.196867138587551</v>
      </c>
      <c r="BT284" s="17">
        <v>0.16907642642540999</v>
      </c>
      <c r="BU284" s="17">
        <v>0.216295504624434</v>
      </c>
      <c r="BV284" s="17"/>
      <c r="BW284" s="17">
        <v>0.17392880001587099</v>
      </c>
      <c r="BX284" s="17">
        <v>0.184295856838053</v>
      </c>
      <c r="BY284" s="17">
        <v>0.170196031249984</v>
      </c>
      <c r="BZ284" s="17">
        <v>0.18550385125119001</v>
      </c>
      <c r="CA284" s="17">
        <v>0.13773786255391199</v>
      </c>
      <c r="CB284" s="17"/>
      <c r="CC284" s="17">
        <v>0.15102200517946801</v>
      </c>
      <c r="CD284" s="17">
        <v>0.13691424943550101</v>
      </c>
      <c r="CE284" s="17">
        <v>0.15101560061299399</v>
      </c>
      <c r="CF284" s="17">
        <v>0.20772750057622999</v>
      </c>
      <c r="CG284" s="17">
        <v>0.18326591489658201</v>
      </c>
      <c r="CH284" s="17">
        <v>0.15717470419013599</v>
      </c>
      <c r="CI284" s="17">
        <v>0.152903613304509</v>
      </c>
      <c r="CJ284" s="17">
        <v>0.14979415372556701</v>
      </c>
      <c r="CK284" s="17">
        <v>0.22539837254025799</v>
      </c>
      <c r="CL284" s="17">
        <v>0.19987411676702399</v>
      </c>
    </row>
    <row r="285" spans="2:90" x14ac:dyDescent="0.25">
      <c r="B285" t="s">
        <v>238</v>
      </c>
      <c r="C285" s="17">
        <v>0.147912354952701</v>
      </c>
      <c r="D285" s="17">
        <v>0.17460199659613301</v>
      </c>
      <c r="E285" s="17">
        <v>0.123170059377846</v>
      </c>
      <c r="F285" s="17"/>
      <c r="G285" s="17">
        <v>0.19838829343731701</v>
      </c>
      <c r="H285" s="17">
        <v>0.20355277196836</v>
      </c>
      <c r="I285" s="17">
        <v>0.156030510197568</v>
      </c>
      <c r="J285" s="17">
        <v>0.15024025229233001</v>
      </c>
      <c r="K285" s="17">
        <v>0.116475893162507</v>
      </c>
      <c r="L285" s="17">
        <v>9.8864596933676399E-2</v>
      </c>
      <c r="M285" s="17"/>
      <c r="N285" s="17">
        <v>0.16256898632880701</v>
      </c>
      <c r="O285" s="17">
        <v>0.14216811254327499</v>
      </c>
      <c r="P285" s="17">
        <v>0.13813030783638899</v>
      </c>
      <c r="Q285" s="17">
        <v>0.14571469405342199</v>
      </c>
      <c r="R285" s="17"/>
      <c r="S285" s="17">
        <v>0.20773594132568701</v>
      </c>
      <c r="T285" s="17">
        <v>0.108830780311891</v>
      </c>
      <c r="U285" s="17">
        <v>0.131334234102812</v>
      </c>
      <c r="V285" s="17">
        <v>0.14481785225025101</v>
      </c>
      <c r="W285" s="17">
        <v>0.13763813789653001</v>
      </c>
      <c r="X285" s="17">
        <v>0.156845420080099</v>
      </c>
      <c r="Y285" s="17">
        <v>0.13814639758568101</v>
      </c>
      <c r="Z285" s="17">
        <v>0.160349876658443</v>
      </c>
      <c r="AA285" s="17">
        <v>0.142849705521509</v>
      </c>
      <c r="AB285" s="17"/>
      <c r="AC285" s="17">
        <v>0.12648081376074299</v>
      </c>
      <c r="AD285" s="17">
        <v>0.16286969458203299</v>
      </c>
      <c r="AE285" s="17">
        <v>0.15727048085182799</v>
      </c>
      <c r="AF285" s="17"/>
      <c r="AG285" s="17">
        <v>0.129287486092384</v>
      </c>
      <c r="AH285" s="17">
        <v>0.191348544499752</v>
      </c>
      <c r="AI285" s="17">
        <v>0.14845895356452801</v>
      </c>
      <c r="AJ285" s="17">
        <v>0.150906618188383</v>
      </c>
      <c r="AK285" s="17"/>
      <c r="AL285" s="17">
        <v>0.124932203641007</v>
      </c>
      <c r="AM285" s="17">
        <v>0.140465065990039</v>
      </c>
      <c r="AN285" s="17">
        <v>0.146830261038391</v>
      </c>
      <c r="AO285" s="17">
        <v>0.212580121143852</v>
      </c>
      <c r="AP285" s="17">
        <v>0.103502361059746</v>
      </c>
      <c r="AQ285" s="17"/>
      <c r="AR285" s="17">
        <v>0.136116914089397</v>
      </c>
      <c r="AS285" s="17">
        <v>0.14411552876099301</v>
      </c>
      <c r="AT285" s="17">
        <v>0.14123306725536999</v>
      </c>
      <c r="AU285" s="17">
        <v>0.16459404044204601</v>
      </c>
      <c r="AV285" s="17">
        <v>0.17543793190188101</v>
      </c>
      <c r="AW285" s="17"/>
      <c r="AX285" s="17">
        <v>0.20695347690787599</v>
      </c>
      <c r="AY285" s="17">
        <v>0.13109148971596299</v>
      </c>
      <c r="AZ285" s="17">
        <v>0.14218607576518699</v>
      </c>
      <c r="BA285" s="17">
        <v>0.126734456183664</v>
      </c>
      <c r="BB285" s="17">
        <v>0.10542030757653099</v>
      </c>
      <c r="BC285" s="17">
        <v>0.15674950052415901</v>
      </c>
      <c r="BD285" s="17"/>
      <c r="BE285" s="17">
        <v>0.145999788389515</v>
      </c>
      <c r="BF285" s="17">
        <v>0.18844731566419601</v>
      </c>
      <c r="BG285" s="17">
        <v>0.11393769681997901</v>
      </c>
      <c r="BH285" s="17"/>
      <c r="BI285" s="17">
        <v>0.16027204446451401</v>
      </c>
      <c r="BJ285" s="17">
        <v>0.14477451039573699</v>
      </c>
      <c r="BK285" s="17"/>
      <c r="BL285" s="17">
        <v>0.119927870692521</v>
      </c>
      <c r="BM285" s="17">
        <v>0.172138503848902</v>
      </c>
      <c r="BN285" s="17">
        <v>0.165381369694997</v>
      </c>
      <c r="BO285" s="17">
        <v>0.149558854362671</v>
      </c>
      <c r="BP285" s="17">
        <v>0.174083692090541</v>
      </c>
      <c r="BQ285" s="17"/>
      <c r="BR285" s="17">
        <v>0.13110080259418899</v>
      </c>
      <c r="BS285" s="17">
        <v>0.22471297172156801</v>
      </c>
      <c r="BT285" s="17">
        <v>0.24143784567014301</v>
      </c>
      <c r="BU285" s="17">
        <v>0.24186143059131801</v>
      </c>
      <c r="BV285" s="17"/>
      <c r="BW285" s="17">
        <v>0.13693902152627799</v>
      </c>
      <c r="BX285" s="17">
        <v>0.12947473501932799</v>
      </c>
      <c r="BY285" s="17">
        <v>0.149336653871606</v>
      </c>
      <c r="BZ285" s="17">
        <v>0.14379100741690301</v>
      </c>
      <c r="CA285" s="17">
        <v>0.17012132974472199</v>
      </c>
      <c r="CB285" s="17"/>
      <c r="CC285" s="17">
        <v>0.17677698357824301</v>
      </c>
      <c r="CD285" s="17">
        <v>0.184582615467213</v>
      </c>
      <c r="CE285" s="17">
        <v>0.167921307378293</v>
      </c>
      <c r="CF285" s="17">
        <v>0.124255413241161</v>
      </c>
      <c r="CG285" s="17">
        <v>0.186648605261652</v>
      </c>
      <c r="CH285" s="17">
        <v>0.13255708970789001</v>
      </c>
      <c r="CI285" s="17">
        <v>0.144578786777978</v>
      </c>
      <c r="CJ285" s="17">
        <v>0.11770455901351499</v>
      </c>
      <c r="CK285" s="17">
        <v>0.127719180178372</v>
      </c>
      <c r="CL285" s="17">
        <v>8.0905154421877595E-2</v>
      </c>
    </row>
    <row r="286" spans="2:90" x14ac:dyDescent="0.25">
      <c r="B286" t="s">
        <v>239</v>
      </c>
      <c r="C286" s="17">
        <v>0.11142392555245501</v>
      </c>
      <c r="D286" s="17">
        <v>0.120939664578157</v>
      </c>
      <c r="E286" s="17">
        <v>0.102998475502262</v>
      </c>
      <c r="F286" s="17"/>
      <c r="G286" s="17">
        <v>0.18058528308632299</v>
      </c>
      <c r="H286" s="17">
        <v>0.156180742228925</v>
      </c>
      <c r="I286" s="17">
        <v>0.11679168884508399</v>
      </c>
      <c r="J286" s="17">
        <v>8.8626876903118407E-2</v>
      </c>
      <c r="K286" s="17">
        <v>8.0081618317629694E-2</v>
      </c>
      <c r="L286" s="17">
        <v>8.1722050731880394E-2</v>
      </c>
      <c r="M286" s="17"/>
      <c r="N286" s="17">
        <v>0.11556851458548</v>
      </c>
      <c r="O286" s="17">
        <v>0.103853403559501</v>
      </c>
      <c r="P286" s="17">
        <v>0.11167741770848</v>
      </c>
      <c r="Q286" s="17">
        <v>0.116250618687587</v>
      </c>
      <c r="R286" s="17"/>
      <c r="S286" s="17">
        <v>0.15849327258396401</v>
      </c>
      <c r="T286" s="17">
        <v>7.4772442307739995E-2</v>
      </c>
      <c r="U286" s="17">
        <v>9.3606524357935497E-2</v>
      </c>
      <c r="V286" s="17">
        <v>0.12815134419614399</v>
      </c>
      <c r="W286" s="17">
        <v>9.8661401271100499E-2</v>
      </c>
      <c r="X286" s="17">
        <v>0.104712829278428</v>
      </c>
      <c r="Y286" s="17">
        <v>0.104174179197723</v>
      </c>
      <c r="Z286" s="17">
        <v>7.7383993796776795E-2</v>
      </c>
      <c r="AA286" s="17">
        <v>0.13236100930974901</v>
      </c>
      <c r="AB286" s="17"/>
      <c r="AC286" s="17">
        <v>9.3270288589508199E-2</v>
      </c>
      <c r="AD286" s="17">
        <v>0.10921053996964999</v>
      </c>
      <c r="AE286" s="17">
        <v>0.14116424348605999</v>
      </c>
      <c r="AF286" s="17"/>
      <c r="AG286" s="17">
        <v>9.7671025692238303E-2</v>
      </c>
      <c r="AH286" s="17">
        <v>0.14244802470627699</v>
      </c>
      <c r="AI286" s="17">
        <v>9.2105418482675006E-2</v>
      </c>
      <c r="AJ286" s="17">
        <v>0.102947588247383</v>
      </c>
      <c r="AK286" s="17"/>
      <c r="AL286" s="17">
        <v>8.4852832598328598E-2</v>
      </c>
      <c r="AM286" s="17">
        <v>0.105799601978859</v>
      </c>
      <c r="AN286" s="17">
        <v>0.10709848851277499</v>
      </c>
      <c r="AO286" s="17">
        <v>0.17550764057280699</v>
      </c>
      <c r="AP286" s="17">
        <v>0.14189707133268301</v>
      </c>
      <c r="AQ286" s="17"/>
      <c r="AR286" s="17">
        <v>0.149082914009916</v>
      </c>
      <c r="AS286" s="17">
        <v>0.11358519456057201</v>
      </c>
      <c r="AT286" s="17">
        <v>9.7700057230705198E-2</v>
      </c>
      <c r="AU286" s="17">
        <v>0.105857057477005</v>
      </c>
      <c r="AV286" s="17">
        <v>0.122500922879983</v>
      </c>
      <c r="AW286" s="17"/>
      <c r="AX286" s="17">
        <v>0.15187248413346099</v>
      </c>
      <c r="AY286" s="17">
        <v>0.106526921499666</v>
      </c>
      <c r="AZ286" s="17">
        <v>0.122650514849015</v>
      </c>
      <c r="BA286" s="17">
        <v>8.7447820378498298E-2</v>
      </c>
      <c r="BB286" s="17">
        <v>6.3468155468827198E-2</v>
      </c>
      <c r="BC286" s="17">
        <v>0.118878184419734</v>
      </c>
      <c r="BD286" s="17"/>
      <c r="BE286" s="17">
        <v>0.12476501682475501</v>
      </c>
      <c r="BF286" s="17">
        <v>0.12879219508453599</v>
      </c>
      <c r="BG286" s="17">
        <v>7.9310106653995197E-2</v>
      </c>
      <c r="BH286" s="17"/>
      <c r="BI286" s="17">
        <v>0.10607071502068099</v>
      </c>
      <c r="BJ286" s="17">
        <v>0.112782984169045</v>
      </c>
      <c r="BK286" s="17"/>
      <c r="BL286" s="17">
        <v>9.67499267967976E-2</v>
      </c>
      <c r="BM286" s="17">
        <v>0.10276087588159299</v>
      </c>
      <c r="BN286" s="17">
        <v>0.127289137842094</v>
      </c>
      <c r="BO286" s="17">
        <v>0.138436718615395</v>
      </c>
      <c r="BP286" s="17">
        <v>0.131304157766298</v>
      </c>
      <c r="BQ286" s="17"/>
      <c r="BR286" s="17">
        <v>9.7521173973902905E-2</v>
      </c>
      <c r="BS286" s="17">
        <v>0.19119223867649901</v>
      </c>
      <c r="BT286" s="17">
        <v>0.18089081276000499</v>
      </c>
      <c r="BU286" s="17">
        <v>0.17212410347077001</v>
      </c>
      <c r="BV286" s="17"/>
      <c r="BW286" s="17">
        <v>0.11515188654234899</v>
      </c>
      <c r="BX286" s="17">
        <v>9.5464923036444105E-2</v>
      </c>
      <c r="BY286" s="17">
        <v>0.107515534620204</v>
      </c>
      <c r="BZ286" s="17">
        <v>0.105607640701019</v>
      </c>
      <c r="CA286" s="17">
        <v>0.124511280600825</v>
      </c>
      <c r="CB286" s="17"/>
      <c r="CC286" s="17">
        <v>0.14140064187526799</v>
      </c>
      <c r="CD286" s="17">
        <v>0.11776275803096101</v>
      </c>
      <c r="CE286" s="17">
        <v>0.118564064240426</v>
      </c>
      <c r="CF286" s="17">
        <v>0.11139563114059001</v>
      </c>
      <c r="CG286" s="17">
        <v>0.12518398234608499</v>
      </c>
      <c r="CH286" s="17">
        <v>8.0912440445571401E-2</v>
      </c>
      <c r="CI286" s="17">
        <v>0.121952859217072</v>
      </c>
      <c r="CJ286" s="17">
        <v>0.118018713077404</v>
      </c>
      <c r="CK286" s="17">
        <v>5.8113085996891002E-2</v>
      </c>
      <c r="CL286" s="17">
        <v>8.3465017824946294E-2</v>
      </c>
    </row>
    <row r="287" spans="2:90" x14ac:dyDescent="0.25">
      <c r="B287" t="s">
        <v>111</v>
      </c>
      <c r="C287" s="17">
        <v>7.9023756459201303E-2</v>
      </c>
      <c r="D287" s="17">
        <v>6.6316812710829801E-2</v>
      </c>
      <c r="E287" s="17">
        <v>9.02483541662496E-2</v>
      </c>
      <c r="F287" s="17"/>
      <c r="G287" s="17">
        <v>5.7470401583771501E-2</v>
      </c>
      <c r="H287" s="17">
        <v>6.2977564776317704E-2</v>
      </c>
      <c r="I287" s="17">
        <v>7.7011262210596301E-2</v>
      </c>
      <c r="J287" s="17">
        <v>0.109167199924224</v>
      </c>
      <c r="K287" s="17">
        <v>0.10064888958700199</v>
      </c>
      <c r="L287" s="17">
        <v>6.5539167242218296E-2</v>
      </c>
      <c r="M287" s="17"/>
      <c r="N287" s="17">
        <v>4.1690646690898697E-2</v>
      </c>
      <c r="O287" s="17">
        <v>6.7541639199002995E-2</v>
      </c>
      <c r="P287" s="17">
        <v>8.75243916828016E-2</v>
      </c>
      <c r="Q287" s="17">
        <v>0.124984730613541</v>
      </c>
      <c r="R287" s="17"/>
      <c r="S287" s="17">
        <v>6.6464297225129906E-2</v>
      </c>
      <c r="T287" s="17">
        <v>7.9823984290645494E-2</v>
      </c>
      <c r="U287" s="17">
        <v>8.0625078391890398E-2</v>
      </c>
      <c r="V287" s="17">
        <v>8.9809676324589194E-2</v>
      </c>
      <c r="W287" s="17">
        <v>8.0102929943351497E-2</v>
      </c>
      <c r="X287" s="17">
        <v>8.2241908436607294E-2</v>
      </c>
      <c r="Y287" s="17">
        <v>8.8703959389345902E-2</v>
      </c>
      <c r="Z287" s="17">
        <v>7.0907158187882999E-2</v>
      </c>
      <c r="AA287" s="17">
        <v>7.5155948656827495E-2</v>
      </c>
      <c r="AB287" s="17"/>
      <c r="AC287" s="17">
        <v>7.95283869146063E-2</v>
      </c>
      <c r="AD287" s="17">
        <v>5.6601798640052797E-2</v>
      </c>
      <c r="AE287" s="17">
        <v>0.12677647330858499</v>
      </c>
      <c r="AF287" s="17"/>
      <c r="AG287" s="17">
        <v>6.5212292380392195E-2</v>
      </c>
      <c r="AH287" s="17">
        <v>4.5398909994729501E-2</v>
      </c>
      <c r="AI287" s="17">
        <v>5.5671650457390899E-2</v>
      </c>
      <c r="AJ287" s="17">
        <v>6.6497552652751105E-2</v>
      </c>
      <c r="AK287" s="17"/>
      <c r="AL287" s="17">
        <v>0.118327329194284</v>
      </c>
      <c r="AM287" s="17">
        <v>7.6108227066941606E-2</v>
      </c>
      <c r="AN287" s="17">
        <v>6.2161978471855103E-2</v>
      </c>
      <c r="AO287" s="17">
        <v>3.7705190648124498E-2</v>
      </c>
      <c r="AP287" s="17">
        <v>2.9694363102322301E-2</v>
      </c>
      <c r="AQ287" s="17"/>
      <c r="AR287" s="17">
        <v>0.14253651367794701</v>
      </c>
      <c r="AS287" s="17">
        <v>8.8119112112802003E-2</v>
      </c>
      <c r="AT287" s="17">
        <v>5.7521989558824101E-2</v>
      </c>
      <c r="AU287" s="17">
        <v>5.5969073471416997E-2</v>
      </c>
      <c r="AV287" s="17">
        <v>4.0229187767458902E-2</v>
      </c>
      <c r="AW287" s="17"/>
      <c r="AX287" s="17">
        <v>7.3667978763295505E-2</v>
      </c>
      <c r="AY287" s="17">
        <v>8.2491977469435804E-2</v>
      </c>
      <c r="AZ287" s="17">
        <v>7.6451580574838598E-2</v>
      </c>
      <c r="BA287" s="17">
        <v>8.1107677688801505E-2</v>
      </c>
      <c r="BB287" s="17">
        <v>8.8011037140355394E-2</v>
      </c>
      <c r="BC287" s="17">
        <v>6.4069133953940594E-2</v>
      </c>
      <c r="BD287" s="17"/>
      <c r="BE287" s="17">
        <v>8.3626701811575194E-2</v>
      </c>
      <c r="BF287" s="17">
        <v>5.6867609927378097E-2</v>
      </c>
      <c r="BG287" s="17">
        <v>8.9096566778799902E-2</v>
      </c>
      <c r="BH287" s="17"/>
      <c r="BI287" s="17">
        <v>9.3440911336688304E-2</v>
      </c>
      <c r="BJ287" s="17">
        <v>7.5363568157870403E-2</v>
      </c>
      <c r="BK287" s="17"/>
      <c r="BL287" s="17">
        <v>7.0031331041957703E-2</v>
      </c>
      <c r="BM287" s="17">
        <v>7.0801989764982101E-2</v>
      </c>
      <c r="BN287" s="17">
        <v>0.108198301671874</v>
      </c>
      <c r="BO287" s="17">
        <v>0.10442815548847099</v>
      </c>
      <c r="BP287" s="17">
        <v>6.8403714459648601E-2</v>
      </c>
      <c r="BQ287" s="17"/>
      <c r="BR287" s="17">
        <v>8.4878596406766801E-2</v>
      </c>
      <c r="BS287" s="17">
        <v>5.3155998196932598E-2</v>
      </c>
      <c r="BT287" s="17">
        <v>4.4981066191327197E-2</v>
      </c>
      <c r="BU287" s="17">
        <v>3.59156302349165E-2</v>
      </c>
      <c r="BV287" s="17"/>
      <c r="BW287" s="17">
        <v>7.5124376265764098E-2</v>
      </c>
      <c r="BX287" s="17">
        <v>7.2176739166898193E-2</v>
      </c>
      <c r="BY287" s="17">
        <v>6.3394578923733305E-2</v>
      </c>
      <c r="BZ287" s="17">
        <v>7.8856291513128604E-2</v>
      </c>
      <c r="CA287" s="17">
        <v>0.102184470614062</v>
      </c>
      <c r="CB287" s="17"/>
      <c r="CC287" s="17">
        <v>9.6566190147961306E-2</v>
      </c>
      <c r="CD287" s="17">
        <v>9.5231715892229604E-2</v>
      </c>
      <c r="CE287" s="17">
        <v>8.7663192575426596E-2</v>
      </c>
      <c r="CF287" s="17">
        <v>6.51754548421907E-2</v>
      </c>
      <c r="CG287" s="17">
        <v>7.0159038419833397E-2</v>
      </c>
      <c r="CH287" s="17">
        <v>9.4094712464939098E-2</v>
      </c>
      <c r="CI287" s="17">
        <v>6.30056463811932E-2</v>
      </c>
      <c r="CJ287" s="17">
        <v>7.0672987072163601E-2</v>
      </c>
      <c r="CK287" s="17">
        <v>9.0221394281698897E-2</v>
      </c>
      <c r="CL287" s="17">
        <v>5.1321325942032099E-2</v>
      </c>
    </row>
    <row r="288" spans="2:90" x14ac:dyDescent="0.25">
      <c r="B288" t="s">
        <v>240</v>
      </c>
      <c r="C288" s="17">
        <v>6.0870830482939599E-2</v>
      </c>
      <c r="D288" s="17">
        <v>5.6278754152740799E-2</v>
      </c>
      <c r="E288" s="17">
        <v>6.5431036632253498E-2</v>
      </c>
      <c r="F288" s="17"/>
      <c r="G288" s="17">
        <v>8.6770260540088694E-3</v>
      </c>
      <c r="H288" s="17">
        <v>2.3700697529031398E-2</v>
      </c>
      <c r="I288" s="17">
        <v>4.7276143310543799E-2</v>
      </c>
      <c r="J288" s="17">
        <v>6.1255020333570803E-2</v>
      </c>
      <c r="K288" s="17">
        <v>7.69129606499378E-2</v>
      </c>
      <c r="L288" s="17">
        <v>0.109588460135269</v>
      </c>
      <c r="M288" s="17"/>
      <c r="N288" s="17">
        <v>5.9011712167596299E-2</v>
      </c>
      <c r="O288" s="17">
        <v>5.9556201394906999E-2</v>
      </c>
      <c r="P288" s="17">
        <v>7.0383934521181205E-2</v>
      </c>
      <c r="Q288" s="17">
        <v>5.5822693564699703E-2</v>
      </c>
      <c r="R288" s="17"/>
      <c r="S288" s="17">
        <v>4.18334947397528E-2</v>
      </c>
      <c r="T288" s="17">
        <v>7.0304311528771701E-2</v>
      </c>
      <c r="U288" s="17">
        <v>4.93798891684019E-2</v>
      </c>
      <c r="V288" s="17">
        <v>8.7309441726278497E-2</v>
      </c>
      <c r="W288" s="17">
        <v>4.8091077807758197E-2</v>
      </c>
      <c r="X288" s="17">
        <v>5.5786573242479799E-2</v>
      </c>
      <c r="Y288" s="17">
        <v>7.0670239668518306E-2</v>
      </c>
      <c r="Z288" s="17">
        <v>8.8501316241359998E-2</v>
      </c>
      <c r="AA288" s="17">
        <v>5.3553081798585402E-2</v>
      </c>
      <c r="AB288" s="17"/>
      <c r="AC288" s="17">
        <v>8.5116826725870301E-2</v>
      </c>
      <c r="AD288" s="17">
        <v>5.37381091536712E-2</v>
      </c>
      <c r="AE288" s="17">
        <v>3.8468931257575202E-2</v>
      </c>
      <c r="AF288" s="17"/>
      <c r="AG288" s="17">
        <v>8.0209832822253496E-2</v>
      </c>
      <c r="AH288" s="17">
        <v>3.2667401152634799E-2</v>
      </c>
      <c r="AI288" s="17">
        <v>5.0199424901194702E-2</v>
      </c>
      <c r="AJ288" s="17">
        <v>7.9015046002823303E-2</v>
      </c>
      <c r="AK288" s="17"/>
      <c r="AL288" s="17">
        <v>6.4186449698327805E-2</v>
      </c>
      <c r="AM288" s="17">
        <v>7.1449357029692101E-2</v>
      </c>
      <c r="AN288" s="17">
        <v>5.59310588947695E-2</v>
      </c>
      <c r="AO288" s="17">
        <v>2.8270772911183802E-2</v>
      </c>
      <c r="AP288" s="17">
        <v>4.3474016544158403E-2</v>
      </c>
      <c r="AQ288" s="17"/>
      <c r="AR288" s="17">
        <v>6.8111462989755303E-2</v>
      </c>
      <c r="AS288" s="17">
        <v>6.7090525135368395E-2</v>
      </c>
      <c r="AT288" s="17">
        <v>6.2780266144648003E-2</v>
      </c>
      <c r="AU288" s="17">
        <v>5.7169634247730798E-2</v>
      </c>
      <c r="AV288" s="17">
        <v>3.7753055951298298E-2</v>
      </c>
      <c r="AW288" s="17"/>
      <c r="AX288" s="17">
        <v>2.7606301764067701E-2</v>
      </c>
      <c r="AY288" s="17">
        <v>6.4610029572733499E-2</v>
      </c>
      <c r="AZ288" s="17">
        <v>5.3368285488692602E-2</v>
      </c>
      <c r="BA288" s="17">
        <v>5.9664294371029297E-2</v>
      </c>
      <c r="BB288" s="17">
        <v>0.12524805205560699</v>
      </c>
      <c r="BC288" s="17">
        <v>6.6714578668107302E-2</v>
      </c>
      <c r="BD288" s="17"/>
      <c r="BE288" s="17">
        <v>5.72187323766798E-2</v>
      </c>
      <c r="BF288" s="17">
        <v>3.2534526031360103E-2</v>
      </c>
      <c r="BG288" s="17">
        <v>9.2128621661935306E-2</v>
      </c>
      <c r="BH288" s="17"/>
      <c r="BI288" s="17">
        <v>6.69815614222459E-2</v>
      </c>
      <c r="BJ288" s="17">
        <v>5.9319454633356701E-2</v>
      </c>
      <c r="BK288" s="17"/>
      <c r="BL288" s="17">
        <v>8.4361516880548396E-2</v>
      </c>
      <c r="BM288" s="17">
        <v>4.5376934506679199E-2</v>
      </c>
      <c r="BN288" s="17">
        <v>6.24572755120886E-2</v>
      </c>
      <c r="BO288" s="17">
        <v>4.1248197670857002E-2</v>
      </c>
      <c r="BP288" s="17">
        <v>3.6015064327033101E-2</v>
      </c>
      <c r="BQ288" s="17"/>
      <c r="BR288" s="17">
        <v>6.9355005144946497E-2</v>
      </c>
      <c r="BS288" s="17">
        <v>1.6333228388535001E-2</v>
      </c>
      <c r="BT288" s="17">
        <v>0</v>
      </c>
      <c r="BU288" s="17">
        <v>3.4846076623018502E-2</v>
      </c>
      <c r="BV288" s="17"/>
      <c r="BW288" s="17">
        <v>5.7406751486827098E-2</v>
      </c>
      <c r="BX288" s="17">
        <v>6.3189639429214406E-2</v>
      </c>
      <c r="BY288" s="17">
        <v>6.5582642863726698E-2</v>
      </c>
      <c r="BZ288" s="17">
        <v>5.9122026433790602E-2</v>
      </c>
      <c r="CA288" s="17">
        <v>6.3846510663114295E-2</v>
      </c>
      <c r="CB288" s="17"/>
      <c r="CC288" s="17">
        <v>5.27019019679845E-2</v>
      </c>
      <c r="CD288" s="17">
        <v>5.9664408759101402E-2</v>
      </c>
      <c r="CE288" s="17">
        <v>5.5374927983127702E-2</v>
      </c>
      <c r="CF288" s="17">
        <v>6.0569342561362198E-2</v>
      </c>
      <c r="CG288" s="17">
        <v>4.9778376356518099E-2</v>
      </c>
      <c r="CH288" s="17">
        <v>7.3268914097948196E-2</v>
      </c>
      <c r="CI288" s="17">
        <v>6.7232289968612594E-2</v>
      </c>
      <c r="CJ288" s="17">
        <v>7.8397869870157302E-2</v>
      </c>
      <c r="CK288" s="17">
        <v>6.9335494608953704E-2</v>
      </c>
      <c r="CL288" s="17">
        <v>5.7458489971791399E-2</v>
      </c>
    </row>
    <row r="289" spans="2:90" x14ac:dyDescent="0.25">
      <c r="B289" t="s">
        <v>241</v>
      </c>
      <c r="C289" s="17">
        <v>5.9705948915496397E-3</v>
      </c>
      <c r="D289" s="17">
        <v>9.7410504318733993E-3</v>
      </c>
      <c r="E289" s="17">
        <v>2.4675378763382699E-3</v>
      </c>
      <c r="F289" s="17"/>
      <c r="G289" s="17">
        <v>5.7258474930045097E-3</v>
      </c>
      <c r="H289" s="17">
        <v>3.0861517985493101E-3</v>
      </c>
      <c r="I289" s="17">
        <v>6.52370307987104E-3</v>
      </c>
      <c r="J289" s="17">
        <v>6.8922150711131901E-3</v>
      </c>
      <c r="K289" s="17">
        <v>6.0062612932666303E-3</v>
      </c>
      <c r="L289" s="17">
        <v>7.1104549531961396E-3</v>
      </c>
      <c r="M289" s="17"/>
      <c r="N289" s="17">
        <v>7.2270448356307696E-3</v>
      </c>
      <c r="O289" s="17">
        <v>9.1274144091137901E-3</v>
      </c>
      <c r="P289" s="17">
        <v>2.54434230175249E-3</v>
      </c>
      <c r="Q289" s="17">
        <v>4.4354483208260296E-3</v>
      </c>
      <c r="R289" s="17"/>
      <c r="S289" s="17">
        <v>7.7030902128048398E-3</v>
      </c>
      <c r="T289" s="17">
        <v>9.3668630148648502E-3</v>
      </c>
      <c r="U289" s="17">
        <v>2.2063648455857301E-3</v>
      </c>
      <c r="V289" s="17">
        <v>5.47294910166078E-3</v>
      </c>
      <c r="W289" s="17">
        <v>0</v>
      </c>
      <c r="X289" s="17">
        <v>7.4394554533769698E-3</v>
      </c>
      <c r="Y289" s="17">
        <v>7.5915157746031499E-3</v>
      </c>
      <c r="Z289" s="17">
        <v>0</v>
      </c>
      <c r="AA289" s="17">
        <v>6.7628308309219502E-3</v>
      </c>
      <c r="AB289" s="17"/>
      <c r="AC289" s="17">
        <v>5.2976648799060401E-3</v>
      </c>
      <c r="AD289" s="17">
        <v>5.5784011936191097E-3</v>
      </c>
      <c r="AE289" s="17">
        <v>4.5070194312339697E-3</v>
      </c>
      <c r="AF289" s="17"/>
      <c r="AG289" s="17">
        <v>4.8227631350923903E-3</v>
      </c>
      <c r="AH289" s="17">
        <v>3.8639079229904499E-3</v>
      </c>
      <c r="AI289" s="17">
        <v>5.0298239879697799E-3</v>
      </c>
      <c r="AJ289" s="17">
        <v>7.8199193738484607E-3</v>
      </c>
      <c r="AK289" s="17"/>
      <c r="AL289" s="17">
        <v>3.0287407474530498E-3</v>
      </c>
      <c r="AM289" s="17">
        <v>1.00917012796697E-2</v>
      </c>
      <c r="AN289" s="17">
        <v>4.8954713837229902E-3</v>
      </c>
      <c r="AO289" s="17">
        <v>1.7935941868870301E-3</v>
      </c>
      <c r="AP289" s="17">
        <v>1.11700698617566E-2</v>
      </c>
      <c r="AQ289" s="17"/>
      <c r="AR289" s="17">
        <v>6.5108946999643596E-3</v>
      </c>
      <c r="AS289" s="17">
        <v>3.2611950101095102E-3</v>
      </c>
      <c r="AT289" s="17">
        <v>8.6515786037577608E-3</v>
      </c>
      <c r="AU289" s="17">
        <v>6.3210709517706803E-3</v>
      </c>
      <c r="AV289" s="17">
        <v>2.1614214376391E-3</v>
      </c>
      <c r="AW289" s="17"/>
      <c r="AX289" s="17">
        <v>6.5550292234728396E-3</v>
      </c>
      <c r="AY289" s="17">
        <v>7.3978521185371496E-3</v>
      </c>
      <c r="AZ289" s="17">
        <v>2.4710827699634401E-3</v>
      </c>
      <c r="BA289" s="17">
        <v>8.3967757827403001E-3</v>
      </c>
      <c r="BB289" s="17">
        <v>1.9719737019071701E-3</v>
      </c>
      <c r="BC289" s="17">
        <v>3.83182957633151E-3</v>
      </c>
      <c r="BD289" s="17"/>
      <c r="BE289" s="17">
        <v>8.5238668120455694E-3</v>
      </c>
      <c r="BF289" s="17">
        <v>4.2652299710773502E-3</v>
      </c>
      <c r="BG289" s="17">
        <v>4.4008506196742299E-3</v>
      </c>
      <c r="BH289" s="17"/>
      <c r="BI289" s="17">
        <v>4.7344223719237204E-3</v>
      </c>
      <c r="BJ289" s="17">
        <v>6.2844310286523201E-3</v>
      </c>
      <c r="BK289" s="17"/>
      <c r="BL289" s="17">
        <v>7.2170950232862902E-3</v>
      </c>
      <c r="BM289" s="17">
        <v>8.0367724108583605E-3</v>
      </c>
      <c r="BN289" s="17">
        <v>0</v>
      </c>
      <c r="BO289" s="17">
        <v>5.3350348669939703E-3</v>
      </c>
      <c r="BP289" s="17">
        <v>4.5575408079429596E-3</v>
      </c>
      <c r="BQ289" s="17"/>
      <c r="BR289" s="17">
        <v>5.2112104114983397E-3</v>
      </c>
      <c r="BS289" s="17">
        <v>1.47605215331328E-2</v>
      </c>
      <c r="BT289" s="17">
        <v>0</v>
      </c>
      <c r="BU289" s="17">
        <v>0</v>
      </c>
      <c r="BV289" s="17"/>
      <c r="BW289" s="17">
        <v>7.0618157877860403E-3</v>
      </c>
      <c r="BX289" s="17">
        <v>5.0575523695923497E-3</v>
      </c>
      <c r="BY289" s="17">
        <v>4.3509848739537102E-3</v>
      </c>
      <c r="BZ289" s="17">
        <v>4.3511471597240904E-3</v>
      </c>
      <c r="CA289" s="17">
        <v>1.0014586940282399E-2</v>
      </c>
      <c r="CB289" s="17"/>
      <c r="CC289" s="17">
        <v>7.4333899275952102E-3</v>
      </c>
      <c r="CD289" s="17">
        <v>1.27483405659183E-2</v>
      </c>
      <c r="CE289" s="17">
        <v>4.9237301607961701E-3</v>
      </c>
      <c r="CF289" s="17">
        <v>0</v>
      </c>
      <c r="CG289" s="17">
        <v>8.1419221231068695E-3</v>
      </c>
      <c r="CH289" s="17">
        <v>6.26066120861453E-3</v>
      </c>
      <c r="CI289" s="17">
        <v>7.0043378173746803E-3</v>
      </c>
      <c r="CJ289" s="17">
        <v>5.12740528269432E-3</v>
      </c>
      <c r="CK289" s="17">
        <v>8.1093194307117304E-3</v>
      </c>
      <c r="CL289" s="17">
        <v>2.2673661238922899E-3</v>
      </c>
    </row>
    <row r="290" spans="2:90" x14ac:dyDescent="0.25"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</row>
    <row r="291" spans="2:90" x14ac:dyDescent="0.25">
      <c r="B291" s="6" t="s">
        <v>255</v>
      </c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</row>
    <row r="292" spans="2:90" x14ac:dyDescent="0.25">
      <c r="B292" s="24" t="s">
        <v>113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</row>
    <row r="293" spans="2:90" x14ac:dyDescent="0.25">
      <c r="B293" t="s">
        <v>250</v>
      </c>
      <c r="C293" s="17">
        <v>5.39026555613034E-2</v>
      </c>
      <c r="D293" s="17">
        <v>7.3712795633667894E-2</v>
      </c>
      <c r="E293" s="17">
        <v>3.5594590001130001E-2</v>
      </c>
      <c r="F293" s="17"/>
      <c r="G293" s="17">
        <v>0.12265067606303599</v>
      </c>
      <c r="H293" s="17">
        <v>8.5362086689973304E-2</v>
      </c>
      <c r="I293" s="17">
        <v>7.9874331755469499E-2</v>
      </c>
      <c r="J293" s="17">
        <v>2.1577377159371001E-2</v>
      </c>
      <c r="K293" s="17">
        <v>3.2887192046177599E-2</v>
      </c>
      <c r="L293" s="17">
        <v>1.9482667280820799E-2</v>
      </c>
      <c r="M293" s="17"/>
      <c r="N293" s="17">
        <v>7.6415456394536396E-2</v>
      </c>
      <c r="O293" s="17">
        <v>5.3306178299928002E-2</v>
      </c>
      <c r="P293" s="17">
        <v>5.0626702907412502E-2</v>
      </c>
      <c r="Q293" s="17">
        <v>3.3189124508650601E-2</v>
      </c>
      <c r="R293" s="17"/>
      <c r="S293" s="17">
        <v>9.6048589997573403E-2</v>
      </c>
      <c r="T293" s="17">
        <v>3.394095584476E-2</v>
      </c>
      <c r="U293" s="17">
        <v>3.0831063357011902E-2</v>
      </c>
      <c r="V293" s="17">
        <v>4.4590759348257597E-2</v>
      </c>
      <c r="W293" s="17">
        <v>7.2293469437726798E-2</v>
      </c>
      <c r="X293" s="17">
        <v>5.7847846297615198E-2</v>
      </c>
      <c r="Y293" s="17">
        <v>2.9211538718920901E-2</v>
      </c>
      <c r="Z293" s="17">
        <v>6.5764217244697595E-2</v>
      </c>
      <c r="AA293" s="17">
        <v>5.2954433034663899E-2</v>
      </c>
      <c r="AB293" s="17"/>
      <c r="AC293" s="17">
        <v>3.8751657285011301E-2</v>
      </c>
      <c r="AD293" s="17">
        <v>6.8514130901317402E-2</v>
      </c>
      <c r="AE293" s="17">
        <v>5.2467473614010697E-2</v>
      </c>
      <c r="AF293" s="17"/>
      <c r="AG293" s="17">
        <v>5.35051505519245E-2</v>
      </c>
      <c r="AH293" s="17">
        <v>0.130659062455946</v>
      </c>
      <c r="AI293" s="17">
        <v>4.0795433534476802E-2</v>
      </c>
      <c r="AJ293" s="17">
        <v>8.1961414886315195E-3</v>
      </c>
      <c r="AK293" s="17"/>
      <c r="AL293" s="17">
        <v>2.7082019347192302E-2</v>
      </c>
      <c r="AM293" s="17">
        <v>3.6693234719527699E-2</v>
      </c>
      <c r="AN293" s="17">
        <v>6.6411538927834093E-2</v>
      </c>
      <c r="AO293" s="17">
        <v>0.13167584584407799</v>
      </c>
      <c r="AP293" s="17">
        <v>0.12053187109479201</v>
      </c>
      <c r="AQ293" s="17"/>
      <c r="AR293" s="17">
        <v>5.0662023634709903E-2</v>
      </c>
      <c r="AS293" s="17">
        <v>5.6523061237116999E-2</v>
      </c>
      <c r="AT293" s="17">
        <v>3.6923474213821E-2</v>
      </c>
      <c r="AU293" s="17">
        <v>5.7782661517953401E-2</v>
      </c>
      <c r="AV293" s="17">
        <v>0.11358782493721201</v>
      </c>
      <c r="AW293" s="17"/>
      <c r="AX293" s="17">
        <v>0.115540670252163</v>
      </c>
      <c r="AY293" s="17">
        <v>4.0588287491463503E-2</v>
      </c>
      <c r="AZ293" s="17">
        <v>4.34924307970097E-2</v>
      </c>
      <c r="BA293" s="17">
        <v>2.31477172581631E-2</v>
      </c>
      <c r="BB293" s="17">
        <v>3.0773043951159301E-2</v>
      </c>
      <c r="BC293" s="17">
        <v>3.6909541518513798E-2</v>
      </c>
      <c r="BD293" s="17"/>
      <c r="BE293" s="17">
        <v>4.2342984880639797E-2</v>
      </c>
      <c r="BF293" s="17">
        <v>0.102337944945029</v>
      </c>
      <c r="BG293" s="17">
        <v>2.3295998177399101E-2</v>
      </c>
      <c r="BH293" s="17"/>
      <c r="BI293" s="17">
        <v>3.6904863666416703E-2</v>
      </c>
      <c r="BJ293" s="17">
        <v>5.8218009011468098E-2</v>
      </c>
      <c r="BK293" s="17"/>
      <c r="BL293" s="17">
        <v>5.2223989288414201E-2</v>
      </c>
      <c r="BM293" s="17">
        <v>4.8702841571295202E-2</v>
      </c>
      <c r="BN293" s="17">
        <v>3.9648889987754697E-2</v>
      </c>
      <c r="BO293" s="17">
        <v>5.8372782918450702E-2</v>
      </c>
      <c r="BP293" s="17">
        <v>6.8269871658498196E-2</v>
      </c>
      <c r="BQ293" s="17"/>
      <c r="BR293" s="17">
        <v>3.5654586348889697E-2</v>
      </c>
      <c r="BS293" s="17">
        <v>0.14212987661099999</v>
      </c>
      <c r="BT293" s="17">
        <v>0.16814844303718399</v>
      </c>
      <c r="BU293" s="17">
        <v>0.134665638829538</v>
      </c>
      <c r="BV293" s="17"/>
      <c r="BW293" s="17">
        <v>5.1940380469431301E-2</v>
      </c>
      <c r="BX293" s="17">
        <v>5.5773575109764099E-2</v>
      </c>
      <c r="BY293" s="17">
        <v>4.7257759287869801E-2</v>
      </c>
      <c r="BZ293" s="17">
        <v>4.6880399233718603E-2</v>
      </c>
      <c r="CA293" s="17">
        <v>6.3231201363905795E-2</v>
      </c>
      <c r="CB293" s="17"/>
      <c r="CC293" s="17">
        <v>6.5612832208861202E-2</v>
      </c>
      <c r="CD293" s="17">
        <v>7.0229717016126694E-2</v>
      </c>
      <c r="CE293" s="17">
        <v>6.8683491550500297E-2</v>
      </c>
      <c r="CF293" s="17">
        <v>5.7673471621132899E-2</v>
      </c>
      <c r="CG293" s="17">
        <v>4.5860292369699601E-2</v>
      </c>
      <c r="CH293" s="17">
        <v>4.0236242536870699E-2</v>
      </c>
      <c r="CI293" s="17">
        <v>3.71189019849298E-2</v>
      </c>
      <c r="CJ293" s="17">
        <v>4.7801449618272103E-2</v>
      </c>
      <c r="CK293" s="17">
        <v>4.5861270902774802E-2</v>
      </c>
      <c r="CL293" s="17">
        <v>4.25859554693446E-2</v>
      </c>
    </row>
    <row r="294" spans="2:90" x14ac:dyDescent="0.25">
      <c r="B294" t="s">
        <v>251</v>
      </c>
      <c r="C294" s="17">
        <v>0.219995988266972</v>
      </c>
      <c r="D294" s="17">
        <v>0.24802216161996901</v>
      </c>
      <c r="E294" s="17">
        <v>0.19471458548071199</v>
      </c>
      <c r="F294" s="17"/>
      <c r="G294" s="17">
        <v>0.28101223607009201</v>
      </c>
      <c r="H294" s="17">
        <v>0.31502367465786701</v>
      </c>
      <c r="I294" s="17">
        <v>0.23490320021970901</v>
      </c>
      <c r="J294" s="17">
        <v>0.21142665410080999</v>
      </c>
      <c r="K294" s="17">
        <v>0.186052203324891</v>
      </c>
      <c r="L294" s="17">
        <v>0.14232733317375601</v>
      </c>
      <c r="M294" s="17"/>
      <c r="N294" s="17">
        <v>0.281887516840231</v>
      </c>
      <c r="O294" s="17">
        <v>0.21548878881306699</v>
      </c>
      <c r="P294" s="17">
        <v>0.17573638322150101</v>
      </c>
      <c r="Q294" s="17">
        <v>0.19693395701981301</v>
      </c>
      <c r="R294" s="17"/>
      <c r="S294" s="17">
        <v>0.30328287527549003</v>
      </c>
      <c r="T294" s="17">
        <v>0.17234199422271401</v>
      </c>
      <c r="U294" s="17">
        <v>0.21798687094475</v>
      </c>
      <c r="V294" s="17">
        <v>0.182880177275966</v>
      </c>
      <c r="W294" s="17">
        <v>0.21831186035514</v>
      </c>
      <c r="X294" s="17">
        <v>0.19833741821770101</v>
      </c>
      <c r="Y294" s="17">
        <v>0.23216371084510201</v>
      </c>
      <c r="Z294" s="17">
        <v>0.200016807583073</v>
      </c>
      <c r="AA294" s="17">
        <v>0.229262676624333</v>
      </c>
      <c r="AB294" s="17"/>
      <c r="AC294" s="17">
        <v>0.13126085302392701</v>
      </c>
      <c r="AD294" s="17">
        <v>0.30771853963706403</v>
      </c>
      <c r="AE294" s="17">
        <v>0.231600990184329</v>
      </c>
      <c r="AF294" s="17"/>
      <c r="AG294" s="17">
        <v>0.20068136267092501</v>
      </c>
      <c r="AH294" s="17">
        <v>0.467150725548172</v>
      </c>
      <c r="AI294" s="17">
        <v>0.22533350679894101</v>
      </c>
      <c r="AJ294" s="17">
        <v>8.6606029052770206E-2</v>
      </c>
      <c r="AK294" s="17"/>
      <c r="AL294" s="17">
        <v>0.14630463077085901</v>
      </c>
      <c r="AM294" s="17">
        <v>0.20462621374846399</v>
      </c>
      <c r="AN294" s="17">
        <v>0.26980983147478499</v>
      </c>
      <c r="AO294" s="17">
        <v>0.36300792224630202</v>
      </c>
      <c r="AP294" s="17">
        <v>0.378280594655864</v>
      </c>
      <c r="AQ294" s="17"/>
      <c r="AR294" s="17">
        <v>0.15408790052142099</v>
      </c>
      <c r="AS294" s="17">
        <v>0.20262411211520401</v>
      </c>
      <c r="AT294" s="17">
        <v>0.225898259075865</v>
      </c>
      <c r="AU294" s="17">
        <v>0.25558410846875201</v>
      </c>
      <c r="AV294" s="17">
        <v>0.30071846500640298</v>
      </c>
      <c r="AW294" s="17"/>
      <c r="AX294" s="17">
        <v>0.30476811735443099</v>
      </c>
      <c r="AY294" s="17">
        <v>0.20538410557822501</v>
      </c>
      <c r="AZ294" s="17">
        <v>0.22013629805729601</v>
      </c>
      <c r="BA294" s="17">
        <v>0.179027555335565</v>
      </c>
      <c r="BB294" s="17">
        <v>0.17436541641693301</v>
      </c>
      <c r="BC294" s="17">
        <v>0.16534236854204101</v>
      </c>
      <c r="BD294" s="17"/>
      <c r="BE294" s="17">
        <v>0.21887872389702601</v>
      </c>
      <c r="BF294" s="17">
        <v>0.294378163428275</v>
      </c>
      <c r="BG294" s="17">
        <v>0.155592562383392</v>
      </c>
      <c r="BH294" s="17"/>
      <c r="BI294" s="17">
        <v>0.160339963355458</v>
      </c>
      <c r="BJ294" s="17">
        <v>0.23514129858239299</v>
      </c>
      <c r="BK294" s="17"/>
      <c r="BL294" s="17">
        <v>0.191217650009532</v>
      </c>
      <c r="BM294" s="17">
        <v>0.249991954929703</v>
      </c>
      <c r="BN294" s="17">
        <v>0.199845490333079</v>
      </c>
      <c r="BO294" s="17">
        <v>0.24873660431994299</v>
      </c>
      <c r="BP294" s="17">
        <v>0.25313638166735503</v>
      </c>
      <c r="BQ294" s="17"/>
      <c r="BR294" s="17">
        <v>0.19500735085370799</v>
      </c>
      <c r="BS294" s="17">
        <v>0.31049567782274901</v>
      </c>
      <c r="BT294" s="17">
        <v>0.44245941893539797</v>
      </c>
      <c r="BU294" s="17">
        <v>0.28028978370269703</v>
      </c>
      <c r="BV294" s="17"/>
      <c r="BW294" s="17">
        <v>0.20527522172019799</v>
      </c>
      <c r="BX294" s="17">
        <v>0.23906155439899199</v>
      </c>
      <c r="BY294" s="17">
        <v>0.232453925304903</v>
      </c>
      <c r="BZ294" s="17">
        <v>0.202801201135693</v>
      </c>
      <c r="CA294" s="17">
        <v>0.216610307448765</v>
      </c>
      <c r="CB294" s="17"/>
      <c r="CC294" s="17">
        <v>0.25788430251971001</v>
      </c>
      <c r="CD294" s="17">
        <v>0.20579626490198599</v>
      </c>
      <c r="CE294" s="17">
        <v>0.24264317908538699</v>
      </c>
      <c r="CF294" s="17">
        <v>0.20801621449263299</v>
      </c>
      <c r="CG294" s="17">
        <v>0.20772003869461</v>
      </c>
      <c r="CH294" s="17">
        <v>0.24165462278254099</v>
      </c>
      <c r="CI294" s="17">
        <v>0.235989502266028</v>
      </c>
      <c r="CJ294" s="17">
        <v>0.193694318051567</v>
      </c>
      <c r="CK294" s="17">
        <v>0.191967404614651</v>
      </c>
      <c r="CL294" s="17">
        <v>0.19438392739592</v>
      </c>
    </row>
    <row r="295" spans="2:90" x14ac:dyDescent="0.25">
      <c r="B295" t="s">
        <v>252</v>
      </c>
      <c r="C295" s="17">
        <v>0.25163028873326798</v>
      </c>
      <c r="D295" s="17">
        <v>0.24116859496482801</v>
      </c>
      <c r="E295" s="17">
        <v>0.261685033700295</v>
      </c>
      <c r="F295" s="17"/>
      <c r="G295" s="17">
        <v>0.30338614365279798</v>
      </c>
      <c r="H295" s="17">
        <v>0.28099924615782501</v>
      </c>
      <c r="I295" s="17">
        <v>0.25612447548851303</v>
      </c>
      <c r="J295" s="17">
        <v>0.250080040142657</v>
      </c>
      <c r="K295" s="17">
        <v>0.216057670812866</v>
      </c>
      <c r="L295" s="17">
        <v>0.22922558085178199</v>
      </c>
      <c r="M295" s="17"/>
      <c r="N295" s="17">
        <v>0.25799092151124398</v>
      </c>
      <c r="O295" s="17">
        <v>0.273025563604614</v>
      </c>
      <c r="P295" s="17">
        <v>0.23097980712418001</v>
      </c>
      <c r="Q295" s="17">
        <v>0.238371997813</v>
      </c>
      <c r="R295" s="17"/>
      <c r="S295" s="17">
        <v>0.25530431844886797</v>
      </c>
      <c r="T295" s="17">
        <v>0.25874762233242998</v>
      </c>
      <c r="U295" s="17">
        <v>0.25933063390737299</v>
      </c>
      <c r="V295" s="17">
        <v>0.27288674486112802</v>
      </c>
      <c r="W295" s="17">
        <v>0.21459357348696101</v>
      </c>
      <c r="X295" s="17">
        <v>0.25457823058861501</v>
      </c>
      <c r="Y295" s="17">
        <v>0.229010752239271</v>
      </c>
      <c r="Z295" s="17">
        <v>0.24766341906889799</v>
      </c>
      <c r="AA295" s="17">
        <v>0.25493473977923897</v>
      </c>
      <c r="AB295" s="17"/>
      <c r="AC295" s="17">
        <v>0.19800239535317901</v>
      </c>
      <c r="AD295" s="17">
        <v>0.27546229409991502</v>
      </c>
      <c r="AE295" s="17">
        <v>0.28675830049129297</v>
      </c>
      <c r="AF295" s="17"/>
      <c r="AG295" s="17">
        <v>0.227939858465666</v>
      </c>
      <c r="AH295" s="17">
        <v>0.26737290221160398</v>
      </c>
      <c r="AI295" s="17">
        <v>0.36238216493896103</v>
      </c>
      <c r="AJ295" s="17">
        <v>0.16657164718824799</v>
      </c>
      <c r="AK295" s="17"/>
      <c r="AL295" s="17">
        <v>0.239813031321709</v>
      </c>
      <c r="AM295" s="17">
        <v>0.243173102238285</v>
      </c>
      <c r="AN295" s="17">
        <v>0.29659373949646001</v>
      </c>
      <c r="AO295" s="17">
        <v>0.23364148035455501</v>
      </c>
      <c r="AP295" s="17">
        <v>0.20554500861563901</v>
      </c>
      <c r="AQ295" s="17"/>
      <c r="AR295" s="17">
        <v>0.25484456424482499</v>
      </c>
      <c r="AS295" s="17">
        <v>0.23953797839042701</v>
      </c>
      <c r="AT295" s="17">
        <v>0.24944720449064101</v>
      </c>
      <c r="AU295" s="17">
        <v>0.27109931684960298</v>
      </c>
      <c r="AV295" s="17">
        <v>0.260723260085369</v>
      </c>
      <c r="AW295" s="17"/>
      <c r="AX295" s="17">
        <v>0.25515692530636702</v>
      </c>
      <c r="AY295" s="17">
        <v>0.25407571332255802</v>
      </c>
      <c r="AZ295" s="17">
        <v>0.275599294772715</v>
      </c>
      <c r="BA295" s="17">
        <v>0.23712644659350601</v>
      </c>
      <c r="BB295" s="17">
        <v>0.22792623961970199</v>
      </c>
      <c r="BC295" s="17">
        <v>0.25966719013095602</v>
      </c>
      <c r="BD295" s="17"/>
      <c r="BE295" s="17">
        <v>0.280025916117558</v>
      </c>
      <c r="BF295" s="17">
        <v>0.245063200537424</v>
      </c>
      <c r="BG295" s="17">
        <v>0.222832905429204</v>
      </c>
      <c r="BH295" s="17"/>
      <c r="BI295" s="17">
        <v>0.24775507449682899</v>
      </c>
      <c r="BJ295" s="17">
        <v>0.25261411764638497</v>
      </c>
      <c r="BK295" s="17"/>
      <c r="BL295" s="17">
        <v>0.23055666022794899</v>
      </c>
      <c r="BM295" s="17">
        <v>0.25667415756241302</v>
      </c>
      <c r="BN295" s="17">
        <v>0.216822187146855</v>
      </c>
      <c r="BO295" s="17">
        <v>0.26738506944289298</v>
      </c>
      <c r="BP295" s="17">
        <v>0.28861263998213599</v>
      </c>
      <c r="BQ295" s="17"/>
      <c r="BR295" s="17">
        <v>0.24834702000228501</v>
      </c>
      <c r="BS295" s="17">
        <v>0.26508870771539</v>
      </c>
      <c r="BT295" s="17">
        <v>0.22172686565744201</v>
      </c>
      <c r="BU295" s="17">
        <v>0.32494830539203601</v>
      </c>
      <c r="BV295" s="17"/>
      <c r="BW295" s="17">
        <v>0.259276337227</v>
      </c>
      <c r="BX295" s="17">
        <v>0.26023053559461001</v>
      </c>
      <c r="BY295" s="17">
        <v>0.24208304378409201</v>
      </c>
      <c r="BZ295" s="17">
        <v>0.247846737377031</v>
      </c>
      <c r="CA295" s="17">
        <v>0.25350687513021902</v>
      </c>
      <c r="CB295" s="17"/>
      <c r="CC295" s="17">
        <v>0.250090136008016</v>
      </c>
      <c r="CD295" s="17">
        <v>0.25746867923746503</v>
      </c>
      <c r="CE295" s="17">
        <v>0.241823240032147</v>
      </c>
      <c r="CF295" s="17">
        <v>0.25046006378672298</v>
      </c>
      <c r="CG295" s="17">
        <v>0.27842579676295198</v>
      </c>
      <c r="CH295" s="17">
        <v>0.24314649398990201</v>
      </c>
      <c r="CI295" s="17">
        <v>0.25365220157477097</v>
      </c>
      <c r="CJ295" s="17">
        <v>0.24766350955955399</v>
      </c>
      <c r="CK295" s="17">
        <v>0.24102123258157601</v>
      </c>
      <c r="CL295" s="17">
        <v>0.26731575029221399</v>
      </c>
    </row>
    <row r="296" spans="2:90" x14ac:dyDescent="0.25">
      <c r="B296" t="s">
        <v>253</v>
      </c>
      <c r="C296" s="17">
        <v>0.44391220874411902</v>
      </c>
      <c r="D296" s="17">
        <v>0.413477185129909</v>
      </c>
      <c r="E296" s="17">
        <v>0.47182899804367701</v>
      </c>
      <c r="F296" s="17"/>
      <c r="G296" s="17">
        <v>0.23748429130670401</v>
      </c>
      <c r="H296" s="17">
        <v>0.28233707789504497</v>
      </c>
      <c r="I296" s="17">
        <v>0.39471207188569202</v>
      </c>
      <c r="J296" s="17">
        <v>0.48753601183391698</v>
      </c>
      <c r="K296" s="17">
        <v>0.53359070265844799</v>
      </c>
      <c r="L296" s="17">
        <v>0.59612380116382502</v>
      </c>
      <c r="M296" s="17"/>
      <c r="N296" s="17">
        <v>0.36565461754388201</v>
      </c>
      <c r="O296" s="17">
        <v>0.42800869171079797</v>
      </c>
      <c r="P296" s="17">
        <v>0.51292412571881996</v>
      </c>
      <c r="Q296" s="17">
        <v>0.485850032510663</v>
      </c>
      <c r="R296" s="17"/>
      <c r="S296" s="17">
        <v>0.31552456819888902</v>
      </c>
      <c r="T296" s="17">
        <v>0.50387429332558498</v>
      </c>
      <c r="U296" s="17">
        <v>0.449446244978355</v>
      </c>
      <c r="V296" s="17">
        <v>0.47411009742558202</v>
      </c>
      <c r="W296" s="17">
        <v>0.46655413442438598</v>
      </c>
      <c r="X296" s="17">
        <v>0.45240488516964</v>
      </c>
      <c r="Y296" s="17">
        <v>0.48141748290731801</v>
      </c>
      <c r="Z296" s="17">
        <v>0.46342737533336498</v>
      </c>
      <c r="AA296" s="17">
        <v>0.43610232668139298</v>
      </c>
      <c r="AB296" s="17"/>
      <c r="AC296" s="17">
        <v>0.61365661910498503</v>
      </c>
      <c r="AD296" s="17">
        <v>0.329418529822461</v>
      </c>
      <c r="AE296" s="17">
        <v>0.37189851845730698</v>
      </c>
      <c r="AF296" s="17"/>
      <c r="AG296" s="17">
        <v>0.50171818448227001</v>
      </c>
      <c r="AH296" s="17">
        <v>0.111356238071169</v>
      </c>
      <c r="AI296" s="17">
        <v>0.35325230752064302</v>
      </c>
      <c r="AJ296" s="17">
        <v>0.728546067476052</v>
      </c>
      <c r="AK296" s="17"/>
      <c r="AL296" s="17">
        <v>0.54999637683625502</v>
      </c>
      <c r="AM296" s="17">
        <v>0.48468443905540498</v>
      </c>
      <c r="AN296" s="17">
        <v>0.34012952276784902</v>
      </c>
      <c r="AO296" s="17">
        <v>0.25981271401377698</v>
      </c>
      <c r="AP296" s="17">
        <v>0.216357993970483</v>
      </c>
      <c r="AQ296" s="17"/>
      <c r="AR296" s="17">
        <v>0.46197900412500198</v>
      </c>
      <c r="AS296" s="17">
        <v>0.47382386860526199</v>
      </c>
      <c r="AT296" s="17">
        <v>0.46564063371739001</v>
      </c>
      <c r="AU296" s="17">
        <v>0.40087514529599599</v>
      </c>
      <c r="AV296" s="17">
        <v>0.30832477247461998</v>
      </c>
      <c r="AW296" s="17"/>
      <c r="AX296" s="17">
        <v>0.29410798231566199</v>
      </c>
      <c r="AY296" s="17">
        <v>0.471522836480671</v>
      </c>
      <c r="AZ296" s="17">
        <v>0.42860710779476902</v>
      </c>
      <c r="BA296" s="17">
        <v>0.527652642640563</v>
      </c>
      <c r="BB296" s="17">
        <v>0.538121068878334</v>
      </c>
      <c r="BC296" s="17">
        <v>0.50280361616802505</v>
      </c>
      <c r="BD296" s="17"/>
      <c r="BE296" s="17">
        <v>0.42290470724934098</v>
      </c>
      <c r="BF296" s="17">
        <v>0.326614218569729</v>
      </c>
      <c r="BG296" s="17">
        <v>0.58032975607441695</v>
      </c>
      <c r="BH296" s="17"/>
      <c r="BI296" s="17">
        <v>0.52641523565559101</v>
      </c>
      <c r="BJ296" s="17">
        <v>0.42296656333128502</v>
      </c>
      <c r="BK296" s="17"/>
      <c r="BL296" s="17">
        <v>0.50975148810405602</v>
      </c>
      <c r="BM296" s="17">
        <v>0.40924639142966002</v>
      </c>
      <c r="BN296" s="17">
        <v>0.47709252379008998</v>
      </c>
      <c r="BO296" s="17">
        <v>0.40313750732241999</v>
      </c>
      <c r="BP296" s="17">
        <v>0.36432115335658899</v>
      </c>
      <c r="BQ296" s="17"/>
      <c r="BR296" s="17">
        <v>0.49432434905934902</v>
      </c>
      <c r="BS296" s="17">
        <v>0.22684946500640199</v>
      </c>
      <c r="BT296" s="17">
        <v>0.13573864621308901</v>
      </c>
      <c r="BU296" s="17">
        <v>0.20128664063686899</v>
      </c>
      <c r="BV296" s="17"/>
      <c r="BW296" s="17">
        <v>0.457007993032639</v>
      </c>
      <c r="BX296" s="17">
        <v>0.42543620319242398</v>
      </c>
      <c r="BY296" s="17">
        <v>0.448149749548437</v>
      </c>
      <c r="BZ296" s="17">
        <v>0.46856531199454099</v>
      </c>
      <c r="CA296" s="17">
        <v>0.424142867090951</v>
      </c>
      <c r="CB296" s="17"/>
      <c r="CC296" s="17">
        <v>0.37769768258347203</v>
      </c>
      <c r="CD296" s="17">
        <v>0.42062471302020299</v>
      </c>
      <c r="CE296" s="17">
        <v>0.41689229358386398</v>
      </c>
      <c r="CF296" s="17">
        <v>0.45481614346433802</v>
      </c>
      <c r="CG296" s="17">
        <v>0.42554963552999697</v>
      </c>
      <c r="CH296" s="17">
        <v>0.43339755077421399</v>
      </c>
      <c r="CI296" s="17">
        <v>0.46124539500422901</v>
      </c>
      <c r="CJ296" s="17">
        <v>0.49680559616526698</v>
      </c>
      <c r="CK296" s="17">
        <v>0.50958747162642903</v>
      </c>
      <c r="CL296" s="17">
        <v>0.46920541251912901</v>
      </c>
    </row>
    <row r="297" spans="2:90" x14ac:dyDescent="0.25">
      <c r="B297" t="s">
        <v>111</v>
      </c>
      <c r="C297" s="17">
        <v>3.05588586943377E-2</v>
      </c>
      <c r="D297" s="17">
        <v>2.36192626516258E-2</v>
      </c>
      <c r="E297" s="17">
        <v>3.61767927741872E-2</v>
      </c>
      <c r="F297" s="17"/>
      <c r="G297" s="17">
        <v>5.5466652907370503E-2</v>
      </c>
      <c r="H297" s="17">
        <v>3.6277914599289397E-2</v>
      </c>
      <c r="I297" s="17">
        <v>3.4385920650616499E-2</v>
      </c>
      <c r="J297" s="17">
        <v>2.93799167632455E-2</v>
      </c>
      <c r="K297" s="17">
        <v>3.1412231157618001E-2</v>
      </c>
      <c r="L297" s="17">
        <v>1.28406175298174E-2</v>
      </c>
      <c r="M297" s="17"/>
      <c r="N297" s="17">
        <v>1.8051487710106499E-2</v>
      </c>
      <c r="O297" s="17">
        <v>3.0170777571593099E-2</v>
      </c>
      <c r="P297" s="17">
        <v>2.9732981028086899E-2</v>
      </c>
      <c r="Q297" s="17">
        <v>4.5654888147872899E-2</v>
      </c>
      <c r="R297" s="17"/>
      <c r="S297" s="17">
        <v>2.98396480791796E-2</v>
      </c>
      <c r="T297" s="17">
        <v>3.10951342745115E-2</v>
      </c>
      <c r="U297" s="17">
        <v>4.2405186812510001E-2</v>
      </c>
      <c r="V297" s="17">
        <v>2.5532221089066501E-2</v>
      </c>
      <c r="W297" s="17">
        <v>2.8246962295786202E-2</v>
      </c>
      <c r="X297" s="17">
        <v>3.6831619726428198E-2</v>
      </c>
      <c r="Y297" s="17">
        <v>2.8196515289387599E-2</v>
      </c>
      <c r="Z297" s="17">
        <v>2.3128180769966401E-2</v>
      </c>
      <c r="AA297" s="17">
        <v>2.6745823880371201E-2</v>
      </c>
      <c r="AB297" s="17"/>
      <c r="AC297" s="17">
        <v>1.8328475232897799E-2</v>
      </c>
      <c r="AD297" s="17">
        <v>1.8886505539241701E-2</v>
      </c>
      <c r="AE297" s="17">
        <v>5.7274717253060999E-2</v>
      </c>
      <c r="AF297" s="17"/>
      <c r="AG297" s="17">
        <v>1.61554438292155E-2</v>
      </c>
      <c r="AH297" s="17">
        <v>2.3461071713108898E-2</v>
      </c>
      <c r="AI297" s="17">
        <v>1.82365872069776E-2</v>
      </c>
      <c r="AJ297" s="17">
        <v>1.00801147942983E-2</v>
      </c>
      <c r="AK297" s="17"/>
      <c r="AL297" s="17">
        <v>3.68039417239849E-2</v>
      </c>
      <c r="AM297" s="17">
        <v>3.0823010238318301E-2</v>
      </c>
      <c r="AN297" s="17">
        <v>2.7055367333071401E-2</v>
      </c>
      <c r="AO297" s="17">
        <v>1.18620375412876E-2</v>
      </c>
      <c r="AP297" s="17">
        <v>7.9284531663222205E-2</v>
      </c>
      <c r="AQ297" s="17"/>
      <c r="AR297" s="17">
        <v>7.8426507474042395E-2</v>
      </c>
      <c r="AS297" s="17">
        <v>2.74909796519901E-2</v>
      </c>
      <c r="AT297" s="17">
        <v>2.2090428502282999E-2</v>
      </c>
      <c r="AU297" s="17">
        <v>1.46587678676946E-2</v>
      </c>
      <c r="AV297" s="17">
        <v>1.6645677496395998E-2</v>
      </c>
      <c r="AW297" s="17"/>
      <c r="AX297" s="17">
        <v>3.0426304771376901E-2</v>
      </c>
      <c r="AY297" s="17">
        <v>2.8429057127082501E-2</v>
      </c>
      <c r="AZ297" s="17">
        <v>3.2164868578210298E-2</v>
      </c>
      <c r="BA297" s="17">
        <v>3.3045638172203899E-2</v>
      </c>
      <c r="BB297" s="17">
        <v>2.8814231133871399E-2</v>
      </c>
      <c r="BC297" s="17">
        <v>3.5277283640463203E-2</v>
      </c>
      <c r="BD297" s="17"/>
      <c r="BE297" s="17">
        <v>3.5847667855435597E-2</v>
      </c>
      <c r="BF297" s="17">
        <v>3.1606472519542697E-2</v>
      </c>
      <c r="BG297" s="17">
        <v>1.7948777935587801E-2</v>
      </c>
      <c r="BH297" s="17"/>
      <c r="BI297" s="17">
        <v>2.85848628257056E-2</v>
      </c>
      <c r="BJ297" s="17">
        <v>3.10600114284687E-2</v>
      </c>
      <c r="BK297" s="17"/>
      <c r="BL297" s="17">
        <v>1.6250212370048599E-2</v>
      </c>
      <c r="BM297" s="17">
        <v>3.5384654506929798E-2</v>
      </c>
      <c r="BN297" s="17">
        <v>6.6590908742221303E-2</v>
      </c>
      <c r="BO297" s="17">
        <v>2.2368035996293799E-2</v>
      </c>
      <c r="BP297" s="17">
        <v>2.5659953335421901E-2</v>
      </c>
      <c r="BQ297" s="17"/>
      <c r="BR297" s="17">
        <v>2.6666693735767799E-2</v>
      </c>
      <c r="BS297" s="17">
        <v>5.5436272844459497E-2</v>
      </c>
      <c r="BT297" s="17">
        <v>3.1926626156887197E-2</v>
      </c>
      <c r="BU297" s="17">
        <v>5.8809631438858902E-2</v>
      </c>
      <c r="BV297" s="17"/>
      <c r="BW297" s="17">
        <v>2.6500067550732202E-2</v>
      </c>
      <c r="BX297" s="17">
        <v>1.9498131704209401E-2</v>
      </c>
      <c r="BY297" s="17">
        <v>3.00555220746988E-2</v>
      </c>
      <c r="BZ297" s="17">
        <v>3.3906350259016803E-2</v>
      </c>
      <c r="CA297" s="17">
        <v>4.2508748966159603E-2</v>
      </c>
      <c r="CB297" s="17"/>
      <c r="CC297" s="17">
        <v>4.8715046679941101E-2</v>
      </c>
      <c r="CD297" s="17">
        <v>4.5880625824219298E-2</v>
      </c>
      <c r="CE297" s="17">
        <v>2.99577957481016E-2</v>
      </c>
      <c r="CF297" s="17">
        <v>2.90341066351727E-2</v>
      </c>
      <c r="CG297" s="17">
        <v>4.2444236642741703E-2</v>
      </c>
      <c r="CH297" s="17">
        <v>4.15650899164733E-2</v>
      </c>
      <c r="CI297" s="17">
        <v>1.19939991700424E-2</v>
      </c>
      <c r="CJ297" s="17">
        <v>1.40351266053394E-2</v>
      </c>
      <c r="CK297" s="17">
        <v>1.15626202745686E-2</v>
      </c>
      <c r="CL297" s="17">
        <v>2.65089543233917E-2</v>
      </c>
    </row>
    <row r="298" spans="2:90" x14ac:dyDescent="0.25"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</row>
    <row r="299" spans="2:90" x14ac:dyDescent="0.25">
      <c r="B299" s="6" t="s">
        <v>256</v>
      </c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</row>
    <row r="300" spans="2:90" x14ac:dyDescent="0.25">
      <c r="B300" s="24" t="s">
        <v>113</v>
      </c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</row>
    <row r="301" spans="2:90" x14ac:dyDescent="0.25">
      <c r="B301" t="s">
        <v>250</v>
      </c>
      <c r="C301" s="17">
        <v>4.9855083522290601E-2</v>
      </c>
      <c r="D301" s="17">
        <v>6.4325815400270298E-2</v>
      </c>
      <c r="E301" s="17">
        <v>3.6526761378393002E-2</v>
      </c>
      <c r="F301" s="17"/>
      <c r="G301" s="17">
        <v>9.9281364819180304E-2</v>
      </c>
      <c r="H301" s="17">
        <v>0.102305222850784</v>
      </c>
      <c r="I301" s="17">
        <v>6.2705640673100305E-2</v>
      </c>
      <c r="J301" s="17">
        <v>3.11114776767277E-2</v>
      </c>
      <c r="K301" s="17">
        <v>1.7592321776793401E-2</v>
      </c>
      <c r="L301" s="17">
        <v>1.5905644654693098E-2</v>
      </c>
      <c r="M301" s="17"/>
      <c r="N301" s="17">
        <v>6.9825275118689106E-2</v>
      </c>
      <c r="O301" s="17">
        <v>4.4671810347924203E-2</v>
      </c>
      <c r="P301" s="17">
        <v>5.9274536781554601E-2</v>
      </c>
      <c r="Q301" s="17">
        <v>2.6121779734821899E-2</v>
      </c>
      <c r="R301" s="17"/>
      <c r="S301" s="17">
        <v>9.8057382227064602E-2</v>
      </c>
      <c r="T301" s="17">
        <v>2.7388031593702601E-2</v>
      </c>
      <c r="U301" s="17">
        <v>3.3105029246446399E-2</v>
      </c>
      <c r="V301" s="17">
        <v>3.4701698513747901E-2</v>
      </c>
      <c r="W301" s="17">
        <v>4.4762414518184197E-2</v>
      </c>
      <c r="X301" s="17">
        <v>5.9261874207636601E-2</v>
      </c>
      <c r="Y301" s="17">
        <v>3.7612689129755503E-2</v>
      </c>
      <c r="Z301" s="17">
        <v>4.8740265050196303E-2</v>
      </c>
      <c r="AA301" s="17">
        <v>5.13633706192115E-2</v>
      </c>
      <c r="AB301" s="17"/>
      <c r="AC301" s="17">
        <v>4.4837097080694097E-2</v>
      </c>
      <c r="AD301" s="17">
        <v>5.0835309278374097E-2</v>
      </c>
      <c r="AE301" s="17">
        <v>5.3726138949473902E-2</v>
      </c>
      <c r="AF301" s="17"/>
      <c r="AG301" s="17">
        <v>6.6500357070805899E-2</v>
      </c>
      <c r="AH301" s="17">
        <v>9.0817264235526496E-2</v>
      </c>
      <c r="AI301" s="17">
        <v>2.82275153775416E-2</v>
      </c>
      <c r="AJ301" s="17">
        <v>3.1963368636175001E-2</v>
      </c>
      <c r="AK301" s="17"/>
      <c r="AL301" s="17">
        <v>1.9580528291990199E-2</v>
      </c>
      <c r="AM301" s="17">
        <v>4.1522353834374498E-2</v>
      </c>
      <c r="AN301" s="17">
        <v>5.9886224020301103E-2</v>
      </c>
      <c r="AO301" s="17">
        <v>0.113443303106921</v>
      </c>
      <c r="AP301" s="17">
        <v>0.14242613857299899</v>
      </c>
      <c r="AQ301" s="17"/>
      <c r="AR301" s="17">
        <v>3.7205714189293797E-2</v>
      </c>
      <c r="AS301" s="17">
        <v>4.6846141326505303E-2</v>
      </c>
      <c r="AT301" s="17">
        <v>4.35323157639248E-2</v>
      </c>
      <c r="AU301" s="17">
        <v>4.9543341078104403E-2</v>
      </c>
      <c r="AV301" s="17">
        <v>0.113403842456568</v>
      </c>
      <c r="AW301" s="17"/>
      <c r="AX301" s="17">
        <v>0.10787446347032</v>
      </c>
      <c r="AY301" s="17">
        <v>3.53534214948115E-2</v>
      </c>
      <c r="AZ301" s="17">
        <v>5.0296323861421001E-2</v>
      </c>
      <c r="BA301" s="17">
        <v>2.6199082560285601E-2</v>
      </c>
      <c r="BB301" s="17">
        <v>1.8882712522088001E-2</v>
      </c>
      <c r="BC301" s="17">
        <v>2.3573230556554001E-2</v>
      </c>
      <c r="BD301" s="17"/>
      <c r="BE301" s="17">
        <v>3.7490432139412701E-2</v>
      </c>
      <c r="BF301" s="17">
        <v>0.107002925649131</v>
      </c>
      <c r="BG301" s="17">
        <v>1.3479601577473599E-2</v>
      </c>
      <c r="BH301" s="17"/>
      <c r="BI301" s="17">
        <v>3.5452596781865998E-2</v>
      </c>
      <c r="BJ301" s="17">
        <v>5.35115479166417E-2</v>
      </c>
      <c r="BK301" s="17"/>
      <c r="BL301" s="17">
        <v>3.9979996282586402E-2</v>
      </c>
      <c r="BM301" s="17">
        <v>5.4820141090287197E-2</v>
      </c>
      <c r="BN301" s="17">
        <v>2.48298017362245E-2</v>
      </c>
      <c r="BO301" s="17">
        <v>4.3322140313454202E-2</v>
      </c>
      <c r="BP301" s="17">
        <v>8.0416295546320696E-2</v>
      </c>
      <c r="BQ301" s="17"/>
      <c r="BR301" s="17">
        <v>3.82452634005939E-2</v>
      </c>
      <c r="BS301" s="17">
        <v>7.10932231306311E-2</v>
      </c>
      <c r="BT301" s="17">
        <v>0.126229271033232</v>
      </c>
      <c r="BU301" s="17">
        <v>0.14650045377700499</v>
      </c>
      <c r="BV301" s="17"/>
      <c r="BW301" s="17">
        <v>5.6472237989478299E-2</v>
      </c>
      <c r="BX301" s="17">
        <v>4.3875291773895597E-2</v>
      </c>
      <c r="BY301" s="17">
        <v>5.1039825002998099E-2</v>
      </c>
      <c r="BZ301" s="17">
        <v>3.47447856885554E-2</v>
      </c>
      <c r="CA301" s="17">
        <v>5.3465769946015401E-2</v>
      </c>
      <c r="CB301" s="17"/>
      <c r="CC301" s="17">
        <v>4.9050053887638001E-2</v>
      </c>
      <c r="CD301" s="17">
        <v>5.9068614146654499E-2</v>
      </c>
      <c r="CE301" s="17">
        <v>5.6201307951468299E-2</v>
      </c>
      <c r="CF301" s="17">
        <v>5.4175996461021302E-2</v>
      </c>
      <c r="CG301" s="17">
        <v>4.7441423048144402E-2</v>
      </c>
      <c r="CH301" s="17">
        <v>4.1659551785290003E-2</v>
      </c>
      <c r="CI301" s="17">
        <v>4.8051304257418902E-2</v>
      </c>
      <c r="CJ301" s="17">
        <v>3.9940061671911498E-2</v>
      </c>
      <c r="CK301" s="17">
        <v>3.7718934892931898E-2</v>
      </c>
      <c r="CL301" s="17">
        <v>4.0852904292977298E-2</v>
      </c>
    </row>
    <row r="302" spans="2:90" x14ac:dyDescent="0.25">
      <c r="B302" t="s">
        <v>251</v>
      </c>
      <c r="C302" s="17">
        <v>0.356450481689845</v>
      </c>
      <c r="D302" s="17">
        <v>0.38179345519892399</v>
      </c>
      <c r="E302" s="17">
        <v>0.333244060801556</v>
      </c>
      <c r="F302" s="17"/>
      <c r="G302" s="17">
        <v>0.32694304607777902</v>
      </c>
      <c r="H302" s="17">
        <v>0.39097084613502298</v>
      </c>
      <c r="I302" s="17">
        <v>0.35013106318403098</v>
      </c>
      <c r="J302" s="17">
        <v>0.34718660835734</v>
      </c>
      <c r="K302" s="17">
        <v>0.35385524184648598</v>
      </c>
      <c r="L302" s="17">
        <v>0.35733381516552498</v>
      </c>
      <c r="M302" s="17"/>
      <c r="N302" s="17">
        <v>0.42963064192168299</v>
      </c>
      <c r="O302" s="17">
        <v>0.35717291229157599</v>
      </c>
      <c r="P302" s="17">
        <v>0.30794219199393102</v>
      </c>
      <c r="Q302" s="17">
        <v>0.31740531377910203</v>
      </c>
      <c r="R302" s="17"/>
      <c r="S302" s="17">
        <v>0.37244135484810498</v>
      </c>
      <c r="T302" s="17">
        <v>0.33479145265904803</v>
      </c>
      <c r="U302" s="17">
        <v>0.37059320469983598</v>
      </c>
      <c r="V302" s="17">
        <v>0.364306380013594</v>
      </c>
      <c r="W302" s="17">
        <v>0.34149367955472798</v>
      </c>
      <c r="X302" s="17">
        <v>0.36521870892198899</v>
      </c>
      <c r="Y302" s="17">
        <v>0.32432770815074402</v>
      </c>
      <c r="Z302" s="17">
        <v>0.37942863424416501</v>
      </c>
      <c r="AA302" s="17">
        <v>0.36514506324585</v>
      </c>
      <c r="AB302" s="17"/>
      <c r="AC302" s="17">
        <v>0.34633172825717801</v>
      </c>
      <c r="AD302" s="17">
        <v>0.38624644328309299</v>
      </c>
      <c r="AE302" s="17">
        <v>0.33369318896467198</v>
      </c>
      <c r="AF302" s="17"/>
      <c r="AG302" s="17">
        <v>0.44475862132866101</v>
      </c>
      <c r="AH302" s="17">
        <v>0.42416108912266998</v>
      </c>
      <c r="AI302" s="17">
        <v>0.36417620461689099</v>
      </c>
      <c r="AJ302" s="17">
        <v>0.33729850340082901</v>
      </c>
      <c r="AK302" s="17"/>
      <c r="AL302" s="17">
        <v>0.30630295785291001</v>
      </c>
      <c r="AM302" s="17">
        <v>0.33348129480983502</v>
      </c>
      <c r="AN302" s="17">
        <v>0.38865218705637</v>
      </c>
      <c r="AO302" s="17">
        <v>0.44049688130688303</v>
      </c>
      <c r="AP302" s="17">
        <v>0.39595131534066202</v>
      </c>
      <c r="AQ302" s="17"/>
      <c r="AR302" s="17">
        <v>0.27729119288318699</v>
      </c>
      <c r="AS302" s="17">
        <v>0.32911463569362798</v>
      </c>
      <c r="AT302" s="17">
        <v>0.36642906209691101</v>
      </c>
      <c r="AU302" s="17">
        <v>0.41574463873134498</v>
      </c>
      <c r="AV302" s="17">
        <v>0.44741919183469597</v>
      </c>
      <c r="AW302" s="17"/>
      <c r="AX302" s="17">
        <v>0.37454652027674501</v>
      </c>
      <c r="AY302" s="17">
        <v>0.35512001883416799</v>
      </c>
      <c r="AZ302" s="17">
        <v>0.347533656729342</v>
      </c>
      <c r="BA302" s="17">
        <v>0.337176646624472</v>
      </c>
      <c r="BB302" s="17">
        <v>0.34053320193819803</v>
      </c>
      <c r="BC302" s="17">
        <v>0.402260518324429</v>
      </c>
      <c r="BD302" s="17"/>
      <c r="BE302" s="17">
        <v>0.34371766251271602</v>
      </c>
      <c r="BF302" s="17">
        <v>0.38724433690187599</v>
      </c>
      <c r="BG302" s="17">
        <v>0.34828138477709403</v>
      </c>
      <c r="BH302" s="17"/>
      <c r="BI302" s="17">
        <v>0.28115533701346201</v>
      </c>
      <c r="BJ302" s="17">
        <v>0.37556620944843799</v>
      </c>
      <c r="BK302" s="17"/>
      <c r="BL302" s="17">
        <v>0.369626231675378</v>
      </c>
      <c r="BM302" s="17">
        <v>0.36232715921198</v>
      </c>
      <c r="BN302" s="17">
        <v>0.27315248770352302</v>
      </c>
      <c r="BO302" s="17">
        <v>0.37467342534468201</v>
      </c>
      <c r="BP302" s="17">
        <v>0.37066663046140602</v>
      </c>
      <c r="BQ302" s="17"/>
      <c r="BR302" s="17">
        <v>0.34960014979319398</v>
      </c>
      <c r="BS302" s="17">
        <v>0.378271540135378</v>
      </c>
      <c r="BT302" s="17">
        <v>0.45694342523279502</v>
      </c>
      <c r="BU302" s="17">
        <v>0.344416116732429</v>
      </c>
      <c r="BV302" s="17"/>
      <c r="BW302" s="17">
        <v>0.35666780590557401</v>
      </c>
      <c r="BX302" s="17">
        <v>0.35608992227646202</v>
      </c>
      <c r="BY302" s="17">
        <v>0.39003517873537702</v>
      </c>
      <c r="BZ302" s="17">
        <v>0.33853616597776898</v>
      </c>
      <c r="CA302" s="17">
        <v>0.34996266776010898</v>
      </c>
      <c r="CB302" s="17"/>
      <c r="CC302" s="17">
        <v>0.393344278828685</v>
      </c>
      <c r="CD302" s="17">
        <v>0.31866581036290198</v>
      </c>
      <c r="CE302" s="17">
        <v>0.32834115888741</v>
      </c>
      <c r="CF302" s="17">
        <v>0.37169560700165399</v>
      </c>
      <c r="CG302" s="17">
        <v>0.37985887788915701</v>
      </c>
      <c r="CH302" s="17">
        <v>0.34337341139716698</v>
      </c>
      <c r="CI302" s="17">
        <v>0.34048838572793899</v>
      </c>
      <c r="CJ302" s="17">
        <v>0.37718497799157102</v>
      </c>
      <c r="CK302" s="17">
        <v>0.372439784965161</v>
      </c>
      <c r="CL302" s="17">
        <v>0.35846582170029101</v>
      </c>
    </row>
    <row r="303" spans="2:90" x14ac:dyDescent="0.25">
      <c r="B303" t="s">
        <v>252</v>
      </c>
      <c r="C303" s="17">
        <v>0.42280356881887199</v>
      </c>
      <c r="D303" s="17">
        <v>0.39984377784700997</v>
      </c>
      <c r="E303" s="17">
        <v>0.44465778982709098</v>
      </c>
      <c r="F303" s="17"/>
      <c r="G303" s="17">
        <v>0.39111194003385102</v>
      </c>
      <c r="H303" s="17">
        <v>0.34298599955586401</v>
      </c>
      <c r="I303" s="17">
        <v>0.38378756990062102</v>
      </c>
      <c r="J303" s="17">
        <v>0.43213751716308801</v>
      </c>
      <c r="K303" s="17">
        <v>0.45356125786370299</v>
      </c>
      <c r="L303" s="17">
        <v>0.49470691917651199</v>
      </c>
      <c r="M303" s="17"/>
      <c r="N303" s="17">
        <v>0.38380412138511399</v>
      </c>
      <c r="O303" s="17">
        <v>0.44759144453785998</v>
      </c>
      <c r="P303" s="17">
        <v>0.433065574162464</v>
      </c>
      <c r="Q303" s="17">
        <v>0.430693227851628</v>
      </c>
      <c r="R303" s="17"/>
      <c r="S303" s="17">
        <v>0.35042038543794801</v>
      </c>
      <c r="T303" s="17">
        <v>0.46319796835502502</v>
      </c>
      <c r="U303" s="17">
        <v>0.41379041227348901</v>
      </c>
      <c r="V303" s="17">
        <v>0.42690623601256</v>
      </c>
      <c r="W303" s="17">
        <v>0.46753323323151003</v>
      </c>
      <c r="X303" s="17">
        <v>0.38822935392920599</v>
      </c>
      <c r="Y303" s="17">
        <v>0.46151938482336402</v>
      </c>
      <c r="Z303" s="17">
        <v>0.40377009715842799</v>
      </c>
      <c r="AA303" s="17">
        <v>0.43895813196515399</v>
      </c>
      <c r="AB303" s="17"/>
      <c r="AC303" s="17">
        <v>0.44682241140210299</v>
      </c>
      <c r="AD303" s="17">
        <v>0.41588050754106998</v>
      </c>
      <c r="AE303" s="17">
        <v>0.40171569668421703</v>
      </c>
      <c r="AF303" s="17"/>
      <c r="AG303" s="17">
        <v>0.40845395629411502</v>
      </c>
      <c r="AH303" s="17">
        <v>0.35527618864143901</v>
      </c>
      <c r="AI303" s="17">
        <v>0.46359621327718697</v>
      </c>
      <c r="AJ303" s="17">
        <v>0.45749031600441797</v>
      </c>
      <c r="AK303" s="17"/>
      <c r="AL303" s="17">
        <v>0.471548795564252</v>
      </c>
      <c r="AM303" s="17">
        <v>0.44130253416627002</v>
      </c>
      <c r="AN303" s="17">
        <v>0.403536748275376</v>
      </c>
      <c r="AO303" s="17">
        <v>0.31044967935405499</v>
      </c>
      <c r="AP303" s="17">
        <v>0.32862746420847799</v>
      </c>
      <c r="AQ303" s="17"/>
      <c r="AR303" s="17">
        <v>0.411558853897599</v>
      </c>
      <c r="AS303" s="17">
        <v>0.45679634704710598</v>
      </c>
      <c r="AT303" s="17">
        <v>0.43987499440667699</v>
      </c>
      <c r="AU303" s="17">
        <v>0.39864200082270101</v>
      </c>
      <c r="AV303" s="17">
        <v>0.338901920146705</v>
      </c>
      <c r="AW303" s="17"/>
      <c r="AX303" s="17">
        <v>0.34260426702054902</v>
      </c>
      <c r="AY303" s="17">
        <v>0.43857450762956202</v>
      </c>
      <c r="AZ303" s="17">
        <v>0.46353319256063202</v>
      </c>
      <c r="BA303" s="17">
        <v>0.44917334724580299</v>
      </c>
      <c r="BB303" s="17">
        <v>0.46815117302491999</v>
      </c>
      <c r="BC303" s="17">
        <v>0.40737732604178301</v>
      </c>
      <c r="BD303" s="17"/>
      <c r="BE303" s="17">
        <v>0.42246473597890899</v>
      </c>
      <c r="BF303" s="17">
        <v>0.35760150801849599</v>
      </c>
      <c r="BG303" s="17">
        <v>0.486938038254836</v>
      </c>
      <c r="BH303" s="17"/>
      <c r="BI303" s="17">
        <v>0.47362935118230398</v>
      </c>
      <c r="BJ303" s="17">
        <v>0.40990005660765699</v>
      </c>
      <c r="BK303" s="17"/>
      <c r="BL303" s="17">
        <v>0.45988679060064402</v>
      </c>
      <c r="BM303" s="17">
        <v>0.40563864040497599</v>
      </c>
      <c r="BN303" s="17">
        <v>0.43307564895101802</v>
      </c>
      <c r="BO303" s="17">
        <v>0.42097797104857798</v>
      </c>
      <c r="BP303" s="17">
        <v>0.37459160930565699</v>
      </c>
      <c r="BQ303" s="17"/>
      <c r="BR303" s="17">
        <v>0.44396881231454</v>
      </c>
      <c r="BS303" s="17">
        <v>0.33561523342613803</v>
      </c>
      <c r="BT303" s="17">
        <v>0.29474745377392397</v>
      </c>
      <c r="BU303" s="17">
        <v>0.34833292205391903</v>
      </c>
      <c r="BV303" s="17"/>
      <c r="BW303" s="17">
        <v>0.43314589087231897</v>
      </c>
      <c r="BX303" s="17">
        <v>0.43317868536130599</v>
      </c>
      <c r="BY303" s="17">
        <v>0.40848841766717497</v>
      </c>
      <c r="BZ303" s="17">
        <v>0.43828321680451898</v>
      </c>
      <c r="CA303" s="17">
        <v>0.40470077584548803</v>
      </c>
      <c r="CB303" s="17"/>
      <c r="CC303" s="17">
        <v>0.363259894414866</v>
      </c>
      <c r="CD303" s="17">
        <v>0.41480007576300199</v>
      </c>
      <c r="CE303" s="17">
        <v>0.43341410749180598</v>
      </c>
      <c r="CF303" s="17">
        <v>0.42891641589339702</v>
      </c>
      <c r="CG303" s="17">
        <v>0.37361747145277702</v>
      </c>
      <c r="CH303" s="17">
        <v>0.43758653284446403</v>
      </c>
      <c r="CI303" s="17">
        <v>0.457805147884495</v>
      </c>
      <c r="CJ303" s="17">
        <v>0.42250080868004097</v>
      </c>
      <c r="CK303" s="17">
        <v>0.457374282767815</v>
      </c>
      <c r="CL303" s="17">
        <v>0.46340351287403297</v>
      </c>
    </row>
    <row r="304" spans="2:90" x14ac:dyDescent="0.25">
      <c r="B304" t="s">
        <v>253</v>
      </c>
      <c r="C304" s="17">
        <v>0.11846819081181501</v>
      </c>
      <c r="D304" s="17">
        <v>0.115081865778961</v>
      </c>
      <c r="E304" s="17">
        <v>0.121326911752732</v>
      </c>
      <c r="F304" s="17"/>
      <c r="G304" s="17">
        <v>0.113941692983381</v>
      </c>
      <c r="H304" s="17">
        <v>0.111791965261526</v>
      </c>
      <c r="I304" s="17">
        <v>0.14982962716940301</v>
      </c>
      <c r="J304" s="17">
        <v>0.13835776404869701</v>
      </c>
      <c r="K304" s="17">
        <v>0.11797832255962699</v>
      </c>
      <c r="L304" s="17">
        <v>8.9614011082746997E-2</v>
      </c>
      <c r="M304" s="17"/>
      <c r="N304" s="17">
        <v>8.7376036865823306E-2</v>
      </c>
      <c r="O304" s="17">
        <v>0.1033600660105</v>
      </c>
      <c r="P304" s="17">
        <v>0.15031403366295501</v>
      </c>
      <c r="Q304" s="17">
        <v>0.14054183206970999</v>
      </c>
      <c r="R304" s="17"/>
      <c r="S304" s="17">
        <v>0.134426937967108</v>
      </c>
      <c r="T304" s="17">
        <v>0.125954803567008</v>
      </c>
      <c r="U304" s="17">
        <v>0.114892114967706</v>
      </c>
      <c r="V304" s="17">
        <v>0.132789248088063</v>
      </c>
      <c r="W304" s="17">
        <v>9.9279574622738398E-2</v>
      </c>
      <c r="X304" s="17">
        <v>0.13063040969499501</v>
      </c>
      <c r="Y304" s="17">
        <v>0.112783643832804</v>
      </c>
      <c r="Z304" s="17">
        <v>0.12111036647502101</v>
      </c>
      <c r="AA304" s="17">
        <v>8.6805885204910505E-2</v>
      </c>
      <c r="AB304" s="17"/>
      <c r="AC304" s="17">
        <v>0.115934180379192</v>
      </c>
      <c r="AD304" s="17">
        <v>0.112209144426478</v>
      </c>
      <c r="AE304" s="17">
        <v>0.13031022823045599</v>
      </c>
      <c r="AF304" s="17"/>
      <c r="AG304" s="17">
        <v>5.1381673972922502E-2</v>
      </c>
      <c r="AH304" s="17">
        <v>0.100790625335914</v>
      </c>
      <c r="AI304" s="17">
        <v>0.10970772156839</v>
      </c>
      <c r="AJ304" s="17">
        <v>0.130608612992164</v>
      </c>
      <c r="AK304" s="17"/>
      <c r="AL304" s="17">
        <v>0.13096122547620401</v>
      </c>
      <c r="AM304" s="17">
        <v>0.13066760412637801</v>
      </c>
      <c r="AN304" s="17">
        <v>0.10867776121459601</v>
      </c>
      <c r="AO304" s="17">
        <v>0.102984714608433</v>
      </c>
      <c r="AP304" s="17">
        <v>8.4595361512922504E-2</v>
      </c>
      <c r="AQ304" s="17"/>
      <c r="AR304" s="17">
        <v>0.170728938626382</v>
      </c>
      <c r="AS304" s="17">
        <v>0.114378041894205</v>
      </c>
      <c r="AT304" s="17">
        <v>0.112146702835439</v>
      </c>
      <c r="AU304" s="17">
        <v>0.10763874060546499</v>
      </c>
      <c r="AV304" s="17">
        <v>8.3121425198711907E-2</v>
      </c>
      <c r="AW304" s="17"/>
      <c r="AX304" s="17">
        <v>0.122811118199876</v>
      </c>
      <c r="AY304" s="17">
        <v>0.11967832694316</v>
      </c>
      <c r="AZ304" s="17">
        <v>0.10133120953805499</v>
      </c>
      <c r="BA304" s="17">
        <v>0.13518737547954601</v>
      </c>
      <c r="BB304" s="17">
        <v>0.11173601430958099</v>
      </c>
      <c r="BC304" s="17">
        <v>9.2921507080594101E-2</v>
      </c>
      <c r="BD304" s="17"/>
      <c r="BE304" s="17">
        <v>0.134005162064014</v>
      </c>
      <c r="BF304" s="17">
        <v>0.10963603091098</v>
      </c>
      <c r="BG304" s="17">
        <v>0.105260603920662</v>
      </c>
      <c r="BH304" s="17"/>
      <c r="BI304" s="17">
        <v>0.15597351630461501</v>
      </c>
      <c r="BJ304" s="17">
        <v>0.108946440177041</v>
      </c>
      <c r="BK304" s="17"/>
      <c r="BL304" s="17">
        <v>9.3946923694460796E-2</v>
      </c>
      <c r="BM304" s="17">
        <v>0.128947293207574</v>
      </c>
      <c r="BN304" s="17">
        <v>0.16510163771521799</v>
      </c>
      <c r="BO304" s="17">
        <v>0.126843392503072</v>
      </c>
      <c r="BP304" s="17">
        <v>0.12244886000725499</v>
      </c>
      <c r="BQ304" s="17"/>
      <c r="BR304" s="17">
        <v>0.118015422832005</v>
      </c>
      <c r="BS304" s="17">
        <v>0.14699036591251299</v>
      </c>
      <c r="BT304" s="17">
        <v>7.0263620272684096E-2</v>
      </c>
      <c r="BU304" s="17">
        <v>0.118130252899507</v>
      </c>
      <c r="BV304" s="17"/>
      <c r="BW304" s="17">
        <v>0.113172046733471</v>
      </c>
      <c r="BX304" s="17">
        <v>0.11805581314594001</v>
      </c>
      <c r="BY304" s="17">
        <v>0.105924003473489</v>
      </c>
      <c r="BZ304" s="17">
        <v>0.14035834726232299</v>
      </c>
      <c r="CA304" s="17">
        <v>0.116589913720199</v>
      </c>
      <c r="CB304" s="17"/>
      <c r="CC304" s="17">
        <v>0.110050231489557</v>
      </c>
      <c r="CD304" s="17">
        <v>0.14536328896596101</v>
      </c>
      <c r="CE304" s="17">
        <v>0.13245045125777399</v>
      </c>
      <c r="CF304" s="17">
        <v>9.9558297332221199E-2</v>
      </c>
      <c r="CG304" s="17">
        <v>0.13430348993456401</v>
      </c>
      <c r="CH304" s="17">
        <v>0.12995362913795999</v>
      </c>
      <c r="CI304" s="17">
        <v>0.115481275677547</v>
      </c>
      <c r="CJ304" s="17">
        <v>0.116894167882031</v>
      </c>
      <c r="CK304" s="17">
        <v>0.10618250822242301</v>
      </c>
      <c r="CL304" s="17">
        <v>8.7030414282927404E-2</v>
      </c>
    </row>
    <row r="305" spans="2:90" x14ac:dyDescent="0.25">
      <c r="B305" t="s">
        <v>111</v>
      </c>
      <c r="C305" s="17">
        <v>5.2422675157177502E-2</v>
      </c>
      <c r="D305" s="17">
        <v>3.8955085774833899E-2</v>
      </c>
      <c r="E305" s="17">
        <v>6.4244476240228304E-2</v>
      </c>
      <c r="F305" s="17"/>
      <c r="G305" s="17">
        <v>6.87219560858085E-2</v>
      </c>
      <c r="H305" s="17">
        <v>5.1945966196803903E-2</v>
      </c>
      <c r="I305" s="17">
        <v>5.3546099072844897E-2</v>
      </c>
      <c r="J305" s="17">
        <v>5.1206632754146997E-2</v>
      </c>
      <c r="K305" s="17">
        <v>5.7012855953390403E-2</v>
      </c>
      <c r="L305" s="17">
        <v>4.2439609920523098E-2</v>
      </c>
      <c r="M305" s="17"/>
      <c r="N305" s="17">
        <v>2.93639247086908E-2</v>
      </c>
      <c r="O305" s="17">
        <v>4.7203766812140002E-2</v>
      </c>
      <c r="P305" s="17">
        <v>4.94036633990955E-2</v>
      </c>
      <c r="Q305" s="17">
        <v>8.5237846564738498E-2</v>
      </c>
      <c r="R305" s="17"/>
      <c r="S305" s="17">
        <v>4.4653939519773797E-2</v>
      </c>
      <c r="T305" s="17">
        <v>4.8667743825217498E-2</v>
      </c>
      <c r="U305" s="17">
        <v>6.76192388125227E-2</v>
      </c>
      <c r="V305" s="17">
        <v>4.1296437372034901E-2</v>
      </c>
      <c r="W305" s="17">
        <v>4.6931098072838601E-2</v>
      </c>
      <c r="X305" s="17">
        <v>5.6659653246173301E-2</v>
      </c>
      <c r="Y305" s="17">
        <v>6.3756574063332905E-2</v>
      </c>
      <c r="Z305" s="17">
        <v>4.6950637072190098E-2</v>
      </c>
      <c r="AA305" s="17">
        <v>5.7727548964874198E-2</v>
      </c>
      <c r="AB305" s="17"/>
      <c r="AC305" s="17">
        <v>4.6074582880832701E-2</v>
      </c>
      <c r="AD305" s="17">
        <v>3.4828595470984602E-2</v>
      </c>
      <c r="AE305" s="17">
        <v>8.0554747171180996E-2</v>
      </c>
      <c r="AF305" s="17"/>
      <c r="AG305" s="17">
        <v>2.8905391333495602E-2</v>
      </c>
      <c r="AH305" s="17">
        <v>2.8954832664451601E-2</v>
      </c>
      <c r="AI305" s="17">
        <v>3.4292345159990703E-2</v>
      </c>
      <c r="AJ305" s="17">
        <v>4.2639198966413799E-2</v>
      </c>
      <c r="AK305" s="17"/>
      <c r="AL305" s="17">
        <v>7.1606492814643694E-2</v>
      </c>
      <c r="AM305" s="17">
        <v>5.3026213063141897E-2</v>
      </c>
      <c r="AN305" s="17">
        <v>3.9247079433356799E-2</v>
      </c>
      <c r="AO305" s="17">
        <v>3.2625421623707199E-2</v>
      </c>
      <c r="AP305" s="17">
        <v>4.8399720364938802E-2</v>
      </c>
      <c r="AQ305" s="17"/>
      <c r="AR305" s="17">
        <v>0.103215300403539</v>
      </c>
      <c r="AS305" s="17">
        <v>5.2864834038556803E-2</v>
      </c>
      <c r="AT305" s="17">
        <v>3.8016924897047201E-2</v>
      </c>
      <c r="AU305" s="17">
        <v>2.8431278762384299E-2</v>
      </c>
      <c r="AV305" s="17">
        <v>1.7153620363319001E-2</v>
      </c>
      <c r="AW305" s="17"/>
      <c r="AX305" s="17">
        <v>5.2163631032509802E-2</v>
      </c>
      <c r="AY305" s="17">
        <v>5.1273725098298098E-2</v>
      </c>
      <c r="AZ305" s="17">
        <v>3.7305617310550002E-2</v>
      </c>
      <c r="BA305" s="17">
        <v>5.2263548089893197E-2</v>
      </c>
      <c r="BB305" s="17">
        <v>6.0696898205213498E-2</v>
      </c>
      <c r="BC305" s="17">
        <v>7.38674179966404E-2</v>
      </c>
      <c r="BD305" s="17"/>
      <c r="BE305" s="17">
        <v>6.2322007304947899E-2</v>
      </c>
      <c r="BF305" s="17">
        <v>3.8515198519515799E-2</v>
      </c>
      <c r="BG305" s="17">
        <v>4.60403714699349E-2</v>
      </c>
      <c r="BH305" s="17"/>
      <c r="BI305" s="17">
        <v>5.3789198717752798E-2</v>
      </c>
      <c r="BJ305" s="17">
        <v>5.2075745850222399E-2</v>
      </c>
      <c r="BK305" s="17"/>
      <c r="BL305" s="17">
        <v>3.6560057746931197E-2</v>
      </c>
      <c r="BM305" s="17">
        <v>4.8266766085182398E-2</v>
      </c>
      <c r="BN305" s="17">
        <v>0.103840423894017</v>
      </c>
      <c r="BO305" s="17">
        <v>3.41830707902143E-2</v>
      </c>
      <c r="BP305" s="17">
        <v>5.1876604679361102E-2</v>
      </c>
      <c r="BQ305" s="17"/>
      <c r="BR305" s="17">
        <v>5.0170351659666899E-2</v>
      </c>
      <c r="BS305" s="17">
        <v>6.8029637395340195E-2</v>
      </c>
      <c r="BT305" s="17">
        <v>5.1816229687364899E-2</v>
      </c>
      <c r="BU305" s="17">
        <v>4.2620254537139898E-2</v>
      </c>
      <c r="BV305" s="17"/>
      <c r="BW305" s="17">
        <v>4.0542018499158297E-2</v>
      </c>
      <c r="BX305" s="17">
        <v>4.8800287442396E-2</v>
      </c>
      <c r="BY305" s="17">
        <v>4.4512575120960698E-2</v>
      </c>
      <c r="BZ305" s="17">
        <v>4.80774842668346E-2</v>
      </c>
      <c r="CA305" s="17">
        <v>7.5280872728188397E-2</v>
      </c>
      <c r="CB305" s="17"/>
      <c r="CC305" s="17">
        <v>8.4295541379254907E-2</v>
      </c>
      <c r="CD305" s="17">
        <v>6.21022107614808E-2</v>
      </c>
      <c r="CE305" s="17">
        <v>4.9592974411541799E-2</v>
      </c>
      <c r="CF305" s="17">
        <v>4.5653683311706099E-2</v>
      </c>
      <c r="CG305" s="17">
        <v>6.4778737675357398E-2</v>
      </c>
      <c r="CH305" s="17">
        <v>4.7426874835118898E-2</v>
      </c>
      <c r="CI305" s="17">
        <v>3.8173886452600302E-2</v>
      </c>
      <c r="CJ305" s="17">
        <v>4.3479983774445799E-2</v>
      </c>
      <c r="CK305" s="17">
        <v>2.62844891516694E-2</v>
      </c>
      <c r="CL305" s="17">
        <v>5.0247346849771203E-2</v>
      </c>
    </row>
    <row r="306" spans="2:90" x14ac:dyDescent="0.25"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</row>
    <row r="307" spans="2:90" x14ac:dyDescent="0.25">
      <c r="B307" s="6" t="s">
        <v>257</v>
      </c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</row>
    <row r="308" spans="2:90" x14ac:dyDescent="0.25">
      <c r="B308" s="24" t="s">
        <v>113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</row>
    <row r="309" spans="2:90" x14ac:dyDescent="0.25">
      <c r="B309" t="s">
        <v>250</v>
      </c>
      <c r="C309" s="17">
        <v>5.4217851183916803E-2</v>
      </c>
      <c r="D309" s="17">
        <v>7.3157313162448903E-2</v>
      </c>
      <c r="E309" s="17">
        <v>3.6726019143847703E-2</v>
      </c>
      <c r="F309" s="17"/>
      <c r="G309" s="17">
        <v>0.11742657784313899</v>
      </c>
      <c r="H309" s="17">
        <v>9.8658431877667402E-2</v>
      </c>
      <c r="I309" s="17">
        <v>6.6571748496494706E-2</v>
      </c>
      <c r="J309" s="17">
        <v>2.70250300989009E-2</v>
      </c>
      <c r="K309" s="17">
        <v>3.04521651960779E-2</v>
      </c>
      <c r="L309" s="17">
        <v>2.05331723728777E-2</v>
      </c>
      <c r="M309" s="17"/>
      <c r="N309" s="17">
        <v>7.5306981068372206E-2</v>
      </c>
      <c r="O309" s="17">
        <v>4.6018217523327999E-2</v>
      </c>
      <c r="P309" s="17">
        <v>5.1152830047292999E-2</v>
      </c>
      <c r="Q309" s="17">
        <v>4.2765899064810597E-2</v>
      </c>
      <c r="R309" s="17"/>
      <c r="S309" s="17">
        <v>0.10120193155396499</v>
      </c>
      <c r="T309" s="17">
        <v>3.44953935898425E-2</v>
      </c>
      <c r="U309" s="17">
        <v>2.9099870914286501E-2</v>
      </c>
      <c r="V309" s="17">
        <v>3.86701851232557E-2</v>
      </c>
      <c r="W309" s="17">
        <v>6.05596452197361E-2</v>
      </c>
      <c r="X309" s="17">
        <v>6.501002832286E-2</v>
      </c>
      <c r="Y309" s="17">
        <v>4.86707144087506E-2</v>
      </c>
      <c r="Z309" s="17">
        <v>4.86595756374354E-2</v>
      </c>
      <c r="AA309" s="17">
        <v>4.8546396810991398E-2</v>
      </c>
      <c r="AB309" s="17"/>
      <c r="AC309" s="17">
        <v>3.7748252922843402E-2</v>
      </c>
      <c r="AD309" s="17">
        <v>6.8456338646291304E-2</v>
      </c>
      <c r="AE309" s="17">
        <v>4.9870497304882702E-2</v>
      </c>
      <c r="AF309" s="17"/>
      <c r="AG309" s="17">
        <v>5.9218861362137297E-2</v>
      </c>
      <c r="AH309" s="17">
        <v>0.117898019442259</v>
      </c>
      <c r="AI309" s="17">
        <v>4.7463073688974698E-2</v>
      </c>
      <c r="AJ309" s="17">
        <v>1.85758345462829E-2</v>
      </c>
      <c r="AK309" s="17"/>
      <c r="AL309" s="17">
        <v>2.9318024492666302E-2</v>
      </c>
      <c r="AM309" s="17">
        <v>4.8139189920901201E-2</v>
      </c>
      <c r="AN309" s="17">
        <v>6.4196676631385105E-2</v>
      </c>
      <c r="AO309" s="17">
        <v>0.131138780507112</v>
      </c>
      <c r="AP309" s="17">
        <v>9.0713042568151395E-2</v>
      </c>
      <c r="AQ309" s="17"/>
      <c r="AR309" s="17">
        <v>3.6806822417411997E-2</v>
      </c>
      <c r="AS309" s="17">
        <v>5.6699548345216698E-2</v>
      </c>
      <c r="AT309" s="17">
        <v>4.3933549909245598E-2</v>
      </c>
      <c r="AU309" s="17">
        <v>5.3788881872699201E-2</v>
      </c>
      <c r="AV309" s="17">
        <v>0.117801542796887</v>
      </c>
      <c r="AW309" s="17"/>
      <c r="AX309" s="17">
        <v>0.12218726651426801</v>
      </c>
      <c r="AY309" s="17">
        <v>3.40669052249786E-2</v>
      </c>
      <c r="AZ309" s="17">
        <v>3.9947050290077203E-2</v>
      </c>
      <c r="BA309" s="17">
        <v>3.1694568708856598E-2</v>
      </c>
      <c r="BB309" s="17">
        <v>3.1135971284785399E-2</v>
      </c>
      <c r="BC309" s="17">
        <v>3.0265288340994699E-2</v>
      </c>
      <c r="BD309" s="17"/>
      <c r="BE309" s="17">
        <v>4.33904633752807E-2</v>
      </c>
      <c r="BF309" s="17">
        <v>0.10870048935323599</v>
      </c>
      <c r="BG309" s="17">
        <v>1.8430028134587599E-2</v>
      </c>
      <c r="BH309" s="17"/>
      <c r="BI309" s="17">
        <v>3.6451985999193401E-2</v>
      </c>
      <c r="BJ309" s="17">
        <v>5.8728201004302601E-2</v>
      </c>
      <c r="BK309" s="17"/>
      <c r="BL309" s="17">
        <v>5.49079539329069E-2</v>
      </c>
      <c r="BM309" s="17">
        <v>5.6955807554348599E-2</v>
      </c>
      <c r="BN309" s="17">
        <v>3.4529938820207801E-2</v>
      </c>
      <c r="BO309" s="17">
        <v>5.1578051452406702E-2</v>
      </c>
      <c r="BP309" s="17">
        <v>5.9965898832901599E-2</v>
      </c>
      <c r="BQ309" s="17"/>
      <c r="BR309" s="17">
        <v>4.0888184888289797E-2</v>
      </c>
      <c r="BS309" s="17">
        <v>0.119506158966712</v>
      </c>
      <c r="BT309" s="17">
        <v>0.11623227011839</v>
      </c>
      <c r="BU309" s="17">
        <v>0.142352331815294</v>
      </c>
      <c r="BV309" s="17"/>
      <c r="BW309" s="17">
        <v>4.3044573703401499E-2</v>
      </c>
      <c r="BX309" s="17">
        <v>6.3271214309794099E-2</v>
      </c>
      <c r="BY309" s="17">
        <v>4.9171501427069601E-2</v>
      </c>
      <c r="BZ309" s="17">
        <v>3.6912248508211801E-2</v>
      </c>
      <c r="CA309" s="17">
        <v>6.9704663633935002E-2</v>
      </c>
      <c r="CB309" s="17"/>
      <c r="CC309" s="17">
        <v>6.6778398490745697E-2</v>
      </c>
      <c r="CD309" s="17">
        <v>6.16149673866071E-2</v>
      </c>
      <c r="CE309" s="17">
        <v>6.42357992656611E-2</v>
      </c>
      <c r="CF309" s="17">
        <v>6.5517432219676694E-2</v>
      </c>
      <c r="CG309" s="17">
        <v>6.5174179532738005E-2</v>
      </c>
      <c r="CH309" s="17">
        <v>3.7419114793814802E-2</v>
      </c>
      <c r="CI309" s="17">
        <v>3.7806960825632702E-2</v>
      </c>
      <c r="CJ309" s="17">
        <v>3.9004719949633899E-2</v>
      </c>
      <c r="CK309" s="17">
        <v>5.2941877091409198E-2</v>
      </c>
      <c r="CL309" s="17">
        <v>2.33984911961818E-2</v>
      </c>
    </row>
    <row r="310" spans="2:90" x14ac:dyDescent="0.25">
      <c r="B310" t="s">
        <v>251</v>
      </c>
      <c r="C310" s="17">
        <v>0.26803777277790902</v>
      </c>
      <c r="D310" s="17">
        <v>0.28545072396139298</v>
      </c>
      <c r="E310" s="17">
        <v>0.25247613090439502</v>
      </c>
      <c r="F310" s="17"/>
      <c r="G310" s="17">
        <v>0.31556790754931302</v>
      </c>
      <c r="H310" s="17">
        <v>0.34311829476365102</v>
      </c>
      <c r="I310" s="17">
        <v>0.26766126082324698</v>
      </c>
      <c r="J310" s="17">
        <v>0.23786552230778499</v>
      </c>
      <c r="K310" s="17">
        <v>0.203085339433277</v>
      </c>
      <c r="L310" s="17">
        <v>0.25805914534864999</v>
      </c>
      <c r="M310" s="17"/>
      <c r="N310" s="17">
        <v>0.33108070075570301</v>
      </c>
      <c r="O310" s="17">
        <v>0.28392482475602798</v>
      </c>
      <c r="P310" s="17">
        <v>0.21097507148279099</v>
      </c>
      <c r="Q310" s="17">
        <v>0.23583454452563599</v>
      </c>
      <c r="R310" s="17"/>
      <c r="S310" s="17">
        <v>0.31699714992974698</v>
      </c>
      <c r="T310" s="17">
        <v>0.27121297594799998</v>
      </c>
      <c r="U310" s="17">
        <v>0.28181821803839402</v>
      </c>
      <c r="V310" s="17">
        <v>0.261940257065226</v>
      </c>
      <c r="W310" s="17">
        <v>0.234673365255227</v>
      </c>
      <c r="X310" s="17">
        <v>0.228956809442142</v>
      </c>
      <c r="Y310" s="17">
        <v>0.24379551726659701</v>
      </c>
      <c r="Z310" s="17">
        <v>0.28291160447110197</v>
      </c>
      <c r="AA310" s="17">
        <v>0.26587472179287702</v>
      </c>
      <c r="AB310" s="17"/>
      <c r="AC310" s="17">
        <v>0.18482429776843101</v>
      </c>
      <c r="AD310" s="17">
        <v>0.33876303099177102</v>
      </c>
      <c r="AE310" s="17">
        <v>0.29400547840150598</v>
      </c>
      <c r="AF310" s="17"/>
      <c r="AG310" s="17">
        <v>0.297555371069881</v>
      </c>
      <c r="AH310" s="17">
        <v>0.41461867004036301</v>
      </c>
      <c r="AI310" s="17">
        <v>0.35546998689112802</v>
      </c>
      <c r="AJ310" s="17">
        <v>0.15670660033836001</v>
      </c>
      <c r="AK310" s="17"/>
      <c r="AL310" s="17">
        <v>0.20776380937684599</v>
      </c>
      <c r="AM310" s="17">
        <v>0.23207527028741101</v>
      </c>
      <c r="AN310" s="17">
        <v>0.31854298660055902</v>
      </c>
      <c r="AO310" s="17">
        <v>0.35522907409264198</v>
      </c>
      <c r="AP310" s="17">
        <v>0.46455181790529199</v>
      </c>
      <c r="AQ310" s="17"/>
      <c r="AR310" s="17">
        <v>0.218852213438606</v>
      </c>
      <c r="AS310" s="17">
        <v>0.25944740531816002</v>
      </c>
      <c r="AT310" s="17">
        <v>0.259582270758973</v>
      </c>
      <c r="AU310" s="17">
        <v>0.30038153891525399</v>
      </c>
      <c r="AV310" s="17">
        <v>0.36026735688983602</v>
      </c>
      <c r="AW310" s="17"/>
      <c r="AX310" s="17">
        <v>0.31700376821215098</v>
      </c>
      <c r="AY310" s="17">
        <v>0.25915105288150198</v>
      </c>
      <c r="AZ310" s="17">
        <v>0.26132987612445402</v>
      </c>
      <c r="BA310" s="17">
        <v>0.24529370024441199</v>
      </c>
      <c r="BB310" s="17">
        <v>0.23492146066434999</v>
      </c>
      <c r="BC310" s="17">
        <v>0.26097025995304302</v>
      </c>
      <c r="BD310" s="17"/>
      <c r="BE310" s="17">
        <v>0.26684089486777102</v>
      </c>
      <c r="BF310" s="17">
        <v>0.30390455780026998</v>
      </c>
      <c r="BG310" s="17">
        <v>0.23955239182000301</v>
      </c>
      <c r="BH310" s="17"/>
      <c r="BI310" s="17">
        <v>0.19391135339410501</v>
      </c>
      <c r="BJ310" s="17">
        <v>0.28685678771904899</v>
      </c>
      <c r="BK310" s="17"/>
      <c r="BL310" s="17">
        <v>0.25762887363966602</v>
      </c>
      <c r="BM310" s="17">
        <v>0.268839471603317</v>
      </c>
      <c r="BN310" s="17">
        <v>0.232665774972942</v>
      </c>
      <c r="BO310" s="17">
        <v>0.28764202368658098</v>
      </c>
      <c r="BP310" s="17">
        <v>0.30266326020748802</v>
      </c>
      <c r="BQ310" s="17"/>
      <c r="BR310" s="17">
        <v>0.249929887121876</v>
      </c>
      <c r="BS310" s="17">
        <v>0.33322269007748101</v>
      </c>
      <c r="BT310" s="17">
        <v>0.45676169321520299</v>
      </c>
      <c r="BU310" s="17">
        <v>0.27279407074919299</v>
      </c>
      <c r="BV310" s="17"/>
      <c r="BW310" s="17">
        <v>0.28235151673018899</v>
      </c>
      <c r="BX310" s="17">
        <v>0.26265326656947402</v>
      </c>
      <c r="BY310" s="17">
        <v>0.30320003904272502</v>
      </c>
      <c r="BZ310" s="17">
        <v>0.26546820516068598</v>
      </c>
      <c r="CA310" s="17">
        <v>0.23136974069000699</v>
      </c>
      <c r="CB310" s="17"/>
      <c r="CC310" s="17">
        <v>0.25862553027042301</v>
      </c>
      <c r="CD310" s="17">
        <v>0.23067582997178199</v>
      </c>
      <c r="CE310" s="17">
        <v>0.26698961139628002</v>
      </c>
      <c r="CF310" s="17">
        <v>0.27550008439179002</v>
      </c>
      <c r="CG310" s="17">
        <v>0.26883189828953902</v>
      </c>
      <c r="CH310" s="17">
        <v>0.27802762921619401</v>
      </c>
      <c r="CI310" s="17">
        <v>0.28506538070688903</v>
      </c>
      <c r="CJ310" s="17">
        <v>0.26577487201049299</v>
      </c>
      <c r="CK310" s="17">
        <v>0.27803203665396098</v>
      </c>
      <c r="CL310" s="17">
        <v>0.28055239835857099</v>
      </c>
    </row>
    <row r="311" spans="2:90" x14ac:dyDescent="0.25">
      <c r="B311" t="s">
        <v>252</v>
      </c>
      <c r="C311" s="17">
        <v>0.33775448589700502</v>
      </c>
      <c r="D311" s="17">
        <v>0.32652578643373897</v>
      </c>
      <c r="E311" s="17">
        <v>0.34785541561780797</v>
      </c>
      <c r="F311" s="17"/>
      <c r="G311" s="17">
        <v>0.33717745960617601</v>
      </c>
      <c r="H311" s="17">
        <v>0.30531918902458199</v>
      </c>
      <c r="I311" s="17">
        <v>0.34413635410784699</v>
      </c>
      <c r="J311" s="17">
        <v>0.329861597628749</v>
      </c>
      <c r="K311" s="17">
        <v>0.34065654015154401</v>
      </c>
      <c r="L311" s="17">
        <v>0.36082279668809603</v>
      </c>
      <c r="M311" s="17"/>
      <c r="N311" s="17">
        <v>0.34575688838954799</v>
      </c>
      <c r="O311" s="17">
        <v>0.33559309660589698</v>
      </c>
      <c r="P311" s="17">
        <v>0.33421875691228398</v>
      </c>
      <c r="Q311" s="17">
        <v>0.332088393553156</v>
      </c>
      <c r="R311" s="17"/>
      <c r="S311" s="17">
        <v>0.29811299801079699</v>
      </c>
      <c r="T311" s="17">
        <v>0.34091676215314598</v>
      </c>
      <c r="U311" s="17">
        <v>0.37817806592447101</v>
      </c>
      <c r="V311" s="17">
        <v>0.36409886592296697</v>
      </c>
      <c r="W311" s="17">
        <v>0.39597012209324101</v>
      </c>
      <c r="X311" s="17">
        <v>0.307171448341584</v>
      </c>
      <c r="Y311" s="17">
        <v>0.33571582094743602</v>
      </c>
      <c r="Z311" s="17">
        <v>0.32268950310962202</v>
      </c>
      <c r="AA311" s="17">
        <v>0.32067071070831898</v>
      </c>
      <c r="AB311" s="17"/>
      <c r="AC311" s="17">
        <v>0.33390635099183602</v>
      </c>
      <c r="AD311" s="17">
        <v>0.34165430016765003</v>
      </c>
      <c r="AE311" s="17">
        <v>0.33525252578275899</v>
      </c>
      <c r="AF311" s="17"/>
      <c r="AG311" s="17">
        <v>0.33007457597709799</v>
      </c>
      <c r="AH311" s="17">
        <v>0.33488885468341401</v>
      </c>
      <c r="AI311" s="17">
        <v>0.37000991263544902</v>
      </c>
      <c r="AJ311" s="17">
        <v>0.29520668340312201</v>
      </c>
      <c r="AK311" s="17"/>
      <c r="AL311" s="17">
        <v>0.347488223120412</v>
      </c>
      <c r="AM311" s="17">
        <v>0.340848765762019</v>
      </c>
      <c r="AN311" s="17">
        <v>0.35152979251789501</v>
      </c>
      <c r="AO311" s="17">
        <v>0.31359465919074597</v>
      </c>
      <c r="AP311" s="17">
        <v>0.31121195712192501</v>
      </c>
      <c r="AQ311" s="17"/>
      <c r="AR311" s="17">
        <v>0.31309042022199801</v>
      </c>
      <c r="AS311" s="17">
        <v>0.330223324559755</v>
      </c>
      <c r="AT311" s="17">
        <v>0.36722267498209898</v>
      </c>
      <c r="AU311" s="17">
        <v>0.35391576772675498</v>
      </c>
      <c r="AV311" s="17">
        <v>0.29000923075978402</v>
      </c>
      <c r="AW311" s="17"/>
      <c r="AX311" s="17">
        <v>0.303183827452916</v>
      </c>
      <c r="AY311" s="17">
        <v>0.33440002834235999</v>
      </c>
      <c r="AZ311" s="17">
        <v>0.35036518919475501</v>
      </c>
      <c r="BA311" s="17">
        <v>0.331398021063808</v>
      </c>
      <c r="BB311" s="17">
        <v>0.39686702047105898</v>
      </c>
      <c r="BC311" s="17">
        <v>0.37852779473613901</v>
      </c>
      <c r="BD311" s="17"/>
      <c r="BE311" s="17">
        <v>0.34856360755778099</v>
      </c>
      <c r="BF311" s="17">
        <v>0.31036654239987999</v>
      </c>
      <c r="BG311" s="17">
        <v>0.35153600210886299</v>
      </c>
      <c r="BH311" s="17"/>
      <c r="BI311" s="17">
        <v>0.37037346875039501</v>
      </c>
      <c r="BJ311" s="17">
        <v>0.32947326672055499</v>
      </c>
      <c r="BK311" s="17"/>
      <c r="BL311" s="17">
        <v>0.34275534403487801</v>
      </c>
      <c r="BM311" s="17">
        <v>0.33077117591463201</v>
      </c>
      <c r="BN311" s="17">
        <v>0.29507844416941298</v>
      </c>
      <c r="BO311" s="17">
        <v>0.31138841470785</v>
      </c>
      <c r="BP311" s="17">
        <v>0.365315821796453</v>
      </c>
      <c r="BQ311" s="17"/>
      <c r="BR311" s="17">
        <v>0.340795004743212</v>
      </c>
      <c r="BS311" s="17">
        <v>0.32632629935948398</v>
      </c>
      <c r="BT311" s="17">
        <v>0.287776716159729</v>
      </c>
      <c r="BU311" s="17">
        <v>0.37957250109721802</v>
      </c>
      <c r="BV311" s="17"/>
      <c r="BW311" s="17">
        <v>0.35272731238051602</v>
      </c>
      <c r="BX311" s="17">
        <v>0.35313171652242897</v>
      </c>
      <c r="BY311" s="17">
        <v>0.33435324376180098</v>
      </c>
      <c r="BZ311" s="17">
        <v>0.33541732894593002</v>
      </c>
      <c r="CA311" s="17">
        <v>0.32411864330947898</v>
      </c>
      <c r="CB311" s="17"/>
      <c r="CC311" s="17">
        <v>0.31505139134271398</v>
      </c>
      <c r="CD311" s="17">
        <v>0.31557765913265201</v>
      </c>
      <c r="CE311" s="17">
        <v>0.32350878900202801</v>
      </c>
      <c r="CF311" s="17">
        <v>0.34404291490446398</v>
      </c>
      <c r="CG311" s="17">
        <v>0.33218062271326498</v>
      </c>
      <c r="CH311" s="17">
        <v>0.34258749952100898</v>
      </c>
      <c r="CI311" s="17">
        <v>0.32695556685619598</v>
      </c>
      <c r="CJ311" s="17">
        <v>0.37800971232470199</v>
      </c>
      <c r="CK311" s="17">
        <v>0.37790597852714197</v>
      </c>
      <c r="CL311" s="17">
        <v>0.36214240061872199</v>
      </c>
    </row>
    <row r="312" spans="2:90" x14ac:dyDescent="0.25">
      <c r="B312" t="s">
        <v>253</v>
      </c>
      <c r="C312" s="17">
        <v>0.296532473218731</v>
      </c>
      <c r="D312" s="17">
        <v>0.28653197429261401</v>
      </c>
      <c r="E312" s="17">
        <v>0.306152357194935</v>
      </c>
      <c r="F312" s="17"/>
      <c r="G312" s="17">
        <v>0.144973488045364</v>
      </c>
      <c r="H312" s="17">
        <v>0.202474847453328</v>
      </c>
      <c r="I312" s="17">
        <v>0.28400819259552001</v>
      </c>
      <c r="J312" s="17">
        <v>0.36379910623721301</v>
      </c>
      <c r="K312" s="17">
        <v>0.38619565742867401</v>
      </c>
      <c r="L312" s="17">
        <v>0.332617766967513</v>
      </c>
      <c r="M312" s="17"/>
      <c r="N312" s="17">
        <v>0.22150663410270999</v>
      </c>
      <c r="O312" s="17">
        <v>0.29542147754464199</v>
      </c>
      <c r="P312" s="17">
        <v>0.36300334345445001</v>
      </c>
      <c r="Q312" s="17">
        <v>0.320621606349132</v>
      </c>
      <c r="R312" s="17"/>
      <c r="S312" s="17">
        <v>0.24874712838955099</v>
      </c>
      <c r="T312" s="17">
        <v>0.305591847129836</v>
      </c>
      <c r="U312" s="17">
        <v>0.26066114835865301</v>
      </c>
      <c r="V312" s="17">
        <v>0.298958593179174</v>
      </c>
      <c r="W312" s="17">
        <v>0.27117510102638498</v>
      </c>
      <c r="X312" s="17">
        <v>0.34443871226531703</v>
      </c>
      <c r="Y312" s="17">
        <v>0.31750233903741398</v>
      </c>
      <c r="Z312" s="17">
        <v>0.30446587539150199</v>
      </c>
      <c r="AA312" s="17">
        <v>0.32821460010714898</v>
      </c>
      <c r="AB312" s="17"/>
      <c r="AC312" s="17">
        <v>0.409870080379171</v>
      </c>
      <c r="AD312" s="17">
        <v>0.22354845854276401</v>
      </c>
      <c r="AE312" s="17">
        <v>0.249853113228861</v>
      </c>
      <c r="AF312" s="17"/>
      <c r="AG312" s="17">
        <v>0.28227620461360597</v>
      </c>
      <c r="AH312" s="17">
        <v>0.107869011806561</v>
      </c>
      <c r="AI312" s="17">
        <v>0.19842965815007399</v>
      </c>
      <c r="AJ312" s="17">
        <v>0.49144212653171199</v>
      </c>
      <c r="AK312" s="17"/>
      <c r="AL312" s="17">
        <v>0.35975051840702799</v>
      </c>
      <c r="AM312" s="17">
        <v>0.32341483483717498</v>
      </c>
      <c r="AN312" s="17">
        <v>0.23013911515910301</v>
      </c>
      <c r="AO312" s="17">
        <v>0.17970338610203901</v>
      </c>
      <c r="AP312" s="17">
        <v>9.9009312208934705E-2</v>
      </c>
      <c r="AQ312" s="17"/>
      <c r="AR312" s="17">
        <v>0.32542998463191602</v>
      </c>
      <c r="AS312" s="17">
        <v>0.30899751209002801</v>
      </c>
      <c r="AT312" s="17">
        <v>0.29858026387950798</v>
      </c>
      <c r="AU312" s="17">
        <v>0.27073479449774601</v>
      </c>
      <c r="AV312" s="17">
        <v>0.211490847317822</v>
      </c>
      <c r="AW312" s="17"/>
      <c r="AX312" s="17">
        <v>0.218287960729761</v>
      </c>
      <c r="AY312" s="17">
        <v>0.334890449083529</v>
      </c>
      <c r="AZ312" s="17">
        <v>0.30982525103584302</v>
      </c>
      <c r="BA312" s="17">
        <v>0.32769400066197302</v>
      </c>
      <c r="BB312" s="17">
        <v>0.29826285241288197</v>
      </c>
      <c r="BC312" s="17">
        <v>0.28532232194415802</v>
      </c>
      <c r="BD312" s="17"/>
      <c r="BE312" s="17">
        <v>0.29210401759744797</v>
      </c>
      <c r="BF312" s="17">
        <v>0.24094506080863801</v>
      </c>
      <c r="BG312" s="17">
        <v>0.35278223763547301</v>
      </c>
      <c r="BH312" s="17"/>
      <c r="BI312" s="17">
        <v>0.35312450612156399</v>
      </c>
      <c r="BJ312" s="17">
        <v>0.28216504091050698</v>
      </c>
      <c r="BK312" s="17"/>
      <c r="BL312" s="17">
        <v>0.31768297231887699</v>
      </c>
      <c r="BM312" s="17">
        <v>0.30421960836103301</v>
      </c>
      <c r="BN312" s="17">
        <v>0.34448844755608798</v>
      </c>
      <c r="BO312" s="17">
        <v>0.31087190811484</v>
      </c>
      <c r="BP312" s="17">
        <v>0.22616745359881599</v>
      </c>
      <c r="BQ312" s="17"/>
      <c r="BR312" s="17">
        <v>0.32781469350071002</v>
      </c>
      <c r="BS312" s="17">
        <v>0.150819028225541</v>
      </c>
      <c r="BT312" s="17">
        <v>9.3782026059532397E-2</v>
      </c>
      <c r="BU312" s="17">
        <v>0.17253608585770799</v>
      </c>
      <c r="BV312" s="17"/>
      <c r="BW312" s="17">
        <v>0.27468845511677398</v>
      </c>
      <c r="BX312" s="17">
        <v>0.29212512597503199</v>
      </c>
      <c r="BY312" s="17">
        <v>0.27452399038979503</v>
      </c>
      <c r="BZ312" s="17">
        <v>0.31813617597912602</v>
      </c>
      <c r="CA312" s="17">
        <v>0.32000775159642503</v>
      </c>
      <c r="CB312" s="17"/>
      <c r="CC312" s="17">
        <v>0.297953026141836</v>
      </c>
      <c r="CD312" s="17">
        <v>0.34515422919988098</v>
      </c>
      <c r="CE312" s="17">
        <v>0.29823015210119003</v>
      </c>
      <c r="CF312" s="17">
        <v>0.27022387490621502</v>
      </c>
      <c r="CG312" s="17">
        <v>0.28045352962815201</v>
      </c>
      <c r="CH312" s="17">
        <v>0.29462145129133999</v>
      </c>
      <c r="CI312" s="17">
        <v>0.33228419326369002</v>
      </c>
      <c r="CJ312" s="17">
        <v>0.29833524760202601</v>
      </c>
      <c r="CK312" s="17">
        <v>0.26689780931766</v>
      </c>
      <c r="CL312" s="17">
        <v>0.26894201517397298</v>
      </c>
    </row>
    <row r="313" spans="2:90" x14ac:dyDescent="0.25">
      <c r="B313" t="s">
        <v>111</v>
      </c>
      <c r="C313" s="17">
        <v>4.3457416922437403E-2</v>
      </c>
      <c r="D313" s="17">
        <v>2.83342021498048E-2</v>
      </c>
      <c r="E313" s="17">
        <v>5.6790077139014301E-2</v>
      </c>
      <c r="F313" s="17"/>
      <c r="G313" s="17">
        <v>8.4854566956008307E-2</v>
      </c>
      <c r="H313" s="17">
        <v>5.0429236880771403E-2</v>
      </c>
      <c r="I313" s="17">
        <v>3.7622443976891101E-2</v>
      </c>
      <c r="J313" s="17">
        <v>4.1448743727353299E-2</v>
      </c>
      <c r="K313" s="17">
        <v>3.9610297790427601E-2</v>
      </c>
      <c r="L313" s="17">
        <v>2.7967118622862799E-2</v>
      </c>
      <c r="M313" s="17"/>
      <c r="N313" s="17">
        <v>2.6348795683666999E-2</v>
      </c>
      <c r="O313" s="17">
        <v>3.9042383570104602E-2</v>
      </c>
      <c r="P313" s="17">
        <v>4.0649998103182101E-2</v>
      </c>
      <c r="Q313" s="17">
        <v>6.8689556507265798E-2</v>
      </c>
      <c r="R313" s="17"/>
      <c r="S313" s="17">
        <v>3.4940792115940103E-2</v>
      </c>
      <c r="T313" s="17">
        <v>4.7783021179176099E-2</v>
      </c>
      <c r="U313" s="17">
        <v>5.0242696764195398E-2</v>
      </c>
      <c r="V313" s="17">
        <v>3.6332098709377397E-2</v>
      </c>
      <c r="W313" s="17">
        <v>3.7621766405410602E-2</v>
      </c>
      <c r="X313" s="17">
        <v>5.4423001628096303E-2</v>
      </c>
      <c r="Y313" s="17">
        <v>5.4315608339801799E-2</v>
      </c>
      <c r="Z313" s="17">
        <v>4.1273441390339803E-2</v>
      </c>
      <c r="AA313" s="17">
        <v>3.6693570580663901E-2</v>
      </c>
      <c r="AB313" s="17"/>
      <c r="AC313" s="17">
        <v>3.3651017937718401E-2</v>
      </c>
      <c r="AD313" s="17">
        <v>2.75778716515243E-2</v>
      </c>
      <c r="AE313" s="17">
        <v>7.1018385281991003E-2</v>
      </c>
      <c r="AF313" s="17"/>
      <c r="AG313" s="17">
        <v>3.0874986977278401E-2</v>
      </c>
      <c r="AH313" s="17">
        <v>2.4725444027402801E-2</v>
      </c>
      <c r="AI313" s="17">
        <v>2.8627368634374501E-2</v>
      </c>
      <c r="AJ313" s="17">
        <v>3.8068755180522197E-2</v>
      </c>
      <c r="AK313" s="17"/>
      <c r="AL313" s="17">
        <v>5.5679424603047603E-2</v>
      </c>
      <c r="AM313" s="17">
        <v>5.5521939192493597E-2</v>
      </c>
      <c r="AN313" s="17">
        <v>3.5591429091058897E-2</v>
      </c>
      <c r="AO313" s="17">
        <v>2.0334100107461301E-2</v>
      </c>
      <c r="AP313" s="17">
        <v>3.45138701956966E-2</v>
      </c>
      <c r="AQ313" s="17"/>
      <c r="AR313" s="17">
        <v>0.10582055929006801</v>
      </c>
      <c r="AS313" s="17">
        <v>4.4632209686840597E-2</v>
      </c>
      <c r="AT313" s="17">
        <v>3.0681240470175099E-2</v>
      </c>
      <c r="AU313" s="17">
        <v>2.1179016987545599E-2</v>
      </c>
      <c r="AV313" s="17">
        <v>2.0431022235670698E-2</v>
      </c>
      <c r="AW313" s="17"/>
      <c r="AX313" s="17">
        <v>3.9337177090904903E-2</v>
      </c>
      <c r="AY313" s="17">
        <v>3.7491564467631397E-2</v>
      </c>
      <c r="AZ313" s="17">
        <v>3.8532633354870699E-2</v>
      </c>
      <c r="BA313" s="17">
        <v>6.3919709320951104E-2</v>
      </c>
      <c r="BB313" s="17">
        <v>3.8812695166923601E-2</v>
      </c>
      <c r="BC313" s="17">
        <v>4.4914335025664699E-2</v>
      </c>
      <c r="BD313" s="17"/>
      <c r="BE313" s="17">
        <v>4.9101016601718998E-2</v>
      </c>
      <c r="BF313" s="17">
        <v>3.6083349637976797E-2</v>
      </c>
      <c r="BG313" s="17">
        <v>3.7699340301072901E-2</v>
      </c>
      <c r="BH313" s="17"/>
      <c r="BI313" s="17">
        <v>4.61386857347428E-2</v>
      </c>
      <c r="BJ313" s="17">
        <v>4.2776703645586299E-2</v>
      </c>
      <c r="BK313" s="17"/>
      <c r="BL313" s="17">
        <v>2.7024856073672401E-2</v>
      </c>
      <c r="BM313" s="17">
        <v>3.9213936566669598E-2</v>
      </c>
      <c r="BN313" s="17">
        <v>9.3237394481349503E-2</v>
      </c>
      <c r="BO313" s="17">
        <v>3.8519602038322297E-2</v>
      </c>
      <c r="BP313" s="17">
        <v>4.5887565564341301E-2</v>
      </c>
      <c r="BQ313" s="17"/>
      <c r="BR313" s="17">
        <v>4.0572229745912798E-2</v>
      </c>
      <c r="BS313" s="17">
        <v>7.01258233707822E-2</v>
      </c>
      <c r="BT313" s="17">
        <v>4.54472944471455E-2</v>
      </c>
      <c r="BU313" s="17">
        <v>3.27450104805872E-2</v>
      </c>
      <c r="BV313" s="17"/>
      <c r="BW313" s="17">
        <v>4.7188142069118998E-2</v>
      </c>
      <c r="BX313" s="17">
        <v>2.8818676623270999E-2</v>
      </c>
      <c r="BY313" s="17">
        <v>3.8751225378609401E-2</v>
      </c>
      <c r="BZ313" s="17">
        <v>4.4066041406045399E-2</v>
      </c>
      <c r="CA313" s="17">
        <v>5.4799200770153697E-2</v>
      </c>
      <c r="CB313" s="17"/>
      <c r="CC313" s="17">
        <v>6.1591653754281703E-2</v>
      </c>
      <c r="CD313" s="17">
        <v>4.6977314309078901E-2</v>
      </c>
      <c r="CE313" s="17">
        <v>4.7035648234841097E-2</v>
      </c>
      <c r="CF313" s="17">
        <v>4.4715693577853897E-2</v>
      </c>
      <c r="CG313" s="17">
        <v>5.3359769836306602E-2</v>
      </c>
      <c r="CH313" s="17">
        <v>4.7344305177641301E-2</v>
      </c>
      <c r="CI313" s="17">
        <v>1.78878983475932E-2</v>
      </c>
      <c r="CJ313" s="17">
        <v>1.8875448113145499E-2</v>
      </c>
      <c r="CK313" s="17">
        <v>2.4222298409828098E-2</v>
      </c>
      <c r="CL313" s="17">
        <v>6.4964694652551197E-2</v>
      </c>
    </row>
    <row r="314" spans="2:90" x14ac:dyDescent="0.25"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</row>
    <row r="315" spans="2:90" x14ac:dyDescent="0.25">
      <c r="B315" s="6" t="s">
        <v>258</v>
      </c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</row>
    <row r="316" spans="2:90" x14ac:dyDescent="0.25">
      <c r="B316" s="24" t="s">
        <v>173</v>
      </c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</row>
    <row r="317" spans="2:90" x14ac:dyDescent="0.25">
      <c r="B317" t="s">
        <v>250</v>
      </c>
      <c r="C317" s="17">
        <v>7.3024561807655597E-2</v>
      </c>
      <c r="D317" s="17">
        <v>9.5861385463992102E-2</v>
      </c>
      <c r="E317" s="17">
        <v>5.00954906877202E-2</v>
      </c>
      <c r="F317" s="17"/>
      <c r="G317" s="17">
        <v>8.6718760196907704E-2</v>
      </c>
      <c r="H317" s="17">
        <v>0.124507913791939</v>
      </c>
      <c r="I317" s="17">
        <v>9.20464587111786E-2</v>
      </c>
      <c r="J317" s="17">
        <v>4.0490158463189499E-2</v>
      </c>
      <c r="K317" s="17">
        <v>4.1052262676670399E-2</v>
      </c>
      <c r="L317" s="17">
        <v>4.0759578867872903E-2</v>
      </c>
      <c r="M317" s="17"/>
      <c r="N317" s="17">
        <v>9.5497139332255496E-2</v>
      </c>
      <c r="O317" s="17">
        <v>7.5737601739808605E-2</v>
      </c>
      <c r="P317" s="17">
        <v>7.5971709970779497E-2</v>
      </c>
      <c r="Q317" s="17">
        <v>4.2260794688433502E-2</v>
      </c>
      <c r="R317" s="17"/>
      <c r="S317" s="17">
        <v>8.3280693252130694E-2</v>
      </c>
      <c r="T317" s="17">
        <v>0.12947106169119099</v>
      </c>
      <c r="U317" s="17">
        <v>5.3997849898541402E-2</v>
      </c>
      <c r="V317" s="17">
        <v>6.2358433608428403E-2</v>
      </c>
      <c r="W317" s="17">
        <v>6.7335166588865805E-2</v>
      </c>
      <c r="X317" s="17">
        <v>7.4668038628804695E-2</v>
      </c>
      <c r="Y317" s="17">
        <v>4.8091266946173702E-2</v>
      </c>
      <c r="Z317" s="17">
        <v>7.5213547554011301E-2</v>
      </c>
      <c r="AA317" s="17">
        <v>7.6791794676713598E-2</v>
      </c>
      <c r="AB317" s="17"/>
      <c r="AC317" s="17">
        <v>5.3923870344838899E-2</v>
      </c>
      <c r="AD317" s="17">
        <v>9.8613011105395304E-2</v>
      </c>
      <c r="AE317" s="17">
        <v>6.2320136580846501E-2</v>
      </c>
      <c r="AF317" s="17"/>
      <c r="AG317" s="17">
        <v>7.4947887721803802E-2</v>
      </c>
      <c r="AH317" s="17">
        <v>0.150792102938277</v>
      </c>
      <c r="AI317" s="17">
        <v>6.6506030321266604E-2</v>
      </c>
      <c r="AJ317" s="17">
        <v>1.8500005688462801E-2</v>
      </c>
      <c r="AK317" s="17"/>
      <c r="AL317" s="17">
        <v>3.6507816229361098E-2</v>
      </c>
      <c r="AM317" s="17">
        <v>5.8013712731699897E-2</v>
      </c>
      <c r="AN317" s="17">
        <v>8.9803731531966594E-2</v>
      </c>
      <c r="AO317" s="17">
        <v>0.12717822395704501</v>
      </c>
      <c r="AP317" s="17">
        <v>0.14991859108916</v>
      </c>
      <c r="AQ317" s="17"/>
      <c r="AR317" s="17">
        <v>4.3256091244422999E-2</v>
      </c>
      <c r="AS317" s="17">
        <v>7.6736281253795793E-2</v>
      </c>
      <c r="AT317" s="17">
        <v>6.1929634742182403E-2</v>
      </c>
      <c r="AU317" s="17">
        <v>6.7939764466110802E-2</v>
      </c>
      <c r="AV317" s="17">
        <v>0.15717062314317201</v>
      </c>
      <c r="AW317" s="17"/>
      <c r="AX317" s="17">
        <v>0.12017249289547299</v>
      </c>
      <c r="AY317" s="17">
        <v>4.8781473825703602E-2</v>
      </c>
      <c r="AZ317" s="17">
        <v>3.39681327042681E-2</v>
      </c>
      <c r="BA317" s="17">
        <v>6.8850047631784497E-2</v>
      </c>
      <c r="BB317" s="17">
        <v>5.1083723919556102E-2</v>
      </c>
      <c r="BC317" s="17">
        <v>4.5096593181550799E-2</v>
      </c>
      <c r="BD317" s="17"/>
      <c r="BE317" s="17">
        <v>5.5089815421805299E-2</v>
      </c>
      <c r="BF317" s="17">
        <v>0.127331669958125</v>
      </c>
      <c r="BG317" s="17">
        <v>2.8906388672672301E-2</v>
      </c>
      <c r="BH317" s="17"/>
      <c r="BI317" s="17">
        <v>5.8398296208519003E-2</v>
      </c>
      <c r="BJ317" s="17">
        <v>7.6582207911436495E-2</v>
      </c>
      <c r="BK317" s="17"/>
      <c r="BL317" s="17">
        <v>7.0583648141007302E-2</v>
      </c>
      <c r="BM317" s="17">
        <v>7.9064536304938898E-2</v>
      </c>
      <c r="BN317" s="17">
        <v>7.2410593632796103E-2</v>
      </c>
      <c r="BO317" s="17">
        <v>6.34832858085847E-2</v>
      </c>
      <c r="BP317" s="17">
        <v>7.9164803172126194E-2</v>
      </c>
      <c r="BQ317" s="17"/>
      <c r="BR317" s="17">
        <v>5.6662670978227497E-2</v>
      </c>
      <c r="BS317" s="17">
        <v>0.114889782526559</v>
      </c>
      <c r="BT317" s="17">
        <v>0.139130523639065</v>
      </c>
      <c r="BU317" s="17">
        <v>0.146373746265718</v>
      </c>
      <c r="BV317" s="17"/>
      <c r="BW317" s="17">
        <v>7.0698239716239494E-2</v>
      </c>
      <c r="BX317" s="17">
        <v>7.4116669248625699E-2</v>
      </c>
      <c r="BY317" s="17">
        <v>6.7116973770074695E-2</v>
      </c>
      <c r="BZ317" s="17">
        <v>6.7199716650822902E-2</v>
      </c>
      <c r="CA317" s="17">
        <v>7.9887955715798403E-2</v>
      </c>
      <c r="CB317" s="17"/>
      <c r="CC317" s="17">
        <v>7.8562454342245305E-2</v>
      </c>
      <c r="CD317" s="17">
        <v>6.7144141723704406E-2</v>
      </c>
      <c r="CE317" s="17">
        <v>9.7816152651600194E-2</v>
      </c>
      <c r="CF317" s="17">
        <v>8.2640370586595804E-2</v>
      </c>
      <c r="CG317" s="17">
        <v>7.6812267163065898E-2</v>
      </c>
      <c r="CH317" s="17">
        <v>2.3388687967284199E-2</v>
      </c>
      <c r="CI317" s="17">
        <v>7.6149388997736198E-2</v>
      </c>
      <c r="CJ317" s="17">
        <v>9.0279794605538893E-2</v>
      </c>
      <c r="CK317" s="17">
        <v>5.1633730851215601E-2</v>
      </c>
      <c r="CL317" s="17">
        <v>5.39937704595315E-2</v>
      </c>
    </row>
    <row r="318" spans="2:90" x14ac:dyDescent="0.25">
      <c r="B318" t="s">
        <v>251</v>
      </c>
      <c r="C318" s="17">
        <v>0.23901142364537001</v>
      </c>
      <c r="D318" s="17">
        <v>0.25595622463721601</v>
      </c>
      <c r="E318" s="17">
        <v>0.221824726099355</v>
      </c>
      <c r="F318" s="17"/>
      <c r="G318" s="17">
        <v>0.24767900177442301</v>
      </c>
      <c r="H318" s="17">
        <v>0.27646967840932601</v>
      </c>
      <c r="I318" s="17">
        <v>0.27171300778130503</v>
      </c>
      <c r="J318" s="17">
        <v>0.246352814481656</v>
      </c>
      <c r="K318" s="17">
        <v>0.19695171753313601</v>
      </c>
      <c r="L318" s="17">
        <v>0.18734237924455999</v>
      </c>
      <c r="M318" s="17"/>
      <c r="N318" s="17">
        <v>0.30169907258179801</v>
      </c>
      <c r="O318" s="17">
        <v>0.24421282116019499</v>
      </c>
      <c r="P318" s="17">
        <v>0.19512570592468201</v>
      </c>
      <c r="Q318" s="17">
        <v>0.19853547206452801</v>
      </c>
      <c r="R318" s="17"/>
      <c r="S318" s="17">
        <v>0.23805198947064601</v>
      </c>
      <c r="T318" s="17">
        <v>0.29559032165601401</v>
      </c>
      <c r="U318" s="17">
        <v>0.306969031811892</v>
      </c>
      <c r="V318" s="17">
        <v>0.210663596143499</v>
      </c>
      <c r="W318" s="17">
        <v>0.15106946733976101</v>
      </c>
      <c r="X318" s="17">
        <v>0.161970844759215</v>
      </c>
      <c r="Y318" s="17">
        <v>0.25357438687051898</v>
      </c>
      <c r="Z318" s="17">
        <v>0.26506775689048401</v>
      </c>
      <c r="AA318" s="17">
        <v>0.32584725884753002</v>
      </c>
      <c r="AB318" s="17"/>
      <c r="AC318" s="17">
        <v>0.159902362367073</v>
      </c>
      <c r="AD318" s="17">
        <v>0.30876304606430799</v>
      </c>
      <c r="AE318" s="17">
        <v>0.249188228763013</v>
      </c>
      <c r="AF318" s="17"/>
      <c r="AG318" s="17">
        <v>0.25240363677848698</v>
      </c>
      <c r="AH318" s="17">
        <v>0.357996789963484</v>
      </c>
      <c r="AI318" s="17">
        <v>0.28898208006883602</v>
      </c>
      <c r="AJ318" s="17">
        <v>0.120958940411431</v>
      </c>
      <c r="AK318" s="17"/>
      <c r="AL318" s="17">
        <v>0.186277987522144</v>
      </c>
      <c r="AM318" s="17">
        <v>0.22250992697046601</v>
      </c>
      <c r="AN318" s="17">
        <v>0.28336359394671601</v>
      </c>
      <c r="AO318" s="17">
        <v>0.31000430370193</v>
      </c>
      <c r="AP318" s="17">
        <v>0.45220207232024201</v>
      </c>
      <c r="AQ318" s="17"/>
      <c r="AR318" s="17">
        <v>0.166793405918332</v>
      </c>
      <c r="AS318" s="17">
        <v>0.22339476364290101</v>
      </c>
      <c r="AT318" s="17">
        <v>0.234747866285752</v>
      </c>
      <c r="AU318" s="17">
        <v>0.27332408881112302</v>
      </c>
      <c r="AV318" s="17">
        <v>0.33906789966950601</v>
      </c>
      <c r="AW318" s="17"/>
      <c r="AX318" s="17">
        <v>0.29006713289088998</v>
      </c>
      <c r="AY318" s="17">
        <v>0.20181944767616899</v>
      </c>
      <c r="AZ318" s="17">
        <v>0.27299122296005301</v>
      </c>
      <c r="BA318" s="17">
        <v>0.21052198700185101</v>
      </c>
      <c r="BB318" s="17">
        <v>0.22103624670796199</v>
      </c>
      <c r="BC318" s="17">
        <v>0.16485815023834</v>
      </c>
      <c r="BD318" s="17"/>
      <c r="BE318" s="17">
        <v>0.21290821245345801</v>
      </c>
      <c r="BF318" s="17">
        <v>0.30023734553212</v>
      </c>
      <c r="BG318" s="17">
        <v>0.19872286304223999</v>
      </c>
      <c r="BH318" s="17"/>
      <c r="BI318" s="17">
        <v>0.166211366975382</v>
      </c>
      <c r="BJ318" s="17">
        <v>0.25671907678564199</v>
      </c>
      <c r="BK318" s="17"/>
      <c r="BL318" s="17">
        <v>0.24978709924897899</v>
      </c>
      <c r="BM318" s="17">
        <v>0.23586740905930301</v>
      </c>
      <c r="BN318" s="17">
        <v>0.154792740045889</v>
      </c>
      <c r="BO318" s="17">
        <v>0.27772879470690398</v>
      </c>
      <c r="BP318" s="17">
        <v>0.24306871374794201</v>
      </c>
      <c r="BQ318" s="17"/>
      <c r="BR318" s="17">
        <v>0.22029710015387</v>
      </c>
      <c r="BS318" s="17">
        <v>0.29985846211911699</v>
      </c>
      <c r="BT318" s="17">
        <v>0.31558780719285201</v>
      </c>
      <c r="BU318" s="17">
        <v>0.28552500417572202</v>
      </c>
      <c r="BV318" s="17"/>
      <c r="BW318" s="17">
        <v>0.25905952726280201</v>
      </c>
      <c r="BX318" s="17">
        <v>0.22221247306633299</v>
      </c>
      <c r="BY318" s="17">
        <v>0.238701024155898</v>
      </c>
      <c r="BZ318" s="17">
        <v>0.24732405066935201</v>
      </c>
      <c r="CA318" s="17">
        <v>0.23611962042038701</v>
      </c>
      <c r="CB318" s="17"/>
      <c r="CC318" s="17">
        <v>0.26523809961627698</v>
      </c>
      <c r="CD318" s="17">
        <v>0.195996385376142</v>
      </c>
      <c r="CE318" s="17">
        <v>0.24651354963139199</v>
      </c>
      <c r="CF318" s="17">
        <v>0.25793079154815102</v>
      </c>
      <c r="CG318" s="17">
        <v>0.214510891926778</v>
      </c>
      <c r="CH318" s="17">
        <v>0.25448332945305502</v>
      </c>
      <c r="CI318" s="17">
        <v>0.23665685089545199</v>
      </c>
      <c r="CJ318" s="17">
        <v>0.20449055581669801</v>
      </c>
      <c r="CK318" s="17">
        <v>0.22963560031114399</v>
      </c>
      <c r="CL318" s="17">
        <v>0.30431285355667598</v>
      </c>
    </row>
    <row r="319" spans="2:90" x14ac:dyDescent="0.25">
      <c r="B319" t="s">
        <v>252</v>
      </c>
      <c r="C319" s="17">
        <v>0.302968469412423</v>
      </c>
      <c r="D319" s="17">
        <v>0.299244495298017</v>
      </c>
      <c r="E319" s="17">
        <v>0.30705917432470098</v>
      </c>
      <c r="F319" s="17"/>
      <c r="G319" s="17">
        <v>0.40322522388784898</v>
      </c>
      <c r="H319" s="17">
        <v>0.30419994476279499</v>
      </c>
      <c r="I319" s="17">
        <v>0.30428216824882498</v>
      </c>
      <c r="J319" s="17">
        <v>0.272919944190257</v>
      </c>
      <c r="K319" s="17">
        <v>0.29119661108969602</v>
      </c>
      <c r="L319" s="17">
        <v>0.26927422307877502</v>
      </c>
      <c r="M319" s="17"/>
      <c r="N319" s="17">
        <v>0.31723187960617899</v>
      </c>
      <c r="O319" s="17">
        <v>0.30516567826305502</v>
      </c>
      <c r="P319" s="17">
        <v>0.28555233184943701</v>
      </c>
      <c r="Q319" s="17">
        <v>0.29736761947207802</v>
      </c>
      <c r="R319" s="17"/>
      <c r="S319" s="17">
        <v>0.29726921733640999</v>
      </c>
      <c r="T319" s="17">
        <v>0.273786736066292</v>
      </c>
      <c r="U319" s="17">
        <v>0.27135594318232897</v>
      </c>
      <c r="V319" s="17">
        <v>0.36566713614820401</v>
      </c>
      <c r="W319" s="17">
        <v>0.30736726893772498</v>
      </c>
      <c r="X319" s="17">
        <v>0.32567625584480198</v>
      </c>
      <c r="Y319" s="17">
        <v>0.32059453438445601</v>
      </c>
      <c r="Z319" s="17">
        <v>0.241030273882506</v>
      </c>
      <c r="AA319" s="17">
        <v>0.29797996630965501</v>
      </c>
      <c r="AB319" s="17"/>
      <c r="AC319" s="17">
        <v>0.26609168374958397</v>
      </c>
      <c r="AD319" s="17">
        <v>0.321818250217694</v>
      </c>
      <c r="AE319" s="17">
        <v>0.32209305739223898</v>
      </c>
      <c r="AF319" s="17"/>
      <c r="AG319" s="17">
        <v>0.30163129567462998</v>
      </c>
      <c r="AH319" s="17">
        <v>0.308609851542271</v>
      </c>
      <c r="AI319" s="17">
        <v>0.34338375286691702</v>
      </c>
      <c r="AJ319" s="17">
        <v>0.26849318125887001</v>
      </c>
      <c r="AK319" s="17"/>
      <c r="AL319" s="17">
        <v>0.25717582113604498</v>
      </c>
      <c r="AM319" s="17">
        <v>0.310498557886631</v>
      </c>
      <c r="AN319" s="17">
        <v>0.32702263834109202</v>
      </c>
      <c r="AO319" s="17">
        <v>0.33078725976411499</v>
      </c>
      <c r="AP319" s="17">
        <v>0.346856466250689</v>
      </c>
      <c r="AQ319" s="17"/>
      <c r="AR319" s="17">
        <v>0.32079706738011299</v>
      </c>
      <c r="AS319" s="17">
        <v>0.29162455939188697</v>
      </c>
      <c r="AT319" s="17">
        <v>0.32319632994284803</v>
      </c>
      <c r="AU319" s="17">
        <v>0.32203705613634598</v>
      </c>
      <c r="AV319" s="17">
        <v>0.27300436226913299</v>
      </c>
      <c r="AW319" s="17"/>
      <c r="AX319" s="17">
        <v>0.29190331050711199</v>
      </c>
      <c r="AY319" s="17">
        <v>0.30686519872478601</v>
      </c>
      <c r="AZ319" s="17">
        <v>0.29702521605530302</v>
      </c>
      <c r="BA319" s="17">
        <v>0.28885164209379699</v>
      </c>
      <c r="BB319" s="17">
        <v>0.34030717030980101</v>
      </c>
      <c r="BC319" s="17">
        <v>0.36180467168161701</v>
      </c>
      <c r="BD319" s="17"/>
      <c r="BE319" s="17">
        <v>0.33084549274990799</v>
      </c>
      <c r="BF319" s="17">
        <v>0.29425496188193201</v>
      </c>
      <c r="BG319" s="17">
        <v>0.270673353556522</v>
      </c>
      <c r="BH319" s="17"/>
      <c r="BI319" s="17">
        <v>0.30256625173176199</v>
      </c>
      <c r="BJ319" s="17">
        <v>0.30306630355571701</v>
      </c>
      <c r="BK319" s="17"/>
      <c r="BL319" s="17">
        <v>0.29006045977251899</v>
      </c>
      <c r="BM319" s="17">
        <v>0.324338505750071</v>
      </c>
      <c r="BN319" s="17">
        <v>0.25038613278392502</v>
      </c>
      <c r="BO319" s="17">
        <v>0.31121765864846102</v>
      </c>
      <c r="BP319" s="17">
        <v>0.33232004969624301</v>
      </c>
      <c r="BQ319" s="17"/>
      <c r="BR319" s="17">
        <v>0.294849756650164</v>
      </c>
      <c r="BS319" s="17">
        <v>0.33558158030044299</v>
      </c>
      <c r="BT319" s="17">
        <v>0.30980077710855602</v>
      </c>
      <c r="BU319" s="17">
        <v>0.34636382954745099</v>
      </c>
      <c r="BV319" s="17"/>
      <c r="BW319" s="17">
        <v>0.27915000659864397</v>
      </c>
      <c r="BX319" s="17">
        <v>0.31152026244255698</v>
      </c>
      <c r="BY319" s="17">
        <v>0.33856872395264498</v>
      </c>
      <c r="BZ319" s="17">
        <v>0.29090279989179801</v>
      </c>
      <c r="CA319" s="17">
        <v>0.29797523416587501</v>
      </c>
      <c r="CB319" s="17"/>
      <c r="CC319" s="17">
        <v>0.29698046967163699</v>
      </c>
      <c r="CD319" s="17">
        <v>0.304910151742182</v>
      </c>
      <c r="CE319" s="17">
        <v>0.31218146802232599</v>
      </c>
      <c r="CF319" s="17">
        <v>0.293926247919434</v>
      </c>
      <c r="CG319" s="17">
        <v>0.31000318174607799</v>
      </c>
      <c r="CH319" s="17">
        <v>0.347801458898437</v>
      </c>
      <c r="CI319" s="17">
        <v>0.28148961018005902</v>
      </c>
      <c r="CJ319" s="17">
        <v>0.32053112501688902</v>
      </c>
      <c r="CK319" s="17">
        <v>0.31959435650817603</v>
      </c>
      <c r="CL319" s="17">
        <v>0.244812652911019</v>
      </c>
    </row>
    <row r="320" spans="2:90" x14ac:dyDescent="0.25">
      <c r="B320" t="s">
        <v>253</v>
      </c>
      <c r="C320" s="17">
        <v>0.26824307388096902</v>
      </c>
      <c r="D320" s="17">
        <v>0.25704198030855102</v>
      </c>
      <c r="E320" s="17">
        <v>0.27977406205767202</v>
      </c>
      <c r="F320" s="17"/>
      <c r="G320" s="17">
        <v>0.15215204158208601</v>
      </c>
      <c r="H320" s="17">
        <v>0.20004273994976199</v>
      </c>
      <c r="I320" s="17">
        <v>0.24510399883116399</v>
      </c>
      <c r="J320" s="17">
        <v>0.30150793344224303</v>
      </c>
      <c r="K320" s="17">
        <v>0.32846644288806698</v>
      </c>
      <c r="L320" s="17">
        <v>0.36765385392272498</v>
      </c>
      <c r="M320" s="17"/>
      <c r="N320" s="17">
        <v>0.18843588747464499</v>
      </c>
      <c r="O320" s="17">
        <v>0.28469284372248899</v>
      </c>
      <c r="P320" s="17">
        <v>0.312422957811892</v>
      </c>
      <c r="Q320" s="17">
        <v>0.30641904776885698</v>
      </c>
      <c r="R320" s="17"/>
      <c r="S320" s="17">
        <v>0.31308223560876502</v>
      </c>
      <c r="T320" s="17">
        <v>0.171429828318586</v>
      </c>
      <c r="U320" s="17">
        <v>0.22663397001355701</v>
      </c>
      <c r="V320" s="17">
        <v>0.21615811508855101</v>
      </c>
      <c r="W320" s="17">
        <v>0.22506491904399401</v>
      </c>
      <c r="X320" s="17">
        <v>0.28514916151130099</v>
      </c>
      <c r="Y320" s="17">
        <v>0.25592449329963701</v>
      </c>
      <c r="Z320" s="17">
        <v>0.31547355978959002</v>
      </c>
      <c r="AA320" s="17">
        <v>0.22986638777108501</v>
      </c>
      <c r="AB320" s="17"/>
      <c r="AC320" s="17">
        <v>0.39056167277215698</v>
      </c>
      <c r="AD320" s="17">
        <v>0.184476297800624</v>
      </c>
      <c r="AE320" s="17">
        <v>0.21715439107705301</v>
      </c>
      <c r="AF320" s="17"/>
      <c r="AG320" s="17">
        <v>0.27037750285604301</v>
      </c>
      <c r="AH320" s="17">
        <v>0.103762272947413</v>
      </c>
      <c r="AI320" s="17">
        <v>0.18263795731400301</v>
      </c>
      <c r="AJ320" s="17">
        <v>0.44371008724009697</v>
      </c>
      <c r="AK320" s="17"/>
      <c r="AL320" s="17">
        <v>0.351912957502163</v>
      </c>
      <c r="AM320" s="17">
        <v>0.30384023585583098</v>
      </c>
      <c r="AN320" s="17">
        <v>0.20444552004477701</v>
      </c>
      <c r="AO320" s="17">
        <v>0.15570935507334599</v>
      </c>
      <c r="AP320" s="17">
        <v>2.8544070295744801E-2</v>
      </c>
      <c r="AQ320" s="17"/>
      <c r="AR320" s="17">
        <v>0.30423953729117398</v>
      </c>
      <c r="AS320" s="17">
        <v>0.27607132987499899</v>
      </c>
      <c r="AT320" s="17">
        <v>0.28623848338036301</v>
      </c>
      <c r="AU320" s="17">
        <v>0.23841974990221099</v>
      </c>
      <c r="AV320" s="17">
        <v>0.167586889522892</v>
      </c>
      <c r="AW320" s="17"/>
      <c r="AX320" s="17">
        <v>0.21584094693195999</v>
      </c>
      <c r="AY320" s="17">
        <v>0.31905702812859199</v>
      </c>
      <c r="AZ320" s="17">
        <v>0.28416989445983198</v>
      </c>
      <c r="BA320" s="17">
        <v>0.28569871909622702</v>
      </c>
      <c r="BB320" s="17">
        <v>0.20458383318620099</v>
      </c>
      <c r="BC320" s="17">
        <v>0.26862841584453201</v>
      </c>
      <c r="BD320" s="17"/>
      <c r="BE320" s="17">
        <v>0.27113350249526202</v>
      </c>
      <c r="BF320" s="17">
        <v>0.20492624039206001</v>
      </c>
      <c r="BG320" s="17">
        <v>0.35052676326061499</v>
      </c>
      <c r="BH320" s="17"/>
      <c r="BI320" s="17">
        <v>0.33631068302974199</v>
      </c>
      <c r="BJ320" s="17">
        <v>0.25168652615247</v>
      </c>
      <c r="BK320" s="17"/>
      <c r="BL320" s="17">
        <v>0.27747430260301398</v>
      </c>
      <c r="BM320" s="17">
        <v>0.26462772022858699</v>
      </c>
      <c r="BN320" s="17">
        <v>0.34936472792661799</v>
      </c>
      <c r="BO320" s="17">
        <v>0.25559745652853699</v>
      </c>
      <c r="BP320" s="17">
        <v>0.220435011204553</v>
      </c>
      <c r="BQ320" s="17"/>
      <c r="BR320" s="17">
        <v>0.303673128092323</v>
      </c>
      <c r="BS320" s="17">
        <v>0.15609635717304099</v>
      </c>
      <c r="BT320" s="17">
        <v>0.11011949211389099</v>
      </c>
      <c r="BU320" s="17">
        <v>0.18049555153715799</v>
      </c>
      <c r="BV320" s="17"/>
      <c r="BW320" s="17">
        <v>0.28763890055928298</v>
      </c>
      <c r="BX320" s="17">
        <v>0.277172830563439</v>
      </c>
      <c r="BY320" s="17">
        <v>0.24600532685825499</v>
      </c>
      <c r="BZ320" s="17">
        <v>0.27581543873313802</v>
      </c>
      <c r="CA320" s="17">
        <v>0.257760196004862</v>
      </c>
      <c r="CB320" s="17"/>
      <c r="CC320" s="17">
        <v>0.229469682122837</v>
      </c>
      <c r="CD320" s="17">
        <v>0.32775263758093198</v>
      </c>
      <c r="CE320" s="17">
        <v>0.25202808351746397</v>
      </c>
      <c r="CF320" s="17">
        <v>0.24651780156717401</v>
      </c>
      <c r="CG320" s="17">
        <v>0.286491493077424</v>
      </c>
      <c r="CH320" s="17">
        <v>0.24366647794701801</v>
      </c>
      <c r="CI320" s="17">
        <v>0.29645731023240801</v>
      </c>
      <c r="CJ320" s="17">
        <v>0.28536137528709798</v>
      </c>
      <c r="CK320" s="17">
        <v>0.26200431803067098</v>
      </c>
      <c r="CL320" s="17">
        <v>0.261667557836126</v>
      </c>
    </row>
    <row r="321" spans="2:90" x14ac:dyDescent="0.25">
      <c r="B321" t="s">
        <v>111</v>
      </c>
      <c r="C321" s="17">
        <v>0.116752471253582</v>
      </c>
      <c r="D321" s="17">
        <v>9.1895914292224407E-2</v>
      </c>
      <c r="E321" s="17">
        <v>0.14124654683055099</v>
      </c>
      <c r="F321" s="17"/>
      <c r="G321" s="17">
        <v>0.11022497255873399</v>
      </c>
      <c r="H321" s="17">
        <v>9.4779723086178005E-2</v>
      </c>
      <c r="I321" s="17">
        <v>8.6854366427528196E-2</v>
      </c>
      <c r="J321" s="17">
        <v>0.13872914942265499</v>
      </c>
      <c r="K321" s="17">
        <v>0.14233296581243099</v>
      </c>
      <c r="L321" s="17">
        <v>0.134969964886066</v>
      </c>
      <c r="M321" s="17"/>
      <c r="N321" s="17">
        <v>9.7136021005122697E-2</v>
      </c>
      <c r="O321" s="17">
        <v>9.0191055114452606E-2</v>
      </c>
      <c r="P321" s="17">
        <v>0.130927294443209</v>
      </c>
      <c r="Q321" s="17">
        <v>0.155417066006103</v>
      </c>
      <c r="R321" s="17"/>
      <c r="S321" s="17">
        <v>6.8315864332048407E-2</v>
      </c>
      <c r="T321" s="17">
        <v>0.129722052267918</v>
      </c>
      <c r="U321" s="17">
        <v>0.14104320509368101</v>
      </c>
      <c r="V321" s="17">
        <v>0.14515271901131699</v>
      </c>
      <c r="W321" s="17">
        <v>0.24916317808965399</v>
      </c>
      <c r="X321" s="17">
        <v>0.15253569925587701</v>
      </c>
      <c r="Y321" s="17">
        <v>0.12181531849921499</v>
      </c>
      <c r="Z321" s="17">
        <v>0.103214861883409</v>
      </c>
      <c r="AA321" s="17">
        <v>6.95145923950172E-2</v>
      </c>
      <c r="AB321" s="17"/>
      <c r="AC321" s="17">
        <v>0.12952041076634699</v>
      </c>
      <c r="AD321" s="17">
        <v>8.6329394811978197E-2</v>
      </c>
      <c r="AE321" s="17">
        <v>0.14924418618685001</v>
      </c>
      <c r="AF321" s="17"/>
      <c r="AG321" s="17">
        <v>0.100639676969037</v>
      </c>
      <c r="AH321" s="17">
        <v>7.8838982608553904E-2</v>
      </c>
      <c r="AI321" s="17">
        <v>0.11849017942897699</v>
      </c>
      <c r="AJ321" s="17">
        <v>0.14833778540113901</v>
      </c>
      <c r="AK321" s="17"/>
      <c r="AL321" s="17">
        <v>0.16812541761028699</v>
      </c>
      <c r="AM321" s="17">
        <v>0.105137566555372</v>
      </c>
      <c r="AN321" s="17">
        <v>9.5364516135448302E-2</v>
      </c>
      <c r="AO321" s="17">
        <v>7.6320857503564002E-2</v>
      </c>
      <c r="AP321" s="17">
        <v>2.2478800044164301E-2</v>
      </c>
      <c r="AQ321" s="17"/>
      <c r="AR321" s="17">
        <v>0.164913898165957</v>
      </c>
      <c r="AS321" s="17">
        <v>0.132173065836417</v>
      </c>
      <c r="AT321" s="17">
        <v>9.3887685648855093E-2</v>
      </c>
      <c r="AU321" s="17">
        <v>9.8279340684208405E-2</v>
      </c>
      <c r="AV321" s="17">
        <v>6.3170225395297694E-2</v>
      </c>
      <c r="AW321" s="17"/>
      <c r="AX321" s="17">
        <v>8.2016116774564801E-2</v>
      </c>
      <c r="AY321" s="17">
        <v>0.12347685164475</v>
      </c>
      <c r="AZ321" s="17">
        <v>0.111845533820545</v>
      </c>
      <c r="BA321" s="17">
        <v>0.14607760417634</v>
      </c>
      <c r="BB321" s="17">
        <v>0.18298902587648</v>
      </c>
      <c r="BC321" s="17">
        <v>0.15961216905396</v>
      </c>
      <c r="BD321" s="17"/>
      <c r="BE321" s="17">
        <v>0.13002297687956699</v>
      </c>
      <c r="BF321" s="17">
        <v>7.3249782235763297E-2</v>
      </c>
      <c r="BG321" s="17">
        <v>0.15117063146795101</v>
      </c>
      <c r="BH321" s="17"/>
      <c r="BI321" s="17">
        <v>0.136513402054594</v>
      </c>
      <c r="BJ321" s="17">
        <v>0.11194588559473399</v>
      </c>
      <c r="BK321" s="17"/>
      <c r="BL321" s="17">
        <v>0.112094490234481</v>
      </c>
      <c r="BM321" s="17">
        <v>9.61018286571E-2</v>
      </c>
      <c r="BN321" s="17">
        <v>0.17304580561077201</v>
      </c>
      <c r="BO321" s="17">
        <v>9.1972804307513895E-2</v>
      </c>
      <c r="BP321" s="17">
        <v>0.12501142217913599</v>
      </c>
      <c r="BQ321" s="17"/>
      <c r="BR321" s="17">
        <v>0.124517344125415</v>
      </c>
      <c r="BS321" s="17">
        <v>9.35738178808386E-2</v>
      </c>
      <c r="BT321" s="17">
        <v>0.125361399945636</v>
      </c>
      <c r="BU321" s="17">
        <v>4.1241868473950401E-2</v>
      </c>
      <c r="BV321" s="17"/>
      <c r="BW321" s="17">
        <v>0.10345332586303201</v>
      </c>
      <c r="BX321" s="17">
        <v>0.114977764679046</v>
      </c>
      <c r="BY321" s="17">
        <v>0.109607951263127</v>
      </c>
      <c r="BZ321" s="17">
        <v>0.118757994054889</v>
      </c>
      <c r="CA321" s="17">
        <v>0.128256993693078</v>
      </c>
      <c r="CB321" s="17"/>
      <c r="CC321" s="17">
        <v>0.12974929424700299</v>
      </c>
      <c r="CD321" s="17">
        <v>0.10419668357704</v>
      </c>
      <c r="CE321" s="17">
        <v>9.1460746177217805E-2</v>
      </c>
      <c r="CF321" s="17">
        <v>0.118984788378646</v>
      </c>
      <c r="CG321" s="17">
        <v>0.112182166086654</v>
      </c>
      <c r="CH321" s="17">
        <v>0.130660045734205</v>
      </c>
      <c r="CI321" s="17">
        <v>0.109246839694345</v>
      </c>
      <c r="CJ321" s="17">
        <v>9.9337149273776806E-2</v>
      </c>
      <c r="CK321" s="17">
        <v>0.137131994298794</v>
      </c>
      <c r="CL321" s="17">
        <v>0.135213165236647</v>
      </c>
    </row>
    <row r="322" spans="2:90" x14ac:dyDescent="0.25"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</row>
    <row r="323" spans="2:90" x14ac:dyDescent="0.25">
      <c r="B323" s="6" t="s">
        <v>259</v>
      </c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</row>
    <row r="324" spans="2:90" x14ac:dyDescent="0.25">
      <c r="B324" s="24" t="s">
        <v>113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</row>
    <row r="325" spans="2:90" x14ac:dyDescent="0.25">
      <c r="B325" t="s">
        <v>250</v>
      </c>
      <c r="C325" s="17">
        <v>0.117237179868574</v>
      </c>
      <c r="D325" s="17">
        <v>0.139280649179575</v>
      </c>
      <c r="E325" s="17">
        <v>9.7111991372728801E-2</v>
      </c>
      <c r="F325" s="17"/>
      <c r="G325" s="17">
        <v>0.11375207528378301</v>
      </c>
      <c r="H325" s="17">
        <v>0.12827899028198</v>
      </c>
      <c r="I325" s="17">
        <v>0.121067737247915</v>
      </c>
      <c r="J325" s="17">
        <v>9.4071865300307395E-2</v>
      </c>
      <c r="K325" s="17">
        <v>0.13209783609261999</v>
      </c>
      <c r="L325" s="17">
        <v>0.114543364066166</v>
      </c>
      <c r="M325" s="17"/>
      <c r="N325" s="17">
        <v>0.13221671243491101</v>
      </c>
      <c r="O325" s="17">
        <v>0.11913249310304</v>
      </c>
      <c r="P325" s="17">
        <v>0.12550684196935999</v>
      </c>
      <c r="Q325" s="17">
        <v>9.1213823169866301E-2</v>
      </c>
      <c r="R325" s="17"/>
      <c r="S325" s="17">
        <v>0.132984463810564</v>
      </c>
      <c r="T325" s="17">
        <v>9.8877273799569607E-2</v>
      </c>
      <c r="U325" s="17">
        <v>0.102831025208085</v>
      </c>
      <c r="V325" s="17">
        <v>9.2854028421167897E-2</v>
      </c>
      <c r="W325" s="17">
        <v>0.16388223752296399</v>
      </c>
      <c r="X325" s="17">
        <v>0.114071577391172</v>
      </c>
      <c r="Y325" s="17">
        <v>0.121308619292118</v>
      </c>
      <c r="Z325" s="17">
        <v>0.10345082264540301</v>
      </c>
      <c r="AA325" s="17">
        <v>0.126851774523706</v>
      </c>
      <c r="AB325" s="17"/>
      <c r="AC325" s="17">
        <v>0.119758152725553</v>
      </c>
      <c r="AD325" s="17">
        <v>0.12770126343537699</v>
      </c>
      <c r="AE325" s="17">
        <v>9.8764507684427502E-2</v>
      </c>
      <c r="AF325" s="17"/>
      <c r="AG325" s="17">
        <v>0.14160826515549599</v>
      </c>
      <c r="AH325" s="17">
        <v>0.17250202049036101</v>
      </c>
      <c r="AI325" s="17">
        <v>0.12762788328965399</v>
      </c>
      <c r="AJ325" s="17">
        <v>8.4421518793087194E-2</v>
      </c>
      <c r="AK325" s="17"/>
      <c r="AL325" s="17">
        <v>0.103229833785431</v>
      </c>
      <c r="AM325" s="17">
        <v>0.108393333508155</v>
      </c>
      <c r="AN325" s="17">
        <v>0.11063064507338601</v>
      </c>
      <c r="AO325" s="17">
        <v>0.17234241910928599</v>
      </c>
      <c r="AP325" s="17">
        <v>0.115950771546492</v>
      </c>
      <c r="AQ325" s="17"/>
      <c r="AR325" s="17">
        <v>0.10333166180093099</v>
      </c>
      <c r="AS325" s="17">
        <v>0.12885540388258199</v>
      </c>
      <c r="AT325" s="17">
        <v>9.96557845068093E-2</v>
      </c>
      <c r="AU325" s="17">
        <v>0.129514470027909</v>
      </c>
      <c r="AV325" s="17">
        <v>0.157375097560989</v>
      </c>
      <c r="AW325" s="17"/>
      <c r="AX325" s="17">
        <v>0.151455175748162</v>
      </c>
      <c r="AY325" s="17">
        <v>0.106953577199991</v>
      </c>
      <c r="AZ325" s="17">
        <v>9.6304937487028494E-2</v>
      </c>
      <c r="BA325" s="17">
        <v>0.101074066652472</v>
      </c>
      <c r="BB325" s="17">
        <v>0.121450477308885</v>
      </c>
      <c r="BC325" s="17">
        <v>0.11690502816249999</v>
      </c>
      <c r="BD325" s="17"/>
      <c r="BE325" s="17">
        <v>9.2291454250848698E-2</v>
      </c>
      <c r="BF325" s="17">
        <v>0.15621494136868599</v>
      </c>
      <c r="BG325" s="17">
        <v>0.114121028076881</v>
      </c>
      <c r="BH325" s="17"/>
      <c r="BI325" s="17">
        <v>9.7052804227987705E-2</v>
      </c>
      <c r="BJ325" s="17">
        <v>0.122361534584684</v>
      </c>
      <c r="BK325" s="17"/>
      <c r="BL325" s="17">
        <v>0.12475323635193</v>
      </c>
      <c r="BM325" s="17">
        <v>0.11783823939897201</v>
      </c>
      <c r="BN325" s="17">
        <v>9.1994699512143202E-2</v>
      </c>
      <c r="BO325" s="17">
        <v>0.121897118116382</v>
      </c>
      <c r="BP325" s="17">
        <v>0.117713058342391</v>
      </c>
      <c r="BQ325" s="17"/>
      <c r="BR325" s="17">
        <v>0.115827141709809</v>
      </c>
      <c r="BS325" s="17">
        <v>0.100532643842765</v>
      </c>
      <c r="BT325" s="17">
        <v>0.169140104545592</v>
      </c>
      <c r="BU325" s="17">
        <v>0.119023732201388</v>
      </c>
      <c r="BV325" s="17"/>
      <c r="BW325" s="17">
        <v>0.11842939685036501</v>
      </c>
      <c r="BX325" s="17">
        <v>0.10846929121103401</v>
      </c>
      <c r="BY325" s="17">
        <v>0.14326199097783501</v>
      </c>
      <c r="BZ325" s="17">
        <v>0.107713426354652</v>
      </c>
      <c r="CA325" s="17">
        <v>0.10854926517336699</v>
      </c>
      <c r="CB325" s="17"/>
      <c r="CC325" s="17">
        <v>9.6667955992099694E-2</v>
      </c>
      <c r="CD325" s="17">
        <v>0.11603127090094301</v>
      </c>
      <c r="CE325" s="17">
        <v>0.12655284050502</v>
      </c>
      <c r="CF325" s="17">
        <v>0.12520214290576201</v>
      </c>
      <c r="CG325" s="17">
        <v>0.141814850687454</v>
      </c>
      <c r="CH325" s="17">
        <v>9.8652795910574395E-2</v>
      </c>
      <c r="CI325" s="17">
        <v>0.13508097790542201</v>
      </c>
      <c r="CJ325" s="17">
        <v>0.11250789486995599</v>
      </c>
      <c r="CK325" s="17">
        <v>0.106289280621638</v>
      </c>
      <c r="CL325" s="17">
        <v>0.104130773883519</v>
      </c>
    </row>
    <row r="326" spans="2:90" x14ac:dyDescent="0.25">
      <c r="B326" t="s">
        <v>251</v>
      </c>
      <c r="C326" s="17">
        <v>0.36391520271877897</v>
      </c>
      <c r="D326" s="17">
        <v>0.36483155679172702</v>
      </c>
      <c r="E326" s="17">
        <v>0.36420623405883601</v>
      </c>
      <c r="F326" s="17"/>
      <c r="G326" s="17">
        <v>0.35783059169715498</v>
      </c>
      <c r="H326" s="17">
        <v>0.37954071871073602</v>
      </c>
      <c r="I326" s="17">
        <v>0.31609981571183798</v>
      </c>
      <c r="J326" s="17">
        <v>0.34081816178123497</v>
      </c>
      <c r="K326" s="17">
        <v>0.33966556009132398</v>
      </c>
      <c r="L326" s="17">
        <v>0.42157472623655901</v>
      </c>
      <c r="M326" s="17"/>
      <c r="N326" s="17">
        <v>0.429127329119741</v>
      </c>
      <c r="O326" s="17">
        <v>0.36769939313667099</v>
      </c>
      <c r="P326" s="17">
        <v>0.32255015892671801</v>
      </c>
      <c r="Q326" s="17">
        <v>0.32572269808382398</v>
      </c>
      <c r="R326" s="17"/>
      <c r="S326" s="17">
        <v>0.38404364189422702</v>
      </c>
      <c r="T326" s="17">
        <v>0.38306486919928601</v>
      </c>
      <c r="U326" s="17">
        <v>0.40849955247472503</v>
      </c>
      <c r="V326" s="17">
        <v>0.386141303479626</v>
      </c>
      <c r="W326" s="17">
        <v>0.30572772749132998</v>
      </c>
      <c r="X326" s="17">
        <v>0.33656860566735602</v>
      </c>
      <c r="Y326" s="17">
        <v>0.307145052792551</v>
      </c>
      <c r="Z326" s="17">
        <v>0.397785257257325</v>
      </c>
      <c r="AA326" s="17">
        <v>0.35280615388139003</v>
      </c>
      <c r="AB326" s="17"/>
      <c r="AC326" s="17">
        <v>0.331311689495144</v>
      </c>
      <c r="AD326" s="17">
        <v>0.39913298771927302</v>
      </c>
      <c r="AE326" s="17">
        <v>0.365943949846539</v>
      </c>
      <c r="AF326" s="17"/>
      <c r="AG326" s="17">
        <v>0.42090912755122001</v>
      </c>
      <c r="AH326" s="17">
        <v>0.41835056930335202</v>
      </c>
      <c r="AI326" s="17">
        <v>0.39791209964461</v>
      </c>
      <c r="AJ326" s="17">
        <v>0.29020008625444699</v>
      </c>
      <c r="AK326" s="17"/>
      <c r="AL326" s="17">
        <v>0.319477767418331</v>
      </c>
      <c r="AM326" s="17">
        <v>0.335226029071999</v>
      </c>
      <c r="AN326" s="17">
        <v>0.422038071789125</v>
      </c>
      <c r="AO326" s="17">
        <v>0.39993622912091997</v>
      </c>
      <c r="AP326" s="17">
        <v>0.47207947906020697</v>
      </c>
      <c r="AQ326" s="17"/>
      <c r="AR326" s="17">
        <v>0.28945212432797301</v>
      </c>
      <c r="AS326" s="17">
        <v>0.34525784074740301</v>
      </c>
      <c r="AT326" s="17">
        <v>0.37956752382615899</v>
      </c>
      <c r="AU326" s="17">
        <v>0.39647300974204902</v>
      </c>
      <c r="AV326" s="17">
        <v>0.423150035013796</v>
      </c>
      <c r="AW326" s="17"/>
      <c r="AX326" s="17">
        <v>0.37394173942561398</v>
      </c>
      <c r="AY326" s="17">
        <v>0.34195620784442299</v>
      </c>
      <c r="AZ326" s="17">
        <v>0.384690031403919</v>
      </c>
      <c r="BA326" s="17">
        <v>0.35782860500916702</v>
      </c>
      <c r="BB326" s="17">
        <v>0.38516505002456303</v>
      </c>
      <c r="BC326" s="17">
        <v>0.37739161679312799</v>
      </c>
      <c r="BD326" s="17"/>
      <c r="BE326" s="17">
        <v>0.34909338056432698</v>
      </c>
      <c r="BF326" s="17">
        <v>0.37060113883618101</v>
      </c>
      <c r="BG326" s="17">
        <v>0.38128460763173999</v>
      </c>
      <c r="BH326" s="17"/>
      <c r="BI326" s="17">
        <v>0.30473503140938901</v>
      </c>
      <c r="BJ326" s="17">
        <v>0.37893970460823501</v>
      </c>
      <c r="BK326" s="17"/>
      <c r="BL326" s="17">
        <v>0.40084526261738002</v>
      </c>
      <c r="BM326" s="17">
        <v>0.36134252170088899</v>
      </c>
      <c r="BN326" s="17">
        <v>0.248399328266176</v>
      </c>
      <c r="BO326" s="17">
        <v>0.32185675325317598</v>
      </c>
      <c r="BP326" s="17">
        <v>0.355401410160672</v>
      </c>
      <c r="BQ326" s="17"/>
      <c r="BR326" s="17">
        <v>0.35849341262940199</v>
      </c>
      <c r="BS326" s="17">
        <v>0.39926149670071898</v>
      </c>
      <c r="BT326" s="17">
        <v>0.41678224285201398</v>
      </c>
      <c r="BU326" s="17">
        <v>0.35380797544119802</v>
      </c>
      <c r="BV326" s="17"/>
      <c r="BW326" s="17">
        <v>0.37881294171847602</v>
      </c>
      <c r="BX326" s="17">
        <v>0.41656574699217203</v>
      </c>
      <c r="BY326" s="17">
        <v>0.36689487661858</v>
      </c>
      <c r="BZ326" s="17">
        <v>0.33997191211514599</v>
      </c>
      <c r="CA326" s="17">
        <v>0.31861555809196401</v>
      </c>
      <c r="CB326" s="17"/>
      <c r="CC326" s="17">
        <v>0.323079957767895</v>
      </c>
      <c r="CD326" s="17">
        <v>0.32289061044802703</v>
      </c>
      <c r="CE326" s="17">
        <v>0.32198262887912998</v>
      </c>
      <c r="CF326" s="17">
        <v>0.36806786787168799</v>
      </c>
      <c r="CG326" s="17">
        <v>0.32034608779268903</v>
      </c>
      <c r="CH326" s="17">
        <v>0.412636596676205</v>
      </c>
      <c r="CI326" s="17">
        <v>0.34452348858277998</v>
      </c>
      <c r="CJ326" s="17">
        <v>0.41803927676524399</v>
      </c>
      <c r="CK326" s="17">
        <v>0.40862840762102698</v>
      </c>
      <c r="CL326" s="17">
        <v>0.41657977971828197</v>
      </c>
    </row>
    <row r="327" spans="2:90" x14ac:dyDescent="0.25">
      <c r="B327" t="s">
        <v>252</v>
      </c>
      <c r="C327" s="17">
        <v>0.31161416759689597</v>
      </c>
      <c r="D327" s="17">
        <v>0.28240121078608099</v>
      </c>
      <c r="E327" s="17">
        <v>0.33927376324481001</v>
      </c>
      <c r="F327" s="17"/>
      <c r="G327" s="17">
        <v>0.27272087632085201</v>
      </c>
      <c r="H327" s="17">
        <v>0.267849353176011</v>
      </c>
      <c r="I327" s="17">
        <v>0.31767764202579302</v>
      </c>
      <c r="J327" s="17">
        <v>0.34638086700381099</v>
      </c>
      <c r="K327" s="17">
        <v>0.33101585847583098</v>
      </c>
      <c r="L327" s="17">
        <v>0.31863421563257499</v>
      </c>
      <c r="M327" s="17"/>
      <c r="N327" s="17">
        <v>0.30129287376706998</v>
      </c>
      <c r="O327" s="17">
        <v>0.30995162434610501</v>
      </c>
      <c r="P327" s="17">
        <v>0.32232413863227</v>
      </c>
      <c r="Q327" s="17">
        <v>0.31466796343248199</v>
      </c>
      <c r="R327" s="17"/>
      <c r="S327" s="17">
        <v>0.29114766247746798</v>
      </c>
      <c r="T327" s="17">
        <v>0.29797198012000198</v>
      </c>
      <c r="U327" s="17">
        <v>0.30949098846678402</v>
      </c>
      <c r="V327" s="17">
        <v>0.31385865133854701</v>
      </c>
      <c r="W327" s="17">
        <v>0.33630776717953897</v>
      </c>
      <c r="X327" s="17">
        <v>0.29636893187932301</v>
      </c>
      <c r="Y327" s="17">
        <v>0.37355954570847999</v>
      </c>
      <c r="Z327" s="17">
        <v>0.27842073189015498</v>
      </c>
      <c r="AA327" s="17">
        <v>0.314650449517417</v>
      </c>
      <c r="AB327" s="17"/>
      <c r="AC327" s="17">
        <v>0.34441844292284401</v>
      </c>
      <c r="AD327" s="17">
        <v>0.29259502054334602</v>
      </c>
      <c r="AE327" s="17">
        <v>0.29267847726456803</v>
      </c>
      <c r="AF327" s="17"/>
      <c r="AG327" s="17">
        <v>0.30236285122334799</v>
      </c>
      <c r="AH327" s="17">
        <v>0.26722210359274801</v>
      </c>
      <c r="AI327" s="17">
        <v>0.27916546411959903</v>
      </c>
      <c r="AJ327" s="17">
        <v>0.36525081604742399</v>
      </c>
      <c r="AK327" s="17"/>
      <c r="AL327" s="17">
        <v>0.31847322814170598</v>
      </c>
      <c r="AM327" s="17">
        <v>0.33605048083943301</v>
      </c>
      <c r="AN327" s="17">
        <v>0.29494325400642701</v>
      </c>
      <c r="AO327" s="17">
        <v>0.27244076284225899</v>
      </c>
      <c r="AP327" s="17">
        <v>0.31063540124823302</v>
      </c>
      <c r="AQ327" s="17"/>
      <c r="AR327" s="17">
        <v>0.31561327749757101</v>
      </c>
      <c r="AS327" s="17">
        <v>0.312741412359342</v>
      </c>
      <c r="AT327" s="17">
        <v>0.32552856109286599</v>
      </c>
      <c r="AU327" s="17">
        <v>0.30557090280705101</v>
      </c>
      <c r="AV327" s="17">
        <v>0.27620800463350897</v>
      </c>
      <c r="AW327" s="17"/>
      <c r="AX327" s="17">
        <v>0.25852996973304798</v>
      </c>
      <c r="AY327" s="17">
        <v>0.34287357096982002</v>
      </c>
      <c r="AZ327" s="17">
        <v>0.31951334522068398</v>
      </c>
      <c r="BA327" s="17">
        <v>0.31918676838236298</v>
      </c>
      <c r="BB327" s="17">
        <v>0.31887021143086303</v>
      </c>
      <c r="BC327" s="17">
        <v>0.306071015316698</v>
      </c>
      <c r="BD327" s="17"/>
      <c r="BE327" s="17">
        <v>0.31714215736463802</v>
      </c>
      <c r="BF327" s="17">
        <v>0.28288445321784</v>
      </c>
      <c r="BG327" s="17">
        <v>0.33168360914770501</v>
      </c>
      <c r="BH327" s="17"/>
      <c r="BI327" s="17">
        <v>0.33076352507609103</v>
      </c>
      <c r="BJ327" s="17">
        <v>0.30675258049327098</v>
      </c>
      <c r="BK327" s="17"/>
      <c r="BL327" s="17">
        <v>0.31714629373626102</v>
      </c>
      <c r="BM327" s="17">
        <v>0.33566287264148398</v>
      </c>
      <c r="BN327" s="17">
        <v>0.34087745955082199</v>
      </c>
      <c r="BO327" s="17">
        <v>0.28971867414981101</v>
      </c>
      <c r="BP327" s="17">
        <v>0.28430884680722102</v>
      </c>
      <c r="BQ327" s="17"/>
      <c r="BR327" s="17">
        <v>0.32347454280881599</v>
      </c>
      <c r="BS327" s="17">
        <v>0.28508045162655199</v>
      </c>
      <c r="BT327" s="17">
        <v>0.20159318373177701</v>
      </c>
      <c r="BU327" s="17">
        <v>0.288251256488264</v>
      </c>
      <c r="BV327" s="17"/>
      <c r="BW327" s="17">
        <v>0.32689842275311198</v>
      </c>
      <c r="BX327" s="17">
        <v>0.29028514779405701</v>
      </c>
      <c r="BY327" s="17">
        <v>0.29212185578710098</v>
      </c>
      <c r="BZ327" s="17">
        <v>0.33893840402499598</v>
      </c>
      <c r="CA327" s="17">
        <v>0.31135118760643699</v>
      </c>
      <c r="CB327" s="17"/>
      <c r="CC327" s="17">
        <v>0.32605046059876103</v>
      </c>
      <c r="CD327" s="17">
        <v>0.31698096370052598</v>
      </c>
      <c r="CE327" s="17">
        <v>0.30966703953668101</v>
      </c>
      <c r="CF327" s="17">
        <v>0.277197453626915</v>
      </c>
      <c r="CG327" s="17">
        <v>0.32959228566701598</v>
      </c>
      <c r="CH327" s="17">
        <v>0.29086602233095399</v>
      </c>
      <c r="CI327" s="17">
        <v>0.347140025678494</v>
      </c>
      <c r="CJ327" s="17">
        <v>0.28422615555178399</v>
      </c>
      <c r="CK327" s="17">
        <v>0.31014284369641998</v>
      </c>
      <c r="CL327" s="17">
        <v>0.33742809468052198</v>
      </c>
    </row>
    <row r="328" spans="2:90" x14ac:dyDescent="0.25">
      <c r="B328" t="s">
        <v>253</v>
      </c>
      <c r="C328" s="17">
        <v>0.17323546669239701</v>
      </c>
      <c r="D328" s="17">
        <v>0.18562842035815599</v>
      </c>
      <c r="E328" s="17">
        <v>0.16094615371374299</v>
      </c>
      <c r="F328" s="17"/>
      <c r="G328" s="17">
        <v>0.20396879289821701</v>
      </c>
      <c r="H328" s="17">
        <v>0.167498382396983</v>
      </c>
      <c r="I328" s="17">
        <v>0.217109718458879</v>
      </c>
      <c r="J328" s="17">
        <v>0.187500145611455</v>
      </c>
      <c r="K328" s="17">
        <v>0.16419287170379801</v>
      </c>
      <c r="L328" s="17">
        <v>0.129011556332151</v>
      </c>
      <c r="M328" s="17"/>
      <c r="N328" s="17">
        <v>0.119014277442029</v>
      </c>
      <c r="O328" s="17">
        <v>0.17115769529226799</v>
      </c>
      <c r="P328" s="17">
        <v>0.19811121479011201</v>
      </c>
      <c r="Q328" s="17">
        <v>0.21373567598281101</v>
      </c>
      <c r="R328" s="17"/>
      <c r="S328" s="17">
        <v>0.16271697357960699</v>
      </c>
      <c r="T328" s="17">
        <v>0.18653407333456901</v>
      </c>
      <c r="U328" s="17">
        <v>0.14546505900814799</v>
      </c>
      <c r="V328" s="17">
        <v>0.17731779404422399</v>
      </c>
      <c r="W328" s="17">
        <v>0.15382791772677601</v>
      </c>
      <c r="X328" s="17">
        <v>0.206219179673962</v>
      </c>
      <c r="Y328" s="17">
        <v>0.165476549274752</v>
      </c>
      <c r="Z328" s="17">
        <v>0.19956476185250899</v>
      </c>
      <c r="AA328" s="17">
        <v>0.16992888383932001</v>
      </c>
      <c r="AB328" s="17"/>
      <c r="AC328" s="17">
        <v>0.18261476937492699</v>
      </c>
      <c r="AD328" s="17">
        <v>0.15338408663248099</v>
      </c>
      <c r="AE328" s="17">
        <v>0.18831152048456301</v>
      </c>
      <c r="AF328" s="17"/>
      <c r="AG328" s="17">
        <v>0.10989942184330501</v>
      </c>
      <c r="AH328" s="17">
        <v>0.114832522294134</v>
      </c>
      <c r="AI328" s="17">
        <v>0.171488783817628</v>
      </c>
      <c r="AJ328" s="17">
        <v>0.24499837384978199</v>
      </c>
      <c r="AK328" s="17"/>
      <c r="AL328" s="17">
        <v>0.209066252193328</v>
      </c>
      <c r="AM328" s="17">
        <v>0.18905249351645201</v>
      </c>
      <c r="AN328" s="17">
        <v>0.141614288851894</v>
      </c>
      <c r="AO328" s="17">
        <v>0.13557593824910499</v>
      </c>
      <c r="AP328" s="17">
        <v>3.9731328074846903E-2</v>
      </c>
      <c r="AQ328" s="17"/>
      <c r="AR328" s="17">
        <v>0.21043274697618999</v>
      </c>
      <c r="AS328" s="17">
        <v>0.17771922340105101</v>
      </c>
      <c r="AT328" s="17">
        <v>0.17136298661788901</v>
      </c>
      <c r="AU328" s="17">
        <v>0.150266005027612</v>
      </c>
      <c r="AV328" s="17">
        <v>0.13255082510643701</v>
      </c>
      <c r="AW328" s="17"/>
      <c r="AX328" s="17">
        <v>0.18905706989753901</v>
      </c>
      <c r="AY328" s="17">
        <v>0.1753218983398</v>
      </c>
      <c r="AZ328" s="17">
        <v>0.16796510475215401</v>
      </c>
      <c r="BA328" s="17">
        <v>0.18182388377150199</v>
      </c>
      <c r="BB328" s="17">
        <v>0.13648675905870999</v>
      </c>
      <c r="BC328" s="17">
        <v>0.15597377669774001</v>
      </c>
      <c r="BD328" s="17"/>
      <c r="BE328" s="17">
        <v>0.20304514665596099</v>
      </c>
      <c r="BF328" s="17">
        <v>0.15750974259032199</v>
      </c>
      <c r="BG328" s="17">
        <v>0.14962513508360301</v>
      </c>
      <c r="BH328" s="17"/>
      <c r="BI328" s="17">
        <v>0.22983230635628199</v>
      </c>
      <c r="BJ328" s="17">
        <v>0.158866814056672</v>
      </c>
      <c r="BK328" s="17"/>
      <c r="BL328" s="17">
        <v>0.136630001165956</v>
      </c>
      <c r="BM328" s="17">
        <v>0.16088594584166199</v>
      </c>
      <c r="BN328" s="17">
        <v>0.25783374249401098</v>
      </c>
      <c r="BO328" s="17">
        <v>0.22041852145824201</v>
      </c>
      <c r="BP328" s="17">
        <v>0.20565199703491599</v>
      </c>
      <c r="BQ328" s="17"/>
      <c r="BR328" s="17">
        <v>0.17230842645283001</v>
      </c>
      <c r="BS328" s="17">
        <v>0.14245787121240699</v>
      </c>
      <c r="BT328" s="17">
        <v>0.17499145321269399</v>
      </c>
      <c r="BU328" s="17">
        <v>0.21172292889039099</v>
      </c>
      <c r="BV328" s="17"/>
      <c r="BW328" s="17">
        <v>0.15001470452629201</v>
      </c>
      <c r="BX328" s="17">
        <v>0.155782444926819</v>
      </c>
      <c r="BY328" s="17">
        <v>0.16271243124847701</v>
      </c>
      <c r="BZ328" s="17">
        <v>0.18698877656680499</v>
      </c>
      <c r="CA328" s="17">
        <v>0.21128932944496501</v>
      </c>
      <c r="CB328" s="17"/>
      <c r="CC328" s="17">
        <v>0.206052026029965</v>
      </c>
      <c r="CD328" s="17">
        <v>0.199715546121113</v>
      </c>
      <c r="CE328" s="17">
        <v>0.20784830516345601</v>
      </c>
      <c r="CF328" s="17">
        <v>0.18630853778603301</v>
      </c>
      <c r="CG328" s="17">
        <v>0.17285383021470799</v>
      </c>
      <c r="CH328" s="17">
        <v>0.16724006922270601</v>
      </c>
      <c r="CI328" s="17">
        <v>0.14760164664848799</v>
      </c>
      <c r="CJ328" s="17">
        <v>0.16287716778387201</v>
      </c>
      <c r="CK328" s="17">
        <v>0.157606717157389</v>
      </c>
      <c r="CL328" s="17">
        <v>0.11121928795891101</v>
      </c>
    </row>
    <row r="329" spans="2:90" x14ac:dyDescent="0.25">
      <c r="B329" t="s">
        <v>111</v>
      </c>
      <c r="C329" s="17">
        <v>3.3997983123353698E-2</v>
      </c>
      <c r="D329" s="17">
        <v>2.7858162884460198E-2</v>
      </c>
      <c r="E329" s="17">
        <v>3.8461857609881502E-2</v>
      </c>
      <c r="F329" s="17"/>
      <c r="G329" s="17">
        <v>5.17276637999931E-2</v>
      </c>
      <c r="H329" s="17">
        <v>5.6832555434289798E-2</v>
      </c>
      <c r="I329" s="17">
        <v>2.8045086555575399E-2</v>
      </c>
      <c r="J329" s="17">
        <v>3.1228960303192201E-2</v>
      </c>
      <c r="K329" s="17">
        <v>3.3027873636426799E-2</v>
      </c>
      <c r="L329" s="17">
        <v>1.62361377325499E-2</v>
      </c>
      <c r="M329" s="17"/>
      <c r="N329" s="17">
        <v>1.8348807236249799E-2</v>
      </c>
      <c r="O329" s="17">
        <v>3.2058794121915597E-2</v>
      </c>
      <c r="P329" s="17">
        <v>3.1507645681540103E-2</v>
      </c>
      <c r="Q329" s="17">
        <v>5.4659839331017097E-2</v>
      </c>
      <c r="R329" s="17"/>
      <c r="S329" s="17">
        <v>2.91072582381347E-2</v>
      </c>
      <c r="T329" s="17">
        <v>3.3551803546573902E-2</v>
      </c>
      <c r="U329" s="17">
        <v>3.3713374842257601E-2</v>
      </c>
      <c r="V329" s="17">
        <v>2.9828222716435499E-2</v>
      </c>
      <c r="W329" s="17">
        <v>4.0254350079391002E-2</v>
      </c>
      <c r="X329" s="17">
        <v>4.6771705388186403E-2</v>
      </c>
      <c r="Y329" s="17">
        <v>3.2510232932099099E-2</v>
      </c>
      <c r="Z329" s="17">
        <v>2.07784263546082E-2</v>
      </c>
      <c r="AA329" s="17">
        <v>3.57627382381678E-2</v>
      </c>
      <c r="AB329" s="17"/>
      <c r="AC329" s="17">
        <v>2.18969454815321E-2</v>
      </c>
      <c r="AD329" s="17">
        <v>2.7186641669522699E-2</v>
      </c>
      <c r="AE329" s="17">
        <v>5.4301544719901999E-2</v>
      </c>
      <c r="AF329" s="17"/>
      <c r="AG329" s="17">
        <v>2.5220334226631301E-2</v>
      </c>
      <c r="AH329" s="17">
        <v>2.70927843194054E-2</v>
      </c>
      <c r="AI329" s="17">
        <v>2.38057691285097E-2</v>
      </c>
      <c r="AJ329" s="17">
        <v>1.51292050552607E-2</v>
      </c>
      <c r="AK329" s="17"/>
      <c r="AL329" s="17">
        <v>4.9752918461204297E-2</v>
      </c>
      <c r="AM329" s="17">
        <v>3.1277663063961798E-2</v>
      </c>
      <c r="AN329" s="17">
        <v>3.0773740279167901E-2</v>
      </c>
      <c r="AO329" s="17">
        <v>1.9704650678429199E-2</v>
      </c>
      <c r="AP329" s="17">
        <v>6.1603020070220699E-2</v>
      </c>
      <c r="AQ329" s="17"/>
      <c r="AR329" s="17">
        <v>8.1170189397334197E-2</v>
      </c>
      <c r="AS329" s="17">
        <v>3.54261196096212E-2</v>
      </c>
      <c r="AT329" s="17">
        <v>2.3885143956276299E-2</v>
      </c>
      <c r="AU329" s="17">
        <v>1.8175612395378099E-2</v>
      </c>
      <c r="AV329" s="17">
        <v>1.07160376852694E-2</v>
      </c>
      <c r="AW329" s="17"/>
      <c r="AX329" s="17">
        <v>2.70160451956361E-2</v>
      </c>
      <c r="AY329" s="17">
        <v>3.2894745645965999E-2</v>
      </c>
      <c r="AZ329" s="17">
        <v>3.1526581136215301E-2</v>
      </c>
      <c r="BA329" s="17">
        <v>4.0086676184496003E-2</v>
      </c>
      <c r="BB329" s="17">
        <v>3.8027502176978603E-2</v>
      </c>
      <c r="BC329" s="17">
        <v>4.3658563029933199E-2</v>
      </c>
      <c r="BD329" s="17"/>
      <c r="BE329" s="17">
        <v>3.8427861164226203E-2</v>
      </c>
      <c r="BF329" s="17">
        <v>3.2789723986970797E-2</v>
      </c>
      <c r="BG329" s="17">
        <v>2.3285620060071701E-2</v>
      </c>
      <c r="BH329" s="17"/>
      <c r="BI329" s="17">
        <v>3.7616332930249997E-2</v>
      </c>
      <c r="BJ329" s="17">
        <v>3.3079366257136499E-2</v>
      </c>
      <c r="BK329" s="17"/>
      <c r="BL329" s="17">
        <v>2.0625206128472899E-2</v>
      </c>
      <c r="BM329" s="17">
        <v>2.4270420416993101E-2</v>
      </c>
      <c r="BN329" s="17">
        <v>6.08947701768481E-2</v>
      </c>
      <c r="BO329" s="17">
        <v>4.61089330223887E-2</v>
      </c>
      <c r="BP329" s="17">
        <v>3.6924687654800198E-2</v>
      </c>
      <c r="BQ329" s="17"/>
      <c r="BR329" s="17">
        <v>2.98964763991427E-2</v>
      </c>
      <c r="BS329" s="17">
        <v>7.2667536617556899E-2</v>
      </c>
      <c r="BT329" s="17">
        <v>3.7493015657922298E-2</v>
      </c>
      <c r="BU329" s="17">
        <v>2.7194106978758001E-2</v>
      </c>
      <c r="BV329" s="17"/>
      <c r="BW329" s="17">
        <v>2.5844534151754299E-2</v>
      </c>
      <c r="BX329" s="17">
        <v>2.8897369075917001E-2</v>
      </c>
      <c r="BY329" s="17">
        <v>3.5008845368007302E-2</v>
      </c>
      <c r="BZ329" s="17">
        <v>2.6387480938400602E-2</v>
      </c>
      <c r="CA329" s="17">
        <v>5.0194659683267501E-2</v>
      </c>
      <c r="CB329" s="17"/>
      <c r="CC329" s="17">
        <v>4.8149599611279799E-2</v>
      </c>
      <c r="CD329" s="17">
        <v>4.4381608829391003E-2</v>
      </c>
      <c r="CE329" s="17">
        <v>3.3949185915712603E-2</v>
      </c>
      <c r="CF329" s="17">
        <v>4.3223997809602697E-2</v>
      </c>
      <c r="CG329" s="17">
        <v>3.5392945638131702E-2</v>
      </c>
      <c r="CH329" s="17">
        <v>3.06045158595608E-2</v>
      </c>
      <c r="CI329" s="17">
        <v>2.5653861184815802E-2</v>
      </c>
      <c r="CJ329" s="17">
        <v>2.2349505029143499E-2</v>
      </c>
      <c r="CK329" s="17">
        <v>1.7332750903525401E-2</v>
      </c>
      <c r="CL329" s="17">
        <v>3.0642063758765499E-2</v>
      </c>
    </row>
    <row r="330" spans="2:90" x14ac:dyDescent="0.25"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</row>
    <row r="331" spans="2:90" x14ac:dyDescent="0.25">
      <c r="B331" s="6" t="s">
        <v>260</v>
      </c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</row>
    <row r="332" spans="2:90" x14ac:dyDescent="0.25">
      <c r="B332" s="24" t="s">
        <v>113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</row>
    <row r="333" spans="2:90" x14ac:dyDescent="0.25">
      <c r="B333" t="s">
        <v>250</v>
      </c>
      <c r="C333" s="17">
        <v>0.243820298206993</v>
      </c>
      <c r="D333" s="17">
        <v>0.29421612817884502</v>
      </c>
      <c r="E333" s="17">
        <v>0.196884330007006</v>
      </c>
      <c r="F333" s="17"/>
      <c r="G333" s="17">
        <v>0.26026905978377801</v>
      </c>
      <c r="H333" s="17">
        <v>0.212964050606751</v>
      </c>
      <c r="I333" s="17">
        <v>0.200921459498552</v>
      </c>
      <c r="J333" s="17">
        <v>0.21347349478583699</v>
      </c>
      <c r="K333" s="17">
        <v>0.28785696887944001</v>
      </c>
      <c r="L333" s="17">
        <v>0.280577378301059</v>
      </c>
      <c r="M333" s="17"/>
      <c r="N333" s="17">
        <v>0.23456160552602601</v>
      </c>
      <c r="O333" s="17">
        <v>0.245172503494927</v>
      </c>
      <c r="P333" s="17">
        <v>0.27421539122802802</v>
      </c>
      <c r="Q333" s="17">
        <v>0.22431557001399599</v>
      </c>
      <c r="R333" s="17"/>
      <c r="S333" s="17">
        <v>0.244966966286843</v>
      </c>
      <c r="T333" s="17">
        <v>0.234292262582349</v>
      </c>
      <c r="U333" s="17">
        <v>0.27304729008697098</v>
      </c>
      <c r="V333" s="17">
        <v>0.22963281433910199</v>
      </c>
      <c r="W333" s="17">
        <v>0.24183287327227301</v>
      </c>
      <c r="X333" s="17">
        <v>0.20365606919496501</v>
      </c>
      <c r="Y333" s="17">
        <v>0.22851558755947701</v>
      </c>
      <c r="Z333" s="17">
        <v>0.27503039646647898</v>
      </c>
      <c r="AA333" s="17">
        <v>0.27714599190889799</v>
      </c>
      <c r="AB333" s="17"/>
      <c r="AC333" s="17">
        <v>0.24811454412348</v>
      </c>
      <c r="AD333" s="17">
        <v>0.26226279551165799</v>
      </c>
      <c r="AE333" s="17">
        <v>0.19694553365668599</v>
      </c>
      <c r="AF333" s="17"/>
      <c r="AG333" s="17">
        <v>0.254802971038602</v>
      </c>
      <c r="AH333" s="17">
        <v>0.32559559205913202</v>
      </c>
      <c r="AI333" s="17">
        <v>0.28997712416111299</v>
      </c>
      <c r="AJ333" s="17">
        <v>0.195545115291309</v>
      </c>
      <c r="AK333" s="17"/>
      <c r="AL333" s="17">
        <v>0.24318221157966799</v>
      </c>
      <c r="AM333" s="17">
        <v>0.24094453658089299</v>
      </c>
      <c r="AN333" s="17">
        <v>0.222428129639022</v>
      </c>
      <c r="AO333" s="17">
        <v>0.24361257716110099</v>
      </c>
      <c r="AP333" s="17">
        <v>0.301453950967492</v>
      </c>
      <c r="AQ333" s="17"/>
      <c r="AR333" s="17">
        <v>0.25229054190757599</v>
      </c>
      <c r="AS333" s="17">
        <v>0.26388451282189102</v>
      </c>
      <c r="AT333" s="17">
        <v>0.22154176044450999</v>
      </c>
      <c r="AU333" s="17">
        <v>0.24493573690065401</v>
      </c>
      <c r="AV333" s="17">
        <v>0.25069519963264902</v>
      </c>
      <c r="AW333" s="17"/>
      <c r="AX333" s="17">
        <v>0.26440058727228899</v>
      </c>
      <c r="AY333" s="17">
        <v>0.23211940321135199</v>
      </c>
      <c r="AZ333" s="17">
        <v>0.23992940416026501</v>
      </c>
      <c r="BA333" s="17">
        <v>0.23794511908844401</v>
      </c>
      <c r="BB333" s="17">
        <v>0.26659135418700902</v>
      </c>
      <c r="BC333" s="17">
        <v>0.20130154163042299</v>
      </c>
      <c r="BD333" s="17"/>
      <c r="BE333" s="17">
        <v>0.22133055936408599</v>
      </c>
      <c r="BF333" s="17">
        <v>0.25100547601551598</v>
      </c>
      <c r="BG333" s="17">
        <v>0.268432275744107</v>
      </c>
      <c r="BH333" s="17"/>
      <c r="BI333" s="17">
        <v>0.23907389261300799</v>
      </c>
      <c r="BJ333" s="17">
        <v>0.24502530282656601</v>
      </c>
      <c r="BK333" s="17"/>
      <c r="BL333" s="17">
        <v>0.26457097462583301</v>
      </c>
      <c r="BM333" s="17">
        <v>0.24261850807217999</v>
      </c>
      <c r="BN333" s="17">
        <v>0.235838176806688</v>
      </c>
      <c r="BO333" s="17">
        <v>0.22189642307028201</v>
      </c>
      <c r="BP333" s="17">
        <v>0.226729376666613</v>
      </c>
      <c r="BQ333" s="17"/>
      <c r="BR333" s="17">
        <v>0.24830423103917501</v>
      </c>
      <c r="BS333" s="17">
        <v>0.19616391607067199</v>
      </c>
      <c r="BT333" s="17">
        <v>0.26656818235442198</v>
      </c>
      <c r="BU333" s="17">
        <v>0.22136555550729201</v>
      </c>
      <c r="BV333" s="17"/>
      <c r="BW333" s="17">
        <v>0.22051110059269199</v>
      </c>
      <c r="BX333" s="17">
        <v>0.27763931858865598</v>
      </c>
      <c r="BY333" s="17">
        <v>0.26163003242281002</v>
      </c>
      <c r="BZ333" s="17">
        <v>0.207510748956024</v>
      </c>
      <c r="CA333" s="17">
        <v>0.24937358483453201</v>
      </c>
      <c r="CB333" s="17"/>
      <c r="CC333" s="17">
        <v>0.25576369467212601</v>
      </c>
      <c r="CD333" s="17">
        <v>0.22516824618610501</v>
      </c>
      <c r="CE333" s="17">
        <v>0.23798080205227401</v>
      </c>
      <c r="CF333" s="17">
        <v>0.24378579048522001</v>
      </c>
      <c r="CG333" s="17">
        <v>0.240108988260336</v>
      </c>
      <c r="CH333" s="17">
        <v>0.27954960191636502</v>
      </c>
      <c r="CI333" s="17">
        <v>0.25385345308561402</v>
      </c>
      <c r="CJ333" s="17">
        <v>0.24885793040423199</v>
      </c>
      <c r="CK333" s="17">
        <v>0.24133494429671101</v>
      </c>
      <c r="CL333" s="17">
        <v>0.20964009996483199</v>
      </c>
    </row>
    <row r="334" spans="2:90" x14ac:dyDescent="0.25">
      <c r="B334" t="s">
        <v>251</v>
      </c>
      <c r="C334" s="17">
        <v>0.42660059358470898</v>
      </c>
      <c r="D334" s="17">
        <v>0.40691356385817201</v>
      </c>
      <c r="E334" s="17">
        <v>0.445610428073894</v>
      </c>
      <c r="F334" s="17"/>
      <c r="G334" s="17">
        <v>0.36917450044887101</v>
      </c>
      <c r="H334" s="17">
        <v>0.44191564624378699</v>
      </c>
      <c r="I334" s="17">
        <v>0.420895163982208</v>
      </c>
      <c r="J334" s="17">
        <v>0.42245998285887099</v>
      </c>
      <c r="K334" s="17">
        <v>0.41570147033822902</v>
      </c>
      <c r="L334" s="17">
        <v>0.45550738092811899</v>
      </c>
      <c r="M334" s="17"/>
      <c r="N334" s="17">
        <v>0.465617233230539</v>
      </c>
      <c r="O334" s="17">
        <v>0.43069153383951903</v>
      </c>
      <c r="P334" s="17">
        <v>0.41753057343105099</v>
      </c>
      <c r="Q334" s="17">
        <v>0.38733866299283598</v>
      </c>
      <c r="R334" s="17"/>
      <c r="S334" s="17">
        <v>0.41644221423905298</v>
      </c>
      <c r="T334" s="17">
        <v>0.44572836810962002</v>
      </c>
      <c r="U334" s="17">
        <v>0.40552386703777099</v>
      </c>
      <c r="V334" s="17">
        <v>0.40605816925775701</v>
      </c>
      <c r="W334" s="17">
        <v>0.43068307135579698</v>
      </c>
      <c r="X334" s="17">
        <v>0.43575251599480103</v>
      </c>
      <c r="Y334" s="17">
        <v>0.42004905171376999</v>
      </c>
      <c r="Z334" s="17">
        <v>0.44375633827344901</v>
      </c>
      <c r="AA334" s="17">
        <v>0.43726574436054699</v>
      </c>
      <c r="AB334" s="17"/>
      <c r="AC334" s="17">
        <v>0.404179289302529</v>
      </c>
      <c r="AD334" s="17">
        <v>0.46743508942505102</v>
      </c>
      <c r="AE334" s="17">
        <v>0.41922270997788702</v>
      </c>
      <c r="AF334" s="17"/>
      <c r="AG334" s="17">
        <v>0.45344755344148802</v>
      </c>
      <c r="AH334" s="17">
        <v>0.45002439881914402</v>
      </c>
      <c r="AI334" s="17">
        <v>0.43235426585516301</v>
      </c>
      <c r="AJ334" s="17">
        <v>0.394305496037477</v>
      </c>
      <c r="AK334" s="17"/>
      <c r="AL334" s="17">
        <v>0.41603761534362999</v>
      </c>
      <c r="AM334" s="17">
        <v>0.41711793756918403</v>
      </c>
      <c r="AN334" s="17">
        <v>0.46398217308165202</v>
      </c>
      <c r="AO334" s="17">
        <v>0.450082950039288</v>
      </c>
      <c r="AP334" s="17">
        <v>0.39724100092821701</v>
      </c>
      <c r="AQ334" s="17"/>
      <c r="AR334" s="17">
        <v>0.36842228992834802</v>
      </c>
      <c r="AS334" s="17">
        <v>0.405609997241616</v>
      </c>
      <c r="AT334" s="17">
        <v>0.44775533793342298</v>
      </c>
      <c r="AU334" s="17">
        <v>0.46623310161814902</v>
      </c>
      <c r="AV334" s="17">
        <v>0.43368965868732301</v>
      </c>
      <c r="AW334" s="17"/>
      <c r="AX334" s="17">
        <v>0.41116137698069</v>
      </c>
      <c r="AY334" s="17">
        <v>0.44537466427634897</v>
      </c>
      <c r="AZ334" s="17">
        <v>0.40070129347174199</v>
      </c>
      <c r="BA334" s="17">
        <v>0.42738465734500197</v>
      </c>
      <c r="BB334" s="17">
        <v>0.43104444595647101</v>
      </c>
      <c r="BC334" s="17">
        <v>0.43546388632155503</v>
      </c>
      <c r="BD334" s="17"/>
      <c r="BE334" s="17">
        <v>0.415092475938797</v>
      </c>
      <c r="BF334" s="17">
        <v>0.42513330098028401</v>
      </c>
      <c r="BG334" s="17">
        <v>0.44700482650977003</v>
      </c>
      <c r="BH334" s="17"/>
      <c r="BI334" s="17">
        <v>0.41967907358301898</v>
      </c>
      <c r="BJ334" s="17">
        <v>0.42835781036935899</v>
      </c>
      <c r="BK334" s="17"/>
      <c r="BL334" s="17">
        <v>0.44035410710908701</v>
      </c>
      <c r="BM334" s="17">
        <v>0.41586190125780598</v>
      </c>
      <c r="BN334" s="17">
        <v>0.39074140995311002</v>
      </c>
      <c r="BO334" s="17">
        <v>0.42077756049757598</v>
      </c>
      <c r="BP334" s="17">
        <v>0.43121572045453599</v>
      </c>
      <c r="BQ334" s="17"/>
      <c r="BR334" s="17">
        <v>0.42526573029489501</v>
      </c>
      <c r="BS334" s="17">
        <v>0.42638285137472398</v>
      </c>
      <c r="BT334" s="17">
        <v>0.43058743166003499</v>
      </c>
      <c r="BU334" s="17">
        <v>0.45337180942319</v>
      </c>
      <c r="BV334" s="17"/>
      <c r="BW334" s="17">
        <v>0.42730031653384198</v>
      </c>
      <c r="BX334" s="17">
        <v>0.41505347883702498</v>
      </c>
      <c r="BY334" s="17">
        <v>0.44697695342315702</v>
      </c>
      <c r="BZ334" s="17">
        <v>0.45102579768036399</v>
      </c>
      <c r="CA334" s="17">
        <v>0.39913686459212899</v>
      </c>
      <c r="CB334" s="17"/>
      <c r="CC334" s="17">
        <v>0.40129634721415203</v>
      </c>
      <c r="CD334" s="17">
        <v>0.40142385350698601</v>
      </c>
      <c r="CE334" s="17">
        <v>0.42564043032010701</v>
      </c>
      <c r="CF334" s="17">
        <v>0.41935728518575799</v>
      </c>
      <c r="CG334" s="17">
        <v>0.43715325743793498</v>
      </c>
      <c r="CH334" s="17">
        <v>0.43773907541406898</v>
      </c>
      <c r="CI334" s="17">
        <v>0.42621381483193499</v>
      </c>
      <c r="CJ334" s="17">
        <v>0.42889366033680199</v>
      </c>
      <c r="CK334" s="17">
        <v>0.432043588306807</v>
      </c>
      <c r="CL334" s="17">
        <v>0.47281762044084102</v>
      </c>
    </row>
    <row r="335" spans="2:90" x14ac:dyDescent="0.25">
      <c r="B335" t="s">
        <v>252</v>
      </c>
      <c r="C335" s="17">
        <v>0.229407719783006</v>
      </c>
      <c r="D335" s="17">
        <v>0.210586141233855</v>
      </c>
      <c r="E335" s="17">
        <v>0.24678526187244401</v>
      </c>
      <c r="F335" s="17"/>
      <c r="G335" s="17">
        <v>0.219633385979395</v>
      </c>
      <c r="H335" s="17">
        <v>0.24711729093436699</v>
      </c>
      <c r="I335" s="17">
        <v>0.26628290252575998</v>
      </c>
      <c r="J335" s="17">
        <v>0.25209636511366301</v>
      </c>
      <c r="K335" s="17">
        <v>0.20515050443025101</v>
      </c>
      <c r="L335" s="17">
        <v>0.19546158184106799</v>
      </c>
      <c r="M335" s="17"/>
      <c r="N335" s="17">
        <v>0.23112888118160099</v>
      </c>
      <c r="O335" s="17">
        <v>0.23027350528474799</v>
      </c>
      <c r="P335" s="17">
        <v>0.19786189680685301</v>
      </c>
      <c r="Q335" s="17">
        <v>0.25603165655162402</v>
      </c>
      <c r="R335" s="17"/>
      <c r="S335" s="17">
        <v>0.234811559554328</v>
      </c>
      <c r="T335" s="17">
        <v>0.21332010061448101</v>
      </c>
      <c r="U335" s="17">
        <v>0.23826704523101699</v>
      </c>
      <c r="V335" s="17">
        <v>0.26074289529828698</v>
      </c>
      <c r="W335" s="17">
        <v>0.24048875382191601</v>
      </c>
      <c r="X335" s="17">
        <v>0.238115346532079</v>
      </c>
      <c r="Y335" s="17">
        <v>0.24825427043141601</v>
      </c>
      <c r="Z335" s="17">
        <v>0.199870347710976</v>
      </c>
      <c r="AA335" s="17">
        <v>0.191975162838804</v>
      </c>
      <c r="AB335" s="17"/>
      <c r="AC335" s="17">
        <v>0.24176753622484101</v>
      </c>
      <c r="AD335" s="17">
        <v>0.20153718823932601</v>
      </c>
      <c r="AE335" s="17">
        <v>0.248709257184455</v>
      </c>
      <c r="AF335" s="17"/>
      <c r="AG335" s="17">
        <v>0.208854659814349</v>
      </c>
      <c r="AH335" s="17">
        <v>0.16635797754610099</v>
      </c>
      <c r="AI335" s="17">
        <v>0.19940824316747099</v>
      </c>
      <c r="AJ335" s="17">
        <v>0.28515116438806498</v>
      </c>
      <c r="AK335" s="17"/>
      <c r="AL335" s="17">
        <v>0.226932864077418</v>
      </c>
      <c r="AM335" s="17">
        <v>0.24643917189471501</v>
      </c>
      <c r="AN335" s="17">
        <v>0.22438176736451301</v>
      </c>
      <c r="AO335" s="17">
        <v>0.20935111239642601</v>
      </c>
      <c r="AP335" s="17">
        <v>0.225386246316025</v>
      </c>
      <c r="AQ335" s="17"/>
      <c r="AR335" s="17">
        <v>0.218086570252599</v>
      </c>
      <c r="AS335" s="17">
        <v>0.23960048870032499</v>
      </c>
      <c r="AT335" s="17">
        <v>0.23141288911331601</v>
      </c>
      <c r="AU335" s="17">
        <v>0.211262128263242</v>
      </c>
      <c r="AV335" s="17">
        <v>0.24402274828502701</v>
      </c>
      <c r="AW335" s="17"/>
      <c r="AX335" s="17">
        <v>0.222838503893282</v>
      </c>
      <c r="AY335" s="17">
        <v>0.23461806762925599</v>
      </c>
      <c r="AZ335" s="17">
        <v>0.258988883483386</v>
      </c>
      <c r="BA335" s="17">
        <v>0.21851245813252601</v>
      </c>
      <c r="BB335" s="17">
        <v>0.20771369496561301</v>
      </c>
      <c r="BC335" s="17">
        <v>0.24459465038334999</v>
      </c>
      <c r="BD335" s="17"/>
      <c r="BE335" s="17">
        <v>0.246773601300185</v>
      </c>
      <c r="BF335" s="17">
        <v>0.235841718069699</v>
      </c>
      <c r="BG335" s="17">
        <v>0.197815798390789</v>
      </c>
      <c r="BH335" s="17"/>
      <c r="BI335" s="17">
        <v>0.23009687994795799</v>
      </c>
      <c r="BJ335" s="17">
        <v>0.22923275766357701</v>
      </c>
      <c r="BK335" s="17"/>
      <c r="BL335" s="17">
        <v>0.213829893685684</v>
      </c>
      <c r="BM335" s="17">
        <v>0.253787433114459</v>
      </c>
      <c r="BN335" s="17">
        <v>0.25733577413957998</v>
      </c>
      <c r="BO335" s="17">
        <v>0.229700814221456</v>
      </c>
      <c r="BP335" s="17">
        <v>0.232110873453201</v>
      </c>
      <c r="BQ335" s="17"/>
      <c r="BR335" s="17">
        <v>0.230239943899303</v>
      </c>
      <c r="BS335" s="17">
        <v>0.23089246877425401</v>
      </c>
      <c r="BT335" s="17">
        <v>0.209404478608955</v>
      </c>
      <c r="BU335" s="17">
        <v>0.23008315685004399</v>
      </c>
      <c r="BV335" s="17"/>
      <c r="BW335" s="17">
        <v>0.26044730968937102</v>
      </c>
      <c r="BX335" s="17">
        <v>0.215437910554788</v>
      </c>
      <c r="BY335" s="17">
        <v>0.20481560821533901</v>
      </c>
      <c r="BZ335" s="17">
        <v>0.238392980768702</v>
      </c>
      <c r="CA335" s="17">
        <v>0.23291609515671999</v>
      </c>
      <c r="CB335" s="17"/>
      <c r="CC335" s="17">
        <v>0.236101184663431</v>
      </c>
      <c r="CD335" s="17">
        <v>0.24323647573923099</v>
      </c>
      <c r="CE335" s="17">
        <v>0.24387539598682201</v>
      </c>
      <c r="CF335" s="17">
        <v>0.23017955105827001</v>
      </c>
      <c r="CG335" s="17">
        <v>0.20160419730736401</v>
      </c>
      <c r="CH335" s="17">
        <v>0.206067162570129</v>
      </c>
      <c r="CI335" s="17">
        <v>0.24139937181316101</v>
      </c>
      <c r="CJ335" s="17">
        <v>0.22353476868163799</v>
      </c>
      <c r="CK335" s="17">
        <v>0.24421853087038101</v>
      </c>
      <c r="CL335" s="17">
        <v>0.23108691056562899</v>
      </c>
    </row>
    <row r="336" spans="2:90" x14ac:dyDescent="0.25">
      <c r="B336" t="s">
        <v>253</v>
      </c>
      <c r="C336" s="17">
        <v>7.56185120904318E-2</v>
      </c>
      <c r="D336" s="17">
        <v>6.8324730212042203E-2</v>
      </c>
      <c r="E336" s="17">
        <v>8.2770850768643003E-2</v>
      </c>
      <c r="F336" s="17"/>
      <c r="G336" s="17">
        <v>0.104115935494785</v>
      </c>
      <c r="H336" s="17">
        <v>5.7922683107064402E-2</v>
      </c>
      <c r="I336" s="17">
        <v>8.8283052963977302E-2</v>
      </c>
      <c r="J336" s="17">
        <v>9.0410894555888702E-2</v>
      </c>
      <c r="K336" s="17">
        <v>6.6993239881815506E-2</v>
      </c>
      <c r="L336" s="17">
        <v>6.2196659317654703E-2</v>
      </c>
      <c r="M336" s="17"/>
      <c r="N336" s="17">
        <v>5.7382683082293197E-2</v>
      </c>
      <c r="O336" s="17">
        <v>7.0345526132573402E-2</v>
      </c>
      <c r="P336" s="17">
        <v>9.2358128388228905E-2</v>
      </c>
      <c r="Q336" s="17">
        <v>8.6275676907431903E-2</v>
      </c>
      <c r="R336" s="17"/>
      <c r="S336" s="17">
        <v>8.2972490914694302E-2</v>
      </c>
      <c r="T336" s="17">
        <v>7.7344705531486799E-2</v>
      </c>
      <c r="U336" s="17">
        <v>5.9098311479056899E-2</v>
      </c>
      <c r="V336" s="17">
        <v>8.5158620336535595E-2</v>
      </c>
      <c r="W336" s="17">
        <v>6.9204855095271703E-2</v>
      </c>
      <c r="X336" s="17">
        <v>8.3514756053853501E-2</v>
      </c>
      <c r="Y336" s="17">
        <v>7.2970512780442504E-2</v>
      </c>
      <c r="Z336" s="17">
        <v>7.2033633570053102E-2</v>
      </c>
      <c r="AA336" s="17">
        <v>7.0669884993888196E-2</v>
      </c>
      <c r="AB336" s="17"/>
      <c r="AC336" s="17">
        <v>8.5728349582268201E-2</v>
      </c>
      <c r="AD336" s="17">
        <v>5.6000235746877097E-2</v>
      </c>
      <c r="AE336" s="17">
        <v>9.5182723400194694E-2</v>
      </c>
      <c r="AF336" s="17"/>
      <c r="AG336" s="17">
        <v>6.5572966290891904E-2</v>
      </c>
      <c r="AH336" s="17">
        <v>4.16785116817101E-2</v>
      </c>
      <c r="AI336" s="17">
        <v>5.8803966918919003E-2</v>
      </c>
      <c r="AJ336" s="17">
        <v>0.113257128194113</v>
      </c>
      <c r="AK336" s="17"/>
      <c r="AL336" s="17">
        <v>7.6062762231084505E-2</v>
      </c>
      <c r="AM336" s="17">
        <v>7.0729689754354605E-2</v>
      </c>
      <c r="AN336" s="17">
        <v>6.9522572729669802E-2</v>
      </c>
      <c r="AO336" s="17">
        <v>8.6615175823752999E-2</v>
      </c>
      <c r="AP336" s="17">
        <v>4.1404931592569298E-2</v>
      </c>
      <c r="AQ336" s="17"/>
      <c r="AR336" s="17">
        <v>9.6478481889714904E-2</v>
      </c>
      <c r="AS336" s="17">
        <v>6.6581600579685596E-2</v>
      </c>
      <c r="AT336" s="17">
        <v>8.3351048032330802E-2</v>
      </c>
      <c r="AU336" s="17">
        <v>6.3194646936459403E-2</v>
      </c>
      <c r="AV336" s="17">
        <v>6.5512231114620401E-2</v>
      </c>
      <c r="AW336" s="17"/>
      <c r="AX336" s="17">
        <v>7.5966535132000704E-2</v>
      </c>
      <c r="AY336" s="17">
        <v>6.7322067700170601E-2</v>
      </c>
      <c r="AZ336" s="17">
        <v>7.6845548024845597E-2</v>
      </c>
      <c r="BA336" s="17">
        <v>8.7004344246249796E-2</v>
      </c>
      <c r="BB336" s="17">
        <v>7.2384898716402801E-2</v>
      </c>
      <c r="BC336" s="17">
        <v>8.8263103451668101E-2</v>
      </c>
      <c r="BD336" s="17"/>
      <c r="BE336" s="17">
        <v>8.6149318267386601E-2</v>
      </c>
      <c r="BF336" s="17">
        <v>6.4430110752948994E-2</v>
      </c>
      <c r="BG336" s="17">
        <v>7.3879222032457295E-2</v>
      </c>
      <c r="BH336" s="17"/>
      <c r="BI336" s="17">
        <v>8.8282245383198704E-2</v>
      </c>
      <c r="BJ336" s="17">
        <v>7.2403477720388298E-2</v>
      </c>
      <c r="BK336" s="17"/>
      <c r="BL336" s="17">
        <v>6.7485071598502699E-2</v>
      </c>
      <c r="BM336" s="17">
        <v>6.6083566003449404E-2</v>
      </c>
      <c r="BN336" s="17">
        <v>7.0817239123599496E-2</v>
      </c>
      <c r="BO336" s="17">
        <v>0.10136145877799101</v>
      </c>
      <c r="BP336" s="17">
        <v>8.7836804410938593E-2</v>
      </c>
      <c r="BQ336" s="17"/>
      <c r="BR336" s="17">
        <v>7.4499412013652802E-2</v>
      </c>
      <c r="BS336" s="17">
        <v>0.101389233878646</v>
      </c>
      <c r="BT336" s="17">
        <v>6.4969325038392395E-2</v>
      </c>
      <c r="BU336" s="17">
        <v>6.5878157317193695E-2</v>
      </c>
      <c r="BV336" s="17"/>
      <c r="BW336" s="17">
        <v>7.4993189304657398E-2</v>
      </c>
      <c r="BX336" s="17">
        <v>7.6455819664455194E-2</v>
      </c>
      <c r="BY336" s="17">
        <v>6.7864020254822605E-2</v>
      </c>
      <c r="BZ336" s="17">
        <v>7.8587893210437396E-2</v>
      </c>
      <c r="CA336" s="17">
        <v>7.4888480076803501E-2</v>
      </c>
      <c r="CB336" s="17"/>
      <c r="CC336" s="17">
        <v>6.4252139306805206E-2</v>
      </c>
      <c r="CD336" s="17">
        <v>8.1131513354696205E-2</v>
      </c>
      <c r="CE336" s="17">
        <v>7.8788308970844406E-2</v>
      </c>
      <c r="CF336" s="17">
        <v>7.7196388891423995E-2</v>
      </c>
      <c r="CG336" s="17">
        <v>8.78758169481903E-2</v>
      </c>
      <c r="CH336" s="17">
        <v>5.6411419635341901E-2</v>
      </c>
      <c r="CI336" s="17">
        <v>7.0093353682803006E-2</v>
      </c>
      <c r="CJ336" s="17">
        <v>8.3158948150592299E-2</v>
      </c>
      <c r="CK336" s="17">
        <v>7.9291309649454897E-2</v>
      </c>
      <c r="CL336" s="17">
        <v>6.6150939552052299E-2</v>
      </c>
    </row>
    <row r="337" spans="2:90" x14ac:dyDescent="0.25">
      <c r="B337" t="s">
        <v>111</v>
      </c>
      <c r="C337" s="17">
        <v>2.4552876334860599E-2</v>
      </c>
      <c r="D337" s="17">
        <v>1.9959436517086499E-2</v>
      </c>
      <c r="E337" s="17">
        <v>2.7949129278013199E-2</v>
      </c>
      <c r="F337" s="17"/>
      <c r="G337" s="17">
        <v>4.68071182931716E-2</v>
      </c>
      <c r="H337" s="17">
        <v>4.00803291080307E-2</v>
      </c>
      <c r="I337" s="17">
        <v>2.3617421029502102E-2</v>
      </c>
      <c r="J337" s="17">
        <v>2.1559262685739902E-2</v>
      </c>
      <c r="K337" s="17">
        <v>2.4297816470264601E-2</v>
      </c>
      <c r="L337" s="17">
        <v>6.2569996120994996E-3</v>
      </c>
      <c r="M337" s="17"/>
      <c r="N337" s="17">
        <v>1.13095969795406E-2</v>
      </c>
      <c r="O337" s="17">
        <v>2.35169312482328E-2</v>
      </c>
      <c r="P337" s="17">
        <v>1.8034010145839701E-2</v>
      </c>
      <c r="Q337" s="17">
        <v>4.6038433534112001E-2</v>
      </c>
      <c r="R337" s="17"/>
      <c r="S337" s="17">
        <v>2.0806769005081799E-2</v>
      </c>
      <c r="T337" s="17">
        <v>2.9314563162063899E-2</v>
      </c>
      <c r="U337" s="17">
        <v>2.4063486165183501E-2</v>
      </c>
      <c r="V337" s="17">
        <v>1.84075007683191E-2</v>
      </c>
      <c r="W337" s="17">
        <v>1.7790446454743002E-2</v>
      </c>
      <c r="X337" s="17">
        <v>3.8961312224301797E-2</v>
      </c>
      <c r="Y337" s="17">
        <v>3.0210577514895299E-2</v>
      </c>
      <c r="Z337" s="17">
        <v>9.3092839790434607E-3</v>
      </c>
      <c r="AA337" s="17">
        <v>2.2943215897861899E-2</v>
      </c>
      <c r="AB337" s="17"/>
      <c r="AC337" s="17">
        <v>2.0210280766882201E-2</v>
      </c>
      <c r="AD337" s="17">
        <v>1.2764691077087499E-2</v>
      </c>
      <c r="AE337" s="17">
        <v>3.9939775780777502E-2</v>
      </c>
      <c r="AF337" s="17"/>
      <c r="AG337" s="17">
        <v>1.7321849414668401E-2</v>
      </c>
      <c r="AH337" s="17">
        <v>1.6343519893912899E-2</v>
      </c>
      <c r="AI337" s="17">
        <v>1.9456399897334699E-2</v>
      </c>
      <c r="AJ337" s="17">
        <v>1.1741096089036699E-2</v>
      </c>
      <c r="AK337" s="17"/>
      <c r="AL337" s="17">
        <v>3.7784546768200103E-2</v>
      </c>
      <c r="AM337" s="17">
        <v>2.47686642008541E-2</v>
      </c>
      <c r="AN337" s="17">
        <v>1.9685357185143401E-2</v>
      </c>
      <c r="AO337" s="17">
        <v>1.0338184579431401E-2</v>
      </c>
      <c r="AP337" s="17">
        <v>3.45138701956966E-2</v>
      </c>
      <c r="AQ337" s="17"/>
      <c r="AR337" s="17">
        <v>6.4722116021762199E-2</v>
      </c>
      <c r="AS337" s="17">
        <v>2.4323400656481899E-2</v>
      </c>
      <c r="AT337" s="17">
        <v>1.5938964476419699E-2</v>
      </c>
      <c r="AU337" s="17">
        <v>1.43743862814952E-2</v>
      </c>
      <c r="AV337" s="17">
        <v>6.0801622803812001E-3</v>
      </c>
      <c r="AW337" s="17"/>
      <c r="AX337" s="17">
        <v>2.5632996721738101E-2</v>
      </c>
      <c r="AY337" s="17">
        <v>2.0565797182871898E-2</v>
      </c>
      <c r="AZ337" s="17">
        <v>2.3534870859761602E-2</v>
      </c>
      <c r="BA337" s="17">
        <v>2.9153421187777501E-2</v>
      </c>
      <c r="BB337" s="17">
        <v>2.2265606174505199E-2</v>
      </c>
      <c r="BC337" s="17">
        <v>3.0376818213003701E-2</v>
      </c>
      <c r="BD337" s="17"/>
      <c r="BE337" s="17">
        <v>3.0654045129545601E-2</v>
      </c>
      <c r="BF337" s="17">
        <v>2.3589394181551201E-2</v>
      </c>
      <c r="BG337" s="17">
        <v>1.2867877322876999E-2</v>
      </c>
      <c r="BH337" s="17"/>
      <c r="BI337" s="17">
        <v>2.2867908472816199E-2</v>
      </c>
      <c r="BJ337" s="17">
        <v>2.4980651420110099E-2</v>
      </c>
      <c r="BK337" s="17"/>
      <c r="BL337" s="17">
        <v>1.37599529808933E-2</v>
      </c>
      <c r="BM337" s="17">
        <v>2.16485915521057E-2</v>
      </c>
      <c r="BN337" s="17">
        <v>4.5267399977022497E-2</v>
      </c>
      <c r="BO337" s="17">
        <v>2.6263743432695299E-2</v>
      </c>
      <c r="BP337" s="17">
        <v>2.2107225014711501E-2</v>
      </c>
      <c r="BQ337" s="17"/>
      <c r="BR337" s="17">
        <v>2.1690682752974502E-2</v>
      </c>
      <c r="BS337" s="17">
        <v>4.5171529901703499E-2</v>
      </c>
      <c r="BT337" s="17">
        <v>2.8470582338196E-2</v>
      </c>
      <c r="BU337" s="17">
        <v>2.93013209022795E-2</v>
      </c>
      <c r="BV337" s="17"/>
      <c r="BW337" s="17">
        <v>1.67480838794382E-2</v>
      </c>
      <c r="BX337" s="17">
        <v>1.54134723550758E-2</v>
      </c>
      <c r="BY337" s="17">
        <v>1.8713385683870699E-2</v>
      </c>
      <c r="BZ337" s="17">
        <v>2.4482579384472999E-2</v>
      </c>
      <c r="CA337" s="17">
        <v>4.3684975339815302E-2</v>
      </c>
      <c r="CB337" s="17"/>
      <c r="CC337" s="17">
        <v>4.2586634143485999E-2</v>
      </c>
      <c r="CD337" s="17">
        <v>4.9039911212982297E-2</v>
      </c>
      <c r="CE337" s="17">
        <v>1.37150626699533E-2</v>
      </c>
      <c r="CF337" s="17">
        <v>2.94809843793272E-2</v>
      </c>
      <c r="CG337" s="17">
        <v>3.3257740046175301E-2</v>
      </c>
      <c r="CH337" s="17">
        <v>2.0232740464096101E-2</v>
      </c>
      <c r="CI337" s="17">
        <v>8.4400065864871105E-3</v>
      </c>
      <c r="CJ337" s="17">
        <v>1.5554692426736599E-2</v>
      </c>
      <c r="CK337" s="17">
        <v>3.1116268766461898E-3</v>
      </c>
      <c r="CL337" s="17">
        <v>2.0304429476645999E-2</v>
      </c>
    </row>
    <row r="338" spans="2:90" x14ac:dyDescent="0.25"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</row>
    <row r="339" spans="2:90" x14ac:dyDescent="0.25">
      <c r="B339" s="6" t="s">
        <v>261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</row>
    <row r="340" spans="2:90" x14ac:dyDescent="0.25">
      <c r="B340" s="24" t="s">
        <v>113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</row>
    <row r="341" spans="2:90" x14ac:dyDescent="0.25">
      <c r="B341" t="s">
        <v>250</v>
      </c>
      <c r="C341" s="17">
        <v>5.9759929009524898E-2</v>
      </c>
      <c r="D341" s="17">
        <v>7.5830038796701804E-2</v>
      </c>
      <c r="E341" s="17">
        <v>4.4977441239906803E-2</v>
      </c>
      <c r="F341" s="17"/>
      <c r="G341" s="17">
        <v>8.0442710453774893E-2</v>
      </c>
      <c r="H341" s="17">
        <v>8.22804528574132E-2</v>
      </c>
      <c r="I341" s="17">
        <v>7.4636896371890707E-2</v>
      </c>
      <c r="J341" s="17">
        <v>3.50588139501848E-2</v>
      </c>
      <c r="K341" s="17">
        <v>4.4979930352283898E-2</v>
      </c>
      <c r="L341" s="17">
        <v>5.1419578466506098E-2</v>
      </c>
      <c r="M341" s="17"/>
      <c r="N341" s="17">
        <v>7.6705500701015006E-2</v>
      </c>
      <c r="O341" s="17">
        <v>5.5731644092669702E-2</v>
      </c>
      <c r="P341" s="17">
        <v>5.5615540974841497E-2</v>
      </c>
      <c r="Q341" s="17">
        <v>5.0177781580386001E-2</v>
      </c>
      <c r="R341" s="17"/>
      <c r="S341" s="17">
        <v>9.5816546406702702E-2</v>
      </c>
      <c r="T341" s="17">
        <v>4.8692154827239403E-2</v>
      </c>
      <c r="U341" s="17">
        <v>4.6463265584214701E-2</v>
      </c>
      <c r="V341" s="17">
        <v>3.8581527418794198E-2</v>
      </c>
      <c r="W341" s="17">
        <v>5.8029420322705902E-2</v>
      </c>
      <c r="X341" s="17">
        <v>5.04105481398857E-2</v>
      </c>
      <c r="Y341" s="17">
        <v>4.8474673275436801E-2</v>
      </c>
      <c r="Z341" s="17">
        <v>7.29083843299968E-2</v>
      </c>
      <c r="AA341" s="17">
        <v>7.0884645215640599E-2</v>
      </c>
      <c r="AB341" s="17"/>
      <c r="AC341" s="17">
        <v>4.8177071218587601E-2</v>
      </c>
      <c r="AD341" s="17">
        <v>7.3542614128162598E-2</v>
      </c>
      <c r="AE341" s="17">
        <v>5.0704427220601797E-2</v>
      </c>
      <c r="AF341" s="17"/>
      <c r="AG341" s="17">
        <v>7.4311299100294298E-2</v>
      </c>
      <c r="AH341" s="17">
        <v>0.115490934510114</v>
      </c>
      <c r="AI341" s="17">
        <v>7.3739472747399296E-2</v>
      </c>
      <c r="AJ341" s="17">
        <v>2.2120864805807001E-2</v>
      </c>
      <c r="AK341" s="17"/>
      <c r="AL341" s="17">
        <v>3.52620136477199E-2</v>
      </c>
      <c r="AM341" s="17">
        <v>5.6218640710609197E-2</v>
      </c>
      <c r="AN341" s="17">
        <v>6.9684490290880405E-2</v>
      </c>
      <c r="AO341" s="17">
        <v>0.115027828298068</v>
      </c>
      <c r="AP341" s="17">
        <v>8.7181048176376799E-2</v>
      </c>
      <c r="AQ341" s="17"/>
      <c r="AR341" s="17">
        <v>5.2523460672539601E-2</v>
      </c>
      <c r="AS341" s="17">
        <v>6.7954663464987602E-2</v>
      </c>
      <c r="AT341" s="17">
        <v>4.5373015475411102E-2</v>
      </c>
      <c r="AU341" s="17">
        <v>6.4562555182922199E-2</v>
      </c>
      <c r="AV341" s="17">
        <v>9.9938683804123102E-2</v>
      </c>
      <c r="AW341" s="17"/>
      <c r="AX341" s="17">
        <v>0.104140409078948</v>
      </c>
      <c r="AY341" s="17">
        <v>5.1561217588992E-2</v>
      </c>
      <c r="AZ341" s="17">
        <v>4.79647419086505E-2</v>
      </c>
      <c r="BA341" s="17">
        <v>3.82117808203239E-2</v>
      </c>
      <c r="BB341" s="17">
        <v>4.6506367620736899E-2</v>
      </c>
      <c r="BC341" s="17">
        <v>4.0807876502218003E-2</v>
      </c>
      <c r="BD341" s="17"/>
      <c r="BE341" s="17">
        <v>4.8893155137496903E-2</v>
      </c>
      <c r="BF341" s="17">
        <v>9.3327225231404895E-2</v>
      </c>
      <c r="BG341" s="17">
        <v>4.35148878726829E-2</v>
      </c>
      <c r="BH341" s="17"/>
      <c r="BI341" s="17">
        <v>5.2954341052473701E-2</v>
      </c>
      <c r="BJ341" s="17">
        <v>6.1487713280121599E-2</v>
      </c>
      <c r="BK341" s="17"/>
      <c r="BL341" s="17">
        <v>5.8408123387756798E-2</v>
      </c>
      <c r="BM341" s="17">
        <v>5.4749284589982398E-2</v>
      </c>
      <c r="BN341" s="17">
        <v>4.2657839225545502E-2</v>
      </c>
      <c r="BO341" s="17">
        <v>7.7179610796776404E-2</v>
      </c>
      <c r="BP341" s="17">
        <v>7.0186939527297001E-2</v>
      </c>
      <c r="BQ341" s="17"/>
      <c r="BR341" s="17">
        <v>4.9275000078461299E-2</v>
      </c>
      <c r="BS341" s="17">
        <v>9.4646423522315296E-2</v>
      </c>
      <c r="BT341" s="17">
        <v>0.12236970921705401</v>
      </c>
      <c r="BU341" s="17">
        <v>0.13921446619202099</v>
      </c>
      <c r="BV341" s="17"/>
      <c r="BW341" s="17">
        <v>5.3191739876429903E-2</v>
      </c>
      <c r="BX341" s="17">
        <v>6.1344431357469101E-2</v>
      </c>
      <c r="BY341" s="17">
        <v>6.7946640859599602E-2</v>
      </c>
      <c r="BZ341" s="17">
        <v>4.8522886556057E-2</v>
      </c>
      <c r="CA341" s="17">
        <v>6.6984328934037607E-2</v>
      </c>
      <c r="CB341" s="17"/>
      <c r="CC341" s="17">
        <v>6.3098274056550496E-2</v>
      </c>
      <c r="CD341" s="17">
        <v>5.2625073969208201E-2</v>
      </c>
      <c r="CE341" s="17">
        <v>6.1908595752554897E-2</v>
      </c>
      <c r="CF341" s="17">
        <v>9.1851429923339695E-2</v>
      </c>
      <c r="CG341" s="17">
        <v>6.7254522266307598E-2</v>
      </c>
      <c r="CH341" s="17">
        <v>3.9689479248149598E-2</v>
      </c>
      <c r="CI341" s="17">
        <v>5.1332467403719002E-2</v>
      </c>
      <c r="CJ341" s="17">
        <v>6.5466626862472996E-2</v>
      </c>
      <c r="CK341" s="17">
        <v>5.3013260142634397E-2</v>
      </c>
      <c r="CL341" s="17">
        <v>4.1614994891835601E-2</v>
      </c>
    </row>
    <row r="342" spans="2:90" x14ac:dyDescent="0.25">
      <c r="B342" t="s">
        <v>251</v>
      </c>
      <c r="C342" s="17">
        <v>0.240290019542344</v>
      </c>
      <c r="D342" s="17">
        <v>0.25547925571568902</v>
      </c>
      <c r="E342" s="17">
        <v>0.225646947805239</v>
      </c>
      <c r="F342" s="17"/>
      <c r="G342" s="17">
        <v>0.25649474621335999</v>
      </c>
      <c r="H342" s="17">
        <v>0.31202557948318499</v>
      </c>
      <c r="I342" s="17">
        <v>0.24077715656780899</v>
      </c>
      <c r="J342" s="17">
        <v>0.216366947772862</v>
      </c>
      <c r="K342" s="17">
        <v>0.217458938446113</v>
      </c>
      <c r="L342" s="17">
        <v>0.21309938360266301</v>
      </c>
      <c r="M342" s="17"/>
      <c r="N342" s="17">
        <v>0.30286071913533402</v>
      </c>
      <c r="O342" s="17">
        <v>0.25124682588373598</v>
      </c>
      <c r="P342" s="17">
        <v>0.21305690531132901</v>
      </c>
      <c r="Q342" s="17">
        <v>0.18672809557949999</v>
      </c>
      <c r="R342" s="17"/>
      <c r="S342" s="17">
        <v>0.29040801633317098</v>
      </c>
      <c r="T342" s="17">
        <v>0.21611798694342901</v>
      </c>
      <c r="U342" s="17">
        <v>0.25003606800140099</v>
      </c>
      <c r="V342" s="17">
        <v>0.23225165672606801</v>
      </c>
      <c r="W342" s="17">
        <v>0.237144134324558</v>
      </c>
      <c r="X342" s="17">
        <v>0.21426401725284</v>
      </c>
      <c r="Y342" s="17">
        <v>0.21540578944126901</v>
      </c>
      <c r="Z342" s="17">
        <v>0.24168684063794901</v>
      </c>
      <c r="AA342" s="17">
        <v>0.25068807198902099</v>
      </c>
      <c r="AB342" s="17"/>
      <c r="AC342" s="17">
        <v>0.17557416004124601</v>
      </c>
      <c r="AD342" s="17">
        <v>0.31084735063305702</v>
      </c>
      <c r="AE342" s="17">
        <v>0.24809715000374799</v>
      </c>
      <c r="AF342" s="17"/>
      <c r="AG342" s="17">
        <v>0.258446169213425</v>
      </c>
      <c r="AH342" s="17">
        <v>0.38348036940476699</v>
      </c>
      <c r="AI342" s="17">
        <v>0.26845380446237899</v>
      </c>
      <c r="AJ342" s="17">
        <v>0.15017335838066601</v>
      </c>
      <c r="AK342" s="17"/>
      <c r="AL342" s="17">
        <v>0.19076085615865601</v>
      </c>
      <c r="AM342" s="17">
        <v>0.18901281678079099</v>
      </c>
      <c r="AN342" s="17">
        <v>0.30483353640637501</v>
      </c>
      <c r="AO342" s="17">
        <v>0.32718178005097798</v>
      </c>
      <c r="AP342" s="17">
        <v>0.37002612541989099</v>
      </c>
      <c r="AQ342" s="17"/>
      <c r="AR342" s="17">
        <v>0.173372925487014</v>
      </c>
      <c r="AS342" s="17">
        <v>0.221028655954045</v>
      </c>
      <c r="AT342" s="17">
        <v>0.25436415491097097</v>
      </c>
      <c r="AU342" s="17">
        <v>0.28161360153730403</v>
      </c>
      <c r="AV342" s="17">
        <v>0.28335942377700202</v>
      </c>
      <c r="AW342" s="17"/>
      <c r="AX342" s="17">
        <v>0.30647337242253198</v>
      </c>
      <c r="AY342" s="17">
        <v>0.22198254027903699</v>
      </c>
      <c r="AZ342" s="17">
        <v>0.23545192875923901</v>
      </c>
      <c r="BA342" s="17">
        <v>0.20961887443236399</v>
      </c>
      <c r="BB342" s="17">
        <v>0.20647437251241199</v>
      </c>
      <c r="BC342" s="17">
        <v>0.24321110192590101</v>
      </c>
      <c r="BD342" s="17"/>
      <c r="BE342" s="17">
        <v>0.21295988049242701</v>
      </c>
      <c r="BF342" s="17">
        <v>0.30217181524419501</v>
      </c>
      <c r="BG342" s="17">
        <v>0.220544375703351</v>
      </c>
      <c r="BH342" s="17"/>
      <c r="BI342" s="17">
        <v>0.18502133250677</v>
      </c>
      <c r="BJ342" s="17">
        <v>0.25432148437965602</v>
      </c>
      <c r="BK342" s="17"/>
      <c r="BL342" s="17">
        <v>0.240577604781681</v>
      </c>
      <c r="BM342" s="17">
        <v>0.247900868088271</v>
      </c>
      <c r="BN342" s="17">
        <v>0.15507886752670799</v>
      </c>
      <c r="BO342" s="17">
        <v>0.252935931919331</v>
      </c>
      <c r="BP342" s="17">
        <v>0.26455272581373102</v>
      </c>
      <c r="BQ342" s="17"/>
      <c r="BR342" s="17">
        <v>0.22349416235143801</v>
      </c>
      <c r="BS342" s="17">
        <v>0.31863034702409998</v>
      </c>
      <c r="BT342" s="17">
        <v>0.35534604112422502</v>
      </c>
      <c r="BU342" s="17">
        <v>0.29981668700988201</v>
      </c>
      <c r="BV342" s="17"/>
      <c r="BW342" s="17">
        <v>0.24673055111357101</v>
      </c>
      <c r="BX342" s="17">
        <v>0.248073061043346</v>
      </c>
      <c r="BY342" s="17">
        <v>0.246138606697169</v>
      </c>
      <c r="BZ342" s="17">
        <v>0.23015791443134501</v>
      </c>
      <c r="CA342" s="17">
        <v>0.23026332819447701</v>
      </c>
      <c r="CB342" s="17"/>
      <c r="CC342" s="17">
        <v>0.27303620748377999</v>
      </c>
      <c r="CD342" s="17">
        <v>0.21256456109484401</v>
      </c>
      <c r="CE342" s="17">
        <v>0.24531962622176701</v>
      </c>
      <c r="CF342" s="17">
        <v>0.22342083768037199</v>
      </c>
      <c r="CG342" s="17">
        <v>0.221471688033368</v>
      </c>
      <c r="CH342" s="17">
        <v>0.26953688000923998</v>
      </c>
      <c r="CI342" s="17">
        <v>0.25924947229846801</v>
      </c>
      <c r="CJ342" s="17">
        <v>0.236134681486277</v>
      </c>
      <c r="CK342" s="17">
        <v>0.23517150995282701</v>
      </c>
      <c r="CL342" s="17">
        <v>0.22704194248079801</v>
      </c>
    </row>
    <row r="343" spans="2:90" x14ac:dyDescent="0.25">
      <c r="B343" t="s">
        <v>252</v>
      </c>
      <c r="C343" s="17">
        <v>0.29093727792901097</v>
      </c>
      <c r="D343" s="17">
        <v>0.28822092821406697</v>
      </c>
      <c r="E343" s="17">
        <v>0.29433293732503102</v>
      </c>
      <c r="F343" s="17"/>
      <c r="G343" s="17">
        <v>0.33474948153857098</v>
      </c>
      <c r="H343" s="17">
        <v>0.29793728147272902</v>
      </c>
      <c r="I343" s="17">
        <v>0.30499026805729701</v>
      </c>
      <c r="J343" s="17">
        <v>0.26602536944371202</v>
      </c>
      <c r="K343" s="17">
        <v>0.26072756904290501</v>
      </c>
      <c r="L343" s="17">
        <v>0.29473552692057398</v>
      </c>
      <c r="M343" s="17"/>
      <c r="N343" s="17">
        <v>0.29902818284383997</v>
      </c>
      <c r="O343" s="17">
        <v>0.30591132652564301</v>
      </c>
      <c r="P343" s="17">
        <v>0.26488513738767899</v>
      </c>
      <c r="Q343" s="17">
        <v>0.29131169404155699</v>
      </c>
      <c r="R343" s="17"/>
      <c r="S343" s="17">
        <v>0.26960869850955799</v>
      </c>
      <c r="T343" s="17">
        <v>0.31421507246288799</v>
      </c>
      <c r="U343" s="17">
        <v>0.28189743204053502</v>
      </c>
      <c r="V343" s="17">
        <v>0.287392114249862</v>
      </c>
      <c r="W343" s="17">
        <v>0.30033949511775898</v>
      </c>
      <c r="X343" s="17">
        <v>0.29371180371001998</v>
      </c>
      <c r="Y343" s="17">
        <v>0.33712028432372498</v>
      </c>
      <c r="Z343" s="17">
        <v>0.24926246676840999</v>
      </c>
      <c r="AA343" s="17">
        <v>0.26971895560843601</v>
      </c>
      <c r="AB343" s="17"/>
      <c r="AC343" s="17">
        <v>0.27889419970345303</v>
      </c>
      <c r="AD343" s="17">
        <v>0.30487247829116798</v>
      </c>
      <c r="AE343" s="17">
        <v>0.29563576033063599</v>
      </c>
      <c r="AF343" s="17"/>
      <c r="AG343" s="17">
        <v>0.30695853879493501</v>
      </c>
      <c r="AH343" s="17">
        <v>0.31749109377958401</v>
      </c>
      <c r="AI343" s="17">
        <v>0.29735544193463997</v>
      </c>
      <c r="AJ343" s="17">
        <v>0.26202504837853202</v>
      </c>
      <c r="AK343" s="17"/>
      <c r="AL343" s="17">
        <v>0.27857049947308199</v>
      </c>
      <c r="AM343" s="17">
        <v>0.31633786505646</v>
      </c>
      <c r="AN343" s="17">
        <v>0.29514127168571802</v>
      </c>
      <c r="AO343" s="17">
        <v>0.29463180174824499</v>
      </c>
      <c r="AP343" s="17">
        <v>0.28591935645163902</v>
      </c>
      <c r="AQ343" s="17"/>
      <c r="AR343" s="17">
        <v>0.29053274165647802</v>
      </c>
      <c r="AS343" s="17">
        <v>0.30383428686229202</v>
      </c>
      <c r="AT343" s="17">
        <v>0.279453845974792</v>
      </c>
      <c r="AU343" s="17">
        <v>0.30335176184499202</v>
      </c>
      <c r="AV343" s="17">
        <v>0.30561227335699398</v>
      </c>
      <c r="AW343" s="17"/>
      <c r="AX343" s="17">
        <v>0.258953234376535</v>
      </c>
      <c r="AY343" s="17">
        <v>0.30667056954181099</v>
      </c>
      <c r="AZ343" s="17">
        <v>0.31338317115915498</v>
      </c>
      <c r="BA343" s="17">
        <v>0.30652699657038601</v>
      </c>
      <c r="BB343" s="17">
        <v>0.26473671674487498</v>
      </c>
      <c r="BC343" s="17">
        <v>0.28773116889735401</v>
      </c>
      <c r="BD343" s="17"/>
      <c r="BE343" s="17">
        <v>0.31401628556920902</v>
      </c>
      <c r="BF343" s="17">
        <v>0.27217572652321198</v>
      </c>
      <c r="BG343" s="17">
        <v>0.28001246530818502</v>
      </c>
      <c r="BH343" s="17"/>
      <c r="BI343" s="17">
        <v>0.28565164351223499</v>
      </c>
      <c r="BJ343" s="17">
        <v>0.29227918050422802</v>
      </c>
      <c r="BK343" s="17"/>
      <c r="BL343" s="17">
        <v>0.29075382575358399</v>
      </c>
      <c r="BM343" s="17">
        <v>0.30776456056880502</v>
      </c>
      <c r="BN343" s="17">
        <v>0.28845402995754299</v>
      </c>
      <c r="BO343" s="17">
        <v>0.26788648854873398</v>
      </c>
      <c r="BP343" s="17">
        <v>0.29963075438062298</v>
      </c>
      <c r="BQ343" s="17"/>
      <c r="BR343" s="17">
        <v>0.28873704405810102</v>
      </c>
      <c r="BS343" s="17">
        <v>0.29813256233473401</v>
      </c>
      <c r="BT343" s="17">
        <v>0.31152666999649198</v>
      </c>
      <c r="BU343" s="17">
        <v>0.30387645290404303</v>
      </c>
      <c r="BV343" s="17"/>
      <c r="BW343" s="17">
        <v>0.32392365216441898</v>
      </c>
      <c r="BX343" s="17">
        <v>0.30584710779496899</v>
      </c>
      <c r="BY343" s="17">
        <v>0.27021305810034202</v>
      </c>
      <c r="BZ343" s="17">
        <v>0.27210793431485603</v>
      </c>
      <c r="CA343" s="17">
        <v>0.28642138127781003</v>
      </c>
      <c r="CB343" s="17"/>
      <c r="CC343" s="17">
        <v>0.27124785648101202</v>
      </c>
      <c r="CD343" s="17">
        <v>0.29426625376967602</v>
      </c>
      <c r="CE343" s="17">
        <v>0.28517182405999097</v>
      </c>
      <c r="CF343" s="17">
        <v>0.29242685091479198</v>
      </c>
      <c r="CG343" s="17">
        <v>0.276936663560652</v>
      </c>
      <c r="CH343" s="17">
        <v>0.267840870034809</v>
      </c>
      <c r="CI343" s="17">
        <v>0.28340734054014899</v>
      </c>
      <c r="CJ343" s="17">
        <v>0.30657925261572599</v>
      </c>
      <c r="CK343" s="17">
        <v>0.31329200480272801</v>
      </c>
      <c r="CL343" s="17">
        <v>0.33042339739545401</v>
      </c>
    </row>
    <row r="344" spans="2:90" x14ac:dyDescent="0.25">
      <c r="B344" t="s">
        <v>253</v>
      </c>
      <c r="C344" s="17">
        <v>0.30344828093313297</v>
      </c>
      <c r="D344" s="17">
        <v>0.30793225575951599</v>
      </c>
      <c r="E344" s="17">
        <v>0.299121477478834</v>
      </c>
      <c r="F344" s="17"/>
      <c r="G344" s="17">
        <v>0.18414221451816501</v>
      </c>
      <c r="H344" s="17">
        <v>0.217720357811061</v>
      </c>
      <c r="I344" s="17">
        <v>0.283414570980278</v>
      </c>
      <c r="J344" s="17">
        <v>0.38676691824478598</v>
      </c>
      <c r="K344" s="17">
        <v>0.36836950086890902</v>
      </c>
      <c r="L344" s="17">
        <v>0.32961101689780697</v>
      </c>
      <c r="M344" s="17"/>
      <c r="N344" s="17">
        <v>0.241288765195383</v>
      </c>
      <c r="O344" s="17">
        <v>0.28495230054082998</v>
      </c>
      <c r="P344" s="17">
        <v>0.36857676660026001</v>
      </c>
      <c r="Q344" s="17">
        <v>0.32871419011345498</v>
      </c>
      <c r="R344" s="17"/>
      <c r="S344" s="17">
        <v>0.23414896450678399</v>
      </c>
      <c r="T344" s="17">
        <v>0.31601685631187598</v>
      </c>
      <c r="U344" s="17">
        <v>0.32166014992971897</v>
      </c>
      <c r="V344" s="17">
        <v>0.320566518467295</v>
      </c>
      <c r="W344" s="17">
        <v>0.30020371286366998</v>
      </c>
      <c r="X344" s="17">
        <v>0.330871399804328</v>
      </c>
      <c r="Y344" s="17">
        <v>0.300854605365246</v>
      </c>
      <c r="Z344" s="17">
        <v>0.33185000602844</v>
      </c>
      <c r="AA344" s="17">
        <v>0.313855978849085</v>
      </c>
      <c r="AB344" s="17"/>
      <c r="AC344" s="17">
        <v>0.39955117300439402</v>
      </c>
      <c r="AD344" s="17">
        <v>0.23655426140788</v>
      </c>
      <c r="AE344" s="17">
        <v>0.25675009664845</v>
      </c>
      <c r="AF344" s="17"/>
      <c r="AG344" s="17">
        <v>0.26788569767438403</v>
      </c>
      <c r="AH344" s="17">
        <v>0.131757844287377</v>
      </c>
      <c r="AI344" s="17">
        <v>0.27550429380208802</v>
      </c>
      <c r="AJ344" s="17">
        <v>0.47968094719801102</v>
      </c>
      <c r="AK344" s="17"/>
      <c r="AL344" s="17">
        <v>0.36182007455424597</v>
      </c>
      <c r="AM344" s="17">
        <v>0.31542981219671301</v>
      </c>
      <c r="AN344" s="17">
        <v>0.249250164594915</v>
      </c>
      <c r="AO344" s="17">
        <v>0.20353475821488501</v>
      </c>
      <c r="AP344" s="17">
        <v>0.14846052201397</v>
      </c>
      <c r="AQ344" s="17"/>
      <c r="AR344" s="17">
        <v>0.31203568713584301</v>
      </c>
      <c r="AS344" s="17">
        <v>0.30725145804297699</v>
      </c>
      <c r="AT344" s="17">
        <v>0.32786811363401602</v>
      </c>
      <c r="AU344" s="17">
        <v>0.27186852207405998</v>
      </c>
      <c r="AV344" s="17">
        <v>0.24735429300789</v>
      </c>
      <c r="AW344" s="17"/>
      <c r="AX344" s="17">
        <v>0.23426251113587099</v>
      </c>
      <c r="AY344" s="17">
        <v>0.31374641485555099</v>
      </c>
      <c r="AZ344" s="17">
        <v>0.319250813402782</v>
      </c>
      <c r="BA344" s="17">
        <v>0.32870409554572499</v>
      </c>
      <c r="BB344" s="17">
        <v>0.36506504124353401</v>
      </c>
      <c r="BC344" s="17">
        <v>0.30044153208445401</v>
      </c>
      <c r="BD344" s="17"/>
      <c r="BE344" s="17">
        <v>0.30401877071045202</v>
      </c>
      <c r="BF344" s="17">
        <v>0.26005287433489999</v>
      </c>
      <c r="BG344" s="17">
        <v>0.344059936677099</v>
      </c>
      <c r="BH344" s="17"/>
      <c r="BI344" s="17">
        <v>0.35176700577118297</v>
      </c>
      <c r="BJ344" s="17">
        <v>0.29118125370825199</v>
      </c>
      <c r="BK344" s="17"/>
      <c r="BL344" s="17">
        <v>0.31976918595313802</v>
      </c>
      <c r="BM344" s="17">
        <v>0.30360357507278501</v>
      </c>
      <c r="BN344" s="17">
        <v>0.33221214465373999</v>
      </c>
      <c r="BO344" s="17">
        <v>0.30185027985969098</v>
      </c>
      <c r="BP344" s="17">
        <v>0.252631572059131</v>
      </c>
      <c r="BQ344" s="17"/>
      <c r="BR344" s="17">
        <v>0.33334025687768098</v>
      </c>
      <c r="BS344" s="17">
        <v>0.18078172376131499</v>
      </c>
      <c r="BT344" s="17">
        <v>9.5176195696375199E-2</v>
      </c>
      <c r="BU344" s="17">
        <v>0.18049475602120901</v>
      </c>
      <c r="BV344" s="17"/>
      <c r="BW344" s="17">
        <v>0.26921842755565301</v>
      </c>
      <c r="BX344" s="17">
        <v>0.29696794402140902</v>
      </c>
      <c r="BY344" s="17">
        <v>0.30729081668752301</v>
      </c>
      <c r="BZ344" s="17">
        <v>0.34805407788103698</v>
      </c>
      <c r="CA344" s="17">
        <v>0.30544156588063198</v>
      </c>
      <c r="CB344" s="17"/>
      <c r="CC344" s="17">
        <v>0.27454003691964601</v>
      </c>
      <c r="CD344" s="17">
        <v>0.33584196199904698</v>
      </c>
      <c r="CE344" s="17">
        <v>0.31379797452443198</v>
      </c>
      <c r="CF344" s="17">
        <v>0.29005510883225699</v>
      </c>
      <c r="CG344" s="17">
        <v>0.296406176643145</v>
      </c>
      <c r="CH344" s="17">
        <v>0.32801477564460102</v>
      </c>
      <c r="CI344" s="17">
        <v>0.31694129134890198</v>
      </c>
      <c r="CJ344" s="17">
        <v>0.321828281931136</v>
      </c>
      <c r="CK344" s="17">
        <v>0.286078134813537</v>
      </c>
      <c r="CL344" s="17">
        <v>0.29262651790473998</v>
      </c>
    </row>
    <row r="345" spans="2:90" x14ac:dyDescent="0.25">
      <c r="B345" t="s">
        <v>111</v>
      </c>
      <c r="C345" s="17">
        <v>0.10556449258598601</v>
      </c>
      <c r="D345" s="17">
        <v>7.2537521514026995E-2</v>
      </c>
      <c r="E345" s="17">
        <v>0.13592119615098999</v>
      </c>
      <c r="F345" s="17"/>
      <c r="G345" s="17">
        <v>0.14417084727613</v>
      </c>
      <c r="H345" s="17">
        <v>9.0036328375611999E-2</v>
      </c>
      <c r="I345" s="17">
        <v>9.61811080227261E-2</v>
      </c>
      <c r="J345" s="17">
        <v>9.5781950588454803E-2</v>
      </c>
      <c r="K345" s="17">
        <v>0.108464061289788</v>
      </c>
      <c r="L345" s="17">
        <v>0.11113449411244999</v>
      </c>
      <c r="M345" s="17"/>
      <c r="N345" s="17">
        <v>8.01168321244283E-2</v>
      </c>
      <c r="O345" s="17">
        <v>0.102157902957121</v>
      </c>
      <c r="P345" s="17">
        <v>9.7865649725891707E-2</v>
      </c>
      <c r="Q345" s="17">
        <v>0.14306823868510199</v>
      </c>
      <c r="R345" s="17"/>
      <c r="S345" s="17">
        <v>0.110017774243785</v>
      </c>
      <c r="T345" s="17">
        <v>0.104957929454567</v>
      </c>
      <c r="U345" s="17">
        <v>9.9943084444130401E-2</v>
      </c>
      <c r="V345" s="17">
        <v>0.121208183137981</v>
      </c>
      <c r="W345" s="17">
        <v>0.104283237371306</v>
      </c>
      <c r="X345" s="17">
        <v>0.110742231092927</v>
      </c>
      <c r="Y345" s="17">
        <v>9.8144647594322607E-2</v>
      </c>
      <c r="Z345" s="17">
        <v>0.104292302235204</v>
      </c>
      <c r="AA345" s="17">
        <v>9.4852348337817805E-2</v>
      </c>
      <c r="AB345" s="17"/>
      <c r="AC345" s="17">
        <v>9.7803396032319606E-2</v>
      </c>
      <c r="AD345" s="17">
        <v>7.41832955397317E-2</v>
      </c>
      <c r="AE345" s="17">
        <v>0.14881256579656499</v>
      </c>
      <c r="AF345" s="17"/>
      <c r="AG345" s="17">
        <v>9.2398295216962398E-2</v>
      </c>
      <c r="AH345" s="17">
        <v>5.1779758018158303E-2</v>
      </c>
      <c r="AI345" s="17">
        <v>8.4946987053494794E-2</v>
      </c>
      <c r="AJ345" s="17">
        <v>8.5999781236983E-2</v>
      </c>
      <c r="AK345" s="17"/>
      <c r="AL345" s="17">
        <v>0.133586556166296</v>
      </c>
      <c r="AM345" s="17">
        <v>0.123000865255427</v>
      </c>
      <c r="AN345" s="17">
        <v>8.1090537022110706E-2</v>
      </c>
      <c r="AO345" s="17">
        <v>5.9623831687824397E-2</v>
      </c>
      <c r="AP345" s="17">
        <v>0.10841294793812301</v>
      </c>
      <c r="AQ345" s="17"/>
      <c r="AR345" s="17">
        <v>0.17153518504812501</v>
      </c>
      <c r="AS345" s="17">
        <v>9.9930935675698995E-2</v>
      </c>
      <c r="AT345" s="17">
        <v>9.2940870004809203E-2</v>
      </c>
      <c r="AU345" s="17">
        <v>7.8603559360720901E-2</v>
      </c>
      <c r="AV345" s="17">
        <v>6.3735326053990293E-2</v>
      </c>
      <c r="AW345" s="17"/>
      <c r="AX345" s="17">
        <v>9.6170472986113503E-2</v>
      </c>
      <c r="AY345" s="17">
        <v>0.106039257734609</v>
      </c>
      <c r="AZ345" s="17">
        <v>8.3949344770173101E-2</v>
      </c>
      <c r="BA345" s="17">
        <v>0.116938252631202</v>
      </c>
      <c r="BB345" s="17">
        <v>0.117217501878442</v>
      </c>
      <c r="BC345" s="17">
        <v>0.12780832059007299</v>
      </c>
      <c r="BD345" s="17"/>
      <c r="BE345" s="17">
        <v>0.120111908090414</v>
      </c>
      <c r="BF345" s="17">
        <v>7.2272358666288394E-2</v>
      </c>
      <c r="BG345" s="17">
        <v>0.11186833443868099</v>
      </c>
      <c r="BH345" s="17"/>
      <c r="BI345" s="17">
        <v>0.124605677157337</v>
      </c>
      <c r="BJ345" s="17">
        <v>0.100730368127743</v>
      </c>
      <c r="BK345" s="17"/>
      <c r="BL345" s="17">
        <v>9.0491260123839498E-2</v>
      </c>
      <c r="BM345" s="17">
        <v>8.5981711680156697E-2</v>
      </c>
      <c r="BN345" s="17">
        <v>0.18159711863646399</v>
      </c>
      <c r="BO345" s="17">
        <v>0.100147688875469</v>
      </c>
      <c r="BP345" s="17">
        <v>0.112998008219218</v>
      </c>
      <c r="BQ345" s="17"/>
      <c r="BR345" s="17">
        <v>0.10515353663431801</v>
      </c>
      <c r="BS345" s="17">
        <v>0.10780894335753601</v>
      </c>
      <c r="BT345" s="17">
        <v>0.115581383965853</v>
      </c>
      <c r="BU345" s="17">
        <v>7.6597637872845001E-2</v>
      </c>
      <c r="BV345" s="17"/>
      <c r="BW345" s="17">
        <v>0.106935629289927</v>
      </c>
      <c r="BX345" s="17">
        <v>8.7767455782807494E-2</v>
      </c>
      <c r="BY345" s="17">
        <v>0.108410877655366</v>
      </c>
      <c r="BZ345" s="17">
        <v>0.101157186816706</v>
      </c>
      <c r="CA345" s="17">
        <v>0.110889395713043</v>
      </c>
      <c r="CB345" s="17"/>
      <c r="CC345" s="17">
        <v>0.118077625059012</v>
      </c>
      <c r="CD345" s="17">
        <v>0.10470214916722401</v>
      </c>
      <c r="CE345" s="17">
        <v>9.3801979441254998E-2</v>
      </c>
      <c r="CF345" s="17">
        <v>0.10224577264923899</v>
      </c>
      <c r="CG345" s="17">
        <v>0.13793094949652801</v>
      </c>
      <c r="CH345" s="17">
        <v>9.4917995063201505E-2</v>
      </c>
      <c r="CI345" s="17">
        <v>8.9069428408761295E-2</v>
      </c>
      <c r="CJ345" s="17">
        <v>6.9991157104388094E-2</v>
      </c>
      <c r="CK345" s="17">
        <v>0.112445090288274</v>
      </c>
      <c r="CL345" s="17">
        <v>0.108293147327172</v>
      </c>
    </row>
    <row r="346" spans="2:90" x14ac:dyDescent="0.25"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</row>
    <row r="347" spans="2:90" x14ac:dyDescent="0.25">
      <c r="B347" s="6" t="s">
        <v>279</v>
      </c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</row>
    <row r="348" spans="2:90" x14ac:dyDescent="0.25">
      <c r="B348" s="24" t="s">
        <v>113</v>
      </c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</row>
    <row r="349" spans="2:90" x14ac:dyDescent="0.25">
      <c r="B349" t="s">
        <v>267</v>
      </c>
      <c r="C349" s="17">
        <v>0.292019998038201</v>
      </c>
      <c r="D349" s="17">
        <v>0.27615345463582303</v>
      </c>
      <c r="E349" s="17">
        <v>0.30585037235173801</v>
      </c>
      <c r="F349" s="17"/>
      <c r="G349" s="17">
        <v>0.26205869465086901</v>
      </c>
      <c r="H349" s="17">
        <v>0.25813089355276903</v>
      </c>
      <c r="I349" s="17">
        <v>0.31699899776889801</v>
      </c>
      <c r="J349" s="17">
        <v>0.34797047332650799</v>
      </c>
      <c r="K349" s="17">
        <v>0.33205590503027799</v>
      </c>
      <c r="L349" s="17">
        <v>0.24552786356789899</v>
      </c>
      <c r="M349" s="17"/>
      <c r="N349" s="17">
        <v>0.23081884640262401</v>
      </c>
      <c r="O349" s="17">
        <v>0.30004457439776999</v>
      </c>
      <c r="P349" s="17">
        <v>0.29855129316574702</v>
      </c>
      <c r="Q349" s="17">
        <v>0.34245335699526003</v>
      </c>
      <c r="R349" s="17"/>
      <c r="S349" s="17">
        <v>0.26329430977009199</v>
      </c>
      <c r="T349" s="17">
        <v>0.287466588661967</v>
      </c>
      <c r="U349" s="17">
        <v>0.29629805035019802</v>
      </c>
      <c r="V349" s="17">
        <v>0.29469718489431501</v>
      </c>
      <c r="W349" s="17">
        <v>0.26764343949957398</v>
      </c>
      <c r="X349" s="17">
        <v>0.25698829305506998</v>
      </c>
      <c r="Y349" s="17">
        <v>0.31194162716396101</v>
      </c>
      <c r="Z349" s="17">
        <v>0.33847894885472701</v>
      </c>
      <c r="AA349" s="17">
        <v>0.33887250564882698</v>
      </c>
      <c r="AB349" s="17"/>
      <c r="AC349" s="17">
        <v>0.23132993168458901</v>
      </c>
      <c r="AD349" s="17">
        <v>0.34403202405738698</v>
      </c>
      <c r="AE349" s="17">
        <v>0.31035498785321303</v>
      </c>
      <c r="AF349" s="17"/>
      <c r="AG349" s="17">
        <v>2.58378871845207E-3</v>
      </c>
      <c r="AH349" s="17">
        <v>0.419193597376817</v>
      </c>
      <c r="AI349" s="17">
        <v>0.35552327330304301</v>
      </c>
      <c r="AJ349" s="17">
        <v>0.26289538993303802</v>
      </c>
      <c r="AK349" s="17"/>
      <c r="AL349" s="17">
        <v>0.3238800458635</v>
      </c>
      <c r="AM349" s="17">
        <v>0.29980678411495498</v>
      </c>
      <c r="AN349" s="17">
        <v>0.28104795925374898</v>
      </c>
      <c r="AO349" s="17">
        <v>0.24715656890052401</v>
      </c>
      <c r="AP349" s="17">
        <v>0.17017428620004199</v>
      </c>
      <c r="AQ349" s="17"/>
      <c r="AR349" s="17">
        <v>0.39364385644384398</v>
      </c>
      <c r="AS349" s="17">
        <v>0.28206431824128902</v>
      </c>
      <c r="AT349" s="17">
        <v>0.31175630228900097</v>
      </c>
      <c r="AU349" s="17">
        <v>0.24985112157092401</v>
      </c>
      <c r="AV349" s="17">
        <v>0.20344963657387599</v>
      </c>
      <c r="AW349" s="17"/>
      <c r="AX349" s="17">
        <v>0.27621400596058499</v>
      </c>
      <c r="AY349" s="17">
        <v>0.29475485864843398</v>
      </c>
      <c r="AZ349" s="17">
        <v>0.28426804234941699</v>
      </c>
      <c r="BA349" s="17">
        <v>0.30493291789445298</v>
      </c>
      <c r="BB349" s="17">
        <v>0.30584299614863503</v>
      </c>
      <c r="BC349" s="17">
        <v>0.29074880388343399</v>
      </c>
      <c r="BD349" s="17"/>
      <c r="BE349" s="17">
        <v>0.31962969226256499</v>
      </c>
      <c r="BF349" s="17">
        <v>0.24727461374449899</v>
      </c>
      <c r="BG349" s="17">
        <v>0.29735288237299501</v>
      </c>
      <c r="BH349" s="17"/>
      <c r="BI349" s="17">
        <v>0.42236640248195401</v>
      </c>
      <c r="BJ349" s="17">
        <v>0.25892800528929999</v>
      </c>
      <c r="BK349" s="17"/>
      <c r="BL349" s="17">
        <v>0.24722106417008199</v>
      </c>
      <c r="BM349" s="17">
        <v>0.28947428761083999</v>
      </c>
      <c r="BN349" s="17">
        <v>0.39249169360430203</v>
      </c>
      <c r="BO349" s="17">
        <v>0.31073546263573298</v>
      </c>
      <c r="BP349" s="17">
        <v>0.32110600160946001</v>
      </c>
      <c r="BQ349" s="17"/>
      <c r="BR349" s="17">
        <v>0.30928200754407797</v>
      </c>
      <c r="BS349" s="17">
        <v>0.191738559280447</v>
      </c>
      <c r="BT349" s="17">
        <v>0.191776122274496</v>
      </c>
      <c r="BU349" s="17">
        <v>0.23577430209168301</v>
      </c>
      <c r="BV349" s="17"/>
      <c r="BW349" s="17">
        <v>0.264779313972823</v>
      </c>
      <c r="BX349" s="17">
        <v>0.290458356142894</v>
      </c>
      <c r="BY349" s="17">
        <v>0.279107763025702</v>
      </c>
      <c r="BZ349" s="17">
        <v>0.28988909143668301</v>
      </c>
      <c r="CA349" s="17">
        <v>0.32885405794295403</v>
      </c>
      <c r="CB349" s="17"/>
      <c r="CC349" s="17">
        <v>0.357062006549282</v>
      </c>
      <c r="CD349" s="17">
        <v>0.30940708564682301</v>
      </c>
      <c r="CE349" s="17">
        <v>0.28173437282330699</v>
      </c>
      <c r="CF349" s="17">
        <v>0.29387232081161102</v>
      </c>
      <c r="CG349" s="17">
        <v>0.26296163109637699</v>
      </c>
      <c r="CH349" s="17">
        <v>0.30684557905115001</v>
      </c>
      <c r="CI349" s="17">
        <v>0.28755510246739402</v>
      </c>
      <c r="CJ349" s="17">
        <v>0.30326908464321101</v>
      </c>
      <c r="CK349" s="17">
        <v>0.27485151839607802</v>
      </c>
      <c r="CL349" s="17">
        <v>0.21789957436332599</v>
      </c>
    </row>
    <row r="350" spans="2:90" x14ac:dyDescent="0.25">
      <c r="B350" t="s">
        <v>268</v>
      </c>
      <c r="C350" s="17">
        <v>5.39371138805173E-2</v>
      </c>
      <c r="D350" s="17">
        <v>5.9619288218561398E-2</v>
      </c>
      <c r="E350" s="17">
        <v>4.8851672336372901E-2</v>
      </c>
      <c r="F350" s="17"/>
      <c r="G350" s="17">
        <v>5.8481369639209899E-2</v>
      </c>
      <c r="H350" s="17">
        <v>3.8241463596258601E-2</v>
      </c>
      <c r="I350" s="17">
        <v>5.4334870990375303E-2</v>
      </c>
      <c r="J350" s="17">
        <v>7.2392842742195998E-2</v>
      </c>
      <c r="K350" s="17">
        <v>5.3887005882706798E-2</v>
      </c>
      <c r="L350" s="17">
        <v>4.9898463371595897E-2</v>
      </c>
      <c r="M350" s="17"/>
      <c r="N350" s="17">
        <v>4.8458274172143601E-2</v>
      </c>
      <c r="O350" s="17">
        <v>5.5333434869334001E-2</v>
      </c>
      <c r="P350" s="17">
        <v>5.4429940110399998E-2</v>
      </c>
      <c r="Q350" s="17">
        <v>5.7060311332573298E-2</v>
      </c>
      <c r="R350" s="17"/>
      <c r="S350" s="17">
        <v>4.8172598529105798E-2</v>
      </c>
      <c r="T350" s="17">
        <v>6.5933969612111204E-2</v>
      </c>
      <c r="U350" s="17">
        <v>6.6739283982310896E-2</v>
      </c>
      <c r="V350" s="17">
        <v>4.5317752516360499E-2</v>
      </c>
      <c r="W350" s="17">
        <v>3.4530928960570098E-2</v>
      </c>
      <c r="X350" s="17">
        <v>5.0580026209411398E-2</v>
      </c>
      <c r="Y350" s="17">
        <v>5.3435076667416197E-2</v>
      </c>
      <c r="Z350" s="17">
        <v>5.2845957009017598E-2</v>
      </c>
      <c r="AA350" s="17">
        <v>5.9480965626244199E-2</v>
      </c>
      <c r="AB350" s="17"/>
      <c r="AC350" s="17">
        <v>4.63420206096102E-2</v>
      </c>
      <c r="AD350" s="17">
        <v>5.99648722314629E-2</v>
      </c>
      <c r="AE350" s="17">
        <v>5.22713603764881E-2</v>
      </c>
      <c r="AF350" s="17"/>
      <c r="AG350" s="17">
        <v>0</v>
      </c>
      <c r="AH350" s="17">
        <v>5.4571164496066298E-2</v>
      </c>
      <c r="AI350" s="17">
        <v>0.118605755762844</v>
      </c>
      <c r="AJ350" s="17">
        <v>5.8982557961079103E-2</v>
      </c>
      <c r="AK350" s="17"/>
      <c r="AL350" s="17">
        <v>3.6476987240818798E-2</v>
      </c>
      <c r="AM350" s="17">
        <v>5.9043226784291199E-2</v>
      </c>
      <c r="AN350" s="17">
        <v>6.9946632041385695E-2</v>
      </c>
      <c r="AO350" s="17">
        <v>3.7477297417457797E-2</v>
      </c>
      <c r="AP350" s="17">
        <v>4.7966733963528199E-2</v>
      </c>
      <c r="AQ350" s="17"/>
      <c r="AR350" s="17">
        <v>6.2613847590560406E-2</v>
      </c>
      <c r="AS350" s="17">
        <v>5.2973062740433702E-2</v>
      </c>
      <c r="AT350" s="17">
        <v>5.4313769954944302E-2</v>
      </c>
      <c r="AU350" s="17">
        <v>5.2733099101353001E-2</v>
      </c>
      <c r="AV350" s="17">
        <v>3.56630664422607E-2</v>
      </c>
      <c r="AW350" s="17"/>
      <c r="AX350" s="17">
        <v>4.8756747663858901E-2</v>
      </c>
      <c r="AY350" s="17">
        <v>5.4039926778921298E-2</v>
      </c>
      <c r="AZ350" s="17">
        <v>6.48324589935277E-2</v>
      </c>
      <c r="BA350" s="17">
        <v>5.6923987336713999E-2</v>
      </c>
      <c r="BB350" s="17">
        <v>5.1793646872679899E-2</v>
      </c>
      <c r="BC350" s="17">
        <v>4.63418944058255E-2</v>
      </c>
      <c r="BD350" s="17"/>
      <c r="BE350" s="17">
        <v>5.99312984047463E-2</v>
      </c>
      <c r="BF350" s="17">
        <v>4.5929582210348902E-2</v>
      </c>
      <c r="BG350" s="17">
        <v>5.3609658143229197E-2</v>
      </c>
      <c r="BH350" s="17"/>
      <c r="BI350" s="17">
        <v>5.6216139097700901E-2</v>
      </c>
      <c r="BJ350" s="17">
        <v>5.3358521120069197E-2</v>
      </c>
      <c r="BK350" s="17"/>
      <c r="BL350" s="17">
        <v>4.64358465757733E-2</v>
      </c>
      <c r="BM350" s="17">
        <v>5.3813199818029699E-2</v>
      </c>
      <c r="BN350" s="17">
        <v>5.2014691410210902E-2</v>
      </c>
      <c r="BO350" s="17">
        <v>8.0501072010804101E-2</v>
      </c>
      <c r="BP350" s="17">
        <v>6.2431262796934499E-2</v>
      </c>
      <c r="BQ350" s="17"/>
      <c r="BR350" s="17">
        <v>5.6551887656010699E-2</v>
      </c>
      <c r="BS350" s="17">
        <v>3.6621288359164603E-2</v>
      </c>
      <c r="BT350" s="17">
        <v>3.5644828528993401E-2</v>
      </c>
      <c r="BU350" s="17">
        <v>6.0715882831200399E-2</v>
      </c>
      <c r="BV350" s="17"/>
      <c r="BW350" s="17">
        <v>5.5462207870321897E-2</v>
      </c>
      <c r="BX350" s="17">
        <v>6.3164097022688603E-2</v>
      </c>
      <c r="BY350" s="17">
        <v>5.27322349803356E-2</v>
      </c>
      <c r="BZ350" s="17">
        <v>3.6079358497122502E-2</v>
      </c>
      <c r="CA350" s="17">
        <v>6.5259381599971897E-2</v>
      </c>
      <c r="CB350" s="17"/>
      <c r="CC350" s="17">
        <v>6.7529992915487197E-2</v>
      </c>
      <c r="CD350" s="17">
        <v>6.2977525833937106E-2</v>
      </c>
      <c r="CE350" s="17">
        <v>3.52853691914898E-2</v>
      </c>
      <c r="CF350" s="17">
        <v>4.3776118990382001E-2</v>
      </c>
      <c r="CG350" s="17">
        <v>5.9754154186806997E-2</v>
      </c>
      <c r="CH350" s="17">
        <v>5.35658668054367E-2</v>
      </c>
      <c r="CI350" s="17">
        <v>5.4016245145396699E-2</v>
      </c>
      <c r="CJ350" s="17">
        <v>5.4553688140491198E-2</v>
      </c>
      <c r="CK350" s="17">
        <v>5.5393940865927603E-2</v>
      </c>
      <c r="CL350" s="17">
        <v>6.2786255984351405E-2</v>
      </c>
    </row>
    <row r="351" spans="2:90" x14ac:dyDescent="0.25">
      <c r="B351" t="s">
        <v>269</v>
      </c>
      <c r="C351" s="17">
        <v>5.53006988689628E-2</v>
      </c>
      <c r="D351" s="17">
        <v>5.7608603905206897E-2</v>
      </c>
      <c r="E351" s="17">
        <v>5.3379141904946602E-2</v>
      </c>
      <c r="F351" s="17"/>
      <c r="G351" s="17">
        <v>5.9329368490398403E-2</v>
      </c>
      <c r="H351" s="17">
        <v>6.5936891720413907E-2</v>
      </c>
      <c r="I351" s="17">
        <v>6.7886054268136597E-2</v>
      </c>
      <c r="J351" s="17">
        <v>6.9537271463401606E-2</v>
      </c>
      <c r="K351" s="17">
        <v>3.8184554366073903E-2</v>
      </c>
      <c r="L351" s="17">
        <v>3.84425585282464E-2</v>
      </c>
      <c r="M351" s="17"/>
      <c r="N351" s="17">
        <v>4.2236125793894401E-2</v>
      </c>
      <c r="O351" s="17">
        <v>6.5891331420125904E-2</v>
      </c>
      <c r="P351" s="17">
        <v>5.2603782758778299E-2</v>
      </c>
      <c r="Q351" s="17">
        <v>6.1599195493871502E-2</v>
      </c>
      <c r="R351" s="17"/>
      <c r="S351" s="17">
        <v>6.5631423315545598E-2</v>
      </c>
      <c r="T351" s="17">
        <v>3.1332042354534399E-2</v>
      </c>
      <c r="U351" s="17">
        <v>4.4589524611935702E-2</v>
      </c>
      <c r="V351" s="17">
        <v>6.7820764503724304E-2</v>
      </c>
      <c r="W351" s="17">
        <v>6.7913938895733703E-2</v>
      </c>
      <c r="X351" s="17">
        <v>6.1014076846722401E-2</v>
      </c>
      <c r="Y351" s="17">
        <v>5.4066127525402699E-2</v>
      </c>
      <c r="Z351" s="17">
        <v>3.7481156686744302E-2</v>
      </c>
      <c r="AA351" s="17">
        <v>6.5211083422770405E-2</v>
      </c>
      <c r="AB351" s="17"/>
      <c r="AC351" s="17">
        <v>4.9294906441052999E-2</v>
      </c>
      <c r="AD351" s="17">
        <v>6.4267751289497799E-2</v>
      </c>
      <c r="AE351" s="17">
        <v>5.6007477461815197E-2</v>
      </c>
      <c r="AF351" s="17"/>
      <c r="AG351" s="17">
        <v>0</v>
      </c>
      <c r="AH351" s="17">
        <v>8.0830253174817596E-2</v>
      </c>
      <c r="AI351" s="17">
        <v>9.5145259892375794E-2</v>
      </c>
      <c r="AJ351" s="17">
        <v>6.31043485060961E-2</v>
      </c>
      <c r="AK351" s="17"/>
      <c r="AL351" s="17">
        <v>5.2385470486673399E-2</v>
      </c>
      <c r="AM351" s="17">
        <v>5.5322888485760398E-2</v>
      </c>
      <c r="AN351" s="17">
        <v>5.7386829472537003E-2</v>
      </c>
      <c r="AO351" s="17">
        <v>5.4687122279521702E-2</v>
      </c>
      <c r="AP351" s="17">
        <v>5.5856458273298999E-2</v>
      </c>
      <c r="AQ351" s="17"/>
      <c r="AR351" s="17">
        <v>6.1826055248540297E-2</v>
      </c>
      <c r="AS351" s="17">
        <v>5.7236691163771503E-2</v>
      </c>
      <c r="AT351" s="17">
        <v>4.7175442477488901E-2</v>
      </c>
      <c r="AU351" s="17">
        <v>6.6491111106158907E-2</v>
      </c>
      <c r="AV351" s="17">
        <v>4.8590567896150898E-2</v>
      </c>
      <c r="AW351" s="17"/>
      <c r="AX351" s="17">
        <v>5.0162971422058798E-2</v>
      </c>
      <c r="AY351" s="17">
        <v>6.9535594311084498E-2</v>
      </c>
      <c r="AZ351" s="17">
        <v>4.3470402743108698E-2</v>
      </c>
      <c r="BA351" s="17">
        <v>4.32252397228821E-2</v>
      </c>
      <c r="BB351" s="17">
        <v>6.8720157744264307E-2</v>
      </c>
      <c r="BC351" s="17">
        <v>3.6737878834645701E-2</v>
      </c>
      <c r="BD351" s="17"/>
      <c r="BE351" s="17">
        <v>5.2312412431502003E-2</v>
      </c>
      <c r="BF351" s="17">
        <v>7.6010441560032796E-2</v>
      </c>
      <c r="BG351" s="17">
        <v>4.01617017207032E-2</v>
      </c>
      <c r="BH351" s="17"/>
      <c r="BI351" s="17">
        <v>4.6849559469981102E-2</v>
      </c>
      <c r="BJ351" s="17">
        <v>5.7446251290638801E-2</v>
      </c>
      <c r="BK351" s="17"/>
      <c r="BL351" s="17">
        <v>4.90240229780134E-2</v>
      </c>
      <c r="BM351" s="17">
        <v>5.8729808165832099E-2</v>
      </c>
      <c r="BN351" s="17">
        <v>3.75391264034542E-2</v>
      </c>
      <c r="BO351" s="17">
        <v>6.6150454422699997E-2</v>
      </c>
      <c r="BP351" s="17">
        <v>6.5991237297825397E-2</v>
      </c>
      <c r="BQ351" s="17"/>
      <c r="BR351" s="17">
        <v>5.4440018656990399E-2</v>
      </c>
      <c r="BS351" s="17">
        <v>7.4440939062370204E-2</v>
      </c>
      <c r="BT351" s="17">
        <v>4.2683469848839799E-2</v>
      </c>
      <c r="BU351" s="17">
        <v>6.0819115949794299E-2</v>
      </c>
      <c r="BV351" s="17"/>
      <c r="BW351" s="17">
        <v>5.0081572294595603E-2</v>
      </c>
      <c r="BX351" s="17">
        <v>6.1713644454559603E-2</v>
      </c>
      <c r="BY351" s="17">
        <v>4.7315506137593499E-2</v>
      </c>
      <c r="BZ351" s="17">
        <v>5.74617868687924E-2</v>
      </c>
      <c r="CA351" s="17">
        <v>6.0078139901983199E-2</v>
      </c>
      <c r="CB351" s="17"/>
      <c r="CC351" s="17">
        <v>5.3925913870784201E-2</v>
      </c>
      <c r="CD351" s="17">
        <v>7.9481998846404001E-2</v>
      </c>
      <c r="CE351" s="17">
        <v>5.3376644458697602E-2</v>
      </c>
      <c r="CF351" s="17">
        <v>6.1121456664583199E-2</v>
      </c>
      <c r="CG351" s="17">
        <v>5.4566516374951302E-2</v>
      </c>
      <c r="CH351" s="17">
        <v>5.0933356465760499E-2</v>
      </c>
      <c r="CI351" s="17">
        <v>4.1711689233827301E-2</v>
      </c>
      <c r="CJ351" s="17">
        <v>4.7631957416976803E-2</v>
      </c>
      <c r="CK351" s="17">
        <v>5.1448202942541203E-2</v>
      </c>
      <c r="CL351" s="17">
        <v>5.8427196875735402E-2</v>
      </c>
    </row>
    <row r="352" spans="2:90" x14ac:dyDescent="0.25">
      <c r="B352" t="s">
        <v>270</v>
      </c>
      <c r="C352" s="17">
        <v>5.1188199589817102E-2</v>
      </c>
      <c r="D352" s="17">
        <v>5.1523222459741898E-2</v>
      </c>
      <c r="E352" s="17">
        <v>5.10953476337528E-2</v>
      </c>
      <c r="F352" s="17"/>
      <c r="G352" s="17">
        <v>6.7944059099234205E-2</v>
      </c>
      <c r="H352" s="17">
        <v>5.0070933707405403E-2</v>
      </c>
      <c r="I352" s="17">
        <v>5.8762525822458798E-2</v>
      </c>
      <c r="J352" s="17">
        <v>5.4469159079548503E-2</v>
      </c>
      <c r="K352" s="17">
        <v>4.0357261537313498E-2</v>
      </c>
      <c r="L352" s="17">
        <v>4.4230387364002803E-2</v>
      </c>
      <c r="M352" s="17"/>
      <c r="N352" s="17">
        <v>5.72052791357026E-2</v>
      </c>
      <c r="O352" s="17">
        <v>4.9983133630882998E-2</v>
      </c>
      <c r="P352" s="17">
        <v>4.4283629064575503E-2</v>
      </c>
      <c r="Q352" s="17">
        <v>5.1861880569940601E-2</v>
      </c>
      <c r="R352" s="17"/>
      <c r="S352" s="17">
        <v>3.4982428020465098E-2</v>
      </c>
      <c r="T352" s="17">
        <v>5.52728055716444E-2</v>
      </c>
      <c r="U352" s="17">
        <v>6.8749962946419205E-2</v>
      </c>
      <c r="V352" s="17">
        <v>5.0945696184250197E-2</v>
      </c>
      <c r="W352" s="17">
        <v>5.0273146262784001E-2</v>
      </c>
      <c r="X352" s="17">
        <v>4.4393728383209499E-2</v>
      </c>
      <c r="Y352" s="17">
        <v>6.6238539574857397E-2</v>
      </c>
      <c r="Z352" s="17">
        <v>6.9993472193385295E-2</v>
      </c>
      <c r="AA352" s="17">
        <v>3.9846690774954202E-2</v>
      </c>
      <c r="AB352" s="17"/>
      <c r="AC352" s="17">
        <v>4.2958346378770801E-2</v>
      </c>
      <c r="AD352" s="17">
        <v>5.4917911077431499E-2</v>
      </c>
      <c r="AE352" s="17">
        <v>5.2423270634148499E-2</v>
      </c>
      <c r="AF352" s="17"/>
      <c r="AG352" s="17">
        <v>6.2569342813286397E-3</v>
      </c>
      <c r="AH352" s="17">
        <v>6.0830097156639999E-2</v>
      </c>
      <c r="AI352" s="17">
        <v>9.9437996257014993E-2</v>
      </c>
      <c r="AJ352" s="17">
        <v>5.9088714753775397E-2</v>
      </c>
      <c r="AK352" s="17"/>
      <c r="AL352" s="17">
        <v>5.4046183031932302E-2</v>
      </c>
      <c r="AM352" s="17">
        <v>4.7205449095964198E-2</v>
      </c>
      <c r="AN352" s="17">
        <v>5.6818940680647002E-2</v>
      </c>
      <c r="AO352" s="17">
        <v>4.01830434466336E-2</v>
      </c>
      <c r="AP352" s="17">
        <v>6.9558924316993995E-2</v>
      </c>
      <c r="AQ352" s="17"/>
      <c r="AR352" s="17">
        <v>4.8822773294681598E-2</v>
      </c>
      <c r="AS352" s="17">
        <v>5.0762928037741802E-2</v>
      </c>
      <c r="AT352" s="17">
        <v>4.3558341714656501E-2</v>
      </c>
      <c r="AU352" s="17">
        <v>6.1480307179455802E-2</v>
      </c>
      <c r="AV352" s="17">
        <v>6.07996318968929E-2</v>
      </c>
      <c r="AW352" s="17"/>
      <c r="AX352" s="17">
        <v>4.9923411589947002E-2</v>
      </c>
      <c r="AY352" s="17">
        <v>4.9426634496344497E-2</v>
      </c>
      <c r="AZ352" s="17">
        <v>5.4260991062528303E-2</v>
      </c>
      <c r="BA352" s="17">
        <v>5.7615335389488001E-2</v>
      </c>
      <c r="BB352" s="17">
        <v>4.4058248610537497E-2</v>
      </c>
      <c r="BC352" s="17">
        <v>5.3939494201088699E-2</v>
      </c>
      <c r="BD352" s="17"/>
      <c r="BE352" s="17">
        <v>5.4725516637636702E-2</v>
      </c>
      <c r="BF352" s="17">
        <v>5.1108743288666797E-2</v>
      </c>
      <c r="BG352" s="17">
        <v>4.7638339350758403E-2</v>
      </c>
      <c r="BH352" s="17"/>
      <c r="BI352" s="17">
        <v>5.3300263475813001E-2</v>
      </c>
      <c r="BJ352" s="17">
        <v>5.06519945207256E-2</v>
      </c>
      <c r="BK352" s="17"/>
      <c r="BL352" s="17">
        <v>4.1480790034340201E-2</v>
      </c>
      <c r="BM352" s="17">
        <v>5.6750330085848802E-2</v>
      </c>
      <c r="BN352" s="17">
        <v>5.84393109964087E-2</v>
      </c>
      <c r="BO352" s="17">
        <v>5.51910320741094E-2</v>
      </c>
      <c r="BP352" s="17">
        <v>6.2443315833644798E-2</v>
      </c>
      <c r="BQ352" s="17"/>
      <c r="BR352" s="17">
        <v>5.0389666287564298E-2</v>
      </c>
      <c r="BS352" s="17">
        <v>4.9566860900956598E-2</v>
      </c>
      <c r="BT352" s="17">
        <v>4.9498753127395899E-2</v>
      </c>
      <c r="BU352" s="17">
        <v>5.5475523254440301E-2</v>
      </c>
      <c r="BV352" s="17"/>
      <c r="BW352" s="17">
        <v>6.6468878227203196E-2</v>
      </c>
      <c r="BX352" s="17">
        <v>4.6394910114400098E-2</v>
      </c>
      <c r="BY352" s="17">
        <v>3.64703096258472E-2</v>
      </c>
      <c r="BZ352" s="17">
        <v>4.5472789559302201E-2</v>
      </c>
      <c r="CA352" s="17">
        <v>6.2469992966994202E-2</v>
      </c>
      <c r="CB352" s="17"/>
      <c r="CC352" s="17">
        <v>5.88172180953059E-2</v>
      </c>
      <c r="CD352" s="17">
        <v>4.64866850398373E-2</v>
      </c>
      <c r="CE352" s="17">
        <v>4.9666701927110701E-2</v>
      </c>
      <c r="CF352" s="17">
        <v>3.8219316680538601E-2</v>
      </c>
      <c r="CG352" s="17">
        <v>4.5528473600241003E-2</v>
      </c>
      <c r="CH352" s="17">
        <v>5.3520981458193402E-2</v>
      </c>
      <c r="CI352" s="17">
        <v>6.0483721677780301E-2</v>
      </c>
      <c r="CJ352" s="17">
        <v>5.2411118140475402E-2</v>
      </c>
      <c r="CK352" s="17">
        <v>5.6235504998252597E-2</v>
      </c>
      <c r="CL352" s="17">
        <v>5.8177916606615102E-2</v>
      </c>
    </row>
    <row r="353" spans="2:90" x14ac:dyDescent="0.25">
      <c r="B353" t="s">
        <v>271</v>
      </c>
      <c r="C353" s="17">
        <v>4.4932815774382899E-2</v>
      </c>
      <c r="D353" s="17">
        <v>5.2033620787841399E-2</v>
      </c>
      <c r="E353" s="17">
        <v>3.8480844350509601E-2</v>
      </c>
      <c r="F353" s="17"/>
      <c r="G353" s="17">
        <v>7.6224162398117495E-2</v>
      </c>
      <c r="H353" s="17">
        <v>5.03119781595118E-2</v>
      </c>
      <c r="I353" s="17">
        <v>4.5433456879907803E-2</v>
      </c>
      <c r="J353" s="17">
        <v>3.7138177851870798E-2</v>
      </c>
      <c r="K353" s="17">
        <v>4.2011805433917603E-2</v>
      </c>
      <c r="L353" s="17">
        <v>3.4210514983765102E-2</v>
      </c>
      <c r="M353" s="17"/>
      <c r="N353" s="17">
        <v>5.0594015584086702E-2</v>
      </c>
      <c r="O353" s="17">
        <v>4.1760477690313803E-2</v>
      </c>
      <c r="P353" s="17">
        <v>4.5862891609348297E-2</v>
      </c>
      <c r="Q353" s="17">
        <v>4.1964688671090399E-2</v>
      </c>
      <c r="R353" s="17"/>
      <c r="S353" s="17">
        <v>6.9607579792392196E-2</v>
      </c>
      <c r="T353" s="17">
        <v>3.1548968388177202E-2</v>
      </c>
      <c r="U353" s="17">
        <v>4.7595104692334703E-2</v>
      </c>
      <c r="V353" s="17">
        <v>2.85967452538161E-2</v>
      </c>
      <c r="W353" s="17">
        <v>3.3231211474883497E-2</v>
      </c>
      <c r="X353" s="17">
        <v>4.4755295541585201E-2</v>
      </c>
      <c r="Y353" s="17">
        <v>5.33248711880632E-2</v>
      </c>
      <c r="Z353" s="17">
        <v>3.5369809666496201E-2</v>
      </c>
      <c r="AA353" s="17">
        <v>4.8882194659443198E-2</v>
      </c>
      <c r="AB353" s="17"/>
      <c r="AC353" s="17">
        <v>4.0545608676636501E-2</v>
      </c>
      <c r="AD353" s="17">
        <v>3.9528671464500002E-2</v>
      </c>
      <c r="AE353" s="17">
        <v>5.5317696498712897E-2</v>
      </c>
      <c r="AF353" s="17"/>
      <c r="AG353" s="17">
        <v>1.2692799839849099E-2</v>
      </c>
      <c r="AH353" s="17">
        <v>5.8297114607539599E-2</v>
      </c>
      <c r="AI353" s="17">
        <v>6.1003573410427697E-2</v>
      </c>
      <c r="AJ353" s="17">
        <v>5.2558413530869E-2</v>
      </c>
      <c r="AK353" s="17"/>
      <c r="AL353" s="17">
        <v>3.8014099018321902E-2</v>
      </c>
      <c r="AM353" s="17">
        <v>4.61070278249004E-2</v>
      </c>
      <c r="AN353" s="17">
        <v>5.0949179642225402E-2</v>
      </c>
      <c r="AO353" s="17">
        <v>4.1421623717104998E-2</v>
      </c>
      <c r="AP353" s="17">
        <v>5.5706722417195799E-2</v>
      </c>
      <c r="AQ353" s="17"/>
      <c r="AR353" s="17">
        <v>1.81910431129855E-2</v>
      </c>
      <c r="AS353" s="17">
        <v>4.6686627715941897E-2</v>
      </c>
      <c r="AT353" s="17">
        <v>4.80953794167421E-2</v>
      </c>
      <c r="AU353" s="17">
        <v>5.3710204388720401E-2</v>
      </c>
      <c r="AV353" s="17">
        <v>4.5847764222427298E-2</v>
      </c>
      <c r="AW353" s="17"/>
      <c r="AX353" s="17">
        <v>5.3759704742726303E-2</v>
      </c>
      <c r="AY353" s="17">
        <v>4.426426911702E-2</v>
      </c>
      <c r="AZ353" s="17">
        <v>4.74476750646812E-2</v>
      </c>
      <c r="BA353" s="17">
        <v>3.4181967159428998E-2</v>
      </c>
      <c r="BB353" s="17">
        <v>4.2571307154264097E-2</v>
      </c>
      <c r="BC353" s="17">
        <v>4.5668984716668401E-2</v>
      </c>
      <c r="BD353" s="17"/>
      <c r="BE353" s="17">
        <v>4.9582177790450099E-2</v>
      </c>
      <c r="BF353" s="17">
        <v>5.7864284677008902E-2</v>
      </c>
      <c r="BG353" s="17">
        <v>2.7023175161373598E-2</v>
      </c>
      <c r="BH353" s="17"/>
      <c r="BI353" s="17">
        <v>3.7454421897457603E-2</v>
      </c>
      <c r="BJ353" s="17">
        <v>4.6831410192884303E-2</v>
      </c>
      <c r="BK353" s="17"/>
      <c r="BL353" s="17">
        <v>3.6646495441725699E-2</v>
      </c>
      <c r="BM353" s="17">
        <v>6.0840946029623297E-2</v>
      </c>
      <c r="BN353" s="17">
        <v>4.4470703164025502E-2</v>
      </c>
      <c r="BO353" s="17">
        <v>6.0777152114604702E-2</v>
      </c>
      <c r="BP353" s="17">
        <v>3.9575516945857502E-2</v>
      </c>
      <c r="BQ353" s="17"/>
      <c r="BR353" s="17">
        <v>3.89697671416614E-2</v>
      </c>
      <c r="BS353" s="17">
        <v>6.8151761381226694E-2</v>
      </c>
      <c r="BT353" s="17">
        <v>7.8644737845641799E-2</v>
      </c>
      <c r="BU353" s="17">
        <v>8.3016020019652498E-2</v>
      </c>
      <c r="BV353" s="17"/>
      <c r="BW353" s="17">
        <v>4.90503391995896E-2</v>
      </c>
      <c r="BX353" s="17">
        <v>4.59815923003506E-2</v>
      </c>
      <c r="BY353" s="17">
        <v>4.7843442475997797E-2</v>
      </c>
      <c r="BZ353" s="17">
        <v>3.8408238398985703E-2</v>
      </c>
      <c r="CA353" s="17">
        <v>4.7224324394575003E-2</v>
      </c>
      <c r="CB353" s="17"/>
      <c r="CC353" s="17">
        <v>4.83362715822062E-2</v>
      </c>
      <c r="CD353" s="17">
        <v>5.1956612239080401E-2</v>
      </c>
      <c r="CE353" s="17">
        <v>5.2105551846498802E-2</v>
      </c>
      <c r="CF353" s="17">
        <v>4.8454752833882599E-2</v>
      </c>
      <c r="CG353" s="17">
        <v>3.7706287178305098E-2</v>
      </c>
      <c r="CH353" s="17">
        <v>5.0169545171467898E-2</v>
      </c>
      <c r="CI353" s="17">
        <v>3.3828439562783197E-2</v>
      </c>
      <c r="CJ353" s="17">
        <v>4.3146125208992803E-2</v>
      </c>
      <c r="CK353" s="17">
        <v>3.18072969037686E-2</v>
      </c>
      <c r="CL353" s="17">
        <v>5.82450666526491E-2</v>
      </c>
    </row>
    <row r="354" spans="2:90" x14ac:dyDescent="0.25">
      <c r="B354" t="s">
        <v>272</v>
      </c>
      <c r="C354" s="17">
        <v>0.103394004233889</v>
      </c>
      <c r="D354" s="17">
        <v>0.109706097927233</v>
      </c>
      <c r="E354" s="17">
        <v>9.7328049544996506E-2</v>
      </c>
      <c r="F354" s="17"/>
      <c r="G354" s="17">
        <v>0.12849016666271801</v>
      </c>
      <c r="H354" s="17">
        <v>0.13544564829314801</v>
      </c>
      <c r="I354" s="17">
        <v>0.107060949471584</v>
      </c>
      <c r="J354" s="17">
        <v>8.8933838911742003E-2</v>
      </c>
      <c r="K354" s="17">
        <v>9.71556855519774E-2</v>
      </c>
      <c r="L354" s="17">
        <v>8.0847364568730706E-2</v>
      </c>
      <c r="M354" s="17"/>
      <c r="N354" s="17">
        <v>0.11640072780959899</v>
      </c>
      <c r="O354" s="17">
        <v>9.9962823769440906E-2</v>
      </c>
      <c r="P354" s="17">
        <v>0.101878637920536</v>
      </c>
      <c r="Q354" s="17">
        <v>9.5781055729873901E-2</v>
      </c>
      <c r="R354" s="17"/>
      <c r="S354" s="17">
        <v>0.12236577904488299</v>
      </c>
      <c r="T354" s="17">
        <v>8.3092955767591903E-2</v>
      </c>
      <c r="U354" s="17">
        <v>9.6004696245951995E-2</v>
      </c>
      <c r="V354" s="17">
        <v>0.104864426607321</v>
      </c>
      <c r="W354" s="17">
        <v>0.13250371020607099</v>
      </c>
      <c r="X354" s="17">
        <v>9.1871451805365698E-2</v>
      </c>
      <c r="Y354" s="17">
        <v>8.0061475655830897E-2</v>
      </c>
      <c r="Z354" s="17">
        <v>0.140749019664071</v>
      </c>
      <c r="AA354" s="17">
        <v>0.104253622801429</v>
      </c>
      <c r="AB354" s="17"/>
      <c r="AC354" s="17">
        <v>0.101350806773384</v>
      </c>
      <c r="AD354" s="17">
        <v>8.8793276838398397E-2</v>
      </c>
      <c r="AE354" s="17">
        <v>0.124875557562951</v>
      </c>
      <c r="AF354" s="17"/>
      <c r="AG354" s="17">
        <v>3.35031822634239E-2</v>
      </c>
      <c r="AH354" s="17">
        <v>9.6822336617885807E-2</v>
      </c>
      <c r="AI354" s="17">
        <v>9.8588524817731393E-2</v>
      </c>
      <c r="AJ354" s="17">
        <v>0.16034455406166601</v>
      </c>
      <c r="AK354" s="17"/>
      <c r="AL354" s="17">
        <v>9.6294198351001295E-2</v>
      </c>
      <c r="AM354" s="17">
        <v>0.10689711679474601</v>
      </c>
      <c r="AN354" s="17">
        <v>9.7870424096355102E-2</v>
      </c>
      <c r="AO354" s="17">
        <v>0.13356920174117101</v>
      </c>
      <c r="AP354" s="17">
        <v>0.148890647600562</v>
      </c>
      <c r="AQ354" s="17"/>
      <c r="AR354" s="17">
        <v>8.7764422608816797E-2</v>
      </c>
      <c r="AS354" s="17">
        <v>9.7807216526134402E-2</v>
      </c>
      <c r="AT354" s="17">
        <v>0.11008586973075001</v>
      </c>
      <c r="AU354" s="17">
        <v>9.8509790909646996E-2</v>
      </c>
      <c r="AV354" s="17">
        <v>0.120722718027473</v>
      </c>
      <c r="AW354" s="17"/>
      <c r="AX354" s="17">
        <v>0.12912677508858</v>
      </c>
      <c r="AY354" s="17">
        <v>9.7941429712303796E-2</v>
      </c>
      <c r="AZ354" s="17">
        <v>0.12726955608106</v>
      </c>
      <c r="BA354" s="17">
        <v>7.7489934239671904E-2</v>
      </c>
      <c r="BB354" s="17">
        <v>8.2802196597486805E-2</v>
      </c>
      <c r="BC354" s="17">
        <v>9.80935437199488E-2</v>
      </c>
      <c r="BD354" s="17"/>
      <c r="BE354" s="17">
        <v>0.101990181093081</v>
      </c>
      <c r="BF354" s="17">
        <v>0.118545392267253</v>
      </c>
      <c r="BG354" s="17">
        <v>9.0832099080859596E-2</v>
      </c>
      <c r="BH354" s="17"/>
      <c r="BI354" s="17">
        <v>6.8218641006880798E-2</v>
      </c>
      <c r="BJ354" s="17">
        <v>0.112324230348031</v>
      </c>
      <c r="BK354" s="17"/>
      <c r="BL354" s="17">
        <v>9.6827478406207396E-2</v>
      </c>
      <c r="BM354" s="17">
        <v>0.115583966009013</v>
      </c>
      <c r="BN354" s="17">
        <v>0.102428779392693</v>
      </c>
      <c r="BO354" s="17">
        <v>8.0089254849356403E-2</v>
      </c>
      <c r="BP354" s="17">
        <v>0.118074156917582</v>
      </c>
      <c r="BQ354" s="17"/>
      <c r="BR354" s="17">
        <v>9.4510999137620996E-2</v>
      </c>
      <c r="BS354" s="17">
        <v>0.14607250647891601</v>
      </c>
      <c r="BT354" s="17">
        <v>0.16879528823614401</v>
      </c>
      <c r="BU354" s="17">
        <v>0.13022180116068699</v>
      </c>
      <c r="BV354" s="17"/>
      <c r="BW354" s="17">
        <v>9.5089142916592206E-2</v>
      </c>
      <c r="BX354" s="17">
        <v>0.110513575130559</v>
      </c>
      <c r="BY354" s="17">
        <v>0.113608473294698</v>
      </c>
      <c r="BZ354" s="17">
        <v>9.4826777746967295E-2</v>
      </c>
      <c r="CA354" s="17">
        <v>9.2751616962830394E-2</v>
      </c>
      <c r="CB354" s="17"/>
      <c r="CC354" s="17">
        <v>0.100747243308944</v>
      </c>
      <c r="CD354" s="17">
        <v>8.59210876138079E-2</v>
      </c>
      <c r="CE354" s="17">
        <v>0.11861810225557901</v>
      </c>
      <c r="CF354" s="17">
        <v>8.3234333818730605E-2</v>
      </c>
      <c r="CG354" s="17">
        <v>0.128984672166813</v>
      </c>
      <c r="CH354" s="17">
        <v>0.101890628972213</v>
      </c>
      <c r="CI354" s="17">
        <v>0.142000951109545</v>
      </c>
      <c r="CJ354" s="17">
        <v>6.2181946056500799E-2</v>
      </c>
      <c r="CK354" s="17">
        <v>8.0672189443576695E-2</v>
      </c>
      <c r="CL354" s="17">
        <v>0.10377670952066401</v>
      </c>
    </row>
    <row r="355" spans="2:90" x14ac:dyDescent="0.25">
      <c r="B355" t="s">
        <v>273</v>
      </c>
      <c r="C355" s="17">
        <v>6.19204457403345E-2</v>
      </c>
      <c r="D355" s="17">
        <v>6.6442075944401296E-2</v>
      </c>
      <c r="E355" s="17">
        <v>5.7955586920282201E-2</v>
      </c>
      <c r="F355" s="17"/>
      <c r="G355" s="17">
        <v>8.6172260921095895E-2</v>
      </c>
      <c r="H355" s="17">
        <v>9.2440186016835305E-2</v>
      </c>
      <c r="I355" s="17">
        <v>5.7577396582012198E-2</v>
      </c>
      <c r="J355" s="17">
        <v>5.09199331920503E-2</v>
      </c>
      <c r="K355" s="17">
        <v>4.0367357461781703E-2</v>
      </c>
      <c r="L355" s="17">
        <v>5.4381719774853003E-2</v>
      </c>
      <c r="M355" s="17"/>
      <c r="N355" s="17">
        <v>7.4823440181012404E-2</v>
      </c>
      <c r="O355" s="17">
        <v>5.9095875680051001E-2</v>
      </c>
      <c r="P355" s="17">
        <v>5.5042018889746303E-2</v>
      </c>
      <c r="Q355" s="17">
        <v>5.71942509149286E-2</v>
      </c>
      <c r="R355" s="17"/>
      <c r="S355" s="17">
        <v>8.4388474990998205E-2</v>
      </c>
      <c r="T355" s="17">
        <v>4.5691789009081697E-2</v>
      </c>
      <c r="U355" s="17">
        <v>6.0668802762589201E-2</v>
      </c>
      <c r="V355" s="17">
        <v>5.1628120403949901E-2</v>
      </c>
      <c r="W355" s="17">
        <v>6.8113893019141905E-2</v>
      </c>
      <c r="X355" s="17">
        <v>8.2306783037176798E-2</v>
      </c>
      <c r="Y355" s="17">
        <v>4.8439964434091203E-2</v>
      </c>
      <c r="Z355" s="17">
        <v>5.3408380539236203E-2</v>
      </c>
      <c r="AA355" s="17">
        <v>5.76734275675507E-2</v>
      </c>
      <c r="AB355" s="17"/>
      <c r="AC355" s="17">
        <v>6.3985295746684906E-2</v>
      </c>
      <c r="AD355" s="17">
        <v>5.3417029284541402E-2</v>
      </c>
      <c r="AE355" s="17">
        <v>7.2491697264509103E-2</v>
      </c>
      <c r="AF355" s="17"/>
      <c r="AG355" s="17">
        <v>5.1244191642584799E-2</v>
      </c>
      <c r="AH355" s="17">
        <v>6.8952032385130604E-2</v>
      </c>
      <c r="AI355" s="17">
        <v>5.25134245552639E-2</v>
      </c>
      <c r="AJ355" s="17">
        <v>7.8901552575483896E-2</v>
      </c>
      <c r="AK355" s="17"/>
      <c r="AL355" s="17">
        <v>5.4314339561157901E-2</v>
      </c>
      <c r="AM355" s="17">
        <v>5.1929753635800699E-2</v>
      </c>
      <c r="AN355" s="17">
        <v>7.1338940520821001E-2</v>
      </c>
      <c r="AO355" s="17">
        <v>7.8078915369026197E-2</v>
      </c>
      <c r="AP355" s="17">
        <v>6.1224822581186E-2</v>
      </c>
      <c r="AQ355" s="17"/>
      <c r="AR355" s="17">
        <v>6.9248340884964205E-2</v>
      </c>
      <c r="AS355" s="17">
        <v>6.0653060103228601E-2</v>
      </c>
      <c r="AT355" s="17">
        <v>5.4398796127942503E-2</v>
      </c>
      <c r="AU355" s="17">
        <v>7.0397961710853496E-2</v>
      </c>
      <c r="AV355" s="17">
        <v>7.3049748990607802E-2</v>
      </c>
      <c r="AW355" s="17"/>
      <c r="AX355" s="17">
        <v>7.2118119485294105E-2</v>
      </c>
      <c r="AY355" s="17">
        <v>6.2614799579162495E-2</v>
      </c>
      <c r="AZ355" s="17">
        <v>7.1973598356247503E-2</v>
      </c>
      <c r="BA355" s="17">
        <v>4.9321878529867601E-2</v>
      </c>
      <c r="BB355" s="17">
        <v>4.7661223102418E-2</v>
      </c>
      <c r="BC355" s="17">
        <v>5.8780983777694001E-2</v>
      </c>
      <c r="BD355" s="17"/>
      <c r="BE355" s="17">
        <v>5.7652849431552099E-2</v>
      </c>
      <c r="BF355" s="17">
        <v>7.4727562015110105E-2</v>
      </c>
      <c r="BG355" s="17">
        <v>5.4767887591010297E-2</v>
      </c>
      <c r="BH355" s="17"/>
      <c r="BI355" s="17">
        <v>3.8823172801029197E-2</v>
      </c>
      <c r="BJ355" s="17">
        <v>6.77843189471838E-2</v>
      </c>
      <c r="BK355" s="17"/>
      <c r="BL355" s="17">
        <v>6.7634834030454602E-2</v>
      </c>
      <c r="BM355" s="17">
        <v>5.0697121042994599E-2</v>
      </c>
      <c r="BN355" s="17">
        <v>6.2938598996499701E-2</v>
      </c>
      <c r="BO355" s="17">
        <v>5.9496467261988401E-2</v>
      </c>
      <c r="BP355" s="17">
        <v>5.9792625810234701E-2</v>
      </c>
      <c r="BQ355" s="17"/>
      <c r="BR355" s="17">
        <v>5.6372656515913298E-2</v>
      </c>
      <c r="BS355" s="17">
        <v>9.1524274347690004E-2</v>
      </c>
      <c r="BT355" s="17">
        <v>9.7822692284352794E-2</v>
      </c>
      <c r="BU355" s="17">
        <v>7.6274099108139704E-2</v>
      </c>
      <c r="BV355" s="17"/>
      <c r="BW355" s="17">
        <v>6.8475194469238096E-2</v>
      </c>
      <c r="BX355" s="17">
        <v>6.0272851661232897E-2</v>
      </c>
      <c r="BY355" s="17">
        <v>5.48229334518512E-2</v>
      </c>
      <c r="BZ355" s="17">
        <v>7.8465396012396493E-2</v>
      </c>
      <c r="CA355" s="17">
        <v>5.0450721002258003E-2</v>
      </c>
      <c r="CB355" s="17"/>
      <c r="CC355" s="17">
        <v>5.0170412536067702E-2</v>
      </c>
      <c r="CD355" s="17">
        <v>5.34174927582809E-2</v>
      </c>
      <c r="CE355" s="17">
        <v>7.7704336910570299E-2</v>
      </c>
      <c r="CF355" s="17">
        <v>8.6142352401755801E-2</v>
      </c>
      <c r="CG355" s="17">
        <v>6.42077000272019E-2</v>
      </c>
      <c r="CH355" s="17">
        <v>5.3046833291116501E-2</v>
      </c>
      <c r="CI355" s="17">
        <v>4.85084909511262E-2</v>
      </c>
      <c r="CJ355" s="17">
        <v>7.4064669774193195E-2</v>
      </c>
      <c r="CK355" s="17">
        <v>5.9890006839791697E-2</v>
      </c>
      <c r="CL355" s="17">
        <v>5.7101769742229497E-2</v>
      </c>
    </row>
    <row r="356" spans="2:90" x14ac:dyDescent="0.25">
      <c r="B356" t="s">
        <v>274</v>
      </c>
      <c r="C356" s="17">
        <v>6.8274192998256406E-2</v>
      </c>
      <c r="D356" s="17">
        <v>7.6431612270422597E-2</v>
      </c>
      <c r="E356" s="17">
        <v>6.0933964551533701E-2</v>
      </c>
      <c r="F356" s="17"/>
      <c r="G356" s="17">
        <v>7.9751621618274995E-2</v>
      </c>
      <c r="H356" s="17">
        <v>7.6404403984355204E-2</v>
      </c>
      <c r="I356" s="17">
        <v>6.03794074185241E-2</v>
      </c>
      <c r="J356" s="17">
        <v>5.97829890411542E-2</v>
      </c>
      <c r="K356" s="17">
        <v>5.57113382421974E-2</v>
      </c>
      <c r="L356" s="17">
        <v>7.7321145212918496E-2</v>
      </c>
      <c r="M356" s="17"/>
      <c r="N356" s="17">
        <v>7.6620104268842804E-2</v>
      </c>
      <c r="O356" s="17">
        <v>7.2645834907065707E-2</v>
      </c>
      <c r="P356" s="17">
        <v>6.3629152450029397E-2</v>
      </c>
      <c r="Q356" s="17">
        <v>5.8724464684523997E-2</v>
      </c>
      <c r="R356" s="17"/>
      <c r="S356" s="17">
        <v>6.4464998654812894E-2</v>
      </c>
      <c r="T356" s="17">
        <v>5.6519901034702801E-2</v>
      </c>
      <c r="U356" s="17">
        <v>7.2022473903496503E-2</v>
      </c>
      <c r="V356" s="17">
        <v>6.83805164538209E-2</v>
      </c>
      <c r="W356" s="17">
        <v>7.54808985625854E-2</v>
      </c>
      <c r="X356" s="17">
        <v>7.5206854448233898E-2</v>
      </c>
      <c r="Y356" s="17">
        <v>7.6763166180474698E-2</v>
      </c>
      <c r="Z356" s="17">
        <v>7.3436960028031101E-2</v>
      </c>
      <c r="AA356" s="17">
        <v>6.5901179373548696E-2</v>
      </c>
      <c r="AB356" s="17"/>
      <c r="AC356" s="17">
        <v>7.7222083350878407E-2</v>
      </c>
      <c r="AD356" s="17">
        <v>6.3651477485407795E-2</v>
      </c>
      <c r="AE356" s="17">
        <v>5.8910487850369501E-2</v>
      </c>
      <c r="AF356" s="17"/>
      <c r="AG356" s="17">
        <v>9.1660960968827102E-2</v>
      </c>
      <c r="AH356" s="17">
        <v>6.4377015289116393E-2</v>
      </c>
      <c r="AI356" s="17">
        <v>4.6403510074568603E-2</v>
      </c>
      <c r="AJ356" s="17">
        <v>9.1803861100217099E-2</v>
      </c>
      <c r="AK356" s="17"/>
      <c r="AL356" s="17">
        <v>4.8649469912314197E-2</v>
      </c>
      <c r="AM356" s="17">
        <v>7.6235314537815901E-2</v>
      </c>
      <c r="AN356" s="17">
        <v>7.0314378126712498E-2</v>
      </c>
      <c r="AO356" s="17">
        <v>9.1170285544504806E-2</v>
      </c>
      <c r="AP356" s="17">
        <v>4.7532930776484003E-2</v>
      </c>
      <c r="AQ356" s="17"/>
      <c r="AR356" s="17">
        <v>3.6934195051793302E-2</v>
      </c>
      <c r="AS356" s="17">
        <v>8.1879200573021005E-2</v>
      </c>
      <c r="AT356" s="17">
        <v>6.8149191143571194E-2</v>
      </c>
      <c r="AU356" s="17">
        <v>6.5190310644744495E-2</v>
      </c>
      <c r="AV356" s="17">
        <v>8.3643658726510403E-2</v>
      </c>
      <c r="AW356" s="17"/>
      <c r="AX356" s="17">
        <v>7.3341034895435503E-2</v>
      </c>
      <c r="AY356" s="17">
        <v>6.5742793963109905E-2</v>
      </c>
      <c r="AZ356" s="17">
        <v>5.2565081318344399E-2</v>
      </c>
      <c r="BA356" s="17">
        <v>8.3724232747760502E-2</v>
      </c>
      <c r="BB356" s="17">
        <v>6.36706165596964E-2</v>
      </c>
      <c r="BC356" s="17">
        <v>5.63705232635427E-2</v>
      </c>
      <c r="BD356" s="17"/>
      <c r="BE356" s="17">
        <v>6.5257317171538806E-2</v>
      </c>
      <c r="BF356" s="17">
        <v>7.6030308862031701E-2</v>
      </c>
      <c r="BG356" s="17">
        <v>6.6107555292531595E-2</v>
      </c>
      <c r="BH356" s="17"/>
      <c r="BI356" s="17">
        <v>5.5859788051783599E-2</v>
      </c>
      <c r="BJ356" s="17">
        <v>7.1425928561839699E-2</v>
      </c>
      <c r="BK356" s="17"/>
      <c r="BL356" s="17">
        <v>7.4289310917207696E-2</v>
      </c>
      <c r="BM356" s="17">
        <v>6.2698376067921294E-2</v>
      </c>
      <c r="BN356" s="17">
        <v>7.4766596604045901E-2</v>
      </c>
      <c r="BO356" s="17">
        <v>8.5355728081656201E-2</v>
      </c>
      <c r="BP356" s="17">
        <v>5.7869578762273097E-2</v>
      </c>
      <c r="BQ356" s="17"/>
      <c r="BR356" s="17">
        <v>6.3764315309718794E-2</v>
      </c>
      <c r="BS356" s="17">
        <v>8.2486134640837205E-2</v>
      </c>
      <c r="BT356" s="17">
        <v>0.100464880197837</v>
      </c>
      <c r="BU356" s="17">
        <v>9.6589319489446698E-2</v>
      </c>
      <c r="BV356" s="17"/>
      <c r="BW356" s="17">
        <v>5.5244916117059603E-2</v>
      </c>
      <c r="BX356" s="17">
        <v>6.3348629795354702E-2</v>
      </c>
      <c r="BY356" s="17">
        <v>7.8404406874232696E-2</v>
      </c>
      <c r="BZ356" s="17">
        <v>6.4032692726528007E-2</v>
      </c>
      <c r="CA356" s="17">
        <v>7.2394111775227102E-2</v>
      </c>
      <c r="CB356" s="17"/>
      <c r="CC356" s="17">
        <v>7.3741381142704801E-2</v>
      </c>
      <c r="CD356" s="17">
        <v>7.1587722921239896E-2</v>
      </c>
      <c r="CE356" s="17">
        <v>6.7859090894177701E-2</v>
      </c>
      <c r="CF356" s="17">
        <v>6.4769895213199896E-2</v>
      </c>
      <c r="CG356" s="17">
        <v>5.8919269540200402E-2</v>
      </c>
      <c r="CH356" s="17">
        <v>6.1041667239813101E-2</v>
      </c>
      <c r="CI356" s="17">
        <v>7.6978098915200799E-2</v>
      </c>
      <c r="CJ356" s="17">
        <v>6.1160209637263797E-2</v>
      </c>
      <c r="CK356" s="17">
        <v>6.7371026041227799E-2</v>
      </c>
      <c r="CL356" s="17">
        <v>7.1816168571244704E-2</v>
      </c>
    </row>
    <row r="357" spans="2:90" x14ac:dyDescent="0.25">
      <c r="B357" t="s">
        <v>275</v>
      </c>
      <c r="C357" s="17">
        <v>6.9672245611960906E-2</v>
      </c>
      <c r="D357" s="17">
        <v>7.9381002721041594E-2</v>
      </c>
      <c r="E357" s="17">
        <v>6.08861354731422E-2</v>
      </c>
      <c r="F357" s="17"/>
      <c r="G357" s="17">
        <v>4.7692326429380399E-2</v>
      </c>
      <c r="H357" s="17">
        <v>8.7390390578267405E-2</v>
      </c>
      <c r="I357" s="17">
        <v>6.2063058205051799E-2</v>
      </c>
      <c r="J357" s="17">
        <v>7.4938726390888194E-2</v>
      </c>
      <c r="K357" s="17">
        <v>7.7665976504335196E-2</v>
      </c>
      <c r="L357" s="17">
        <v>6.2740557730691093E-2</v>
      </c>
      <c r="M357" s="17"/>
      <c r="N357" s="17">
        <v>7.8452087504278095E-2</v>
      </c>
      <c r="O357" s="17">
        <v>6.9607274369434993E-2</v>
      </c>
      <c r="P357" s="17">
        <v>7.2566617717889095E-2</v>
      </c>
      <c r="Q357" s="17">
        <v>5.7724956996381097E-2</v>
      </c>
      <c r="R357" s="17"/>
      <c r="S357" s="17">
        <v>6.2455145227015001E-2</v>
      </c>
      <c r="T357" s="17">
        <v>8.5494359315655605E-2</v>
      </c>
      <c r="U357" s="17">
        <v>5.1881179116975103E-2</v>
      </c>
      <c r="V357" s="17">
        <v>6.8484101115572807E-2</v>
      </c>
      <c r="W357" s="17">
        <v>6.2094437664958403E-2</v>
      </c>
      <c r="X357" s="17">
        <v>8.1111216689336602E-2</v>
      </c>
      <c r="Y357" s="17">
        <v>7.8651024114289605E-2</v>
      </c>
      <c r="Z357" s="17">
        <v>7.1635668696392193E-2</v>
      </c>
      <c r="AA357" s="17">
        <v>6.1805799412436198E-2</v>
      </c>
      <c r="AB357" s="17"/>
      <c r="AC357" s="17">
        <v>8.9798170930882396E-2</v>
      </c>
      <c r="AD357" s="17">
        <v>6.6770270524780295E-2</v>
      </c>
      <c r="AE357" s="17">
        <v>4.7583922888757901E-2</v>
      </c>
      <c r="AF357" s="17"/>
      <c r="AG357" s="17">
        <v>0.171047400350294</v>
      </c>
      <c r="AH357" s="17">
        <v>3.4320866800848802E-2</v>
      </c>
      <c r="AI357" s="17">
        <v>3.8907515727390901E-2</v>
      </c>
      <c r="AJ357" s="17">
        <v>8.1107718020730593E-2</v>
      </c>
      <c r="AK357" s="17"/>
      <c r="AL357" s="17">
        <v>5.9060938364587999E-2</v>
      </c>
      <c r="AM357" s="17">
        <v>6.4353645404296902E-2</v>
      </c>
      <c r="AN357" s="17">
        <v>7.9807599729329007E-2</v>
      </c>
      <c r="AO357" s="17">
        <v>9.7804978193987396E-2</v>
      </c>
      <c r="AP357" s="17">
        <v>5.59564882885457E-2</v>
      </c>
      <c r="AQ357" s="17"/>
      <c r="AR357" s="17">
        <v>2.9584793103459801E-2</v>
      </c>
      <c r="AS357" s="17">
        <v>6.4047095987891697E-2</v>
      </c>
      <c r="AT357" s="17">
        <v>7.1364317695490606E-2</v>
      </c>
      <c r="AU357" s="17">
        <v>9.1082070657066305E-2</v>
      </c>
      <c r="AV357" s="17">
        <v>0.101512945258034</v>
      </c>
      <c r="AW357" s="17"/>
      <c r="AX357" s="17">
        <v>7.8446238793570003E-2</v>
      </c>
      <c r="AY357" s="17">
        <v>6.6695171535705894E-2</v>
      </c>
      <c r="AZ357" s="17">
        <v>7.1104218678765999E-2</v>
      </c>
      <c r="BA357" s="17">
        <v>6.8367445140037203E-2</v>
      </c>
      <c r="BB357" s="17">
        <v>5.4051734368690499E-2</v>
      </c>
      <c r="BC357" s="17">
        <v>8.2858828303526103E-2</v>
      </c>
      <c r="BD357" s="17"/>
      <c r="BE357" s="17">
        <v>5.8897231883952302E-2</v>
      </c>
      <c r="BF357" s="17">
        <v>8.8043245237554399E-2</v>
      </c>
      <c r="BG357" s="17">
        <v>6.6778254838013695E-2</v>
      </c>
      <c r="BH357" s="17"/>
      <c r="BI357" s="17">
        <v>4.7931754004654999E-2</v>
      </c>
      <c r="BJ357" s="17">
        <v>7.5191662842506404E-2</v>
      </c>
      <c r="BK357" s="17"/>
      <c r="BL357" s="17">
        <v>7.6652907880128004E-2</v>
      </c>
      <c r="BM357" s="17">
        <v>7.9564501324901699E-2</v>
      </c>
      <c r="BN357" s="17">
        <v>4.73954415249358E-2</v>
      </c>
      <c r="BO357" s="17">
        <v>4.6669980062558902E-2</v>
      </c>
      <c r="BP357" s="17">
        <v>6.9543832569347402E-2</v>
      </c>
      <c r="BQ357" s="17"/>
      <c r="BR357" s="17">
        <v>6.7018069572226793E-2</v>
      </c>
      <c r="BS357" s="17">
        <v>0.107785670226033</v>
      </c>
      <c r="BT357" s="17">
        <v>7.34283011578762E-2</v>
      </c>
      <c r="BU357" s="17">
        <v>6.6724667210197097E-2</v>
      </c>
      <c r="BV357" s="17"/>
      <c r="BW357" s="17">
        <v>7.6639684150243095E-2</v>
      </c>
      <c r="BX357" s="17">
        <v>6.56263612558073E-2</v>
      </c>
      <c r="BY357" s="17">
        <v>8.1705314261256198E-2</v>
      </c>
      <c r="BZ357" s="17">
        <v>7.2977859243443799E-2</v>
      </c>
      <c r="CA357" s="17">
        <v>5.5955535176201103E-2</v>
      </c>
      <c r="CB357" s="17"/>
      <c r="CC357" s="17">
        <v>6.1966734771413699E-2</v>
      </c>
      <c r="CD357" s="17">
        <v>6.6308926735218807E-2</v>
      </c>
      <c r="CE357" s="17">
        <v>6.5927642933645406E-2</v>
      </c>
      <c r="CF357" s="17">
        <v>8.0192407126215406E-2</v>
      </c>
      <c r="CG357" s="17">
        <v>8.5366353832981995E-2</v>
      </c>
      <c r="CH357" s="17">
        <v>7.5466553187759106E-2</v>
      </c>
      <c r="CI357" s="17">
        <v>4.3667800814989E-2</v>
      </c>
      <c r="CJ357" s="17">
        <v>6.4457066353560299E-2</v>
      </c>
      <c r="CK357" s="17">
        <v>7.39151391466146E-2</v>
      </c>
      <c r="CL357" s="17">
        <v>8.9132848140073107E-2</v>
      </c>
    </row>
    <row r="358" spans="2:90" x14ac:dyDescent="0.25">
      <c r="B358" t="s">
        <v>276</v>
      </c>
      <c r="C358" s="17">
        <v>4.3396310501973401E-2</v>
      </c>
      <c r="D358" s="17">
        <v>4.52159106076599E-2</v>
      </c>
      <c r="E358" s="17">
        <v>4.1880436073871E-2</v>
      </c>
      <c r="F358" s="17"/>
      <c r="G358" s="17">
        <v>3.6413904740985201E-2</v>
      </c>
      <c r="H358" s="17">
        <v>3.5042944609129399E-2</v>
      </c>
      <c r="I358" s="17">
        <v>4.1578722256887302E-2</v>
      </c>
      <c r="J358" s="17">
        <v>3.69821638219223E-2</v>
      </c>
      <c r="K358" s="17">
        <v>3.6491663490769301E-2</v>
      </c>
      <c r="L358" s="17">
        <v>6.3135641789554303E-2</v>
      </c>
      <c r="M358" s="17"/>
      <c r="N358" s="17">
        <v>5.81212548638032E-2</v>
      </c>
      <c r="O358" s="17">
        <v>4.2913861319657201E-2</v>
      </c>
      <c r="P358" s="17">
        <v>3.9669252143688202E-2</v>
      </c>
      <c r="Q358" s="17">
        <v>3.1916104671985197E-2</v>
      </c>
      <c r="R358" s="17"/>
      <c r="S358" s="17">
        <v>3.9029553117026397E-2</v>
      </c>
      <c r="T358" s="17">
        <v>4.3124669193183897E-2</v>
      </c>
      <c r="U358" s="17">
        <v>5.3477106236499997E-2</v>
      </c>
      <c r="V358" s="17">
        <v>6.6391122957689494E-2</v>
      </c>
      <c r="W358" s="17">
        <v>4.3294078070486498E-2</v>
      </c>
      <c r="X358" s="17">
        <v>3.2718841245119097E-2</v>
      </c>
      <c r="Y358" s="17">
        <v>3.7224862193389503E-2</v>
      </c>
      <c r="Z358" s="17">
        <v>2.39167892627083E-2</v>
      </c>
      <c r="AA358" s="17">
        <v>4.2132769840299997E-2</v>
      </c>
      <c r="AB358" s="17"/>
      <c r="AC358" s="17">
        <v>6.0617768221341697E-2</v>
      </c>
      <c r="AD358" s="17">
        <v>3.8854948518250998E-2</v>
      </c>
      <c r="AE358" s="17">
        <v>2.0131394889958999E-2</v>
      </c>
      <c r="AF358" s="17"/>
      <c r="AG358" s="17">
        <v>0.14040734821405801</v>
      </c>
      <c r="AH358" s="17">
        <v>2.1032671659425101E-2</v>
      </c>
      <c r="AI358" s="17">
        <v>1.41573159112066E-2</v>
      </c>
      <c r="AJ358" s="17">
        <v>3.8866621057403801E-2</v>
      </c>
      <c r="AK358" s="17"/>
      <c r="AL358" s="17">
        <v>4.39706034614969E-2</v>
      </c>
      <c r="AM358" s="17">
        <v>4.8940915037745197E-2</v>
      </c>
      <c r="AN358" s="17">
        <v>3.6924852405051403E-2</v>
      </c>
      <c r="AO358" s="17">
        <v>4.26631865961625E-2</v>
      </c>
      <c r="AP358" s="17">
        <v>4.6509587391415697E-2</v>
      </c>
      <c r="AQ358" s="17"/>
      <c r="AR358" s="17">
        <v>2.2712981416423899E-2</v>
      </c>
      <c r="AS358" s="17">
        <v>4.1319909315394303E-2</v>
      </c>
      <c r="AT358" s="17">
        <v>4.9520738304197398E-2</v>
      </c>
      <c r="AU358" s="17">
        <v>5.4434837991929302E-2</v>
      </c>
      <c r="AV358" s="17">
        <v>4.78177497159697E-2</v>
      </c>
      <c r="AW358" s="17"/>
      <c r="AX358" s="17">
        <v>4.3444867636401201E-2</v>
      </c>
      <c r="AY358" s="17">
        <v>3.8573435358188399E-2</v>
      </c>
      <c r="AZ358" s="17">
        <v>5.4897996912515901E-2</v>
      </c>
      <c r="BA358" s="17">
        <v>5.18880088873531E-2</v>
      </c>
      <c r="BB358" s="17">
        <v>3.3289744566819802E-2</v>
      </c>
      <c r="BC358" s="17">
        <v>3.8005826984594503E-2</v>
      </c>
      <c r="BD358" s="17"/>
      <c r="BE358" s="17">
        <v>3.4050045217377499E-2</v>
      </c>
      <c r="BF358" s="17">
        <v>5.0506945148505997E-2</v>
      </c>
      <c r="BG358" s="17">
        <v>4.9465824411101998E-2</v>
      </c>
      <c r="BH358" s="17"/>
      <c r="BI358" s="17">
        <v>3.1903029942040702E-2</v>
      </c>
      <c r="BJ358" s="17">
        <v>4.6314193496701399E-2</v>
      </c>
      <c r="BK358" s="17"/>
      <c r="BL358" s="17">
        <v>5.9476669090632601E-2</v>
      </c>
      <c r="BM358" s="17">
        <v>3.96518633588211E-2</v>
      </c>
      <c r="BN358" s="17">
        <v>3.6724554497785597E-2</v>
      </c>
      <c r="BO358" s="17">
        <v>3.3099475784967303E-2</v>
      </c>
      <c r="BP358" s="17">
        <v>2.7357910408526101E-2</v>
      </c>
      <c r="BQ358" s="17"/>
      <c r="BR358" s="17">
        <v>4.5199681007682901E-2</v>
      </c>
      <c r="BS358" s="17">
        <v>3.9367266541347298E-2</v>
      </c>
      <c r="BT358" s="17">
        <v>3.5064560697068502E-2</v>
      </c>
      <c r="BU358" s="17">
        <v>3.0653417750425498E-2</v>
      </c>
      <c r="BV358" s="17"/>
      <c r="BW358" s="17">
        <v>6.0042526258530002E-2</v>
      </c>
      <c r="BX358" s="17">
        <v>3.6125679344854701E-2</v>
      </c>
      <c r="BY358" s="17">
        <v>4.03088380760563E-2</v>
      </c>
      <c r="BZ358" s="17">
        <v>5.0177127063407802E-2</v>
      </c>
      <c r="CA358" s="17">
        <v>3.6596531057815997E-2</v>
      </c>
      <c r="CB358" s="17"/>
      <c r="CC358" s="17">
        <v>1.9956433185289099E-2</v>
      </c>
      <c r="CD358" s="17">
        <v>3.4817572162668703E-2</v>
      </c>
      <c r="CE358" s="17">
        <v>5.2651576173121398E-2</v>
      </c>
      <c r="CF358" s="17">
        <v>4.9091503533508697E-2</v>
      </c>
      <c r="CG358" s="17">
        <v>5.3158953733367001E-2</v>
      </c>
      <c r="CH358" s="17">
        <v>2.8944013409650901E-2</v>
      </c>
      <c r="CI358" s="17">
        <v>4.6191790669777598E-2</v>
      </c>
      <c r="CJ358" s="17">
        <v>4.2880022202551001E-2</v>
      </c>
      <c r="CK358" s="17">
        <v>3.9670787981525103E-2</v>
      </c>
      <c r="CL358" s="17">
        <v>7.6066030595700898E-2</v>
      </c>
    </row>
    <row r="359" spans="2:90" x14ac:dyDescent="0.25">
      <c r="B359" t="s">
        <v>277</v>
      </c>
      <c r="C359" s="17">
        <v>0.117126758758235</v>
      </c>
      <c r="D359" s="17">
        <v>0.10696818365886999</v>
      </c>
      <c r="E359" s="17">
        <v>0.12671887265967399</v>
      </c>
      <c r="F359" s="17"/>
      <c r="G359" s="17">
        <v>3.82938346518258E-2</v>
      </c>
      <c r="H359" s="17">
        <v>7.0040266408542703E-2</v>
      </c>
      <c r="I359" s="17">
        <v>7.7246283495749996E-2</v>
      </c>
      <c r="J359" s="17">
        <v>7.1583332511889405E-2</v>
      </c>
      <c r="K359" s="17">
        <v>0.144908404576676</v>
      </c>
      <c r="L359" s="17">
        <v>0.228135738587672</v>
      </c>
      <c r="M359" s="17"/>
      <c r="N359" s="17">
        <v>0.14218748800738401</v>
      </c>
      <c r="O359" s="17">
        <v>0.11155245280525999</v>
      </c>
      <c r="P359" s="17">
        <v>0.12539169354047899</v>
      </c>
      <c r="Q359" s="17">
        <v>8.8076720145040199E-2</v>
      </c>
      <c r="R359" s="17"/>
      <c r="S359" s="17">
        <v>0.111571668006826</v>
      </c>
      <c r="T359" s="17">
        <v>0.171794081469581</v>
      </c>
      <c r="U359" s="17">
        <v>0.101415343839595</v>
      </c>
      <c r="V359" s="17">
        <v>0.109778616582292</v>
      </c>
      <c r="W359" s="17">
        <v>0.10683556191138199</v>
      </c>
      <c r="X359" s="17">
        <v>0.127724692011674</v>
      </c>
      <c r="Y359" s="17">
        <v>0.112527128975297</v>
      </c>
      <c r="Z359" s="17">
        <v>6.9714044097477501E-2</v>
      </c>
      <c r="AA359" s="17">
        <v>9.3141351023660404E-2</v>
      </c>
      <c r="AB359" s="17"/>
      <c r="AC359" s="17">
        <v>0.17234259082161599</v>
      </c>
      <c r="AD359" s="17">
        <v>0.107360899801884</v>
      </c>
      <c r="AE359" s="17">
        <v>5.4527791133776898E-2</v>
      </c>
      <c r="AF359" s="17"/>
      <c r="AG359" s="17">
        <v>0.484043406605349</v>
      </c>
      <c r="AH359" s="17">
        <v>2.6094111170343999E-2</v>
      </c>
      <c r="AI359" s="17">
        <v>7.9674951014763601E-3</v>
      </c>
      <c r="AJ359" s="17">
        <v>3.8821122562127899E-2</v>
      </c>
      <c r="AK359" s="17"/>
      <c r="AL359" s="17">
        <v>0.137679666758389</v>
      </c>
      <c r="AM359" s="17">
        <v>0.106193561544718</v>
      </c>
      <c r="AN359" s="17">
        <v>9.31019583266956E-2</v>
      </c>
      <c r="AO359" s="17">
        <v>0.10527350736011599</v>
      </c>
      <c r="AP359" s="17">
        <v>0.20837508274510599</v>
      </c>
      <c r="AQ359" s="17"/>
      <c r="AR359" s="17">
        <v>9.7916165214741904E-2</v>
      </c>
      <c r="AS359" s="17">
        <v>0.122964960351025</v>
      </c>
      <c r="AT359" s="17">
        <v>0.11596362028125699</v>
      </c>
      <c r="AU359" s="17">
        <v>0.109179319625998</v>
      </c>
      <c r="AV359" s="17">
        <v>0.15908990071276299</v>
      </c>
      <c r="AW359" s="17"/>
      <c r="AX359" s="17">
        <v>8.8892110359781701E-2</v>
      </c>
      <c r="AY359" s="17">
        <v>0.12296210348558299</v>
      </c>
      <c r="AZ359" s="17">
        <v>9.5149921944191598E-2</v>
      </c>
      <c r="BA359" s="17">
        <v>0.117686115558056</v>
      </c>
      <c r="BB359" s="17">
        <v>0.167628322286795</v>
      </c>
      <c r="BC359" s="17">
        <v>0.15003119111982499</v>
      </c>
      <c r="BD359" s="17"/>
      <c r="BE359" s="17">
        <v>9.4549236046144694E-2</v>
      </c>
      <c r="BF359" s="17">
        <v>8.3699367310303599E-2</v>
      </c>
      <c r="BG359" s="17">
        <v>0.178280419998671</v>
      </c>
      <c r="BH359" s="17"/>
      <c r="BI359" s="17">
        <v>0.1088151975701</v>
      </c>
      <c r="BJ359" s="17">
        <v>0.119236875441112</v>
      </c>
      <c r="BK359" s="17"/>
      <c r="BL359" s="17">
        <v>0.18222975505788999</v>
      </c>
      <c r="BM359" s="17">
        <v>9.3522433909349001E-2</v>
      </c>
      <c r="BN359" s="17">
        <v>5.4853073625630903E-2</v>
      </c>
      <c r="BO359" s="17">
        <v>6.6164786482670199E-2</v>
      </c>
      <c r="BP359" s="17">
        <v>6.5187153273903106E-2</v>
      </c>
      <c r="BQ359" s="17"/>
      <c r="BR359" s="17">
        <v>0.12731406426449099</v>
      </c>
      <c r="BS359" s="17">
        <v>5.14180986989543E-2</v>
      </c>
      <c r="BT359" s="17">
        <v>8.3901539566967401E-2</v>
      </c>
      <c r="BU359" s="17">
        <v>7.2317516563702097E-2</v>
      </c>
      <c r="BV359" s="17"/>
      <c r="BW359" s="17">
        <v>0.12505870348496101</v>
      </c>
      <c r="BX359" s="17">
        <v>0.13286335917140599</v>
      </c>
      <c r="BY359" s="17">
        <v>0.12937243385880101</v>
      </c>
      <c r="BZ359" s="17">
        <v>0.119977645627442</v>
      </c>
      <c r="CA359" s="17">
        <v>8.0171074176658197E-2</v>
      </c>
      <c r="CB359" s="17"/>
      <c r="CC359" s="17">
        <v>7.1579409897393698E-2</v>
      </c>
      <c r="CD359" s="17">
        <v>7.7730891722889994E-2</v>
      </c>
      <c r="CE359" s="17">
        <v>0.10258337866052999</v>
      </c>
      <c r="CF359" s="17">
        <v>9.46763537738637E-2</v>
      </c>
      <c r="CG359" s="17">
        <v>0.129199167567215</v>
      </c>
      <c r="CH359" s="17">
        <v>0.118032786202779</v>
      </c>
      <c r="CI359" s="17">
        <v>0.13755433817684501</v>
      </c>
      <c r="CJ359" s="17">
        <v>0.151772760069151</v>
      </c>
      <c r="CK359" s="17">
        <v>0.187052090684247</v>
      </c>
      <c r="CL359" s="17">
        <v>0.12020798576604</v>
      </c>
    </row>
    <row r="360" spans="2:90" x14ac:dyDescent="0.25">
      <c r="B360" t="s">
        <v>163</v>
      </c>
      <c r="C360" s="17">
        <v>3.8837216003469899E-2</v>
      </c>
      <c r="D360" s="17">
        <v>1.89169268631964E-2</v>
      </c>
      <c r="E360" s="17">
        <v>5.6639576199180502E-2</v>
      </c>
      <c r="F360" s="17"/>
      <c r="G360" s="17">
        <v>5.9148230697891102E-2</v>
      </c>
      <c r="H360" s="17">
        <v>4.05439993733629E-2</v>
      </c>
      <c r="I360" s="17">
        <v>5.0678276840413899E-2</v>
      </c>
      <c r="J360" s="17">
        <v>3.5351091666828802E-2</v>
      </c>
      <c r="K360" s="17">
        <v>4.1203041921973597E-2</v>
      </c>
      <c r="L360" s="17">
        <v>2.11280445200712E-2</v>
      </c>
      <c r="M360" s="17"/>
      <c r="N360" s="17">
        <v>2.4082356276628601E-2</v>
      </c>
      <c r="O360" s="17">
        <v>3.1208925140663799E-2</v>
      </c>
      <c r="P360" s="17">
        <v>4.6091090628782798E-2</v>
      </c>
      <c r="Q360" s="17">
        <v>5.5643013794531002E-2</v>
      </c>
      <c r="R360" s="17"/>
      <c r="S360" s="17">
        <v>3.40360415308378E-2</v>
      </c>
      <c r="T360" s="17">
        <v>4.2727869621768597E-2</v>
      </c>
      <c r="U360" s="17">
        <v>4.0558471311693003E-2</v>
      </c>
      <c r="V360" s="17">
        <v>4.3094952526887997E-2</v>
      </c>
      <c r="W360" s="17">
        <v>5.8084755471829799E-2</v>
      </c>
      <c r="X360" s="17">
        <v>5.1328740727094799E-2</v>
      </c>
      <c r="Y360" s="17">
        <v>2.73261363269258E-2</v>
      </c>
      <c r="Z360" s="17">
        <v>3.2969793301713297E-2</v>
      </c>
      <c r="AA360" s="17">
        <v>2.2798409848835601E-2</v>
      </c>
      <c r="AB360" s="17"/>
      <c r="AC360" s="17">
        <v>2.42124703645527E-2</v>
      </c>
      <c r="AD360" s="17">
        <v>1.84408674264579E-2</v>
      </c>
      <c r="AE360" s="17">
        <v>9.5104355585298506E-2</v>
      </c>
      <c r="AF360" s="17"/>
      <c r="AG360" s="17">
        <v>6.5599871158341701E-3</v>
      </c>
      <c r="AH360" s="17">
        <v>1.46787392653686E-2</v>
      </c>
      <c r="AI360" s="17">
        <v>1.1746355186657099E-2</v>
      </c>
      <c r="AJ360" s="17">
        <v>1.3525145937513401E-2</v>
      </c>
      <c r="AK360" s="17"/>
      <c r="AL360" s="17">
        <v>5.5227997949806401E-2</v>
      </c>
      <c r="AM360" s="17">
        <v>3.7964316739006597E-2</v>
      </c>
      <c r="AN360" s="17">
        <v>3.4492305704491001E-2</v>
      </c>
      <c r="AO360" s="17">
        <v>3.0514269433789799E-2</v>
      </c>
      <c r="AP360" s="17">
        <v>3.22473154456413E-2</v>
      </c>
      <c r="AQ360" s="17"/>
      <c r="AR360" s="17">
        <v>7.0741526029188401E-2</v>
      </c>
      <c r="AS360" s="17">
        <v>4.1604929244127002E-2</v>
      </c>
      <c r="AT360" s="17">
        <v>2.5618230863959101E-2</v>
      </c>
      <c r="AU360" s="17">
        <v>2.6939865113150101E-2</v>
      </c>
      <c r="AV360" s="17">
        <v>1.98126115370349E-2</v>
      </c>
      <c r="AW360" s="17"/>
      <c r="AX360" s="17">
        <v>3.5814012361761703E-2</v>
      </c>
      <c r="AY360" s="17">
        <v>3.34489830141418E-2</v>
      </c>
      <c r="AZ360" s="17">
        <v>3.2760056495612297E-2</v>
      </c>
      <c r="BA360" s="17">
        <v>5.4642937394287598E-2</v>
      </c>
      <c r="BB360" s="17">
        <v>3.7909805987712299E-2</v>
      </c>
      <c r="BC360" s="17">
        <v>4.2422046789206802E-2</v>
      </c>
      <c r="BD360" s="17"/>
      <c r="BE360" s="17">
        <v>5.1422041629454102E-2</v>
      </c>
      <c r="BF360" s="17">
        <v>3.0259513678683798E-2</v>
      </c>
      <c r="BG360" s="17">
        <v>2.7982202038752301E-2</v>
      </c>
      <c r="BH360" s="17"/>
      <c r="BI360" s="17">
        <v>3.2261630200604602E-2</v>
      </c>
      <c r="BJ360" s="17">
        <v>4.0506607949007498E-2</v>
      </c>
      <c r="BK360" s="17"/>
      <c r="BL360" s="17">
        <v>2.2080825417545399E-2</v>
      </c>
      <c r="BM360" s="17">
        <v>3.8673166576825797E-2</v>
      </c>
      <c r="BN360" s="17">
        <v>3.5937429780008502E-2</v>
      </c>
      <c r="BO360" s="17">
        <v>5.5769134218851601E-2</v>
      </c>
      <c r="BP360" s="17">
        <v>5.0627407774411E-2</v>
      </c>
      <c r="BQ360" s="17"/>
      <c r="BR360" s="17">
        <v>3.6186866906041802E-2</v>
      </c>
      <c r="BS360" s="17">
        <v>6.0826640082056897E-2</v>
      </c>
      <c r="BT360" s="17">
        <v>4.22748262343869E-2</v>
      </c>
      <c r="BU360" s="17">
        <v>3.1418334570631201E-2</v>
      </c>
      <c r="BV360" s="17"/>
      <c r="BW360" s="17">
        <v>3.3607521038842902E-2</v>
      </c>
      <c r="BX360" s="17">
        <v>2.3536943605892102E-2</v>
      </c>
      <c r="BY360" s="17">
        <v>3.8308343937627998E-2</v>
      </c>
      <c r="BZ360" s="17">
        <v>5.2231236818928301E-2</v>
      </c>
      <c r="CA360" s="17">
        <v>4.7794513042530802E-2</v>
      </c>
      <c r="CB360" s="17"/>
      <c r="CC360" s="17">
        <v>3.6166982145121998E-2</v>
      </c>
      <c r="CD360" s="17">
        <v>5.9906398479812301E-2</v>
      </c>
      <c r="CE360" s="17">
        <v>4.2487231925272297E-2</v>
      </c>
      <c r="CF360" s="17">
        <v>5.6449188151728398E-2</v>
      </c>
      <c r="CG360" s="17">
        <v>1.96468206955395E-2</v>
      </c>
      <c r="CH360" s="17">
        <v>4.6542188744660103E-2</v>
      </c>
      <c r="CI360" s="17">
        <v>2.7503331275334102E-2</v>
      </c>
      <c r="CJ360" s="17">
        <v>4.2471352356633102E-2</v>
      </c>
      <c r="CK360" s="17">
        <v>2.1692295756449001E-2</v>
      </c>
      <c r="CL360" s="17">
        <v>2.63624771813704E-2</v>
      </c>
    </row>
    <row r="361" spans="2:90" x14ac:dyDescent="0.25"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</row>
    <row r="362" spans="2:90" x14ac:dyDescent="0.25">
      <c r="B362" s="6" t="s">
        <v>280</v>
      </c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</row>
    <row r="363" spans="2:90" x14ac:dyDescent="0.25">
      <c r="B363" s="24" t="s">
        <v>113</v>
      </c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</row>
    <row r="364" spans="2:90" x14ac:dyDescent="0.25">
      <c r="B364" t="s">
        <v>267</v>
      </c>
      <c r="C364" s="17">
        <v>0.33213381922416202</v>
      </c>
      <c r="D364" s="17">
        <v>0.305509002792893</v>
      </c>
      <c r="E364" s="17">
        <v>0.35806382512968699</v>
      </c>
      <c r="F364" s="17"/>
      <c r="G364" s="17">
        <v>0.145500166361441</v>
      </c>
      <c r="H364" s="17">
        <v>0.16486576638569</v>
      </c>
      <c r="I364" s="17">
        <v>0.23756922359125601</v>
      </c>
      <c r="J364" s="17">
        <v>0.35342978651517398</v>
      </c>
      <c r="K364" s="17">
        <v>0.42926674845516399</v>
      </c>
      <c r="L364" s="17">
        <v>0.52213702110722104</v>
      </c>
      <c r="M364" s="17"/>
      <c r="N364" s="17">
        <v>0.28006327500640499</v>
      </c>
      <c r="O364" s="17">
        <v>0.29109044625417002</v>
      </c>
      <c r="P364" s="17">
        <v>0.39174411247903201</v>
      </c>
      <c r="Q364" s="17">
        <v>0.37944788549248898</v>
      </c>
      <c r="R364" s="17"/>
      <c r="S364" s="17">
        <v>0.21745258148101801</v>
      </c>
      <c r="T364" s="17">
        <v>0.41104868085827201</v>
      </c>
      <c r="U364" s="17">
        <v>0.35810533961221502</v>
      </c>
      <c r="V364" s="17">
        <v>0.36051007668055302</v>
      </c>
      <c r="W364" s="17">
        <v>0.338051105632585</v>
      </c>
      <c r="X364" s="17">
        <v>0.305712065243263</v>
      </c>
      <c r="Y364" s="17">
        <v>0.36209350007424002</v>
      </c>
      <c r="Z364" s="17">
        <v>0.32036484009870098</v>
      </c>
      <c r="AA364" s="17">
        <v>0.32608703675693601</v>
      </c>
      <c r="AB364" s="17"/>
      <c r="AC364" s="17">
        <v>0.50868234600408202</v>
      </c>
      <c r="AD364" s="17">
        <v>0.19629417911085401</v>
      </c>
      <c r="AE364" s="17">
        <v>0.29813582450165299</v>
      </c>
      <c r="AF364" s="17"/>
      <c r="AG364" s="17">
        <v>0.52398417177730305</v>
      </c>
      <c r="AH364" s="17">
        <v>5.0578621264826601E-3</v>
      </c>
      <c r="AI364" s="17">
        <v>0.18869614885633601</v>
      </c>
      <c r="AJ364" s="17">
        <v>0.63337128593409298</v>
      </c>
      <c r="AK364" s="17"/>
      <c r="AL364" s="17">
        <v>0.43671076809130099</v>
      </c>
      <c r="AM364" s="17">
        <v>0.35079155122428002</v>
      </c>
      <c r="AN364" s="17">
        <v>0.222128087619583</v>
      </c>
      <c r="AO364" s="17">
        <v>0.19387108703063699</v>
      </c>
      <c r="AP364" s="17">
        <v>0.187576854756246</v>
      </c>
      <c r="AQ364" s="17"/>
      <c r="AR364" s="17">
        <v>0.36224466740560501</v>
      </c>
      <c r="AS364" s="17">
        <v>0.35048250816458698</v>
      </c>
      <c r="AT364" s="17">
        <v>0.34422787785342401</v>
      </c>
      <c r="AU364" s="17">
        <v>0.28399941939717399</v>
      </c>
      <c r="AV364" s="17">
        <v>0.25317365171175599</v>
      </c>
      <c r="AW364" s="17"/>
      <c r="AX364" s="17">
        <v>0.169797289104861</v>
      </c>
      <c r="AY364" s="17">
        <v>0.35059262503572203</v>
      </c>
      <c r="AZ364" s="17">
        <v>0.35741597297681199</v>
      </c>
      <c r="BA364" s="17">
        <v>0.40489126011473298</v>
      </c>
      <c r="BB364" s="17">
        <v>0.42940750036974401</v>
      </c>
      <c r="BC364" s="17">
        <v>0.431981832937189</v>
      </c>
      <c r="BD364" s="17"/>
      <c r="BE364" s="17">
        <v>0.301975807333424</v>
      </c>
      <c r="BF364" s="17">
        <v>0.217922268335597</v>
      </c>
      <c r="BG364" s="17">
        <v>0.47703183245750702</v>
      </c>
      <c r="BH364" s="17"/>
      <c r="BI364" s="17">
        <v>0.378444796240337</v>
      </c>
      <c r="BJ364" s="17">
        <v>0.32037651358804797</v>
      </c>
      <c r="BK364" s="17"/>
      <c r="BL364" s="17">
        <v>0.41788191334970098</v>
      </c>
      <c r="BM364" s="17">
        <v>0.281492811813217</v>
      </c>
      <c r="BN364" s="17">
        <v>0.35948671527349002</v>
      </c>
      <c r="BO364" s="17">
        <v>0.27371350780209303</v>
      </c>
      <c r="BP364" s="17">
        <v>0.23563223758686599</v>
      </c>
      <c r="BQ364" s="17"/>
      <c r="BR364" s="17">
        <v>0.374721798825153</v>
      </c>
      <c r="BS364" s="17">
        <v>0.17817501288700299</v>
      </c>
      <c r="BT364" s="17">
        <v>3.8600989897242803E-2</v>
      </c>
      <c r="BU364" s="17">
        <v>0.116657872902194</v>
      </c>
      <c r="BV364" s="17"/>
      <c r="BW364" s="17">
        <v>0.36493576828195601</v>
      </c>
      <c r="BX364" s="17">
        <v>0.32844828733328002</v>
      </c>
      <c r="BY364" s="17">
        <v>0.32231482375346698</v>
      </c>
      <c r="BZ364" s="17">
        <v>0.33457814803265501</v>
      </c>
      <c r="CA364" s="17">
        <v>0.31510301392719903</v>
      </c>
      <c r="CB364" s="17"/>
      <c r="CC364" s="17">
        <v>0.30640115780649702</v>
      </c>
      <c r="CD364" s="17">
        <v>0.282897222843496</v>
      </c>
      <c r="CE364" s="17">
        <v>0.25929766815656402</v>
      </c>
      <c r="CF364" s="17">
        <v>0.33102092699824898</v>
      </c>
      <c r="CG364" s="17">
        <v>0.319676242245096</v>
      </c>
      <c r="CH364" s="17">
        <v>0.32121550340240901</v>
      </c>
      <c r="CI364" s="17">
        <v>0.33950959863549202</v>
      </c>
      <c r="CJ364" s="17">
        <v>0.39262469090142499</v>
      </c>
      <c r="CK364" s="17">
        <v>0.41863098194662901</v>
      </c>
      <c r="CL364" s="17">
        <v>0.39708949572622998</v>
      </c>
    </row>
    <row r="365" spans="2:90" x14ac:dyDescent="0.25">
      <c r="B365" t="s">
        <v>268</v>
      </c>
      <c r="C365" s="17">
        <v>5.8968081189534498E-2</v>
      </c>
      <c r="D365" s="17">
        <v>6.52363349098707E-2</v>
      </c>
      <c r="E365" s="17">
        <v>5.23312428233512E-2</v>
      </c>
      <c r="F365" s="17"/>
      <c r="G365" s="17">
        <v>5.1781846972279499E-2</v>
      </c>
      <c r="H365" s="17">
        <v>3.8404243405572698E-2</v>
      </c>
      <c r="I365" s="17">
        <v>6.2037786900483803E-2</v>
      </c>
      <c r="J365" s="17">
        <v>5.71999549457545E-2</v>
      </c>
      <c r="K365" s="17">
        <v>7.4504612713686497E-2</v>
      </c>
      <c r="L365" s="17">
        <v>6.5715307174495002E-2</v>
      </c>
      <c r="M365" s="17"/>
      <c r="N365" s="17">
        <v>4.6901516856085498E-2</v>
      </c>
      <c r="O365" s="17">
        <v>6.2498548635704497E-2</v>
      </c>
      <c r="P365" s="17">
        <v>5.4925083395611099E-2</v>
      </c>
      <c r="Q365" s="17">
        <v>7.0635552143679406E-2</v>
      </c>
      <c r="R365" s="17"/>
      <c r="S365" s="17">
        <v>3.7454289905087701E-2</v>
      </c>
      <c r="T365" s="17">
        <v>4.95438055970744E-2</v>
      </c>
      <c r="U365" s="17">
        <v>7.6255036364148598E-2</v>
      </c>
      <c r="V365" s="17">
        <v>6.2784886100585593E-2</v>
      </c>
      <c r="W365" s="17">
        <v>6.8080257451776094E-2</v>
      </c>
      <c r="X365" s="17">
        <v>7.5329432242221203E-2</v>
      </c>
      <c r="Y365" s="17">
        <v>6.0224512284438703E-2</v>
      </c>
      <c r="Z365" s="17">
        <v>4.91240741080795E-2</v>
      </c>
      <c r="AA365" s="17">
        <v>6.3367106837346504E-2</v>
      </c>
      <c r="AB365" s="17"/>
      <c r="AC365" s="17">
        <v>7.5917150236394698E-2</v>
      </c>
      <c r="AD365" s="17">
        <v>4.66683050579772E-2</v>
      </c>
      <c r="AE365" s="17">
        <v>5.8990314396456897E-2</v>
      </c>
      <c r="AF365" s="17"/>
      <c r="AG365" s="17">
        <v>8.9800374434163902E-2</v>
      </c>
      <c r="AH365" s="17">
        <v>3.5408458935034899E-3</v>
      </c>
      <c r="AI365" s="17">
        <v>6.5915748614147507E-2</v>
      </c>
      <c r="AJ365" s="17">
        <v>7.7154824182659204E-2</v>
      </c>
      <c r="AK365" s="17"/>
      <c r="AL365" s="17">
        <v>6.9656507096347201E-2</v>
      </c>
      <c r="AM365" s="17">
        <v>6.5025830465691103E-2</v>
      </c>
      <c r="AN365" s="17">
        <v>5.4591847444861702E-2</v>
      </c>
      <c r="AO365" s="17">
        <v>3.78157478976235E-2</v>
      </c>
      <c r="AP365" s="17">
        <v>9.0392470532295599E-3</v>
      </c>
      <c r="AQ365" s="17"/>
      <c r="AR365" s="17">
        <v>6.2904140253425195E-2</v>
      </c>
      <c r="AS365" s="17">
        <v>6.8918649351623201E-2</v>
      </c>
      <c r="AT365" s="17">
        <v>6.4418235838168095E-2</v>
      </c>
      <c r="AU365" s="17">
        <v>4.9916096655357303E-2</v>
      </c>
      <c r="AV365" s="17">
        <v>3.73023222469933E-2</v>
      </c>
      <c r="AW365" s="17"/>
      <c r="AX365" s="17">
        <v>4.6289649329805699E-2</v>
      </c>
      <c r="AY365" s="17">
        <v>5.7627496365337698E-2</v>
      </c>
      <c r="AZ365" s="17">
        <v>5.9886293102377003E-2</v>
      </c>
      <c r="BA365" s="17">
        <v>6.4845977350488304E-2</v>
      </c>
      <c r="BB365" s="17">
        <v>6.0948294043079602E-2</v>
      </c>
      <c r="BC365" s="17">
        <v>9.5916627165634399E-2</v>
      </c>
      <c r="BD365" s="17"/>
      <c r="BE365" s="17">
        <v>6.1303993514909699E-2</v>
      </c>
      <c r="BF365" s="17">
        <v>5.2758314919653798E-2</v>
      </c>
      <c r="BG365" s="17">
        <v>6.27693607919316E-2</v>
      </c>
      <c r="BH365" s="17"/>
      <c r="BI365" s="17">
        <v>5.7489578038180597E-2</v>
      </c>
      <c r="BJ365" s="17">
        <v>5.9343439572242702E-2</v>
      </c>
      <c r="BK365" s="17"/>
      <c r="BL365" s="17">
        <v>6.5559871993562793E-2</v>
      </c>
      <c r="BM365" s="17">
        <v>5.0578445097767502E-2</v>
      </c>
      <c r="BN365" s="17">
        <v>4.45099063484806E-2</v>
      </c>
      <c r="BO365" s="17">
        <v>6.2413287443070502E-2</v>
      </c>
      <c r="BP365" s="17">
        <v>6.0969979950956099E-2</v>
      </c>
      <c r="BQ365" s="17"/>
      <c r="BR365" s="17">
        <v>6.0376268932533998E-2</v>
      </c>
      <c r="BS365" s="17">
        <v>7.7966606268327396E-2</v>
      </c>
      <c r="BT365" s="17">
        <v>2.5296708275726901E-2</v>
      </c>
      <c r="BU365" s="17">
        <v>4.7995586772337798E-2</v>
      </c>
      <c r="BV365" s="17"/>
      <c r="BW365" s="17">
        <v>3.9656897861210898E-2</v>
      </c>
      <c r="BX365" s="17">
        <v>4.9854575629542298E-2</v>
      </c>
      <c r="BY365" s="17">
        <v>6.8380710406074102E-2</v>
      </c>
      <c r="BZ365" s="17">
        <v>6.6796598167271501E-2</v>
      </c>
      <c r="CA365" s="17">
        <v>7.3813489800395607E-2</v>
      </c>
      <c r="CB365" s="17"/>
      <c r="CC365" s="17">
        <v>7.7323207773280195E-2</v>
      </c>
      <c r="CD365" s="17">
        <v>8.7430552052276303E-2</v>
      </c>
      <c r="CE365" s="17">
        <v>4.7070029062425502E-2</v>
      </c>
      <c r="CF365" s="17">
        <v>5.2292206199840999E-2</v>
      </c>
      <c r="CG365" s="17">
        <v>6.3584548281701597E-2</v>
      </c>
      <c r="CH365" s="17">
        <v>7.2041808828684606E-2</v>
      </c>
      <c r="CI365" s="17">
        <v>4.1296719470764201E-2</v>
      </c>
      <c r="CJ365" s="17">
        <v>5.8426617306459802E-2</v>
      </c>
      <c r="CK365" s="17">
        <v>5.1647634580797297E-2</v>
      </c>
      <c r="CL365" s="17">
        <v>4.80894290609859E-2</v>
      </c>
    </row>
    <row r="366" spans="2:90" x14ac:dyDescent="0.25">
      <c r="B366" t="s">
        <v>269</v>
      </c>
      <c r="C366" s="17">
        <v>5.0577117312488797E-2</v>
      </c>
      <c r="D366" s="17">
        <v>5.79197606057048E-2</v>
      </c>
      <c r="E366" s="17">
        <v>4.3509177440942098E-2</v>
      </c>
      <c r="F366" s="17"/>
      <c r="G366" s="17">
        <v>3.3632620361305897E-2</v>
      </c>
      <c r="H366" s="17">
        <v>4.63391997909713E-2</v>
      </c>
      <c r="I366" s="17">
        <v>5.4189288844232998E-2</v>
      </c>
      <c r="J366" s="17">
        <v>5.9410496723707497E-2</v>
      </c>
      <c r="K366" s="17">
        <v>5.2528766326287203E-2</v>
      </c>
      <c r="L366" s="17">
        <v>5.1094677724376397E-2</v>
      </c>
      <c r="M366" s="17"/>
      <c r="N366" s="17">
        <v>3.8181359330228599E-2</v>
      </c>
      <c r="O366" s="17">
        <v>4.8323297564762897E-2</v>
      </c>
      <c r="P366" s="17">
        <v>5.83992759679706E-2</v>
      </c>
      <c r="Q366" s="17">
        <v>6.0178914130771803E-2</v>
      </c>
      <c r="R366" s="17"/>
      <c r="S366" s="17">
        <v>4.9148444858292603E-2</v>
      </c>
      <c r="T366" s="17">
        <v>4.7679431564105097E-2</v>
      </c>
      <c r="U366" s="17">
        <v>3.3778510167959498E-2</v>
      </c>
      <c r="V366" s="17">
        <v>5.7491038853967301E-2</v>
      </c>
      <c r="W366" s="17">
        <v>4.8181729381358902E-2</v>
      </c>
      <c r="X366" s="17">
        <v>5.1363320075248298E-2</v>
      </c>
      <c r="Y366" s="17">
        <v>5.2518922628990501E-2</v>
      </c>
      <c r="Z366" s="17">
        <v>4.78626769777665E-2</v>
      </c>
      <c r="AA366" s="17">
        <v>6.3706896867537499E-2</v>
      </c>
      <c r="AB366" s="17"/>
      <c r="AC366" s="17">
        <v>6.14633316955231E-2</v>
      </c>
      <c r="AD366" s="17">
        <v>4.6329421627798302E-2</v>
      </c>
      <c r="AE366" s="17">
        <v>4.8345812274635601E-2</v>
      </c>
      <c r="AF366" s="17"/>
      <c r="AG366" s="17">
        <v>6.39874762474993E-2</v>
      </c>
      <c r="AH366" s="17">
        <v>7.34072377974256E-3</v>
      </c>
      <c r="AI366" s="17">
        <v>8.0409811138623097E-2</v>
      </c>
      <c r="AJ366" s="17">
        <v>5.8544695951112301E-2</v>
      </c>
      <c r="AK366" s="17"/>
      <c r="AL366" s="17">
        <v>5.3919410342508398E-2</v>
      </c>
      <c r="AM366" s="17">
        <v>5.7801338157954199E-2</v>
      </c>
      <c r="AN366" s="17">
        <v>4.2268141110862301E-2</v>
      </c>
      <c r="AO366" s="17">
        <v>4.6116730787093697E-2</v>
      </c>
      <c r="AP366" s="17">
        <v>3.0086617250116E-2</v>
      </c>
      <c r="AQ366" s="17"/>
      <c r="AR366" s="17">
        <v>4.4829185532851402E-2</v>
      </c>
      <c r="AS366" s="17">
        <v>6.1807403405467497E-2</v>
      </c>
      <c r="AT366" s="17">
        <v>4.6385855384507402E-2</v>
      </c>
      <c r="AU366" s="17">
        <v>4.7479266236818599E-2</v>
      </c>
      <c r="AV366" s="17">
        <v>3.7211739390907397E-2</v>
      </c>
      <c r="AW366" s="17"/>
      <c r="AX366" s="17">
        <v>4.0294190023500397E-2</v>
      </c>
      <c r="AY366" s="17">
        <v>5.0213196521832301E-2</v>
      </c>
      <c r="AZ366" s="17">
        <v>5.7747996503762E-2</v>
      </c>
      <c r="BA366" s="17">
        <v>4.7181104178011801E-2</v>
      </c>
      <c r="BB366" s="17">
        <v>7.2668199713285003E-2</v>
      </c>
      <c r="BC366" s="17">
        <v>4.6503264554129398E-2</v>
      </c>
      <c r="BD366" s="17"/>
      <c r="BE366" s="17">
        <v>4.8368895346269897E-2</v>
      </c>
      <c r="BF366" s="17">
        <v>5.0937130267960602E-2</v>
      </c>
      <c r="BG366" s="17">
        <v>5.3932730251518401E-2</v>
      </c>
      <c r="BH366" s="17"/>
      <c r="BI366" s="17">
        <v>4.7381290281103598E-2</v>
      </c>
      <c r="BJ366" s="17">
        <v>5.1388465238813699E-2</v>
      </c>
      <c r="BK366" s="17"/>
      <c r="BL366" s="17">
        <v>5.7331766138350101E-2</v>
      </c>
      <c r="BM366" s="17">
        <v>3.9427940731400199E-2</v>
      </c>
      <c r="BN366" s="17">
        <v>4.2196052196489399E-2</v>
      </c>
      <c r="BO366" s="17">
        <v>6.6746314374139998E-2</v>
      </c>
      <c r="BP366" s="17">
        <v>5.1527257338705099E-2</v>
      </c>
      <c r="BQ366" s="17"/>
      <c r="BR366" s="17">
        <v>5.2183828646370702E-2</v>
      </c>
      <c r="BS366" s="17">
        <v>4.0394625909391503E-2</v>
      </c>
      <c r="BT366" s="17">
        <v>4.78004074843731E-2</v>
      </c>
      <c r="BU366" s="17">
        <v>4.5148143197943802E-2</v>
      </c>
      <c r="BV366" s="17"/>
      <c r="BW366" s="17">
        <v>5.0373665293040402E-2</v>
      </c>
      <c r="BX366" s="17">
        <v>5.9505135287562003E-2</v>
      </c>
      <c r="BY366" s="17">
        <v>4.8453675870379402E-2</v>
      </c>
      <c r="BZ366" s="17">
        <v>5.6654702828652599E-2</v>
      </c>
      <c r="CA366" s="17">
        <v>3.75009165713618E-2</v>
      </c>
      <c r="CB366" s="17"/>
      <c r="CC366" s="17">
        <v>2.5918941234081401E-2</v>
      </c>
      <c r="CD366" s="17">
        <v>4.9909476195344998E-2</v>
      </c>
      <c r="CE366" s="17">
        <v>5.28947287650346E-2</v>
      </c>
      <c r="CF366" s="17">
        <v>4.34841423507163E-2</v>
      </c>
      <c r="CG366" s="17">
        <v>6.6005826828652206E-2</v>
      </c>
      <c r="CH366" s="17">
        <v>4.3274453438341597E-2</v>
      </c>
      <c r="CI366" s="17">
        <v>5.9532873942356901E-2</v>
      </c>
      <c r="CJ366" s="17">
        <v>3.77204998923336E-2</v>
      </c>
      <c r="CK366" s="17">
        <v>5.6831344219957301E-2</v>
      </c>
      <c r="CL366" s="17">
        <v>7.1798060999283E-2</v>
      </c>
    </row>
    <row r="367" spans="2:90" x14ac:dyDescent="0.25">
      <c r="B367" t="s">
        <v>270</v>
      </c>
      <c r="C367" s="17">
        <v>4.7576113293399697E-2</v>
      </c>
      <c r="D367" s="17">
        <v>5.0343999048035298E-2</v>
      </c>
      <c r="E367" s="17">
        <v>4.5190752063525498E-2</v>
      </c>
      <c r="F367" s="17"/>
      <c r="G367" s="17">
        <v>6.1120159702132297E-2</v>
      </c>
      <c r="H367" s="17">
        <v>4.53570802266451E-2</v>
      </c>
      <c r="I367" s="17">
        <v>5.4252067837202801E-2</v>
      </c>
      <c r="J367" s="17">
        <v>5.0215027880676097E-2</v>
      </c>
      <c r="K367" s="17">
        <v>4.5733294474856898E-2</v>
      </c>
      <c r="L367" s="17">
        <v>3.7838555447594603E-2</v>
      </c>
      <c r="M367" s="17"/>
      <c r="N367" s="17">
        <v>5.1477005261147499E-2</v>
      </c>
      <c r="O367" s="17">
        <v>4.7570798075938801E-2</v>
      </c>
      <c r="P367" s="17">
        <v>4.8330099217600897E-2</v>
      </c>
      <c r="Q367" s="17">
        <v>4.34113022101308E-2</v>
      </c>
      <c r="R367" s="17"/>
      <c r="S367" s="17">
        <v>3.5661655517694499E-2</v>
      </c>
      <c r="T367" s="17">
        <v>5.9723407191078298E-2</v>
      </c>
      <c r="U367" s="17">
        <v>5.79706798268513E-2</v>
      </c>
      <c r="V367" s="17">
        <v>5.2500346156715401E-2</v>
      </c>
      <c r="W367" s="17">
        <v>3.7444192419499402E-2</v>
      </c>
      <c r="X367" s="17">
        <v>5.6795365521526302E-2</v>
      </c>
      <c r="Y367" s="17">
        <v>5.8349048136575397E-2</v>
      </c>
      <c r="Z367" s="17">
        <v>5.6117545229497703E-2</v>
      </c>
      <c r="AA367" s="17">
        <v>2.2439428207271499E-2</v>
      </c>
      <c r="AB367" s="17"/>
      <c r="AC367" s="17">
        <v>4.1209805409491797E-2</v>
      </c>
      <c r="AD367" s="17">
        <v>4.9955610919108898E-2</v>
      </c>
      <c r="AE367" s="17">
        <v>4.5678058487152097E-2</v>
      </c>
      <c r="AF367" s="17"/>
      <c r="AG367" s="17">
        <v>5.8265646894231998E-2</v>
      </c>
      <c r="AH367" s="17">
        <v>9.5664961162346702E-3</v>
      </c>
      <c r="AI367" s="17">
        <v>7.9442176554948604E-2</v>
      </c>
      <c r="AJ367" s="17">
        <v>4.7394748384317099E-2</v>
      </c>
      <c r="AK367" s="17"/>
      <c r="AL367" s="17">
        <v>3.8164508634615499E-2</v>
      </c>
      <c r="AM367" s="17">
        <v>5.0902203000973797E-2</v>
      </c>
      <c r="AN367" s="17">
        <v>5.0731060416436602E-2</v>
      </c>
      <c r="AO367" s="17">
        <v>3.9724538570683803E-2</v>
      </c>
      <c r="AP367" s="17">
        <v>9.1283803899321295E-2</v>
      </c>
      <c r="AQ367" s="17"/>
      <c r="AR367" s="17">
        <v>4.55564980384493E-2</v>
      </c>
      <c r="AS367" s="17">
        <v>5.0214367056379799E-2</v>
      </c>
      <c r="AT367" s="17">
        <v>4.8480716681861297E-2</v>
      </c>
      <c r="AU367" s="17">
        <v>5.4220511239344002E-2</v>
      </c>
      <c r="AV367" s="17">
        <v>3.7090061199125703E-2</v>
      </c>
      <c r="AW367" s="17"/>
      <c r="AX367" s="17">
        <v>4.1975484305690799E-2</v>
      </c>
      <c r="AY367" s="17">
        <v>5.1755129844656599E-2</v>
      </c>
      <c r="AZ367" s="17">
        <v>5.8595060176646403E-2</v>
      </c>
      <c r="BA367" s="17">
        <v>4.3670628226857598E-2</v>
      </c>
      <c r="BB367" s="17">
        <v>3.6631214956856603E-2</v>
      </c>
      <c r="BC367" s="17">
        <v>5.9105746827608899E-2</v>
      </c>
      <c r="BD367" s="17"/>
      <c r="BE367" s="17">
        <v>4.4497263004025803E-2</v>
      </c>
      <c r="BF367" s="17">
        <v>5.3780437156918097E-2</v>
      </c>
      <c r="BG367" s="17">
        <v>4.5773255914177101E-2</v>
      </c>
      <c r="BH367" s="17"/>
      <c r="BI367" s="17">
        <v>5.5591265543303597E-2</v>
      </c>
      <c r="BJ367" s="17">
        <v>4.5541248110374202E-2</v>
      </c>
      <c r="BK367" s="17"/>
      <c r="BL367" s="17">
        <v>4.4501249525438602E-2</v>
      </c>
      <c r="BM367" s="17">
        <v>5.09930775182416E-2</v>
      </c>
      <c r="BN367" s="17">
        <v>5.0363374359790297E-2</v>
      </c>
      <c r="BO367" s="17">
        <v>3.35623276214373E-2</v>
      </c>
      <c r="BP367" s="17">
        <v>5.99575036944201E-2</v>
      </c>
      <c r="BQ367" s="17"/>
      <c r="BR367" s="17">
        <v>4.8314088483695901E-2</v>
      </c>
      <c r="BS367" s="17">
        <v>2.60964895962131E-2</v>
      </c>
      <c r="BT367" s="17">
        <v>4.6183957615068001E-2</v>
      </c>
      <c r="BU367" s="17">
        <v>6.4045867004523499E-2</v>
      </c>
      <c r="BV367" s="17"/>
      <c r="BW367" s="17">
        <v>4.8340182845747301E-2</v>
      </c>
      <c r="BX367" s="17">
        <v>5.018162733216E-2</v>
      </c>
      <c r="BY367" s="17">
        <v>4.3336327711289403E-2</v>
      </c>
      <c r="BZ367" s="17">
        <v>4.5295106524411599E-2</v>
      </c>
      <c r="CA367" s="17">
        <v>4.4877640381389798E-2</v>
      </c>
      <c r="CB367" s="17"/>
      <c r="CC367" s="17">
        <v>4.5133021406419303E-2</v>
      </c>
      <c r="CD367" s="17">
        <v>4.5873056149828603E-2</v>
      </c>
      <c r="CE367" s="17">
        <v>3.99259512835997E-2</v>
      </c>
      <c r="CF367" s="17">
        <v>4.9196963553597199E-2</v>
      </c>
      <c r="CG367" s="17">
        <v>5.30204423455043E-2</v>
      </c>
      <c r="CH367" s="17">
        <v>2.9346908825998001E-2</v>
      </c>
      <c r="CI367" s="17">
        <v>5.0126609806664099E-2</v>
      </c>
      <c r="CJ367" s="17">
        <v>4.70321269802811E-2</v>
      </c>
      <c r="CK367" s="17">
        <v>3.6910312157741799E-2</v>
      </c>
      <c r="CL367" s="17">
        <v>7.4258194280443099E-2</v>
      </c>
    </row>
    <row r="368" spans="2:90" x14ac:dyDescent="0.25">
      <c r="B368" t="s">
        <v>271</v>
      </c>
      <c r="C368" s="17">
        <v>4.2177007881024298E-2</v>
      </c>
      <c r="D368" s="17">
        <v>4.7015664170364901E-2</v>
      </c>
      <c r="E368" s="17">
        <v>3.78303177293908E-2</v>
      </c>
      <c r="F368" s="17"/>
      <c r="G368" s="17">
        <v>7.6669028175199702E-2</v>
      </c>
      <c r="H368" s="17">
        <v>6.7964551893936007E-2</v>
      </c>
      <c r="I368" s="17">
        <v>3.2652064752920699E-2</v>
      </c>
      <c r="J368" s="17">
        <v>3.4935383883747E-2</v>
      </c>
      <c r="K368" s="17">
        <v>3.0309745571796401E-2</v>
      </c>
      <c r="L368" s="17">
        <v>2.7847196973357399E-2</v>
      </c>
      <c r="M368" s="17"/>
      <c r="N368" s="17">
        <v>4.2474780079422902E-2</v>
      </c>
      <c r="O368" s="17">
        <v>4.3487065921705301E-2</v>
      </c>
      <c r="P368" s="17">
        <v>4.0181959061286097E-2</v>
      </c>
      <c r="Q368" s="17">
        <v>4.2129508354013002E-2</v>
      </c>
      <c r="R368" s="17"/>
      <c r="S368" s="17">
        <v>5.2590818976500898E-2</v>
      </c>
      <c r="T368" s="17">
        <v>3.9836394171911697E-2</v>
      </c>
      <c r="U368" s="17">
        <v>4.5869756787541398E-2</v>
      </c>
      <c r="V368" s="17">
        <v>2.70871277458073E-2</v>
      </c>
      <c r="W368" s="17">
        <v>3.7621257391354801E-2</v>
      </c>
      <c r="X368" s="17">
        <v>4.2213159556906299E-2</v>
      </c>
      <c r="Y368" s="17">
        <v>2.67495096189907E-2</v>
      </c>
      <c r="Z368" s="17">
        <v>4.4963737195521103E-2</v>
      </c>
      <c r="AA368" s="17">
        <v>5.6031200104137098E-2</v>
      </c>
      <c r="AB368" s="17"/>
      <c r="AC368" s="17">
        <v>3.3551275457491397E-2</v>
      </c>
      <c r="AD368" s="17">
        <v>4.0775106836785098E-2</v>
      </c>
      <c r="AE368" s="17">
        <v>4.4785684629509902E-2</v>
      </c>
      <c r="AF368" s="17"/>
      <c r="AG368" s="17">
        <v>5.2010952774015802E-2</v>
      </c>
      <c r="AH368" s="17">
        <v>1.3613961929005601E-2</v>
      </c>
      <c r="AI368" s="17">
        <v>7.9382905543723598E-2</v>
      </c>
      <c r="AJ368" s="17">
        <v>2.76318248098553E-2</v>
      </c>
      <c r="AK368" s="17"/>
      <c r="AL368" s="17">
        <v>3.6838899045285901E-2</v>
      </c>
      <c r="AM368" s="17">
        <v>4.6441416477536197E-2</v>
      </c>
      <c r="AN368" s="17">
        <v>4.04431876286791E-2</v>
      </c>
      <c r="AO368" s="17">
        <v>5.2821945244724403E-2</v>
      </c>
      <c r="AP368" s="17">
        <v>3.0485728197604599E-2</v>
      </c>
      <c r="AQ368" s="17"/>
      <c r="AR368" s="17">
        <v>2.6996066794230601E-2</v>
      </c>
      <c r="AS368" s="17">
        <v>4.5133058608501801E-2</v>
      </c>
      <c r="AT368" s="17">
        <v>4.2913911403772799E-2</v>
      </c>
      <c r="AU368" s="17">
        <v>4.4807500479544397E-2</v>
      </c>
      <c r="AV368" s="17">
        <v>4.3306812714990497E-2</v>
      </c>
      <c r="AW368" s="17"/>
      <c r="AX368" s="17">
        <v>5.6062675872624201E-2</v>
      </c>
      <c r="AY368" s="17">
        <v>3.5717303072019702E-2</v>
      </c>
      <c r="AZ368" s="17">
        <v>5.8180211889522701E-2</v>
      </c>
      <c r="BA368" s="17">
        <v>3.80005266421636E-2</v>
      </c>
      <c r="BB368" s="17">
        <v>2.0371512024454998E-2</v>
      </c>
      <c r="BC368" s="17">
        <v>4.1943388706025299E-2</v>
      </c>
      <c r="BD368" s="17"/>
      <c r="BE368" s="17">
        <v>4.9054190995345602E-2</v>
      </c>
      <c r="BF368" s="17">
        <v>4.3707067317004397E-2</v>
      </c>
      <c r="BG368" s="17">
        <v>3.0977103454732601E-2</v>
      </c>
      <c r="BH368" s="17"/>
      <c r="BI368" s="17">
        <v>3.4844715746185001E-2</v>
      </c>
      <c r="BJ368" s="17">
        <v>4.4038510384253098E-2</v>
      </c>
      <c r="BK368" s="17"/>
      <c r="BL368" s="17">
        <v>3.4490448342763401E-2</v>
      </c>
      <c r="BM368" s="17">
        <v>4.1806218452254199E-2</v>
      </c>
      <c r="BN368" s="17">
        <v>4.2526350097581801E-2</v>
      </c>
      <c r="BO368" s="17">
        <v>5.8747036382846403E-2</v>
      </c>
      <c r="BP368" s="17">
        <v>4.4946263724498003E-2</v>
      </c>
      <c r="BQ368" s="17"/>
      <c r="BR368" s="17">
        <v>3.8486514985027399E-2</v>
      </c>
      <c r="BS368" s="17">
        <v>6.9761634580481902E-2</v>
      </c>
      <c r="BT368" s="17">
        <v>3.4175988617627898E-2</v>
      </c>
      <c r="BU368" s="17">
        <v>8.3550597253971196E-2</v>
      </c>
      <c r="BV368" s="17"/>
      <c r="BW368" s="17">
        <v>5.0389591239923703E-2</v>
      </c>
      <c r="BX368" s="17">
        <v>3.4479235063235698E-2</v>
      </c>
      <c r="BY368" s="17">
        <v>4.5751108149712401E-2</v>
      </c>
      <c r="BZ368" s="17">
        <v>3.9163575189492497E-2</v>
      </c>
      <c r="CA368" s="17">
        <v>3.5590996467340298E-2</v>
      </c>
      <c r="CB368" s="17"/>
      <c r="CC368" s="17">
        <v>4.1070493119298501E-2</v>
      </c>
      <c r="CD368" s="17">
        <v>2.8492957349736999E-2</v>
      </c>
      <c r="CE368" s="17">
        <v>6.2268517793975402E-2</v>
      </c>
      <c r="CF368" s="17">
        <v>4.4413281970851502E-2</v>
      </c>
      <c r="CG368" s="17">
        <v>4.29501461845666E-2</v>
      </c>
      <c r="CH368" s="17">
        <v>3.3639998824693103E-2</v>
      </c>
      <c r="CI368" s="17">
        <v>5.0539796852546497E-2</v>
      </c>
      <c r="CJ368" s="17">
        <v>1.71008488089716E-2</v>
      </c>
      <c r="CK368" s="17">
        <v>3.1832608270610602E-2</v>
      </c>
      <c r="CL368" s="17">
        <v>5.4947906383335202E-2</v>
      </c>
    </row>
    <row r="369" spans="2:90" x14ac:dyDescent="0.25">
      <c r="B369" t="s">
        <v>272</v>
      </c>
      <c r="C369" s="17">
        <v>8.5818568841458595E-2</v>
      </c>
      <c r="D369" s="17">
        <v>8.4055505181025697E-2</v>
      </c>
      <c r="E369" s="17">
        <v>8.7838642052038701E-2</v>
      </c>
      <c r="F369" s="17"/>
      <c r="G369" s="17">
        <v>0.13883604023152099</v>
      </c>
      <c r="H369" s="17">
        <v>8.6599288019166401E-2</v>
      </c>
      <c r="I369" s="17">
        <v>0.101522786498237</v>
      </c>
      <c r="J369" s="17">
        <v>8.0797469201783295E-2</v>
      </c>
      <c r="K369" s="17">
        <v>7.8933706802093606E-2</v>
      </c>
      <c r="L369" s="17">
        <v>5.8824494719405901E-2</v>
      </c>
      <c r="M369" s="17"/>
      <c r="N369" s="17">
        <v>9.1134027117644095E-2</v>
      </c>
      <c r="O369" s="17">
        <v>7.8789269986008895E-2</v>
      </c>
      <c r="P369" s="17">
        <v>8.7877014239771997E-2</v>
      </c>
      <c r="Q369" s="17">
        <v>8.5131899860353202E-2</v>
      </c>
      <c r="R369" s="17"/>
      <c r="S369" s="17">
        <v>0.109698565369285</v>
      </c>
      <c r="T369" s="17">
        <v>8.1427163038141598E-2</v>
      </c>
      <c r="U369" s="17">
        <v>9.8765261239932595E-2</v>
      </c>
      <c r="V369" s="17">
        <v>8.8449541527138895E-2</v>
      </c>
      <c r="W369" s="17">
        <v>6.5964496653605903E-2</v>
      </c>
      <c r="X369" s="17">
        <v>8.7176664097298101E-2</v>
      </c>
      <c r="Y369" s="17">
        <v>6.9314694378804706E-2</v>
      </c>
      <c r="Z369" s="17">
        <v>0.102684209655199</v>
      </c>
      <c r="AA369" s="17">
        <v>6.8491886349675596E-2</v>
      </c>
      <c r="AB369" s="17"/>
      <c r="AC369" s="17">
        <v>5.27372261302749E-2</v>
      </c>
      <c r="AD369" s="17">
        <v>9.63712381480306E-2</v>
      </c>
      <c r="AE369" s="17">
        <v>0.117989012492057</v>
      </c>
      <c r="AF369" s="17"/>
      <c r="AG369" s="17">
        <v>6.3334045530563696E-2</v>
      </c>
      <c r="AH369" s="17">
        <v>4.9671399849952703E-2</v>
      </c>
      <c r="AI369" s="17">
        <v>0.148120639480502</v>
      </c>
      <c r="AJ369" s="17">
        <v>6.3376868325902794E-2</v>
      </c>
      <c r="AK369" s="17"/>
      <c r="AL369" s="17">
        <v>6.8346861419773905E-2</v>
      </c>
      <c r="AM369" s="17">
        <v>8.4726417932563095E-2</v>
      </c>
      <c r="AN369" s="17">
        <v>9.4434361248536297E-2</v>
      </c>
      <c r="AO369" s="17">
        <v>9.9951320227048696E-2</v>
      </c>
      <c r="AP369" s="17">
        <v>5.9107723638568102E-2</v>
      </c>
      <c r="AQ369" s="17"/>
      <c r="AR369" s="17">
        <v>0.10770725153088</v>
      </c>
      <c r="AS369" s="17">
        <v>7.5433967522721204E-2</v>
      </c>
      <c r="AT369" s="17">
        <v>9.5836831016287996E-2</v>
      </c>
      <c r="AU369" s="17">
        <v>7.9049965162665797E-2</v>
      </c>
      <c r="AV369" s="17">
        <v>6.9194912643803494E-2</v>
      </c>
      <c r="AW369" s="17"/>
      <c r="AX369" s="17">
        <v>0.124524963505195</v>
      </c>
      <c r="AY369" s="17">
        <v>7.4815366738211597E-2</v>
      </c>
      <c r="AZ369" s="17">
        <v>7.7870592070693995E-2</v>
      </c>
      <c r="BA369" s="17">
        <v>8.2725290507452295E-2</v>
      </c>
      <c r="BB369" s="17">
        <v>5.4234011153838801E-2</v>
      </c>
      <c r="BC369" s="17">
        <v>7.6186574975308397E-2</v>
      </c>
      <c r="BD369" s="17"/>
      <c r="BE369" s="17">
        <v>9.0848831373084304E-2</v>
      </c>
      <c r="BF369" s="17">
        <v>9.7250395463783598E-2</v>
      </c>
      <c r="BG369" s="17">
        <v>6.74330336950454E-2</v>
      </c>
      <c r="BH369" s="17"/>
      <c r="BI369" s="17">
        <v>6.8715002412111106E-2</v>
      </c>
      <c r="BJ369" s="17">
        <v>9.0160776044454605E-2</v>
      </c>
      <c r="BK369" s="17"/>
      <c r="BL369" s="17">
        <v>7.0607240643937003E-2</v>
      </c>
      <c r="BM369" s="17">
        <v>8.6919281907307105E-2</v>
      </c>
      <c r="BN369" s="17">
        <v>0.104228218848121</v>
      </c>
      <c r="BO369" s="17">
        <v>9.1245836090850393E-2</v>
      </c>
      <c r="BP369" s="17">
        <v>0.107462599306391</v>
      </c>
      <c r="BQ369" s="17"/>
      <c r="BR369" s="17">
        <v>7.8015519374920295E-2</v>
      </c>
      <c r="BS369" s="17">
        <v>9.4786569372576193E-2</v>
      </c>
      <c r="BT369" s="17">
        <v>0.178042950619547</v>
      </c>
      <c r="BU369" s="17">
        <v>9.34583319075874E-2</v>
      </c>
      <c r="BV369" s="17"/>
      <c r="BW369" s="17">
        <v>8.6656318972677296E-2</v>
      </c>
      <c r="BX369" s="17">
        <v>7.4795219866386403E-2</v>
      </c>
      <c r="BY369" s="17">
        <v>9.9057117660575802E-2</v>
      </c>
      <c r="BZ369" s="17">
        <v>8.9208985984905106E-2</v>
      </c>
      <c r="CA369" s="17">
        <v>7.7072494531417096E-2</v>
      </c>
      <c r="CB369" s="17"/>
      <c r="CC369" s="17">
        <v>8.6013352136848006E-2</v>
      </c>
      <c r="CD369" s="17">
        <v>8.0928649063085306E-2</v>
      </c>
      <c r="CE369" s="17">
        <v>0.114301576513671</v>
      </c>
      <c r="CF369" s="17">
        <v>8.1753630567786104E-2</v>
      </c>
      <c r="CG369" s="17">
        <v>7.1705035852036803E-2</v>
      </c>
      <c r="CH369" s="17">
        <v>8.0249997326195699E-2</v>
      </c>
      <c r="CI369" s="17">
        <v>0.100224431295497</v>
      </c>
      <c r="CJ369" s="17">
        <v>9.2528945735363605E-2</v>
      </c>
      <c r="CK369" s="17">
        <v>8.6936433321072898E-2</v>
      </c>
      <c r="CL369" s="17">
        <v>5.0157348347893899E-2</v>
      </c>
    </row>
    <row r="370" spans="2:90" x14ac:dyDescent="0.25">
      <c r="B370" t="s">
        <v>273</v>
      </c>
      <c r="C370" s="17">
        <v>5.07904126319123E-2</v>
      </c>
      <c r="D370" s="17">
        <v>5.1872263840984298E-2</v>
      </c>
      <c r="E370" s="17">
        <v>4.9576512140570503E-2</v>
      </c>
      <c r="F370" s="17"/>
      <c r="G370" s="17">
        <v>7.7452559048147407E-2</v>
      </c>
      <c r="H370" s="17">
        <v>7.3190575061146998E-2</v>
      </c>
      <c r="I370" s="17">
        <v>6.2978526625464604E-2</v>
      </c>
      <c r="J370" s="17">
        <v>4.6670279174974898E-2</v>
      </c>
      <c r="K370" s="17">
        <v>3.1226526606965399E-2</v>
      </c>
      <c r="L370" s="17">
        <v>3.02882845296473E-2</v>
      </c>
      <c r="M370" s="17"/>
      <c r="N370" s="17">
        <v>6.3323089457847703E-2</v>
      </c>
      <c r="O370" s="17">
        <v>5.64806045861748E-2</v>
      </c>
      <c r="P370" s="17">
        <v>3.7009422698793197E-2</v>
      </c>
      <c r="Q370" s="17">
        <v>4.4219298806141998E-2</v>
      </c>
      <c r="R370" s="17"/>
      <c r="S370" s="17">
        <v>7.0833413418608299E-2</v>
      </c>
      <c r="T370" s="17">
        <v>5.1212337388890798E-2</v>
      </c>
      <c r="U370" s="17">
        <v>4.9030626685896597E-2</v>
      </c>
      <c r="V370" s="17">
        <v>4.3282428928220901E-2</v>
      </c>
      <c r="W370" s="17">
        <v>4.4034957716217002E-2</v>
      </c>
      <c r="X370" s="17">
        <v>5.8887691623906301E-2</v>
      </c>
      <c r="Y370" s="17">
        <v>4.5493726558258597E-2</v>
      </c>
      <c r="Z370" s="17">
        <v>2.5284322230093099E-2</v>
      </c>
      <c r="AA370" s="17">
        <v>4.5253756317331799E-2</v>
      </c>
      <c r="AB370" s="17"/>
      <c r="AC370" s="17">
        <v>3.4159915980254203E-2</v>
      </c>
      <c r="AD370" s="17">
        <v>6.1862499304296402E-2</v>
      </c>
      <c r="AE370" s="17">
        <v>5.3421145351619098E-2</v>
      </c>
      <c r="AF370" s="17"/>
      <c r="AG370" s="17">
        <v>5.2418873094685299E-2</v>
      </c>
      <c r="AH370" s="17">
        <v>5.1530073094537103E-2</v>
      </c>
      <c r="AI370" s="17">
        <v>8.8365564387733894E-2</v>
      </c>
      <c r="AJ370" s="17">
        <v>2.4917632734029301E-2</v>
      </c>
      <c r="AK370" s="17"/>
      <c r="AL370" s="17">
        <v>3.5779624340065902E-2</v>
      </c>
      <c r="AM370" s="17">
        <v>4.0679269096234698E-2</v>
      </c>
      <c r="AN370" s="17">
        <v>6.5220419939668303E-2</v>
      </c>
      <c r="AO370" s="17">
        <v>6.8453042498858599E-2</v>
      </c>
      <c r="AP370" s="17">
        <v>9.4615922360780702E-2</v>
      </c>
      <c r="AQ370" s="17"/>
      <c r="AR370" s="17">
        <v>4.6084227689981702E-2</v>
      </c>
      <c r="AS370" s="17">
        <v>4.7717236070829901E-2</v>
      </c>
      <c r="AT370" s="17">
        <v>4.5480760208826701E-2</v>
      </c>
      <c r="AU370" s="17">
        <v>6.2987468895224996E-2</v>
      </c>
      <c r="AV370" s="17">
        <v>7.9332150029490497E-2</v>
      </c>
      <c r="AW370" s="17"/>
      <c r="AX370" s="17">
        <v>7.5020557497112894E-2</v>
      </c>
      <c r="AY370" s="17">
        <v>4.4334793131767698E-2</v>
      </c>
      <c r="AZ370" s="17">
        <v>6.0085892808280597E-2</v>
      </c>
      <c r="BA370" s="17">
        <v>3.4691325382129899E-2</v>
      </c>
      <c r="BB370" s="17">
        <v>4.1852747742260901E-2</v>
      </c>
      <c r="BC370" s="17">
        <v>3.3881554847346E-2</v>
      </c>
      <c r="BD370" s="17"/>
      <c r="BE370" s="17">
        <v>5.6274658974480501E-2</v>
      </c>
      <c r="BF370" s="17">
        <v>7.0772433160681603E-2</v>
      </c>
      <c r="BG370" s="17">
        <v>2.5090178956524298E-2</v>
      </c>
      <c r="BH370" s="17"/>
      <c r="BI370" s="17">
        <v>3.8116143656778602E-2</v>
      </c>
      <c r="BJ370" s="17">
        <v>5.4008121772510298E-2</v>
      </c>
      <c r="BK370" s="17"/>
      <c r="BL370" s="17">
        <v>3.6150492402054799E-2</v>
      </c>
      <c r="BM370" s="17">
        <v>6.5199019502879402E-2</v>
      </c>
      <c r="BN370" s="17">
        <v>5.7941107432364497E-2</v>
      </c>
      <c r="BO370" s="17">
        <v>6.6639760067936094E-2</v>
      </c>
      <c r="BP370" s="17">
        <v>5.2719799683363301E-2</v>
      </c>
      <c r="BQ370" s="17"/>
      <c r="BR370" s="17">
        <v>4.1973287645782502E-2</v>
      </c>
      <c r="BS370" s="17">
        <v>9.2747139838480597E-2</v>
      </c>
      <c r="BT370" s="17">
        <v>8.4088992910039698E-2</v>
      </c>
      <c r="BU370" s="17">
        <v>0.117541732490686</v>
      </c>
      <c r="BV370" s="17"/>
      <c r="BW370" s="17">
        <v>4.1641097447537703E-2</v>
      </c>
      <c r="BX370" s="17">
        <v>5.8327014949088402E-2</v>
      </c>
      <c r="BY370" s="17">
        <v>5.74865670752846E-2</v>
      </c>
      <c r="BZ370" s="17">
        <v>4.9382617403864001E-2</v>
      </c>
      <c r="CA370" s="17">
        <v>5.2346008643597897E-2</v>
      </c>
      <c r="CB370" s="17"/>
      <c r="CC370" s="17">
        <v>5.5896262596288E-2</v>
      </c>
      <c r="CD370" s="17">
        <v>5.9075836399608103E-2</v>
      </c>
      <c r="CE370" s="17">
        <v>6.3235930209440294E-2</v>
      </c>
      <c r="CF370" s="17">
        <v>5.37931465581927E-2</v>
      </c>
      <c r="CG370" s="17">
        <v>5.8081810031272899E-2</v>
      </c>
      <c r="CH370" s="17">
        <v>5.4472691448842099E-2</v>
      </c>
      <c r="CI370" s="17">
        <v>5.3465903618139098E-2</v>
      </c>
      <c r="CJ370" s="17">
        <v>4.3721304473497799E-2</v>
      </c>
      <c r="CK370" s="17">
        <v>4.3351590006776103E-2</v>
      </c>
      <c r="CL370" s="17">
        <v>2.9303984974257902E-2</v>
      </c>
    </row>
    <row r="371" spans="2:90" x14ac:dyDescent="0.25">
      <c r="B371" t="s">
        <v>274</v>
      </c>
      <c r="C371" s="17">
        <v>6.1302156754508598E-2</v>
      </c>
      <c r="D371" s="17">
        <v>6.80905527333968E-2</v>
      </c>
      <c r="E371" s="17">
        <v>5.5213148063659602E-2</v>
      </c>
      <c r="F371" s="17"/>
      <c r="G371" s="17">
        <v>8.9086254712587007E-2</v>
      </c>
      <c r="H371" s="17">
        <v>8.13872849641189E-2</v>
      </c>
      <c r="I371" s="17">
        <v>6.8443436339120603E-2</v>
      </c>
      <c r="J371" s="17">
        <v>8.8614088912959799E-2</v>
      </c>
      <c r="K371" s="17">
        <v>4.4363593649682197E-2</v>
      </c>
      <c r="L371" s="17">
        <v>2.12735776849962E-2</v>
      </c>
      <c r="M371" s="17"/>
      <c r="N371" s="17">
        <v>7.2061537603864398E-2</v>
      </c>
      <c r="O371" s="17">
        <v>5.6239183680329499E-2</v>
      </c>
      <c r="P371" s="17">
        <v>6.3459776022445402E-2</v>
      </c>
      <c r="Q371" s="17">
        <v>5.29984031462883E-2</v>
      </c>
      <c r="R371" s="17"/>
      <c r="S371" s="17">
        <v>8.8314956187645996E-2</v>
      </c>
      <c r="T371" s="17">
        <v>4.2511174864159E-2</v>
      </c>
      <c r="U371" s="17">
        <v>4.3635073701782198E-2</v>
      </c>
      <c r="V371" s="17">
        <v>5.52865300262637E-2</v>
      </c>
      <c r="W371" s="17">
        <v>6.1341858042359303E-2</v>
      </c>
      <c r="X371" s="17">
        <v>6.6063523958696496E-2</v>
      </c>
      <c r="Y371" s="17">
        <v>6.8354815701882995E-2</v>
      </c>
      <c r="Z371" s="17">
        <v>4.7037347699652302E-2</v>
      </c>
      <c r="AA371" s="17">
        <v>6.7358335923605003E-2</v>
      </c>
      <c r="AB371" s="17"/>
      <c r="AC371" s="17">
        <v>3.8980168712977999E-2</v>
      </c>
      <c r="AD371" s="17">
        <v>7.9627044973897096E-2</v>
      </c>
      <c r="AE371" s="17">
        <v>7.0397378095104393E-2</v>
      </c>
      <c r="AF371" s="17"/>
      <c r="AG371" s="17">
        <v>3.5840528002412102E-2</v>
      </c>
      <c r="AH371" s="17">
        <v>8.5220244998799793E-2</v>
      </c>
      <c r="AI371" s="17">
        <v>0.112434999862333</v>
      </c>
      <c r="AJ371" s="17">
        <v>3.7550703401271902E-2</v>
      </c>
      <c r="AK371" s="17"/>
      <c r="AL371" s="17">
        <v>4.9392500614441497E-2</v>
      </c>
      <c r="AM371" s="17">
        <v>6.5735314567945499E-2</v>
      </c>
      <c r="AN371" s="17">
        <v>8.1927965530622704E-2</v>
      </c>
      <c r="AO371" s="17">
        <v>7.7549343854462105E-2</v>
      </c>
      <c r="AP371" s="17">
        <v>1.40920285308655E-2</v>
      </c>
      <c r="AQ371" s="17"/>
      <c r="AR371" s="17">
        <v>5.8413434243348397E-2</v>
      </c>
      <c r="AS371" s="17">
        <v>5.5847283901146197E-2</v>
      </c>
      <c r="AT371" s="17">
        <v>5.9183925867693797E-2</v>
      </c>
      <c r="AU371" s="17">
        <v>7.5396980476327397E-2</v>
      </c>
      <c r="AV371" s="17">
        <v>6.5746267132791303E-2</v>
      </c>
      <c r="AW371" s="17"/>
      <c r="AX371" s="17">
        <v>8.3879058174478702E-2</v>
      </c>
      <c r="AY371" s="17">
        <v>6.2654568327512206E-2</v>
      </c>
      <c r="AZ371" s="17">
        <v>4.6265923524650601E-2</v>
      </c>
      <c r="BA371" s="17">
        <v>5.2715116630389199E-2</v>
      </c>
      <c r="BB371" s="17">
        <v>5.1506201770525999E-2</v>
      </c>
      <c r="BC371" s="17">
        <v>4.0187097942241901E-2</v>
      </c>
      <c r="BD371" s="17"/>
      <c r="BE371" s="17">
        <v>7.2554751330552406E-2</v>
      </c>
      <c r="BF371" s="17">
        <v>7.0188733564246306E-2</v>
      </c>
      <c r="BG371" s="17">
        <v>3.89630084887191E-2</v>
      </c>
      <c r="BH371" s="17"/>
      <c r="BI371" s="17">
        <v>6.59725342693471E-2</v>
      </c>
      <c r="BJ371" s="17">
        <v>6.0116453938115599E-2</v>
      </c>
      <c r="BK371" s="17"/>
      <c r="BL371" s="17">
        <v>4.7272666570944498E-2</v>
      </c>
      <c r="BM371" s="17">
        <v>6.8463270219241396E-2</v>
      </c>
      <c r="BN371" s="17">
        <v>9.2284060877282803E-2</v>
      </c>
      <c r="BO371" s="17">
        <v>3.68099996379233E-2</v>
      </c>
      <c r="BP371" s="17">
        <v>8.3662074492232993E-2</v>
      </c>
      <c r="BQ371" s="17"/>
      <c r="BR371" s="17">
        <v>5.5584286354960599E-2</v>
      </c>
      <c r="BS371" s="17">
        <v>0.10356957815282</v>
      </c>
      <c r="BT371" s="17">
        <v>9.0318085186879102E-2</v>
      </c>
      <c r="BU371" s="17">
        <v>7.8412251152871607E-2</v>
      </c>
      <c r="BV371" s="17"/>
      <c r="BW371" s="17">
        <v>4.6783570136163598E-2</v>
      </c>
      <c r="BX371" s="17">
        <v>6.6087523175091104E-2</v>
      </c>
      <c r="BY371" s="17">
        <v>5.71690458119683E-2</v>
      </c>
      <c r="BZ371" s="17">
        <v>6.5856298549685596E-2</v>
      </c>
      <c r="CA371" s="17">
        <v>7.1787805458732298E-2</v>
      </c>
      <c r="CB371" s="17"/>
      <c r="CC371" s="17">
        <v>6.1687579676194301E-2</v>
      </c>
      <c r="CD371" s="17">
        <v>8.9681314828569295E-2</v>
      </c>
      <c r="CE371" s="17">
        <v>5.4572883179206701E-2</v>
      </c>
      <c r="CF371" s="17">
        <v>7.6926742889013203E-2</v>
      </c>
      <c r="CG371" s="17">
        <v>6.9585412086699605E-2</v>
      </c>
      <c r="CH371" s="17">
        <v>7.2830139497585197E-2</v>
      </c>
      <c r="CI371" s="17">
        <v>7.1662045439469302E-2</v>
      </c>
      <c r="CJ371" s="17">
        <v>2.93501815090161E-2</v>
      </c>
      <c r="CK371" s="17">
        <v>4.2499293609257201E-2</v>
      </c>
      <c r="CL371" s="17">
        <v>3.6171491796829401E-2</v>
      </c>
    </row>
    <row r="372" spans="2:90" x14ac:dyDescent="0.25">
      <c r="B372" t="s">
        <v>275</v>
      </c>
      <c r="C372" s="17">
        <v>6.3691581249905302E-2</v>
      </c>
      <c r="D372" s="17">
        <v>6.5271106131817899E-2</v>
      </c>
      <c r="E372" s="17">
        <v>6.2487898465269601E-2</v>
      </c>
      <c r="F372" s="17"/>
      <c r="G372" s="17">
        <v>6.6985858667903395E-2</v>
      </c>
      <c r="H372" s="17">
        <v>0.119646049887617</v>
      </c>
      <c r="I372" s="17">
        <v>8.8699700259596601E-2</v>
      </c>
      <c r="J372" s="17">
        <v>6.7273306226044299E-2</v>
      </c>
      <c r="K372" s="17">
        <v>1.85891045010497E-2</v>
      </c>
      <c r="L372" s="17">
        <v>3.2148140138238301E-2</v>
      </c>
      <c r="M372" s="17"/>
      <c r="N372" s="17">
        <v>8.5708009951735595E-2</v>
      </c>
      <c r="O372" s="17">
        <v>8.4047090027507806E-2</v>
      </c>
      <c r="P372" s="17">
        <v>4.3108766009971503E-2</v>
      </c>
      <c r="Q372" s="17">
        <v>3.7806623528507603E-2</v>
      </c>
      <c r="R372" s="17"/>
      <c r="S372" s="17">
        <v>7.7233178018807802E-2</v>
      </c>
      <c r="T372" s="17">
        <v>5.5871634876362999E-2</v>
      </c>
      <c r="U372" s="17">
        <v>5.8653917522461803E-2</v>
      </c>
      <c r="V372" s="17">
        <v>5.5767037047106803E-2</v>
      </c>
      <c r="W372" s="17">
        <v>6.5301949295457004E-2</v>
      </c>
      <c r="X372" s="17">
        <v>5.1515224704082603E-2</v>
      </c>
      <c r="Y372" s="17">
        <v>5.1015222795998502E-2</v>
      </c>
      <c r="Z372" s="17">
        <v>8.6185071257128903E-2</v>
      </c>
      <c r="AA372" s="17">
        <v>7.7802404845835393E-2</v>
      </c>
      <c r="AB372" s="17"/>
      <c r="AC372" s="17">
        <v>3.6263331353209798E-2</v>
      </c>
      <c r="AD372" s="17">
        <v>9.4138672527183997E-2</v>
      </c>
      <c r="AE372" s="17">
        <v>5.7784021577887902E-2</v>
      </c>
      <c r="AF372" s="17"/>
      <c r="AG372" s="17">
        <v>2.5084740154568099E-2</v>
      </c>
      <c r="AH372" s="17">
        <v>0.171569086469336</v>
      </c>
      <c r="AI372" s="17">
        <v>6.0783516793150999E-2</v>
      </c>
      <c r="AJ372" s="17">
        <v>1.3684528843409E-2</v>
      </c>
      <c r="AK372" s="17"/>
      <c r="AL372" s="17">
        <v>4.3147738222894902E-2</v>
      </c>
      <c r="AM372" s="17">
        <v>5.2991632908351599E-2</v>
      </c>
      <c r="AN372" s="17">
        <v>8.8173845544864404E-2</v>
      </c>
      <c r="AO372" s="17">
        <v>0.10452374824214999</v>
      </c>
      <c r="AP372" s="17">
        <v>0.13019502585748</v>
      </c>
      <c r="AQ372" s="17"/>
      <c r="AR372" s="17">
        <v>4.1194697459677E-2</v>
      </c>
      <c r="AS372" s="17">
        <v>4.9031530340704503E-2</v>
      </c>
      <c r="AT372" s="17">
        <v>6.2794787350366393E-2</v>
      </c>
      <c r="AU372" s="17">
        <v>8.8389498939308794E-2</v>
      </c>
      <c r="AV372" s="17">
        <v>8.90500830051177E-2</v>
      </c>
      <c r="AW372" s="17"/>
      <c r="AX372" s="17">
        <v>7.6201638512762196E-2</v>
      </c>
      <c r="AY372" s="17">
        <v>7.6191786904942799E-2</v>
      </c>
      <c r="AZ372" s="17">
        <v>4.37404869676883E-2</v>
      </c>
      <c r="BA372" s="17">
        <v>5.1912143349987498E-2</v>
      </c>
      <c r="BB372" s="17">
        <v>5.8598633927878202E-2</v>
      </c>
      <c r="BC372" s="17">
        <v>3.0953684881839999E-2</v>
      </c>
      <c r="BD372" s="17"/>
      <c r="BE372" s="17">
        <v>6.4852136464656707E-2</v>
      </c>
      <c r="BF372" s="17">
        <v>8.9899695276720704E-2</v>
      </c>
      <c r="BG372" s="17">
        <v>3.8279598627574997E-2</v>
      </c>
      <c r="BH372" s="17"/>
      <c r="BI372" s="17">
        <v>6.4664426134401404E-2</v>
      </c>
      <c r="BJ372" s="17">
        <v>6.3444598020863205E-2</v>
      </c>
      <c r="BK372" s="17"/>
      <c r="BL372" s="17">
        <v>4.8973723442294101E-2</v>
      </c>
      <c r="BM372" s="17">
        <v>9.3537349543754797E-2</v>
      </c>
      <c r="BN372" s="17">
        <v>2.53264787698157E-2</v>
      </c>
      <c r="BO372" s="17">
        <v>7.3529328929445803E-2</v>
      </c>
      <c r="BP372" s="17">
        <v>7.3282600083968794E-2</v>
      </c>
      <c r="BQ372" s="17"/>
      <c r="BR372" s="17">
        <v>5.5650049569766401E-2</v>
      </c>
      <c r="BS372" s="17">
        <v>6.84839147208441E-2</v>
      </c>
      <c r="BT372" s="17">
        <v>0.138854756583174</v>
      </c>
      <c r="BU372" s="17">
        <v>0.120467510879669</v>
      </c>
      <c r="BV372" s="17"/>
      <c r="BW372" s="17">
        <v>6.7585196874428696E-2</v>
      </c>
      <c r="BX372" s="17">
        <v>7.0511767503530595E-2</v>
      </c>
      <c r="BY372" s="17">
        <v>5.4303289867954303E-2</v>
      </c>
      <c r="BZ372" s="17">
        <v>5.8963065772159297E-2</v>
      </c>
      <c r="CA372" s="17">
        <v>6.9083958321493805E-2</v>
      </c>
      <c r="CB372" s="17"/>
      <c r="CC372" s="17">
        <v>7.6305086918845494E-2</v>
      </c>
      <c r="CD372" s="17">
        <v>6.5687201384268701E-2</v>
      </c>
      <c r="CE372" s="17">
        <v>7.05435497884878E-2</v>
      </c>
      <c r="CF372" s="17">
        <v>5.2532096054123498E-2</v>
      </c>
      <c r="CG372" s="17">
        <v>6.2897514402828897E-2</v>
      </c>
      <c r="CH372" s="17">
        <v>6.2504928852850694E-2</v>
      </c>
      <c r="CI372" s="17">
        <v>4.2384936769141103E-2</v>
      </c>
      <c r="CJ372" s="17">
        <v>6.6114308402832805E-2</v>
      </c>
      <c r="CK372" s="17">
        <v>7.1523651836527799E-2</v>
      </c>
      <c r="CL372" s="17">
        <v>7.0559205759228E-2</v>
      </c>
    </row>
    <row r="373" spans="2:90" x14ac:dyDescent="0.25">
      <c r="B373" t="s">
        <v>276</v>
      </c>
      <c r="C373" s="17">
        <v>4.6525319926211499E-2</v>
      </c>
      <c r="D373" s="17">
        <v>5.53555584632376E-2</v>
      </c>
      <c r="E373" s="17">
        <v>3.8461624021660402E-2</v>
      </c>
      <c r="F373" s="17"/>
      <c r="G373" s="17">
        <v>8.2565410065997297E-2</v>
      </c>
      <c r="H373" s="17">
        <v>6.2353988911996602E-2</v>
      </c>
      <c r="I373" s="17">
        <v>6.40354443242767E-2</v>
      </c>
      <c r="J373" s="17">
        <v>4.6420432868405498E-2</v>
      </c>
      <c r="K373" s="17">
        <v>2.2806907468927301E-2</v>
      </c>
      <c r="L373" s="17">
        <v>2.2848286967701598E-2</v>
      </c>
      <c r="M373" s="17"/>
      <c r="N373" s="17">
        <v>5.2970840798339698E-2</v>
      </c>
      <c r="O373" s="17">
        <v>4.5415609541559099E-2</v>
      </c>
      <c r="P373" s="17">
        <v>4.4751606256285902E-2</v>
      </c>
      <c r="Q373" s="17">
        <v>4.2003470115339399E-2</v>
      </c>
      <c r="R373" s="17"/>
      <c r="S373" s="17">
        <v>7.4203284613601803E-2</v>
      </c>
      <c r="T373" s="17">
        <v>3.2506716161898597E-2</v>
      </c>
      <c r="U373" s="17">
        <v>2.9005546194755899E-2</v>
      </c>
      <c r="V373" s="17">
        <v>3.6883860894030403E-2</v>
      </c>
      <c r="W373" s="17">
        <v>4.0088668053242099E-2</v>
      </c>
      <c r="X373" s="17">
        <v>6.1179893003305702E-2</v>
      </c>
      <c r="Y373" s="17">
        <v>6.0224105311553297E-2</v>
      </c>
      <c r="Z373" s="17">
        <v>3.2001758318484098E-2</v>
      </c>
      <c r="AA373" s="17">
        <v>4.0189712105964302E-2</v>
      </c>
      <c r="AB373" s="17"/>
      <c r="AC373" s="17">
        <v>1.9252466742008E-2</v>
      </c>
      <c r="AD373" s="17">
        <v>7.8550041813210597E-2</v>
      </c>
      <c r="AE373" s="17">
        <v>2.2415198508136999E-2</v>
      </c>
      <c r="AF373" s="17"/>
      <c r="AG373" s="17">
        <v>1.04931682407322E-2</v>
      </c>
      <c r="AH373" s="17">
        <v>0.146889964253855</v>
      </c>
      <c r="AI373" s="17">
        <v>4.0883190882435701E-2</v>
      </c>
      <c r="AJ373" s="17">
        <v>5.4408643840383802E-3</v>
      </c>
      <c r="AK373" s="17"/>
      <c r="AL373" s="17">
        <v>3.84625798422683E-2</v>
      </c>
      <c r="AM373" s="17">
        <v>3.36343530742403E-2</v>
      </c>
      <c r="AN373" s="17">
        <v>6.7165673729731007E-2</v>
      </c>
      <c r="AO373" s="17">
        <v>6.6121853188952195E-2</v>
      </c>
      <c r="AP373" s="17">
        <v>0.104107295458832</v>
      </c>
      <c r="AQ373" s="17"/>
      <c r="AR373" s="17">
        <v>3.6294173862969202E-2</v>
      </c>
      <c r="AS373" s="17">
        <v>4.3372674512841797E-2</v>
      </c>
      <c r="AT373" s="17">
        <v>4.4530067003633197E-2</v>
      </c>
      <c r="AU373" s="17">
        <v>5.6433364915659999E-2</v>
      </c>
      <c r="AV373" s="17">
        <v>6.91943365442588E-2</v>
      </c>
      <c r="AW373" s="17"/>
      <c r="AX373" s="17">
        <v>8.0643888369535496E-2</v>
      </c>
      <c r="AY373" s="17">
        <v>3.8752277194337999E-2</v>
      </c>
      <c r="AZ373" s="17">
        <v>4.7609063313863997E-2</v>
      </c>
      <c r="BA373" s="17">
        <v>3.4117181634792902E-2</v>
      </c>
      <c r="BB373" s="17">
        <v>2.3706899225327399E-2</v>
      </c>
      <c r="BC373" s="17">
        <v>2.9824380708751101E-2</v>
      </c>
      <c r="BD373" s="17"/>
      <c r="BE373" s="17">
        <v>5.1631080478710699E-2</v>
      </c>
      <c r="BF373" s="17">
        <v>6.9105066694218203E-2</v>
      </c>
      <c r="BG373" s="17">
        <v>1.9881614032889999E-2</v>
      </c>
      <c r="BH373" s="17"/>
      <c r="BI373" s="17">
        <v>3.2291887288993598E-2</v>
      </c>
      <c r="BJ373" s="17">
        <v>5.0138865321903897E-2</v>
      </c>
      <c r="BK373" s="17"/>
      <c r="BL373" s="17">
        <v>3.4665626604787302E-2</v>
      </c>
      <c r="BM373" s="17">
        <v>6.1446639339935702E-2</v>
      </c>
      <c r="BN373" s="17">
        <v>3.7705861820806499E-2</v>
      </c>
      <c r="BO373" s="17">
        <v>5.8386461170101003E-2</v>
      </c>
      <c r="BP373" s="17">
        <v>4.9072088031477397E-2</v>
      </c>
      <c r="BQ373" s="17"/>
      <c r="BR373" s="17">
        <v>4.3761791645252901E-2</v>
      </c>
      <c r="BS373" s="17">
        <v>7.4402176191278993E-2</v>
      </c>
      <c r="BT373" s="17">
        <v>5.81339959548293E-2</v>
      </c>
      <c r="BU373" s="17">
        <v>4.3400653342505598E-2</v>
      </c>
      <c r="BV373" s="17"/>
      <c r="BW373" s="17">
        <v>4.24473899277076E-2</v>
      </c>
      <c r="BX373" s="17">
        <v>5.2204997083875701E-2</v>
      </c>
      <c r="BY373" s="17">
        <v>4.42395864498129E-2</v>
      </c>
      <c r="BZ373" s="17">
        <v>4.8606155509391701E-2</v>
      </c>
      <c r="CA373" s="17">
        <v>3.93589783565923E-2</v>
      </c>
      <c r="CB373" s="17"/>
      <c r="CC373" s="17">
        <v>5.0095468372226497E-2</v>
      </c>
      <c r="CD373" s="17">
        <v>4.3586751432844302E-2</v>
      </c>
      <c r="CE373" s="17">
        <v>4.4304880930660401E-2</v>
      </c>
      <c r="CF373" s="17">
        <v>5.6156044292945399E-2</v>
      </c>
      <c r="CG373" s="17">
        <v>4.72569806936241E-2</v>
      </c>
      <c r="CH373" s="17">
        <v>4.6508920043665601E-2</v>
      </c>
      <c r="CI373" s="17">
        <v>4.40284232842637E-2</v>
      </c>
      <c r="CJ373" s="17">
        <v>5.5798790530556502E-2</v>
      </c>
      <c r="CK373" s="17">
        <v>4.20157408883838E-2</v>
      </c>
      <c r="CL373" s="17">
        <v>1.7058806182866901E-2</v>
      </c>
    </row>
    <row r="374" spans="2:90" x14ac:dyDescent="0.25">
      <c r="B374" t="s">
        <v>277</v>
      </c>
      <c r="C374" s="17">
        <v>0.121336064127796</v>
      </c>
      <c r="D374" s="17">
        <v>0.12823168458690401</v>
      </c>
      <c r="E374" s="17">
        <v>0.114381949589742</v>
      </c>
      <c r="F374" s="17"/>
      <c r="G374" s="17">
        <v>0.11813975145413699</v>
      </c>
      <c r="H374" s="17">
        <v>0.17183871476478499</v>
      </c>
      <c r="I374" s="17">
        <v>0.125319352237727</v>
      </c>
      <c r="J374" s="17">
        <v>8.4214421570325201E-2</v>
      </c>
      <c r="K374" s="17">
        <v>0.12897339979407699</v>
      </c>
      <c r="L374" s="17">
        <v>0.10457215731279</v>
      </c>
      <c r="M374" s="17"/>
      <c r="N374" s="17">
        <v>0.14866643886427</v>
      </c>
      <c r="O374" s="17">
        <v>0.14557342512466201</v>
      </c>
      <c r="P374" s="17">
        <v>8.8637503074582499E-2</v>
      </c>
      <c r="Q374" s="17">
        <v>9.4186317799188804E-2</v>
      </c>
      <c r="R374" s="17"/>
      <c r="S374" s="17">
        <v>0.151664917425372</v>
      </c>
      <c r="T374" s="17">
        <v>8.8015716172456099E-2</v>
      </c>
      <c r="U374" s="17">
        <v>0.109295486366357</v>
      </c>
      <c r="V374" s="17">
        <v>0.114709473107958</v>
      </c>
      <c r="W374" s="17">
        <v>0.144828985408891</v>
      </c>
      <c r="X374" s="17">
        <v>8.7865939289658801E-2</v>
      </c>
      <c r="Y374" s="17">
        <v>0.112278237954429</v>
      </c>
      <c r="Z374" s="17">
        <v>0.156649380933961</v>
      </c>
      <c r="AA374" s="17">
        <v>0.146738846953997</v>
      </c>
      <c r="AB374" s="17"/>
      <c r="AC374" s="17">
        <v>7.3984175210863604E-2</v>
      </c>
      <c r="AD374" s="17">
        <v>0.19014477865471999</v>
      </c>
      <c r="AE374" s="17">
        <v>9.0708023053660797E-2</v>
      </c>
      <c r="AF374" s="17"/>
      <c r="AG374" s="17">
        <v>1.34488845333067E-2</v>
      </c>
      <c r="AH374" s="17">
        <v>0.44866032326563199</v>
      </c>
      <c r="AI374" s="17">
        <v>4.1634196093731701E-2</v>
      </c>
      <c r="AJ374" s="17">
        <v>4.0926719611231004E-3</v>
      </c>
      <c r="AK374" s="17"/>
      <c r="AL374" s="17">
        <v>7.9591379795069195E-2</v>
      </c>
      <c r="AM374" s="17">
        <v>0.104843717257407</v>
      </c>
      <c r="AN374" s="17">
        <v>0.158170786409602</v>
      </c>
      <c r="AO374" s="17">
        <v>0.17467895685729501</v>
      </c>
      <c r="AP374" s="17">
        <v>0.23082286268305</v>
      </c>
      <c r="AQ374" s="17"/>
      <c r="AR374" s="17">
        <v>9.2749215578951397E-2</v>
      </c>
      <c r="AS374" s="17">
        <v>0.116225751236334</v>
      </c>
      <c r="AT374" s="17">
        <v>0.113923729460116</v>
      </c>
      <c r="AU374" s="17">
        <v>0.13039636474451899</v>
      </c>
      <c r="AV374" s="17">
        <v>0.20695435429025499</v>
      </c>
      <c r="AW374" s="17"/>
      <c r="AX374" s="17">
        <v>0.16770166362539901</v>
      </c>
      <c r="AY374" s="17">
        <v>0.12174343602790499</v>
      </c>
      <c r="AZ374" s="17">
        <v>9.6843545980176998E-2</v>
      </c>
      <c r="BA374" s="17">
        <v>9.6976577844687703E-2</v>
      </c>
      <c r="BB374" s="17">
        <v>0.11495553715130601</v>
      </c>
      <c r="BC374" s="17">
        <v>6.6198360212396196E-2</v>
      </c>
      <c r="BD374" s="17"/>
      <c r="BE374" s="17">
        <v>0.110006533476701</v>
      </c>
      <c r="BF374" s="17">
        <v>0.15074365931703601</v>
      </c>
      <c r="BG374" s="17">
        <v>0.10995249712331399</v>
      </c>
      <c r="BH374" s="17"/>
      <c r="BI374" s="17">
        <v>0.122971727966388</v>
      </c>
      <c r="BJ374" s="17">
        <v>0.120920806214719</v>
      </c>
      <c r="BK374" s="17"/>
      <c r="BL374" s="17">
        <v>0.117389565442272</v>
      </c>
      <c r="BM374" s="17">
        <v>0.12171756160127201</v>
      </c>
      <c r="BN374" s="17">
        <v>0.110192864100947</v>
      </c>
      <c r="BO374" s="17">
        <v>0.119039226495469</v>
      </c>
      <c r="BP374" s="17">
        <v>0.13283277631565801</v>
      </c>
      <c r="BQ374" s="17"/>
      <c r="BR374" s="17">
        <v>0.113737389091409</v>
      </c>
      <c r="BS374" s="17">
        <v>0.122459056290616</v>
      </c>
      <c r="BT374" s="17">
        <v>0.21080698969352199</v>
      </c>
      <c r="BU374" s="17">
        <v>0.16350550774190201</v>
      </c>
      <c r="BV374" s="17"/>
      <c r="BW374" s="17">
        <v>0.126468924416375</v>
      </c>
      <c r="BX374" s="17">
        <v>0.131536307311479</v>
      </c>
      <c r="BY374" s="17">
        <v>0.125444309718653</v>
      </c>
      <c r="BZ374" s="17">
        <v>9.2444393326314198E-2</v>
      </c>
      <c r="CA374" s="17">
        <v>0.137167617288454</v>
      </c>
      <c r="CB374" s="17"/>
      <c r="CC374" s="17">
        <v>0.13997414973599701</v>
      </c>
      <c r="CD374" s="17">
        <v>0.10619855400755</v>
      </c>
      <c r="CE374" s="17">
        <v>0.15227730131066999</v>
      </c>
      <c r="CF374" s="17">
        <v>0.112839672952846</v>
      </c>
      <c r="CG374" s="17">
        <v>0.12629437386916501</v>
      </c>
      <c r="CH374" s="17">
        <v>0.13070134260813901</v>
      </c>
      <c r="CI374" s="17">
        <v>0.118150846382653</v>
      </c>
      <c r="CJ374" s="17">
        <v>0.12592811206898699</v>
      </c>
      <c r="CK374" s="17">
        <v>8.9565107163135593E-2</v>
      </c>
      <c r="CL374" s="17">
        <v>0.118750349702108</v>
      </c>
    </row>
    <row r="375" spans="2:90" x14ac:dyDescent="0.25">
      <c r="B375" t="s">
        <v>163</v>
      </c>
      <c r="C375" s="17">
        <v>3.9103757567598603E-2</v>
      </c>
      <c r="D375" s="17">
        <v>2.10985675357655E-2</v>
      </c>
      <c r="E375" s="17">
        <v>5.5114910480162302E-2</v>
      </c>
      <c r="F375" s="17"/>
      <c r="G375" s="17">
        <v>5.8230304247348097E-2</v>
      </c>
      <c r="H375" s="17">
        <v>4.2053256688353198E-2</v>
      </c>
      <c r="I375" s="17">
        <v>4.8300321789481897E-2</v>
      </c>
      <c r="J375" s="17">
        <v>3.0819352096447299E-2</v>
      </c>
      <c r="K375" s="17">
        <v>4.2763593635414397E-2</v>
      </c>
      <c r="L375" s="17">
        <v>2.5412300220177E-2</v>
      </c>
      <c r="M375" s="17"/>
      <c r="N375" s="17">
        <v>2.70381196730087E-2</v>
      </c>
      <c r="O375" s="17">
        <v>4.04846606014772E-2</v>
      </c>
      <c r="P375" s="17">
        <v>4.1575381576649001E-2</v>
      </c>
      <c r="Q375" s="17">
        <v>4.7850824413096703E-2</v>
      </c>
      <c r="R375" s="17"/>
      <c r="S375" s="17">
        <v>3.5743894228085403E-2</v>
      </c>
      <c r="T375" s="17">
        <v>4.06235381156494E-2</v>
      </c>
      <c r="U375" s="17">
        <v>3.9634765530098301E-2</v>
      </c>
      <c r="V375" s="17">
        <v>4.5247652931652498E-2</v>
      </c>
      <c r="W375" s="17">
        <v>4.9060542553653302E-2</v>
      </c>
      <c r="X375" s="17">
        <v>5.5897720683887299E-2</v>
      </c>
      <c r="Y375" s="17">
        <v>3.3383704555837002E-2</v>
      </c>
      <c r="Z375" s="17">
        <v>3.1725036295916699E-2</v>
      </c>
      <c r="AA375" s="17">
        <v>2.2533388730361599E-2</v>
      </c>
      <c r="AB375" s="17"/>
      <c r="AC375" s="17">
        <v>2.37988070674288E-2</v>
      </c>
      <c r="AD375" s="17">
        <v>1.9283101026138501E-2</v>
      </c>
      <c r="AE375" s="17">
        <v>9.1349526632127101E-2</v>
      </c>
      <c r="AF375" s="17"/>
      <c r="AG375" s="17">
        <v>1.1331138316517801E-2</v>
      </c>
      <c r="AH375" s="17">
        <v>7.3390182229190002E-3</v>
      </c>
      <c r="AI375" s="17">
        <v>1.3931101792333801E-2</v>
      </c>
      <c r="AJ375" s="17">
        <v>6.8393510881882098E-3</v>
      </c>
      <c r="AK375" s="17"/>
      <c r="AL375" s="17">
        <v>4.9989222555428099E-2</v>
      </c>
      <c r="AM375" s="17">
        <v>4.6426955836822402E-2</v>
      </c>
      <c r="AN375" s="17">
        <v>3.4744623376552701E-2</v>
      </c>
      <c r="AO375" s="17">
        <v>3.8371685600471099E-2</v>
      </c>
      <c r="AP375" s="17">
        <v>1.85868903139066E-2</v>
      </c>
      <c r="AQ375" s="17"/>
      <c r="AR375" s="17">
        <v>7.5026441609630401E-2</v>
      </c>
      <c r="AS375" s="17">
        <v>3.5815569828863303E-2</v>
      </c>
      <c r="AT375" s="17">
        <v>3.18233019313423E-2</v>
      </c>
      <c r="AU375" s="17">
        <v>2.6923562858055899E-2</v>
      </c>
      <c r="AV375" s="17">
        <v>1.2443309090509801E-2</v>
      </c>
      <c r="AW375" s="17"/>
      <c r="AX375" s="17">
        <v>3.7608941679034197E-2</v>
      </c>
      <c r="AY375" s="17">
        <v>3.56020208357547E-2</v>
      </c>
      <c r="AZ375" s="17">
        <v>3.5758960685525802E-2</v>
      </c>
      <c r="BA375" s="17">
        <v>4.8272868138306703E-2</v>
      </c>
      <c r="BB375" s="17">
        <v>3.5119247921442602E-2</v>
      </c>
      <c r="BC375" s="17">
        <v>4.7317486241529198E-2</v>
      </c>
      <c r="BD375" s="17"/>
      <c r="BE375" s="17">
        <v>4.8631857707839302E-2</v>
      </c>
      <c r="BF375" s="17">
        <v>3.2934798526179497E-2</v>
      </c>
      <c r="BG375" s="17">
        <v>2.9915786206066101E-2</v>
      </c>
      <c r="BH375" s="17"/>
      <c r="BI375" s="17">
        <v>3.351663242287E-2</v>
      </c>
      <c r="BJ375" s="17">
        <v>4.0522201793701897E-2</v>
      </c>
      <c r="BK375" s="17"/>
      <c r="BL375" s="17">
        <v>2.5175435543894901E-2</v>
      </c>
      <c r="BM375" s="17">
        <v>3.8418384272729401E-2</v>
      </c>
      <c r="BN375" s="17">
        <v>3.3239009874830798E-2</v>
      </c>
      <c r="BO375" s="17">
        <v>5.9166913984687798E-2</v>
      </c>
      <c r="BP375" s="17">
        <v>4.7934819791462302E-2</v>
      </c>
      <c r="BQ375" s="17"/>
      <c r="BR375" s="17">
        <v>3.7195176445127001E-2</v>
      </c>
      <c r="BS375" s="17">
        <v>5.1157196191967902E-2</v>
      </c>
      <c r="BT375" s="17">
        <v>4.7696177161969999E-2</v>
      </c>
      <c r="BU375" s="17">
        <v>2.5815945353808701E-2</v>
      </c>
      <c r="BV375" s="17"/>
      <c r="BW375" s="17">
        <v>3.47213967032323E-2</v>
      </c>
      <c r="BX375" s="17">
        <v>2.4068309464769299E-2</v>
      </c>
      <c r="BY375" s="17">
        <v>3.4063437524828502E-2</v>
      </c>
      <c r="BZ375" s="17">
        <v>5.3050352711197298E-2</v>
      </c>
      <c r="CA375" s="17">
        <v>4.6297080252026099E-2</v>
      </c>
      <c r="CB375" s="17"/>
      <c r="CC375" s="17">
        <v>3.4181279224023899E-2</v>
      </c>
      <c r="CD375" s="17">
        <v>6.0238428293391398E-2</v>
      </c>
      <c r="CE375" s="17">
        <v>3.9306983006264999E-2</v>
      </c>
      <c r="CF375" s="17">
        <v>4.5591145611838801E-2</v>
      </c>
      <c r="CG375" s="17">
        <v>1.8941667178851901E-2</v>
      </c>
      <c r="CH375" s="17">
        <v>5.3213306902594799E-2</v>
      </c>
      <c r="CI375" s="17">
        <v>2.9077814503012601E-2</v>
      </c>
      <c r="CJ375" s="17">
        <v>3.3653573390274701E-2</v>
      </c>
      <c r="CK375" s="17">
        <v>2.8255301999110201E-2</v>
      </c>
      <c r="CL375" s="17">
        <v>3.1815726786538601E-2</v>
      </c>
    </row>
    <row r="376" spans="2:90" x14ac:dyDescent="0.25"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</row>
    <row r="377" spans="2:90" x14ac:dyDescent="0.25">
      <c r="B377" s="6" t="s">
        <v>281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</row>
    <row r="378" spans="2:90" x14ac:dyDescent="0.25">
      <c r="B378" s="24" t="s">
        <v>113</v>
      </c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</row>
    <row r="379" spans="2:90" x14ac:dyDescent="0.25">
      <c r="B379" t="s">
        <v>267</v>
      </c>
      <c r="C379" s="17">
        <v>0.26754535224521397</v>
      </c>
      <c r="D379" s="17">
        <v>0.263398651407799</v>
      </c>
      <c r="E379" s="17">
        <v>0.272159437020218</v>
      </c>
      <c r="F379" s="17"/>
      <c r="G379" s="17">
        <v>0.162428275759673</v>
      </c>
      <c r="H379" s="17">
        <v>0.19089811088015199</v>
      </c>
      <c r="I379" s="17">
        <v>0.226364036747147</v>
      </c>
      <c r="J379" s="17">
        <v>0.28653303518782702</v>
      </c>
      <c r="K379" s="17">
        <v>0.339649197664112</v>
      </c>
      <c r="L379" s="17">
        <v>0.33655365219726502</v>
      </c>
      <c r="M379" s="17"/>
      <c r="N379" s="17">
        <v>0.20931461413565999</v>
      </c>
      <c r="O379" s="17">
        <v>0.22847892143339399</v>
      </c>
      <c r="P379" s="17">
        <v>0.30702565319181702</v>
      </c>
      <c r="Q379" s="17">
        <v>0.33544650669163201</v>
      </c>
      <c r="R379" s="17"/>
      <c r="S379" s="17">
        <v>0.209307055908065</v>
      </c>
      <c r="T379" s="17">
        <v>0.29616477993048002</v>
      </c>
      <c r="U379" s="17">
        <v>0.25813222244023698</v>
      </c>
      <c r="V379" s="17">
        <v>0.28719482926133999</v>
      </c>
      <c r="W379" s="17">
        <v>0.28936106028383202</v>
      </c>
      <c r="X379" s="17">
        <v>0.27538525179988799</v>
      </c>
      <c r="Y379" s="17">
        <v>0.29319742649849201</v>
      </c>
      <c r="Z379" s="17">
        <v>0.29747614985273502</v>
      </c>
      <c r="AA379" s="17">
        <v>0.241370207527632</v>
      </c>
      <c r="AB379" s="17"/>
      <c r="AC379" s="17">
        <v>0.39447370536231002</v>
      </c>
      <c r="AD379" s="17">
        <v>0.15789459508238399</v>
      </c>
      <c r="AE379" s="17">
        <v>0.25973139117152899</v>
      </c>
      <c r="AF379" s="17"/>
      <c r="AG379" s="17">
        <v>0.31485562260649302</v>
      </c>
      <c r="AH379" s="17">
        <v>0.14444263215182099</v>
      </c>
      <c r="AI379" s="17">
        <v>2.6392784444396302E-3</v>
      </c>
      <c r="AJ379" s="17">
        <v>0.47478412751752302</v>
      </c>
      <c r="AK379" s="17"/>
      <c r="AL379" s="17">
        <v>0.356321394702515</v>
      </c>
      <c r="AM379" s="17">
        <v>0.28638298466496798</v>
      </c>
      <c r="AN379" s="17">
        <v>0.18811613573080799</v>
      </c>
      <c r="AO379" s="17">
        <v>0.173813551031436</v>
      </c>
      <c r="AP379" s="17">
        <v>7.7580948241486494E-2</v>
      </c>
      <c r="AQ379" s="17"/>
      <c r="AR379" s="17">
        <v>0.31604304510900899</v>
      </c>
      <c r="AS379" s="17">
        <v>0.27799451646158302</v>
      </c>
      <c r="AT379" s="17">
        <v>0.26731254717369601</v>
      </c>
      <c r="AU379" s="17">
        <v>0.23086662907282801</v>
      </c>
      <c r="AV379" s="17">
        <v>0.21183635237360299</v>
      </c>
      <c r="AW379" s="17"/>
      <c r="AX379" s="17">
        <v>0.17865235140287999</v>
      </c>
      <c r="AY379" s="17">
        <v>0.27383747368997702</v>
      </c>
      <c r="AZ379" s="17">
        <v>0.283813535066676</v>
      </c>
      <c r="BA379" s="17">
        <v>0.30350596985548101</v>
      </c>
      <c r="BB379" s="17">
        <v>0.33596335144891598</v>
      </c>
      <c r="BC379" s="17">
        <v>0.31639231704825499</v>
      </c>
      <c r="BD379" s="17"/>
      <c r="BE379" s="17">
        <v>0.249636404477453</v>
      </c>
      <c r="BF379" s="17">
        <v>0.21702247216905701</v>
      </c>
      <c r="BG379" s="17">
        <v>0.335065800980415</v>
      </c>
      <c r="BH379" s="17"/>
      <c r="BI379" s="17">
        <v>0.31312798484184401</v>
      </c>
      <c r="BJ379" s="17">
        <v>0.25597295672114401</v>
      </c>
      <c r="BK379" s="17"/>
      <c r="BL379" s="17">
        <v>0.30047008592587499</v>
      </c>
      <c r="BM379" s="17">
        <v>0.24337155589036899</v>
      </c>
      <c r="BN379" s="17">
        <v>0.32925476555598099</v>
      </c>
      <c r="BO379" s="17">
        <v>0.269448730516752</v>
      </c>
      <c r="BP379" s="17">
        <v>0.205138302949367</v>
      </c>
      <c r="BQ379" s="17"/>
      <c r="BR379" s="17">
        <v>0.29232196770478203</v>
      </c>
      <c r="BS379" s="17">
        <v>0.14488462170129601</v>
      </c>
      <c r="BT379" s="17">
        <v>0.11225456710998399</v>
      </c>
      <c r="BU379" s="17">
        <v>0.16548528368659701</v>
      </c>
      <c r="BV379" s="17"/>
      <c r="BW379" s="17">
        <v>0.280592248682558</v>
      </c>
      <c r="BX379" s="17">
        <v>0.26891621983260899</v>
      </c>
      <c r="BY379" s="17">
        <v>0.25728136852806999</v>
      </c>
      <c r="BZ379" s="17">
        <v>0.25889285898757303</v>
      </c>
      <c r="CA379" s="17">
        <v>0.27526942147484201</v>
      </c>
      <c r="CB379" s="17"/>
      <c r="CC379" s="17">
        <v>0.28159246357579398</v>
      </c>
      <c r="CD379" s="17">
        <v>0.28085938698859197</v>
      </c>
      <c r="CE379" s="17">
        <v>0.193431139305277</v>
      </c>
      <c r="CF379" s="17">
        <v>0.24366868905663899</v>
      </c>
      <c r="CG379" s="17">
        <v>0.27700814431790999</v>
      </c>
      <c r="CH379" s="17">
        <v>0.27644506123697299</v>
      </c>
      <c r="CI379" s="17">
        <v>0.27929717460827602</v>
      </c>
      <c r="CJ379" s="17">
        <v>0.31556096588980298</v>
      </c>
      <c r="CK379" s="17">
        <v>0.27368841271537298</v>
      </c>
      <c r="CL379" s="17">
        <v>0.27984741345533798</v>
      </c>
    </row>
    <row r="380" spans="2:90" x14ac:dyDescent="0.25">
      <c r="B380" t="s">
        <v>268</v>
      </c>
      <c r="C380" s="17">
        <v>5.9153709547328397E-2</v>
      </c>
      <c r="D380" s="17">
        <v>6.5698527425955E-2</v>
      </c>
      <c r="E380" s="17">
        <v>5.2882430591900002E-2</v>
      </c>
      <c r="F380" s="17"/>
      <c r="G380" s="17">
        <v>4.68164568697685E-2</v>
      </c>
      <c r="H380" s="17">
        <v>3.7206099326680397E-2</v>
      </c>
      <c r="I380" s="17">
        <v>5.3466398907901801E-2</v>
      </c>
      <c r="J380" s="17">
        <v>6.8660848291862406E-2</v>
      </c>
      <c r="K380" s="17">
        <v>7.7592918174061304E-2</v>
      </c>
      <c r="L380" s="17">
        <v>6.52973788751708E-2</v>
      </c>
      <c r="M380" s="17"/>
      <c r="N380" s="17">
        <v>4.1438065125545202E-2</v>
      </c>
      <c r="O380" s="17">
        <v>6.2262463872994001E-2</v>
      </c>
      <c r="P380" s="17">
        <v>7.2735013969305901E-2</v>
      </c>
      <c r="Q380" s="17">
        <v>6.3021027692795703E-2</v>
      </c>
      <c r="R380" s="17"/>
      <c r="S380" s="17">
        <v>3.7890054803347402E-2</v>
      </c>
      <c r="T380" s="17">
        <v>6.5258512484044295E-2</v>
      </c>
      <c r="U380" s="17">
        <v>6.5407099780722205E-2</v>
      </c>
      <c r="V380" s="17">
        <v>6.3640939613636996E-2</v>
      </c>
      <c r="W380" s="17">
        <v>4.32377505860446E-2</v>
      </c>
      <c r="X380" s="17">
        <v>6.5028522270245401E-2</v>
      </c>
      <c r="Y380" s="17">
        <v>7.0720696173162095E-2</v>
      </c>
      <c r="Z380" s="17">
        <v>3.3562249251777899E-2</v>
      </c>
      <c r="AA380" s="17">
        <v>7.4969158741594599E-2</v>
      </c>
      <c r="AB380" s="17"/>
      <c r="AC380" s="17">
        <v>8.3802791096527204E-2</v>
      </c>
      <c r="AD380" s="17">
        <v>4.0354982925666603E-2</v>
      </c>
      <c r="AE380" s="17">
        <v>5.4448422580193702E-2</v>
      </c>
      <c r="AF380" s="17"/>
      <c r="AG380" s="17">
        <v>8.4680315314807006E-2</v>
      </c>
      <c r="AH380" s="17">
        <v>3.93308091916428E-2</v>
      </c>
      <c r="AI380" s="17">
        <v>6.7659804683413496E-3</v>
      </c>
      <c r="AJ380" s="17">
        <v>8.8363533242341405E-2</v>
      </c>
      <c r="AK380" s="17"/>
      <c r="AL380" s="17">
        <v>6.9886669811695695E-2</v>
      </c>
      <c r="AM380" s="17">
        <v>6.8896257165901004E-2</v>
      </c>
      <c r="AN380" s="17">
        <v>4.1934595057886402E-2</v>
      </c>
      <c r="AO380" s="17">
        <v>2.8730102996026501E-2</v>
      </c>
      <c r="AP380" s="17">
        <v>5.7276439961967997E-2</v>
      </c>
      <c r="AQ380" s="17"/>
      <c r="AR380" s="17">
        <v>6.6865100319948703E-2</v>
      </c>
      <c r="AS380" s="17">
        <v>6.6196436314806803E-2</v>
      </c>
      <c r="AT380" s="17">
        <v>6.8491840557814807E-2</v>
      </c>
      <c r="AU380" s="17">
        <v>4.0587046410869597E-2</v>
      </c>
      <c r="AV380" s="17">
        <v>4.1139117329285602E-2</v>
      </c>
      <c r="AW380" s="17"/>
      <c r="AX380" s="17">
        <v>4.9435252104211E-2</v>
      </c>
      <c r="AY380" s="17">
        <v>6.5051948571340501E-2</v>
      </c>
      <c r="AZ380" s="17">
        <v>6.5440240540576497E-2</v>
      </c>
      <c r="BA380" s="17">
        <v>6.2377820408234398E-2</v>
      </c>
      <c r="BB380" s="17">
        <v>4.7058838385458102E-2</v>
      </c>
      <c r="BC380" s="17">
        <v>6.8684238439786105E-2</v>
      </c>
      <c r="BD380" s="17"/>
      <c r="BE380" s="17">
        <v>5.9936230369190303E-2</v>
      </c>
      <c r="BF380" s="17">
        <v>4.5128766411700001E-2</v>
      </c>
      <c r="BG380" s="17">
        <v>7.21859781313893E-2</v>
      </c>
      <c r="BH380" s="17"/>
      <c r="BI380" s="17">
        <v>6.3340391732736201E-2</v>
      </c>
      <c r="BJ380" s="17">
        <v>5.8090805993427502E-2</v>
      </c>
      <c r="BK380" s="17"/>
      <c r="BL380" s="17">
        <v>6.7600643574371802E-2</v>
      </c>
      <c r="BM380" s="17">
        <v>4.8101562667706398E-2</v>
      </c>
      <c r="BN380" s="17">
        <v>5.3695685965494899E-2</v>
      </c>
      <c r="BO380" s="17">
        <v>4.0369107771831898E-2</v>
      </c>
      <c r="BP380" s="17">
        <v>6.4427531195436705E-2</v>
      </c>
      <c r="BQ380" s="17"/>
      <c r="BR380" s="17">
        <v>6.4808206281200403E-2</v>
      </c>
      <c r="BS380" s="17">
        <v>4.0334444216811802E-2</v>
      </c>
      <c r="BT380" s="17">
        <v>2.0606954575847901E-2</v>
      </c>
      <c r="BU380" s="17">
        <v>3.5070626816537102E-2</v>
      </c>
      <c r="BV380" s="17"/>
      <c r="BW380" s="17">
        <v>5.1947334689110301E-2</v>
      </c>
      <c r="BX380" s="17">
        <v>5.3433377311622399E-2</v>
      </c>
      <c r="BY380" s="17">
        <v>6.5243404261836793E-2</v>
      </c>
      <c r="BZ380" s="17">
        <v>5.35820940109073E-2</v>
      </c>
      <c r="CA380" s="17">
        <v>7.3086789986663403E-2</v>
      </c>
      <c r="CB380" s="17"/>
      <c r="CC380" s="17">
        <v>8.9131887988472602E-2</v>
      </c>
      <c r="CD380" s="17">
        <v>5.6545381868190497E-2</v>
      </c>
      <c r="CE380" s="17">
        <v>5.9709010021698497E-2</v>
      </c>
      <c r="CF380" s="17">
        <v>4.4865073561857802E-2</v>
      </c>
      <c r="CG380" s="17">
        <v>5.3440288129124103E-2</v>
      </c>
      <c r="CH380" s="17">
        <v>6.46061960263484E-2</v>
      </c>
      <c r="CI380" s="17">
        <v>5.5669864524921397E-2</v>
      </c>
      <c r="CJ380" s="17">
        <v>4.4217490824807699E-2</v>
      </c>
      <c r="CK380" s="17">
        <v>6.7001472214999094E-2</v>
      </c>
      <c r="CL380" s="17">
        <v>6.2867360539229505E-2</v>
      </c>
    </row>
    <row r="381" spans="2:90" x14ac:dyDescent="0.25">
      <c r="B381" t="s">
        <v>269</v>
      </c>
      <c r="C381" s="17">
        <v>6.0669137734595098E-2</v>
      </c>
      <c r="D381" s="17">
        <v>6.9781355495534603E-2</v>
      </c>
      <c r="E381" s="17">
        <v>5.24025164934456E-2</v>
      </c>
      <c r="F381" s="17"/>
      <c r="G381" s="17">
        <v>5.6332708411933101E-2</v>
      </c>
      <c r="H381" s="17">
        <v>7.1957361721416702E-2</v>
      </c>
      <c r="I381" s="17">
        <v>5.0337061315452902E-2</v>
      </c>
      <c r="J381" s="17">
        <v>6.4133703031500497E-2</v>
      </c>
      <c r="K381" s="17">
        <v>6.6528786878216103E-2</v>
      </c>
      <c r="L381" s="17">
        <v>5.5150116367428198E-2</v>
      </c>
      <c r="M381" s="17"/>
      <c r="N381" s="17">
        <v>5.4375828612904999E-2</v>
      </c>
      <c r="O381" s="17">
        <v>7.2092973908391006E-2</v>
      </c>
      <c r="P381" s="17">
        <v>6.5351777809948094E-2</v>
      </c>
      <c r="Q381" s="17">
        <v>5.0717883042242E-2</v>
      </c>
      <c r="R381" s="17"/>
      <c r="S381" s="17">
        <v>7.1681802959290303E-2</v>
      </c>
      <c r="T381" s="17">
        <v>5.0008933877040897E-2</v>
      </c>
      <c r="U381" s="17">
        <v>4.01252869306985E-2</v>
      </c>
      <c r="V381" s="17">
        <v>4.3449788922316199E-2</v>
      </c>
      <c r="W381" s="17">
        <v>5.6219656359056999E-2</v>
      </c>
      <c r="X381" s="17">
        <v>7.6597748614382496E-2</v>
      </c>
      <c r="Y381" s="17">
        <v>7.9246321235688102E-2</v>
      </c>
      <c r="Z381" s="17">
        <v>8.1348190617902993E-2</v>
      </c>
      <c r="AA381" s="17">
        <v>5.9939918442987301E-2</v>
      </c>
      <c r="AB381" s="17"/>
      <c r="AC381" s="17">
        <v>5.6534604365238099E-2</v>
      </c>
      <c r="AD381" s="17">
        <v>6.3103292164639294E-2</v>
      </c>
      <c r="AE381" s="17">
        <v>5.8006330360208198E-2</v>
      </c>
      <c r="AF381" s="17"/>
      <c r="AG381" s="17">
        <v>8.3865811480721197E-2</v>
      </c>
      <c r="AH381" s="17">
        <v>7.2959689004119394E-2</v>
      </c>
      <c r="AI381" s="17">
        <v>0</v>
      </c>
      <c r="AJ381" s="17">
        <v>7.0270358475947994E-2</v>
      </c>
      <c r="AK381" s="17"/>
      <c r="AL381" s="17">
        <v>6.4528256051298902E-2</v>
      </c>
      <c r="AM381" s="17">
        <v>6.0272607750932398E-2</v>
      </c>
      <c r="AN381" s="17">
        <v>5.5149742766823301E-2</v>
      </c>
      <c r="AO381" s="17">
        <v>6.4630099608923297E-2</v>
      </c>
      <c r="AP381" s="17">
        <v>7.1458724056284006E-2</v>
      </c>
      <c r="AQ381" s="17"/>
      <c r="AR381" s="17">
        <v>5.5978961227721599E-2</v>
      </c>
      <c r="AS381" s="17">
        <v>6.5378987373030398E-2</v>
      </c>
      <c r="AT381" s="17">
        <v>5.4815855473877899E-2</v>
      </c>
      <c r="AU381" s="17">
        <v>7.6033270893364494E-2</v>
      </c>
      <c r="AV381" s="17">
        <v>5.0282255133084403E-2</v>
      </c>
      <c r="AW381" s="17"/>
      <c r="AX381" s="17">
        <v>6.14803870853231E-2</v>
      </c>
      <c r="AY381" s="17">
        <v>6.3828395683581202E-2</v>
      </c>
      <c r="AZ381" s="17">
        <v>5.6867180343404697E-2</v>
      </c>
      <c r="BA381" s="17">
        <v>6.0896438714000099E-2</v>
      </c>
      <c r="BB381" s="17">
        <v>4.7752353798795097E-2</v>
      </c>
      <c r="BC381" s="17">
        <v>7.4708922876391498E-2</v>
      </c>
      <c r="BD381" s="17"/>
      <c r="BE381" s="17">
        <v>5.6567201249230599E-2</v>
      </c>
      <c r="BF381" s="17">
        <v>6.8572426415765594E-2</v>
      </c>
      <c r="BG381" s="17">
        <v>5.7838441169148901E-2</v>
      </c>
      <c r="BH381" s="17"/>
      <c r="BI381" s="17">
        <v>5.8806021867086E-2</v>
      </c>
      <c r="BJ381" s="17">
        <v>6.1142140553821903E-2</v>
      </c>
      <c r="BK381" s="17"/>
      <c r="BL381" s="17">
        <v>5.3567842148128098E-2</v>
      </c>
      <c r="BM381" s="17">
        <v>5.69492646801351E-2</v>
      </c>
      <c r="BN381" s="17">
        <v>6.3711082508174796E-2</v>
      </c>
      <c r="BO381" s="17">
        <v>6.7839995796701802E-2</v>
      </c>
      <c r="BP381" s="17">
        <v>7.8585461247836302E-2</v>
      </c>
      <c r="BQ381" s="17"/>
      <c r="BR381" s="17">
        <v>5.6177436133843198E-2</v>
      </c>
      <c r="BS381" s="17">
        <v>6.3914000887854996E-2</v>
      </c>
      <c r="BT381" s="17">
        <v>0.10127812162967301</v>
      </c>
      <c r="BU381" s="17">
        <v>8.8497107703506397E-2</v>
      </c>
      <c r="BV381" s="17"/>
      <c r="BW381" s="17">
        <v>6.3690531281504204E-2</v>
      </c>
      <c r="BX381" s="17">
        <v>6.3286358382668995E-2</v>
      </c>
      <c r="BY381" s="17">
        <v>5.6668891424361503E-2</v>
      </c>
      <c r="BZ381" s="17">
        <v>6.2782865650303998E-2</v>
      </c>
      <c r="CA381" s="17">
        <v>5.93406160572564E-2</v>
      </c>
      <c r="CB381" s="17"/>
      <c r="CC381" s="17">
        <v>5.5350193028054599E-2</v>
      </c>
      <c r="CD381" s="17">
        <v>5.3360369054907403E-2</v>
      </c>
      <c r="CE381" s="17">
        <v>7.5974357180659702E-2</v>
      </c>
      <c r="CF381" s="17">
        <v>6.6592366267101799E-2</v>
      </c>
      <c r="CG381" s="17">
        <v>5.29702872261371E-2</v>
      </c>
      <c r="CH381" s="17">
        <v>6.2900827537179599E-2</v>
      </c>
      <c r="CI381" s="17">
        <v>7.4214303280441998E-2</v>
      </c>
      <c r="CJ381" s="17">
        <v>4.8043082948810503E-2</v>
      </c>
      <c r="CK381" s="17">
        <v>5.4254007544951098E-2</v>
      </c>
      <c r="CL381" s="17">
        <v>6.18461970174961E-2</v>
      </c>
    </row>
    <row r="382" spans="2:90" x14ac:dyDescent="0.25">
      <c r="B382" t="s">
        <v>270</v>
      </c>
      <c r="C382" s="17">
        <v>5.8489935446800603E-2</v>
      </c>
      <c r="D382" s="17">
        <v>6.0828511048155703E-2</v>
      </c>
      <c r="E382" s="17">
        <v>5.5528852541432298E-2</v>
      </c>
      <c r="F382" s="17"/>
      <c r="G382" s="17">
        <v>8.1478521272219606E-2</v>
      </c>
      <c r="H382" s="17">
        <v>4.7497989035386802E-2</v>
      </c>
      <c r="I382" s="17">
        <v>6.3692409105966893E-2</v>
      </c>
      <c r="J382" s="17">
        <v>6.4345095489457299E-2</v>
      </c>
      <c r="K382" s="17">
        <v>4.7429652427453298E-2</v>
      </c>
      <c r="L382" s="17">
        <v>5.5896343459468298E-2</v>
      </c>
      <c r="M382" s="17"/>
      <c r="N382" s="17">
        <v>5.3403949932789102E-2</v>
      </c>
      <c r="O382" s="17">
        <v>7.0929332488559593E-2</v>
      </c>
      <c r="P382" s="17">
        <v>5.5479916601512899E-2</v>
      </c>
      <c r="Q382" s="17">
        <v>5.36536693244625E-2</v>
      </c>
      <c r="R382" s="17"/>
      <c r="S382" s="17">
        <v>5.8763895361228002E-2</v>
      </c>
      <c r="T382" s="17">
        <v>3.9624086200627497E-2</v>
      </c>
      <c r="U382" s="17">
        <v>5.3852303233291501E-2</v>
      </c>
      <c r="V382" s="17">
        <v>7.3633040453986706E-2</v>
      </c>
      <c r="W382" s="17">
        <v>3.7470551069122199E-2</v>
      </c>
      <c r="X382" s="17">
        <v>6.8972949100596703E-2</v>
      </c>
      <c r="Y382" s="17">
        <v>8.3520056135321097E-2</v>
      </c>
      <c r="Z382" s="17">
        <v>7.7877300820086398E-2</v>
      </c>
      <c r="AA382" s="17">
        <v>5.2101165504955402E-2</v>
      </c>
      <c r="AB382" s="17"/>
      <c r="AC382" s="17">
        <v>5.0765188384569102E-2</v>
      </c>
      <c r="AD382" s="17">
        <v>6.2443821533457698E-2</v>
      </c>
      <c r="AE382" s="17">
        <v>6.4706558414150794E-2</v>
      </c>
      <c r="AF382" s="17"/>
      <c r="AG382" s="17">
        <v>7.3034279007294797E-2</v>
      </c>
      <c r="AH382" s="17">
        <v>6.4662327522969798E-2</v>
      </c>
      <c r="AI382" s="17">
        <v>2.7011009773711698E-3</v>
      </c>
      <c r="AJ382" s="17">
        <v>5.99521030963798E-2</v>
      </c>
      <c r="AK382" s="17"/>
      <c r="AL382" s="17">
        <v>4.8317704781458998E-2</v>
      </c>
      <c r="AM382" s="17">
        <v>6.3935347297535403E-2</v>
      </c>
      <c r="AN382" s="17">
        <v>6.00852913614974E-2</v>
      </c>
      <c r="AO382" s="17">
        <v>5.4969529902826199E-2</v>
      </c>
      <c r="AP382" s="17">
        <v>0.123105003470317</v>
      </c>
      <c r="AQ382" s="17"/>
      <c r="AR382" s="17">
        <v>4.4779390782602298E-2</v>
      </c>
      <c r="AS382" s="17">
        <v>5.9989218223539198E-2</v>
      </c>
      <c r="AT382" s="17">
        <v>6.2098781143581597E-2</v>
      </c>
      <c r="AU382" s="17">
        <v>6.0534889359676998E-2</v>
      </c>
      <c r="AV382" s="17">
        <v>6.4629473336632506E-2</v>
      </c>
      <c r="AW382" s="17"/>
      <c r="AX382" s="17">
        <v>6.4086446850977793E-2</v>
      </c>
      <c r="AY382" s="17">
        <v>5.5493135404591297E-2</v>
      </c>
      <c r="AZ382" s="17">
        <v>5.3275801983348497E-2</v>
      </c>
      <c r="BA382" s="17">
        <v>6.6199185615887696E-2</v>
      </c>
      <c r="BB382" s="17">
        <v>5.5686845678751998E-2</v>
      </c>
      <c r="BC382" s="17">
        <v>4.4599229448509102E-2</v>
      </c>
      <c r="BD382" s="17"/>
      <c r="BE382" s="17">
        <v>5.64225074893226E-2</v>
      </c>
      <c r="BF382" s="17">
        <v>6.9754490053157397E-2</v>
      </c>
      <c r="BG382" s="17">
        <v>5.0893800989805997E-2</v>
      </c>
      <c r="BH382" s="17"/>
      <c r="BI382" s="17">
        <v>4.5941008702355103E-2</v>
      </c>
      <c r="BJ382" s="17">
        <v>6.1675823040753197E-2</v>
      </c>
      <c r="BK382" s="17"/>
      <c r="BL382" s="17">
        <v>5.5687247543997898E-2</v>
      </c>
      <c r="BM382" s="17">
        <v>5.6530435998618199E-2</v>
      </c>
      <c r="BN382" s="17">
        <v>4.5144999481284698E-2</v>
      </c>
      <c r="BO382" s="17">
        <v>6.4552634664999095E-2</v>
      </c>
      <c r="BP382" s="17">
        <v>6.9106940246003196E-2</v>
      </c>
      <c r="BQ382" s="17"/>
      <c r="BR382" s="17">
        <v>5.6700206224712203E-2</v>
      </c>
      <c r="BS382" s="17">
        <v>0.10508485558655099</v>
      </c>
      <c r="BT382" s="17">
        <v>3.88697595891754E-2</v>
      </c>
      <c r="BU382" s="17">
        <v>4.9295331023971101E-2</v>
      </c>
      <c r="BV382" s="17"/>
      <c r="BW382" s="17">
        <v>5.5577233142027602E-2</v>
      </c>
      <c r="BX382" s="17">
        <v>6.5631628281759197E-2</v>
      </c>
      <c r="BY382" s="17">
        <v>5.6995366284803603E-2</v>
      </c>
      <c r="BZ382" s="17">
        <v>5.3953567643081998E-2</v>
      </c>
      <c r="CA382" s="17">
        <v>5.8116993201746903E-2</v>
      </c>
      <c r="CB382" s="17"/>
      <c r="CC382" s="17">
        <v>4.8868508061319801E-2</v>
      </c>
      <c r="CD382" s="17">
        <v>4.6695876798612701E-2</v>
      </c>
      <c r="CE382" s="17">
        <v>8.5490417053303194E-2</v>
      </c>
      <c r="CF382" s="17">
        <v>7.0640238918257006E-2</v>
      </c>
      <c r="CG382" s="17">
        <v>6.1936627459065599E-2</v>
      </c>
      <c r="CH382" s="17">
        <v>4.7650715743652303E-2</v>
      </c>
      <c r="CI382" s="17">
        <v>4.2135226540876598E-2</v>
      </c>
      <c r="CJ382" s="17">
        <v>4.6088334021072902E-2</v>
      </c>
      <c r="CK382" s="17">
        <v>6.4566771398989101E-2</v>
      </c>
      <c r="CL382" s="17">
        <v>6.3649439905055602E-2</v>
      </c>
    </row>
    <row r="383" spans="2:90" x14ac:dyDescent="0.25">
      <c r="B383" t="s">
        <v>271</v>
      </c>
      <c r="C383" s="17">
        <v>7.1691282921669694E-2</v>
      </c>
      <c r="D383" s="17">
        <v>8.5014112906511993E-2</v>
      </c>
      <c r="E383" s="17">
        <v>5.9531438352962499E-2</v>
      </c>
      <c r="F383" s="17"/>
      <c r="G383" s="17">
        <v>9.7031167783820593E-2</v>
      </c>
      <c r="H383" s="17">
        <v>9.28947437671164E-2</v>
      </c>
      <c r="I383" s="17">
        <v>7.3310817168741493E-2</v>
      </c>
      <c r="J383" s="17">
        <v>6.1452504488106997E-2</v>
      </c>
      <c r="K383" s="17">
        <v>6.2468360537492502E-2</v>
      </c>
      <c r="L383" s="17">
        <v>5.7367184406538499E-2</v>
      </c>
      <c r="M383" s="17"/>
      <c r="N383" s="17">
        <v>9.0437952163805499E-2</v>
      </c>
      <c r="O383" s="17">
        <v>5.7662172917291199E-2</v>
      </c>
      <c r="P383" s="17">
        <v>7.1899995396051006E-2</v>
      </c>
      <c r="Q383" s="17">
        <v>6.59904548642022E-2</v>
      </c>
      <c r="R383" s="17"/>
      <c r="S383" s="17">
        <v>9.6637549106567397E-2</v>
      </c>
      <c r="T383" s="17">
        <v>4.4925880160495299E-2</v>
      </c>
      <c r="U383" s="17">
        <v>5.16472446626614E-2</v>
      </c>
      <c r="V383" s="17">
        <v>7.9051126278721004E-2</v>
      </c>
      <c r="W383" s="17">
        <v>5.1187268699568203E-2</v>
      </c>
      <c r="X383" s="17">
        <v>6.7157573646658197E-2</v>
      </c>
      <c r="Y383" s="17">
        <v>7.8244803689594605E-2</v>
      </c>
      <c r="Z383" s="17">
        <v>8.9354505125372199E-2</v>
      </c>
      <c r="AA383" s="17">
        <v>9.0435152221771398E-2</v>
      </c>
      <c r="AB383" s="17"/>
      <c r="AC383" s="17">
        <v>7.1753653427208797E-2</v>
      </c>
      <c r="AD383" s="17">
        <v>5.6317707936421102E-2</v>
      </c>
      <c r="AE383" s="17">
        <v>9.5103688787168905E-2</v>
      </c>
      <c r="AF383" s="17"/>
      <c r="AG383" s="17">
        <v>9.7022675465358102E-2</v>
      </c>
      <c r="AH383" s="17">
        <v>8.5042528296360304E-2</v>
      </c>
      <c r="AI383" s="17">
        <v>1.05399902059004E-2</v>
      </c>
      <c r="AJ383" s="17">
        <v>5.4816453409686702E-2</v>
      </c>
      <c r="AK383" s="17"/>
      <c r="AL383" s="17">
        <v>6.7655282473094797E-2</v>
      </c>
      <c r="AM383" s="17">
        <v>6.4284708003459201E-2</v>
      </c>
      <c r="AN383" s="17">
        <v>7.6586378543169104E-2</v>
      </c>
      <c r="AO383" s="17">
        <v>9.8481748631785104E-2</v>
      </c>
      <c r="AP383" s="17">
        <v>6.0636762870189501E-2</v>
      </c>
      <c r="AQ383" s="17"/>
      <c r="AR383" s="17">
        <v>7.2687550354337299E-2</v>
      </c>
      <c r="AS383" s="17">
        <v>6.7751572352397496E-2</v>
      </c>
      <c r="AT383" s="17">
        <v>7.6554605239503401E-2</v>
      </c>
      <c r="AU383" s="17">
        <v>7.0763370948002696E-2</v>
      </c>
      <c r="AV383" s="17">
        <v>7.0522740409415405E-2</v>
      </c>
      <c r="AW383" s="17"/>
      <c r="AX383" s="17">
        <v>9.9803912354104199E-2</v>
      </c>
      <c r="AY383" s="17">
        <v>7.5513484458919394E-2</v>
      </c>
      <c r="AZ383" s="17">
        <v>6.3427694821417496E-2</v>
      </c>
      <c r="BA383" s="17">
        <v>5.37943303782469E-2</v>
      </c>
      <c r="BB383" s="17">
        <v>4.6642004693774601E-2</v>
      </c>
      <c r="BC383" s="17">
        <v>5.96627289562843E-2</v>
      </c>
      <c r="BD383" s="17"/>
      <c r="BE383" s="17">
        <v>7.6804559186417307E-2</v>
      </c>
      <c r="BF383" s="17">
        <v>8.0680695534338806E-2</v>
      </c>
      <c r="BG383" s="17">
        <v>5.8076824861815202E-2</v>
      </c>
      <c r="BH383" s="17"/>
      <c r="BI383" s="17">
        <v>5.0949112623579797E-2</v>
      </c>
      <c r="BJ383" s="17">
        <v>7.6957249037344494E-2</v>
      </c>
      <c r="BK383" s="17"/>
      <c r="BL383" s="17">
        <v>6.20867517900619E-2</v>
      </c>
      <c r="BM383" s="17">
        <v>7.8503271577819195E-2</v>
      </c>
      <c r="BN383" s="17">
        <v>8.7363293794878102E-2</v>
      </c>
      <c r="BO383" s="17">
        <v>7.3904188634620005E-2</v>
      </c>
      <c r="BP383" s="17">
        <v>8.1229372349038598E-2</v>
      </c>
      <c r="BQ383" s="17"/>
      <c r="BR383" s="17">
        <v>6.2054766543087801E-2</v>
      </c>
      <c r="BS383" s="17">
        <v>9.3678492501706401E-2</v>
      </c>
      <c r="BT383" s="17">
        <v>0.15028719162151599</v>
      </c>
      <c r="BU383" s="17">
        <v>0.12978249210666401</v>
      </c>
      <c r="BV383" s="17"/>
      <c r="BW383" s="17">
        <v>6.8276425187978704E-2</v>
      </c>
      <c r="BX383" s="17">
        <v>7.93772566656918E-2</v>
      </c>
      <c r="BY383" s="17">
        <v>6.0245046843064802E-2</v>
      </c>
      <c r="BZ383" s="17">
        <v>8.15360241890732E-2</v>
      </c>
      <c r="CA383" s="17">
        <v>7.1839955303180394E-2</v>
      </c>
      <c r="CB383" s="17"/>
      <c r="CC383" s="17">
        <v>8.7690810289851401E-2</v>
      </c>
      <c r="CD383" s="17">
        <v>8.2849098156883502E-2</v>
      </c>
      <c r="CE383" s="17">
        <v>7.1870382848253506E-2</v>
      </c>
      <c r="CF383" s="17">
        <v>7.2785490378683398E-2</v>
      </c>
      <c r="CG383" s="17">
        <v>8.2561682095236302E-2</v>
      </c>
      <c r="CH383" s="17">
        <v>6.6107600897734806E-2</v>
      </c>
      <c r="CI383" s="17">
        <v>6.08387547032683E-2</v>
      </c>
      <c r="CJ383" s="17">
        <v>5.4892207411233303E-2</v>
      </c>
      <c r="CK383" s="17">
        <v>6.5646079309374106E-2</v>
      </c>
      <c r="CL383" s="17">
        <v>7.7732668872602106E-2</v>
      </c>
    </row>
    <row r="384" spans="2:90" x14ac:dyDescent="0.25">
      <c r="B384" t="s">
        <v>272</v>
      </c>
      <c r="C384" s="17">
        <v>0.130017047470604</v>
      </c>
      <c r="D384" s="17">
        <v>0.132860824453259</v>
      </c>
      <c r="E384" s="17">
        <v>0.12750213867309301</v>
      </c>
      <c r="F384" s="17"/>
      <c r="G384" s="17">
        <v>0.154630908268484</v>
      </c>
      <c r="H384" s="17">
        <v>0.14305466011429099</v>
      </c>
      <c r="I384" s="17">
        <v>0.14823073099884199</v>
      </c>
      <c r="J384" s="17">
        <v>0.12803235582511199</v>
      </c>
      <c r="K384" s="17">
        <v>0.11469493401721</v>
      </c>
      <c r="L384" s="17">
        <v>0.108635641857348</v>
      </c>
      <c r="M384" s="17"/>
      <c r="N384" s="17">
        <v>0.145373523607991</v>
      </c>
      <c r="O384" s="17">
        <v>0.125897818228865</v>
      </c>
      <c r="P384" s="17">
        <v>0.124375777105675</v>
      </c>
      <c r="Q384" s="17">
        <v>0.12245710126452</v>
      </c>
      <c r="R384" s="17"/>
      <c r="S384" s="17">
        <v>0.158551343812523</v>
      </c>
      <c r="T384" s="17">
        <v>0.142056839675509</v>
      </c>
      <c r="U384" s="17">
        <v>0.12715736879890699</v>
      </c>
      <c r="V384" s="17">
        <v>0.10728575856488</v>
      </c>
      <c r="W384" s="17">
        <v>0.13372837034284299</v>
      </c>
      <c r="X384" s="17">
        <v>9.9138730752984794E-2</v>
      </c>
      <c r="Y384" s="17">
        <v>9.0259887758795301E-2</v>
      </c>
      <c r="Z384" s="17">
        <v>0.15276529407567199</v>
      </c>
      <c r="AA384" s="17">
        <v>0.14599565218027999</v>
      </c>
      <c r="AB384" s="17"/>
      <c r="AC384" s="17">
        <v>9.8494764420099204E-2</v>
      </c>
      <c r="AD384" s="17">
        <v>0.156111724609762</v>
      </c>
      <c r="AE384" s="17">
        <v>0.13995054216661901</v>
      </c>
      <c r="AF384" s="17"/>
      <c r="AG384" s="17">
        <v>0.130473906254268</v>
      </c>
      <c r="AH384" s="17">
        <v>0.167895737444446</v>
      </c>
      <c r="AI384" s="17">
        <v>3.2242219966550301E-2</v>
      </c>
      <c r="AJ384" s="17">
        <v>9.5275705792901094E-2</v>
      </c>
      <c r="AK384" s="17"/>
      <c r="AL384" s="17">
        <v>0.103098736540256</v>
      </c>
      <c r="AM384" s="17">
        <v>0.127838216140954</v>
      </c>
      <c r="AN384" s="17">
        <v>0.13869958998897899</v>
      </c>
      <c r="AO384" s="17">
        <v>0.14732987981453499</v>
      </c>
      <c r="AP384" s="17">
        <v>0.168264380531639</v>
      </c>
      <c r="AQ384" s="17"/>
      <c r="AR384" s="17">
        <v>0.105563082085719</v>
      </c>
      <c r="AS384" s="17">
        <v>0.13576213891767899</v>
      </c>
      <c r="AT384" s="17">
        <v>0.119766957193906</v>
      </c>
      <c r="AU384" s="17">
        <v>0.142279792266854</v>
      </c>
      <c r="AV384" s="17">
        <v>0.15641395471726</v>
      </c>
      <c r="AW384" s="17"/>
      <c r="AX384" s="17">
        <v>0.155979180998463</v>
      </c>
      <c r="AY384" s="17">
        <v>0.120816853788212</v>
      </c>
      <c r="AZ384" s="17">
        <v>0.14865219546117001</v>
      </c>
      <c r="BA384" s="17">
        <v>0.10934145746625699</v>
      </c>
      <c r="BB384" s="17">
        <v>0.109431507212537</v>
      </c>
      <c r="BC384" s="17">
        <v>0.13974616959303399</v>
      </c>
      <c r="BD384" s="17"/>
      <c r="BE384" s="17">
        <v>0.13305865591814001</v>
      </c>
      <c r="BF384" s="17">
        <v>0.143554473070518</v>
      </c>
      <c r="BG384" s="17">
        <v>0.11342221713471801</v>
      </c>
      <c r="BH384" s="17"/>
      <c r="BI384" s="17">
        <v>0.111130042553507</v>
      </c>
      <c r="BJ384" s="17">
        <v>0.13481202921507399</v>
      </c>
      <c r="BK384" s="17"/>
      <c r="BL384" s="17">
        <v>0.10848633413858801</v>
      </c>
      <c r="BM384" s="17">
        <v>0.144462777224932</v>
      </c>
      <c r="BN384" s="17">
        <v>0.138818458389244</v>
      </c>
      <c r="BO384" s="17">
        <v>0.10621274849296899</v>
      </c>
      <c r="BP384" s="17">
        <v>0.16435596818423601</v>
      </c>
      <c r="BQ384" s="17"/>
      <c r="BR384" s="17">
        <v>0.122506839701712</v>
      </c>
      <c r="BS384" s="17">
        <v>0.16703687846061199</v>
      </c>
      <c r="BT384" s="17">
        <v>0.186826382001333</v>
      </c>
      <c r="BU384" s="17">
        <v>0.15389593038767799</v>
      </c>
      <c r="BV384" s="17"/>
      <c r="BW384" s="17">
        <v>0.13063610261191899</v>
      </c>
      <c r="BX384" s="17">
        <v>0.122599334220113</v>
      </c>
      <c r="BY384" s="17">
        <v>0.14089880754272699</v>
      </c>
      <c r="BZ384" s="17">
        <v>0.115285912655198</v>
      </c>
      <c r="CA384" s="17">
        <v>0.133819594613902</v>
      </c>
      <c r="CB384" s="17"/>
      <c r="CC384" s="17">
        <v>0.130900921328652</v>
      </c>
      <c r="CD384" s="17">
        <v>0.151470198343165</v>
      </c>
      <c r="CE384" s="17">
        <v>0.124466295270381</v>
      </c>
      <c r="CF384" s="17">
        <v>0.114387019979654</v>
      </c>
      <c r="CG384" s="17">
        <v>0.137789781723681</v>
      </c>
      <c r="CH384" s="17">
        <v>0.13304089273597</v>
      </c>
      <c r="CI384" s="17">
        <v>0.139576210329767</v>
      </c>
      <c r="CJ384" s="17">
        <v>0.129369813357712</v>
      </c>
      <c r="CK384" s="17">
        <v>0.111464424566558</v>
      </c>
      <c r="CL384" s="17">
        <v>0.10383938310126101</v>
      </c>
    </row>
    <row r="385" spans="2:90" x14ac:dyDescent="0.25">
      <c r="B385" t="s">
        <v>273</v>
      </c>
      <c r="C385" s="17">
        <v>8.1861226938665502E-2</v>
      </c>
      <c r="D385" s="17">
        <v>8.6540034463602394E-2</v>
      </c>
      <c r="E385" s="17">
        <v>7.7253178849343407E-2</v>
      </c>
      <c r="F385" s="17"/>
      <c r="G385" s="17">
        <v>0.117308969006565</v>
      </c>
      <c r="H385" s="17">
        <v>0.105761541410517</v>
      </c>
      <c r="I385" s="17">
        <v>8.4888310305482301E-2</v>
      </c>
      <c r="J385" s="17">
        <v>7.0228071930973898E-2</v>
      </c>
      <c r="K385" s="17">
        <v>6.1125192381224498E-2</v>
      </c>
      <c r="L385" s="17">
        <v>6.8882923995113199E-2</v>
      </c>
      <c r="M385" s="17"/>
      <c r="N385" s="17">
        <v>9.8073019154851296E-2</v>
      </c>
      <c r="O385" s="17">
        <v>7.6969120425366494E-2</v>
      </c>
      <c r="P385" s="17">
        <v>7.3156156765246297E-2</v>
      </c>
      <c r="Q385" s="17">
        <v>7.7176336905666498E-2</v>
      </c>
      <c r="R385" s="17"/>
      <c r="S385" s="17">
        <v>9.2228719984501495E-2</v>
      </c>
      <c r="T385" s="17">
        <v>7.0204416367152703E-2</v>
      </c>
      <c r="U385" s="17">
        <v>8.2388534579855399E-2</v>
      </c>
      <c r="V385" s="17">
        <v>8.86796842071539E-2</v>
      </c>
      <c r="W385" s="17">
        <v>0.10047505664498101</v>
      </c>
      <c r="X385" s="17">
        <v>9.0293299895506496E-2</v>
      </c>
      <c r="Y385" s="17">
        <v>7.0962163020060906E-2</v>
      </c>
      <c r="Z385" s="17">
        <v>5.91966593225026E-2</v>
      </c>
      <c r="AA385" s="17">
        <v>7.5240796996110804E-2</v>
      </c>
      <c r="AB385" s="17"/>
      <c r="AC385" s="17">
        <v>6.1523238263431798E-2</v>
      </c>
      <c r="AD385" s="17">
        <v>0.10318686195667399</v>
      </c>
      <c r="AE385" s="17">
        <v>6.6893696583476006E-2</v>
      </c>
      <c r="AF385" s="17"/>
      <c r="AG385" s="17">
        <v>6.7161677632057604E-2</v>
      </c>
      <c r="AH385" s="17">
        <v>0.121980679082972</v>
      </c>
      <c r="AI385" s="17">
        <v>7.1896364869659501E-2</v>
      </c>
      <c r="AJ385" s="17">
        <v>5.2303574838072499E-2</v>
      </c>
      <c r="AK385" s="17"/>
      <c r="AL385" s="17">
        <v>7.0003288206875E-2</v>
      </c>
      <c r="AM385" s="17">
        <v>7.9229162625281097E-2</v>
      </c>
      <c r="AN385" s="17">
        <v>9.4001602621927194E-2</v>
      </c>
      <c r="AO385" s="17">
        <v>0.11913207076575801</v>
      </c>
      <c r="AP385" s="17">
        <v>0.117749210053817</v>
      </c>
      <c r="AQ385" s="17"/>
      <c r="AR385" s="17">
        <v>7.1378696286233403E-2</v>
      </c>
      <c r="AS385" s="17">
        <v>7.9215325934941502E-2</v>
      </c>
      <c r="AT385" s="17">
        <v>7.9010327850674897E-2</v>
      </c>
      <c r="AU385" s="17">
        <v>9.3508114791483493E-2</v>
      </c>
      <c r="AV385" s="17">
        <v>0.11524362168838</v>
      </c>
      <c r="AW385" s="17"/>
      <c r="AX385" s="17">
        <v>0.106631092467131</v>
      </c>
      <c r="AY385" s="17">
        <v>8.3686662467529593E-2</v>
      </c>
      <c r="AZ385" s="17">
        <v>8.3880576914093105E-2</v>
      </c>
      <c r="BA385" s="17">
        <v>5.5310831975507499E-2</v>
      </c>
      <c r="BB385" s="17">
        <v>7.1191609318621202E-2</v>
      </c>
      <c r="BC385" s="17">
        <v>7.0686211563085605E-2</v>
      </c>
      <c r="BD385" s="17"/>
      <c r="BE385" s="17">
        <v>7.9728870613348393E-2</v>
      </c>
      <c r="BF385" s="17">
        <v>9.9192460132720095E-2</v>
      </c>
      <c r="BG385" s="17">
        <v>6.8956438389391805E-2</v>
      </c>
      <c r="BH385" s="17"/>
      <c r="BI385" s="17">
        <v>8.0198126869179001E-2</v>
      </c>
      <c r="BJ385" s="17">
        <v>8.2283450287863394E-2</v>
      </c>
      <c r="BK385" s="17"/>
      <c r="BL385" s="17">
        <v>8.4420108575391895E-2</v>
      </c>
      <c r="BM385" s="17">
        <v>8.9156653222572296E-2</v>
      </c>
      <c r="BN385" s="17">
        <v>5.6653208826785997E-2</v>
      </c>
      <c r="BO385" s="17">
        <v>0.103075098013344</v>
      </c>
      <c r="BP385" s="17">
        <v>7.7404644647868295E-2</v>
      </c>
      <c r="BQ385" s="17"/>
      <c r="BR385" s="17">
        <v>7.7665605706282601E-2</v>
      </c>
      <c r="BS385" s="17">
        <v>0.10178691053289</v>
      </c>
      <c r="BT385" s="17">
        <v>0.121668261151178</v>
      </c>
      <c r="BU385" s="17">
        <v>8.6542789373125498E-2</v>
      </c>
      <c r="BV385" s="17"/>
      <c r="BW385" s="17">
        <v>7.3611646056653199E-2</v>
      </c>
      <c r="BX385" s="17">
        <v>9.0445670545700699E-2</v>
      </c>
      <c r="BY385" s="17">
        <v>7.9229599234862502E-2</v>
      </c>
      <c r="BZ385" s="17">
        <v>8.9041359161876305E-2</v>
      </c>
      <c r="CA385" s="17">
        <v>7.6069410852300304E-2</v>
      </c>
      <c r="CB385" s="17"/>
      <c r="CC385" s="17">
        <v>7.7512124683780395E-2</v>
      </c>
      <c r="CD385" s="17">
        <v>8.0065120521860197E-2</v>
      </c>
      <c r="CE385" s="17">
        <v>8.8502647035809207E-2</v>
      </c>
      <c r="CF385" s="17">
        <v>7.9991476696132505E-2</v>
      </c>
      <c r="CG385" s="17">
        <v>8.5033010568123402E-2</v>
      </c>
      <c r="CH385" s="17">
        <v>7.3026542317413304E-2</v>
      </c>
      <c r="CI385" s="17">
        <v>8.0296414818730094E-2</v>
      </c>
      <c r="CJ385" s="17">
        <v>8.8158121506721004E-2</v>
      </c>
      <c r="CK385" s="17">
        <v>7.47903000231918E-2</v>
      </c>
      <c r="CL385" s="17">
        <v>9.3622566655012299E-2</v>
      </c>
    </row>
    <row r="386" spans="2:90" x14ac:dyDescent="0.25">
      <c r="B386" t="s">
        <v>274</v>
      </c>
      <c r="C386" s="17">
        <v>8.12001749999572E-2</v>
      </c>
      <c r="D386" s="17">
        <v>7.5616522393992899E-2</v>
      </c>
      <c r="E386" s="17">
        <v>8.67760555112677E-2</v>
      </c>
      <c r="F386" s="17"/>
      <c r="G386" s="17">
        <v>7.3070049171723703E-2</v>
      </c>
      <c r="H386" s="17">
        <v>0.102856957608842</v>
      </c>
      <c r="I386" s="17">
        <v>0.109589324136391</v>
      </c>
      <c r="J386" s="17">
        <v>7.1811006928526197E-2</v>
      </c>
      <c r="K386" s="17">
        <v>6.3063766268529997E-2</v>
      </c>
      <c r="L386" s="17">
        <v>6.8312277840828606E-2</v>
      </c>
      <c r="M386" s="17"/>
      <c r="N386" s="17">
        <v>0.102498119580903</v>
      </c>
      <c r="O386" s="17">
        <v>9.1533980365762393E-2</v>
      </c>
      <c r="P386" s="17">
        <v>6.4416534870483197E-2</v>
      </c>
      <c r="Q386" s="17">
        <v>6.2408431689742201E-2</v>
      </c>
      <c r="R386" s="17"/>
      <c r="S386" s="17">
        <v>8.6137796335013894E-2</v>
      </c>
      <c r="T386" s="17">
        <v>8.9620149290780299E-2</v>
      </c>
      <c r="U386" s="17">
        <v>8.8719629001804495E-2</v>
      </c>
      <c r="V386" s="17">
        <v>6.9519761312829706E-2</v>
      </c>
      <c r="W386" s="17">
        <v>9.5075364303589593E-2</v>
      </c>
      <c r="X386" s="17">
        <v>6.5542367450209402E-2</v>
      </c>
      <c r="Y386" s="17">
        <v>6.5273166700438506E-2</v>
      </c>
      <c r="Z386" s="17">
        <v>5.30412160756615E-2</v>
      </c>
      <c r="AA386" s="17">
        <v>9.45086999885245E-2</v>
      </c>
      <c r="AB386" s="17"/>
      <c r="AC386" s="17">
        <v>6.24925612924409E-2</v>
      </c>
      <c r="AD386" s="17">
        <v>0.11567848919622301</v>
      </c>
      <c r="AE386" s="17">
        <v>6.8645818301361003E-2</v>
      </c>
      <c r="AF386" s="17"/>
      <c r="AG386" s="17">
        <v>7.2933341114350805E-2</v>
      </c>
      <c r="AH386" s="17">
        <v>0.13540294970571301</v>
      </c>
      <c r="AI386" s="17">
        <v>0.11785749280977</v>
      </c>
      <c r="AJ386" s="17">
        <v>4.3168348740831398E-2</v>
      </c>
      <c r="AK386" s="17"/>
      <c r="AL386" s="17">
        <v>5.5574117926921199E-2</v>
      </c>
      <c r="AM386" s="17">
        <v>7.0553489838619504E-2</v>
      </c>
      <c r="AN386" s="17">
        <v>0.11638804613795301</v>
      </c>
      <c r="AO386" s="17">
        <v>9.9995010333583698E-2</v>
      </c>
      <c r="AP386" s="17">
        <v>7.4607900180805903E-2</v>
      </c>
      <c r="AQ386" s="17"/>
      <c r="AR386" s="17">
        <v>5.3119436660629002E-2</v>
      </c>
      <c r="AS386" s="17">
        <v>7.0225376860840696E-2</v>
      </c>
      <c r="AT386" s="17">
        <v>8.3777216454358996E-2</v>
      </c>
      <c r="AU386" s="17">
        <v>0.10290880453625</v>
      </c>
      <c r="AV386" s="17">
        <v>0.100948310804548</v>
      </c>
      <c r="AW386" s="17"/>
      <c r="AX386" s="17">
        <v>8.9665301779207701E-2</v>
      </c>
      <c r="AY386" s="17">
        <v>8.1082712283323699E-2</v>
      </c>
      <c r="AZ386" s="17">
        <v>7.3178578409981196E-2</v>
      </c>
      <c r="BA386" s="17">
        <v>8.2841945715441498E-2</v>
      </c>
      <c r="BB386" s="17">
        <v>7.6117896815473707E-2</v>
      </c>
      <c r="BC386" s="17">
        <v>6.5833856002809499E-2</v>
      </c>
      <c r="BD386" s="17"/>
      <c r="BE386" s="17">
        <v>8.3263459626125594E-2</v>
      </c>
      <c r="BF386" s="17">
        <v>9.57606653922706E-2</v>
      </c>
      <c r="BG386" s="17">
        <v>6.5742255492696605E-2</v>
      </c>
      <c r="BH386" s="17"/>
      <c r="BI386" s="17">
        <v>7.5204051603027802E-2</v>
      </c>
      <c r="BJ386" s="17">
        <v>8.2722454596540401E-2</v>
      </c>
      <c r="BK386" s="17"/>
      <c r="BL386" s="17">
        <v>8.2934145148221505E-2</v>
      </c>
      <c r="BM386" s="17">
        <v>9.5839068192028906E-2</v>
      </c>
      <c r="BN386" s="17">
        <v>4.73393333653414E-2</v>
      </c>
      <c r="BO386" s="17">
        <v>8.5897221906692994E-2</v>
      </c>
      <c r="BP386" s="17">
        <v>6.7933766795858594E-2</v>
      </c>
      <c r="BQ386" s="17"/>
      <c r="BR386" s="17">
        <v>7.8278978080955297E-2</v>
      </c>
      <c r="BS386" s="17">
        <v>0.10277575477865999</v>
      </c>
      <c r="BT386" s="17">
        <v>0.10163683523554599</v>
      </c>
      <c r="BU386" s="17">
        <v>8.38439406824463E-2</v>
      </c>
      <c r="BV386" s="17"/>
      <c r="BW386" s="17">
        <v>8.3135303033212704E-2</v>
      </c>
      <c r="BX386" s="17">
        <v>8.7514863932028897E-2</v>
      </c>
      <c r="BY386" s="17">
        <v>8.7384096347772902E-2</v>
      </c>
      <c r="BZ386" s="17">
        <v>8.2309339354782296E-2</v>
      </c>
      <c r="CA386" s="17">
        <v>7.2292871734921701E-2</v>
      </c>
      <c r="CB386" s="17"/>
      <c r="CC386" s="17">
        <v>6.8086603359178904E-2</v>
      </c>
      <c r="CD386" s="17">
        <v>6.0795817429850199E-2</v>
      </c>
      <c r="CE386" s="17">
        <v>0.11655131758091</v>
      </c>
      <c r="CF386" s="17">
        <v>7.9787849637400002E-2</v>
      </c>
      <c r="CG386" s="17">
        <v>7.8383645687528702E-2</v>
      </c>
      <c r="CH386" s="17">
        <v>7.8143073702554397E-2</v>
      </c>
      <c r="CI386" s="17">
        <v>8.4329162162189705E-2</v>
      </c>
      <c r="CJ386" s="17">
        <v>6.92202934510837E-2</v>
      </c>
      <c r="CK386" s="17">
        <v>0.10037427845798499</v>
      </c>
      <c r="CL386" s="17">
        <v>8.9897585043729106E-2</v>
      </c>
    </row>
    <row r="387" spans="2:90" x14ac:dyDescent="0.25">
      <c r="B387" t="s">
        <v>275</v>
      </c>
      <c r="C387" s="17">
        <v>5.6461163152084902E-2</v>
      </c>
      <c r="D387" s="17">
        <v>5.6474858579472702E-2</v>
      </c>
      <c r="E387" s="17">
        <v>5.6069161840222002E-2</v>
      </c>
      <c r="F387" s="17"/>
      <c r="G387" s="17">
        <v>5.82252215523444E-2</v>
      </c>
      <c r="H387" s="17">
        <v>7.0103868535313404E-2</v>
      </c>
      <c r="I387" s="17">
        <v>6.4467813929111106E-2</v>
      </c>
      <c r="J387" s="17">
        <v>6.3562875257611395E-2</v>
      </c>
      <c r="K387" s="17">
        <v>3.6800623574938997E-2</v>
      </c>
      <c r="L387" s="17">
        <v>4.8445185294550101E-2</v>
      </c>
      <c r="M387" s="17"/>
      <c r="N387" s="17">
        <v>8.0138070034266803E-2</v>
      </c>
      <c r="O387" s="17">
        <v>6.1791400396601102E-2</v>
      </c>
      <c r="P387" s="17">
        <v>4.2530998495583401E-2</v>
      </c>
      <c r="Q387" s="17">
        <v>3.8441000903500999E-2</v>
      </c>
      <c r="R387" s="17"/>
      <c r="S387" s="17">
        <v>5.5713715591522203E-2</v>
      </c>
      <c r="T387" s="17">
        <v>5.7087697205673603E-2</v>
      </c>
      <c r="U387" s="17">
        <v>8.55669103255116E-2</v>
      </c>
      <c r="V387" s="17">
        <v>5.0381067327186599E-2</v>
      </c>
      <c r="W387" s="17">
        <v>4.5877405749853599E-2</v>
      </c>
      <c r="X387" s="17">
        <v>5.7524551997175502E-2</v>
      </c>
      <c r="Y387" s="17">
        <v>4.4988119175457399E-2</v>
      </c>
      <c r="Z387" s="17">
        <v>4.9969997474375201E-2</v>
      </c>
      <c r="AA387" s="17">
        <v>5.6140539741622503E-2</v>
      </c>
      <c r="AB387" s="17"/>
      <c r="AC387" s="17">
        <v>3.2999843515418098E-2</v>
      </c>
      <c r="AD387" s="17">
        <v>8.7880004103530598E-2</v>
      </c>
      <c r="AE387" s="17">
        <v>3.3457453056784998E-2</v>
      </c>
      <c r="AF387" s="17"/>
      <c r="AG387" s="17">
        <v>2.3421297461697702E-2</v>
      </c>
      <c r="AH387" s="17">
        <v>8.1222030171172604E-2</v>
      </c>
      <c r="AI387" s="17">
        <v>0.19543737938573999</v>
      </c>
      <c r="AJ387" s="17">
        <v>2.5234656257702302E-2</v>
      </c>
      <c r="AK387" s="17"/>
      <c r="AL387" s="17">
        <v>4.1112258086031001E-2</v>
      </c>
      <c r="AM387" s="17">
        <v>4.4367866979348199E-2</v>
      </c>
      <c r="AN387" s="17">
        <v>8.4064134226576201E-2</v>
      </c>
      <c r="AO387" s="17">
        <v>7.7811137100399996E-2</v>
      </c>
      <c r="AP387" s="17">
        <v>5.2136454637834499E-2</v>
      </c>
      <c r="AQ387" s="17"/>
      <c r="AR387" s="17">
        <v>4.0743423504609202E-2</v>
      </c>
      <c r="AS387" s="17">
        <v>5.0789882501484501E-2</v>
      </c>
      <c r="AT387" s="17">
        <v>5.8434444423305199E-2</v>
      </c>
      <c r="AU387" s="17">
        <v>5.9135548005752998E-2</v>
      </c>
      <c r="AV387" s="17">
        <v>7.6186858425421305E-2</v>
      </c>
      <c r="AW387" s="17"/>
      <c r="AX387" s="17">
        <v>6.5558949346371798E-2</v>
      </c>
      <c r="AY387" s="17">
        <v>5.58692353670137E-2</v>
      </c>
      <c r="AZ387" s="17">
        <v>5.5537423178423799E-2</v>
      </c>
      <c r="BA387" s="17">
        <v>5.9820334422149499E-2</v>
      </c>
      <c r="BB387" s="17">
        <v>4.5019513907171502E-2</v>
      </c>
      <c r="BC387" s="17">
        <v>3.6459779218057098E-2</v>
      </c>
      <c r="BD387" s="17"/>
      <c r="BE387" s="17">
        <v>6.4006428255550293E-2</v>
      </c>
      <c r="BF387" s="17">
        <v>6.0109233292547401E-2</v>
      </c>
      <c r="BG387" s="17">
        <v>4.44368557492699E-2</v>
      </c>
      <c r="BH387" s="17"/>
      <c r="BI387" s="17">
        <v>5.8817412438393599E-2</v>
      </c>
      <c r="BJ387" s="17">
        <v>5.5862964953754299E-2</v>
      </c>
      <c r="BK387" s="17"/>
      <c r="BL387" s="17">
        <v>5.8319166990993099E-2</v>
      </c>
      <c r="BM387" s="17">
        <v>5.5497347364642603E-2</v>
      </c>
      <c r="BN387" s="17">
        <v>4.94504161770003E-2</v>
      </c>
      <c r="BO387" s="17">
        <v>4.9204046971028099E-2</v>
      </c>
      <c r="BP387" s="17">
        <v>5.6246785009971302E-2</v>
      </c>
      <c r="BQ387" s="17"/>
      <c r="BR387" s="17">
        <v>5.7289226702141399E-2</v>
      </c>
      <c r="BS387" s="17">
        <v>3.4011616540354797E-2</v>
      </c>
      <c r="BT387" s="17">
        <v>3.3783173789786299E-2</v>
      </c>
      <c r="BU387" s="17">
        <v>0.10830203477796101</v>
      </c>
      <c r="BV387" s="17"/>
      <c r="BW387" s="17">
        <v>5.4463833573569299E-2</v>
      </c>
      <c r="BX387" s="17">
        <v>5.34611088283675E-2</v>
      </c>
      <c r="BY387" s="17">
        <v>6.4898273617083405E-2</v>
      </c>
      <c r="BZ387" s="17">
        <v>6.3886499152170498E-2</v>
      </c>
      <c r="CA387" s="17">
        <v>5.0027446846804297E-2</v>
      </c>
      <c r="CB387" s="17"/>
      <c r="CC387" s="17">
        <v>4.7085000420875399E-2</v>
      </c>
      <c r="CD387" s="17">
        <v>5.9240867909975597E-2</v>
      </c>
      <c r="CE387" s="17">
        <v>7.5081161774211799E-2</v>
      </c>
      <c r="CF387" s="17">
        <v>5.9415365942360597E-2</v>
      </c>
      <c r="CG387" s="17">
        <v>5.0137715668033003E-2</v>
      </c>
      <c r="CH387" s="17">
        <v>7.0334901503812497E-2</v>
      </c>
      <c r="CI387" s="17">
        <v>4.5138781493364401E-2</v>
      </c>
      <c r="CJ387" s="17">
        <v>5.6104568968291101E-2</v>
      </c>
      <c r="CK387" s="17">
        <v>5.2387910354351599E-2</v>
      </c>
      <c r="CL387" s="17">
        <v>5.7918300248611498E-2</v>
      </c>
    </row>
    <row r="388" spans="2:90" x14ac:dyDescent="0.25">
      <c r="B388" t="s">
        <v>276</v>
      </c>
      <c r="C388" s="17">
        <v>2.4785341301753298E-2</v>
      </c>
      <c r="D388" s="17">
        <v>2.2361201025531199E-2</v>
      </c>
      <c r="E388" s="17">
        <v>2.6740604899265798E-2</v>
      </c>
      <c r="F388" s="17"/>
      <c r="G388" s="17">
        <v>1.9697230287298199E-2</v>
      </c>
      <c r="H388" s="17">
        <v>3.10980003914684E-2</v>
      </c>
      <c r="I388" s="17">
        <v>2.9906515211165701E-2</v>
      </c>
      <c r="J388" s="17">
        <v>2.00531457031616E-2</v>
      </c>
      <c r="K388" s="17">
        <v>1.2266124741705299E-2</v>
      </c>
      <c r="L388" s="17">
        <v>3.07816092216864E-2</v>
      </c>
      <c r="M388" s="17"/>
      <c r="N388" s="17">
        <v>2.9035176072579001E-2</v>
      </c>
      <c r="O388" s="17">
        <v>2.6343360660166501E-2</v>
      </c>
      <c r="P388" s="17">
        <v>2.4637630833828701E-2</v>
      </c>
      <c r="Q388" s="17">
        <v>1.9073017028084002E-2</v>
      </c>
      <c r="R388" s="17"/>
      <c r="S388" s="17">
        <v>1.5891042938018199E-2</v>
      </c>
      <c r="T388" s="17">
        <v>2.6897895209242101E-2</v>
      </c>
      <c r="U388" s="17">
        <v>3.1834066517182701E-2</v>
      </c>
      <c r="V388" s="17">
        <v>2.4481166672055799E-2</v>
      </c>
      <c r="W388" s="17">
        <v>2.6508431358810699E-2</v>
      </c>
      <c r="X388" s="17">
        <v>1.9757869786557698E-2</v>
      </c>
      <c r="Y388" s="17">
        <v>2.01151325691214E-2</v>
      </c>
      <c r="Z388" s="17">
        <v>3.32229282831846E-2</v>
      </c>
      <c r="AA388" s="17">
        <v>3.08809894213335E-2</v>
      </c>
      <c r="AB388" s="17"/>
      <c r="AC388" s="17">
        <v>1.7949058848979599E-2</v>
      </c>
      <c r="AD388" s="17">
        <v>3.6081762639192598E-2</v>
      </c>
      <c r="AE388" s="17">
        <v>1.6943932542790599E-2</v>
      </c>
      <c r="AF388" s="17"/>
      <c r="AG388" s="17">
        <v>9.9643006364340606E-3</v>
      </c>
      <c r="AH388" s="17">
        <v>3.2566263207526903E-2</v>
      </c>
      <c r="AI388" s="17">
        <v>0.13215973070703799</v>
      </c>
      <c r="AJ388" s="17">
        <v>8.23173252257247E-3</v>
      </c>
      <c r="AK388" s="17"/>
      <c r="AL388" s="17">
        <v>1.9178369306557801E-2</v>
      </c>
      <c r="AM388" s="17">
        <v>1.66233096263467E-2</v>
      </c>
      <c r="AN388" s="17">
        <v>2.9786132546949499E-2</v>
      </c>
      <c r="AO388" s="17">
        <v>3.4454150069655298E-2</v>
      </c>
      <c r="AP388" s="17">
        <v>4.4399418110281003E-2</v>
      </c>
      <c r="AQ388" s="17"/>
      <c r="AR388" s="17">
        <v>2.9585306740798199E-2</v>
      </c>
      <c r="AS388" s="17">
        <v>2.47364783310885E-2</v>
      </c>
      <c r="AT388" s="17">
        <v>2.33124436545648E-2</v>
      </c>
      <c r="AU388" s="17">
        <v>2.9456531874295099E-2</v>
      </c>
      <c r="AV388" s="17">
        <v>2.2237328341375501E-2</v>
      </c>
      <c r="AW388" s="17"/>
      <c r="AX388" s="17">
        <v>2.03134987282633E-2</v>
      </c>
      <c r="AY388" s="17">
        <v>2.39041496742937E-2</v>
      </c>
      <c r="AZ388" s="17">
        <v>1.9984061560689499E-2</v>
      </c>
      <c r="BA388" s="17">
        <v>3.1907016806715198E-2</v>
      </c>
      <c r="BB388" s="17">
        <v>3.9070186238449399E-2</v>
      </c>
      <c r="BC388" s="17">
        <v>7.42006519308442E-3</v>
      </c>
      <c r="BD388" s="17"/>
      <c r="BE388" s="17">
        <v>2.1534604440215301E-2</v>
      </c>
      <c r="BF388" s="17">
        <v>2.8124741825725701E-2</v>
      </c>
      <c r="BG388" s="17">
        <v>2.5609615718635199E-2</v>
      </c>
      <c r="BH388" s="17"/>
      <c r="BI388" s="17">
        <v>2.8109260161207499E-2</v>
      </c>
      <c r="BJ388" s="17">
        <v>2.3941473768433901E-2</v>
      </c>
      <c r="BK388" s="17"/>
      <c r="BL388" s="17">
        <v>2.6726044029678798E-2</v>
      </c>
      <c r="BM388" s="17">
        <v>2.4833370602709799E-2</v>
      </c>
      <c r="BN388" s="17">
        <v>4.2891689613954703E-2</v>
      </c>
      <c r="BO388" s="17">
        <v>3.4477841259838E-2</v>
      </c>
      <c r="BP388" s="17">
        <v>1.22674347738904E-2</v>
      </c>
      <c r="BQ388" s="17"/>
      <c r="BR388" s="17">
        <v>2.4477196282686499E-2</v>
      </c>
      <c r="BS388" s="17">
        <v>2.98315646749217E-2</v>
      </c>
      <c r="BT388" s="17">
        <v>2.9022081425891001E-2</v>
      </c>
      <c r="BU388" s="17">
        <v>2.06783087648711E-2</v>
      </c>
      <c r="BV388" s="17"/>
      <c r="BW388" s="17">
        <v>1.6088042642254798E-2</v>
      </c>
      <c r="BX388" s="17">
        <v>3.0352479075212099E-2</v>
      </c>
      <c r="BY388" s="17">
        <v>2.7917131747486199E-2</v>
      </c>
      <c r="BZ388" s="17">
        <v>2.3433766152209899E-2</v>
      </c>
      <c r="CA388" s="17">
        <v>2.51209702390192E-2</v>
      </c>
      <c r="CB388" s="17"/>
      <c r="CC388" s="17">
        <v>3.10873988829251E-2</v>
      </c>
      <c r="CD388" s="17">
        <v>2.48143137438308E-2</v>
      </c>
      <c r="CE388" s="17">
        <v>1.49796897602035E-2</v>
      </c>
      <c r="CF388" s="17">
        <v>3.7672942500189301E-2</v>
      </c>
      <c r="CG388" s="17">
        <v>2.78554389799687E-2</v>
      </c>
      <c r="CH388" s="17">
        <v>1.5270408485383901E-2</v>
      </c>
      <c r="CI388" s="17">
        <v>3.0727414693138898E-2</v>
      </c>
      <c r="CJ388" s="17">
        <v>2.1469591910077301E-2</v>
      </c>
      <c r="CK388" s="17">
        <v>3.0621750757036301E-2</v>
      </c>
      <c r="CL388" s="17">
        <v>1.30824225276554E-2</v>
      </c>
    </row>
    <row r="389" spans="2:90" x14ac:dyDescent="0.25">
      <c r="B389" t="s">
        <v>277</v>
      </c>
      <c r="C389" s="17">
        <v>6.17770165615463E-2</v>
      </c>
      <c r="D389" s="17">
        <v>5.8305071996562902E-2</v>
      </c>
      <c r="E389" s="17">
        <v>6.5292789520184497E-2</v>
      </c>
      <c r="F389" s="17"/>
      <c r="G389" s="17">
        <v>6.5362409790909404E-2</v>
      </c>
      <c r="H389" s="17">
        <v>4.4391903079292701E-2</v>
      </c>
      <c r="I389" s="17">
        <v>4.2992933920183003E-2</v>
      </c>
      <c r="J389" s="17">
        <v>6.4849232041985602E-2</v>
      </c>
      <c r="K389" s="17">
        <v>6.6672244077838796E-2</v>
      </c>
      <c r="L389" s="17">
        <v>8.0397985603131106E-2</v>
      </c>
      <c r="M389" s="17"/>
      <c r="N389" s="17">
        <v>5.9781806777050597E-2</v>
      </c>
      <c r="O389" s="17">
        <v>8.1577563234130304E-2</v>
      </c>
      <c r="P389" s="17">
        <v>4.6811834670081903E-2</v>
      </c>
      <c r="Q389" s="17">
        <v>5.7435829221212799E-2</v>
      </c>
      <c r="R389" s="17"/>
      <c r="S389" s="17">
        <v>6.8011050446611501E-2</v>
      </c>
      <c r="T389" s="17">
        <v>8.0496034447246803E-2</v>
      </c>
      <c r="U389" s="17">
        <v>7.7895751264474802E-2</v>
      </c>
      <c r="V389" s="17">
        <v>5.9989925029925902E-2</v>
      </c>
      <c r="W389" s="17">
        <v>5.9547100901247998E-2</v>
      </c>
      <c r="X389" s="17">
        <v>4.6081316187565599E-2</v>
      </c>
      <c r="Y389" s="17">
        <v>5.6246263987270097E-2</v>
      </c>
      <c r="Z389" s="17">
        <v>3.8700444314702598E-2</v>
      </c>
      <c r="AA389" s="17">
        <v>4.654405853146E-2</v>
      </c>
      <c r="AB389" s="17"/>
      <c r="AC389" s="17">
        <v>3.9221419244535802E-2</v>
      </c>
      <c r="AD389" s="17">
        <v>9.71669672359112E-2</v>
      </c>
      <c r="AE389" s="17">
        <v>3.7972315059606097E-2</v>
      </c>
      <c r="AF389" s="17"/>
      <c r="AG389" s="17">
        <v>1.7364829622355998E-2</v>
      </c>
      <c r="AH389" s="17">
        <v>3.9243964584168997E-2</v>
      </c>
      <c r="AI389" s="17">
        <v>0.42197156646954498</v>
      </c>
      <c r="AJ389" s="17">
        <v>1.27476016725129E-2</v>
      </c>
      <c r="AK389" s="17"/>
      <c r="AL389" s="17">
        <v>4.5678613530219202E-2</v>
      </c>
      <c r="AM389" s="17">
        <v>6.2644753196084202E-2</v>
      </c>
      <c r="AN389" s="17">
        <v>7.6774674388045597E-2</v>
      </c>
      <c r="AO389" s="17">
        <v>5.7494745437061998E-2</v>
      </c>
      <c r="AP389" s="17">
        <v>0.12053744243973501</v>
      </c>
      <c r="AQ389" s="17"/>
      <c r="AR389" s="17">
        <v>6.4368796177726506E-2</v>
      </c>
      <c r="AS389" s="17">
        <v>5.3791302276602698E-2</v>
      </c>
      <c r="AT389" s="17">
        <v>7.1360971403581996E-2</v>
      </c>
      <c r="AU389" s="17">
        <v>5.9928299360856398E-2</v>
      </c>
      <c r="AV389" s="17">
        <v>6.8422416232828701E-2</v>
      </c>
      <c r="AW389" s="17"/>
      <c r="AX389" s="17">
        <v>6.3503254084079003E-2</v>
      </c>
      <c r="AY389" s="17">
        <v>5.6014724367150999E-2</v>
      </c>
      <c r="AZ389" s="17">
        <v>5.5370648129325198E-2</v>
      </c>
      <c r="BA389" s="17">
        <v>5.43954665100468E-2</v>
      </c>
      <c r="BB389" s="17">
        <v>8.2346717238151498E-2</v>
      </c>
      <c r="BC389" s="17">
        <v>8.3298569022559901E-2</v>
      </c>
      <c r="BD389" s="17"/>
      <c r="BE389" s="17">
        <v>5.9724511391820397E-2</v>
      </c>
      <c r="BF389" s="17">
        <v>5.2994683111828603E-2</v>
      </c>
      <c r="BG389" s="17">
        <v>7.2907950190640294E-2</v>
      </c>
      <c r="BH389" s="17"/>
      <c r="BI389" s="17">
        <v>6.9245772179685597E-2</v>
      </c>
      <c r="BJ389" s="17">
        <v>5.9880869078127098E-2</v>
      </c>
      <c r="BK389" s="17"/>
      <c r="BL389" s="17">
        <v>7.1623207295666902E-2</v>
      </c>
      <c r="BM389" s="17">
        <v>6.1572125771882202E-2</v>
      </c>
      <c r="BN389" s="17">
        <v>3.31135167508557E-2</v>
      </c>
      <c r="BO389" s="17">
        <v>3.4866955187440499E-2</v>
      </c>
      <c r="BP389" s="17">
        <v>6.4811952406989906E-2</v>
      </c>
      <c r="BQ389" s="17"/>
      <c r="BR389" s="17">
        <v>6.4568578602697296E-2</v>
      </c>
      <c r="BS389" s="17">
        <v>4.5934382140985802E-2</v>
      </c>
      <c r="BT389" s="17">
        <v>5.1852548655731599E-2</v>
      </c>
      <c r="BU389" s="17">
        <v>4.1713776771174702E-2</v>
      </c>
      <c r="BV389" s="17"/>
      <c r="BW389" s="17">
        <v>7.9799996546547694E-2</v>
      </c>
      <c r="BX389" s="17">
        <v>5.4114005708423403E-2</v>
      </c>
      <c r="BY389" s="17">
        <v>6.13295665800822E-2</v>
      </c>
      <c r="BZ389" s="17">
        <v>5.6251866187537802E-2</v>
      </c>
      <c r="CA389" s="17">
        <v>5.1187983178985597E-2</v>
      </c>
      <c r="CB389" s="17"/>
      <c r="CC389" s="17">
        <v>3.4862592908028199E-2</v>
      </c>
      <c r="CD389" s="17">
        <v>3.7960184789364901E-2</v>
      </c>
      <c r="CE389" s="17">
        <v>4.7076765302382702E-2</v>
      </c>
      <c r="CF389" s="17">
        <v>7.1671889703228395E-2</v>
      </c>
      <c r="CG389" s="17">
        <v>6.6809023470525905E-2</v>
      </c>
      <c r="CH389" s="17">
        <v>6.4738345861988705E-2</v>
      </c>
      <c r="CI389" s="17">
        <v>7.0058836782420503E-2</v>
      </c>
      <c r="CJ389" s="17">
        <v>8.2651769229392699E-2</v>
      </c>
      <c r="CK389" s="17">
        <v>7.3844392982055002E-2</v>
      </c>
      <c r="CL389" s="17">
        <v>5.5296663791993397E-2</v>
      </c>
    </row>
    <row r="390" spans="2:90" x14ac:dyDescent="0.25">
      <c r="B390" t="s">
        <v>163</v>
      </c>
      <c r="C390" s="17">
        <v>4.6348611679780598E-2</v>
      </c>
      <c r="D390" s="17">
        <v>2.3120328803622199E-2</v>
      </c>
      <c r="E390" s="17">
        <v>6.7861395706665703E-2</v>
      </c>
      <c r="F390" s="17"/>
      <c r="G390" s="17">
        <v>6.7618081825260107E-2</v>
      </c>
      <c r="H390" s="17">
        <v>6.2278764129523698E-2</v>
      </c>
      <c r="I390" s="17">
        <v>5.2753648253615698E-2</v>
      </c>
      <c r="J390" s="17">
        <v>3.63381258238758E-2</v>
      </c>
      <c r="K390" s="17">
        <v>5.1708199257217299E-2</v>
      </c>
      <c r="L390" s="17">
        <v>2.4279700881472199E-2</v>
      </c>
      <c r="M390" s="17"/>
      <c r="N390" s="17">
        <v>3.6129874801653798E-2</v>
      </c>
      <c r="O390" s="17">
        <v>4.44608920684781E-2</v>
      </c>
      <c r="P390" s="17">
        <v>5.1578710290465797E-2</v>
      </c>
      <c r="Q390" s="17">
        <v>5.4178741371939898E-2</v>
      </c>
      <c r="R390" s="17"/>
      <c r="S390" s="17">
        <v>4.91859727533119E-2</v>
      </c>
      <c r="T390" s="17">
        <v>3.7654775151708002E-2</v>
      </c>
      <c r="U390" s="17">
        <v>3.7273582464653503E-2</v>
      </c>
      <c r="V390" s="17">
        <v>5.26929123559675E-2</v>
      </c>
      <c r="W390" s="17">
        <v>6.1311983701048997E-2</v>
      </c>
      <c r="X390" s="17">
        <v>6.8519818498229301E-2</v>
      </c>
      <c r="Y390" s="17">
        <v>4.7225963056598499E-2</v>
      </c>
      <c r="Z390" s="17">
        <v>3.3485064786027398E-2</v>
      </c>
      <c r="AA390" s="17">
        <v>3.1873660701728299E-2</v>
      </c>
      <c r="AB390" s="17"/>
      <c r="AC390" s="17">
        <v>2.9989171779241298E-2</v>
      </c>
      <c r="AD390" s="17">
        <v>2.3779790616138299E-2</v>
      </c>
      <c r="AE390" s="17">
        <v>0.104139850976112</v>
      </c>
      <c r="AF390" s="17"/>
      <c r="AG390" s="17">
        <v>2.52219434041616E-2</v>
      </c>
      <c r="AH390" s="17">
        <v>1.52503896370874E-2</v>
      </c>
      <c r="AI390" s="17">
        <v>5.7888956956433004E-3</v>
      </c>
      <c r="AJ390" s="17">
        <v>1.4851804433528499E-2</v>
      </c>
      <c r="AK390" s="17"/>
      <c r="AL390" s="17">
        <v>5.8645308583076601E-2</v>
      </c>
      <c r="AM390" s="17">
        <v>5.4971296710570897E-2</v>
      </c>
      <c r="AN390" s="17">
        <v>3.8413676629385503E-2</v>
      </c>
      <c r="AO390" s="17">
        <v>4.3157974308008197E-2</v>
      </c>
      <c r="AP390" s="17">
        <v>3.22473154456413E-2</v>
      </c>
      <c r="AQ390" s="17"/>
      <c r="AR390" s="17">
        <v>7.8887210750665696E-2</v>
      </c>
      <c r="AS390" s="17">
        <v>4.8168764452005297E-2</v>
      </c>
      <c r="AT390" s="17">
        <v>3.5064009431134198E-2</v>
      </c>
      <c r="AU390" s="17">
        <v>3.3997702479766301E-2</v>
      </c>
      <c r="AV390" s="17">
        <v>2.2137571208165601E-2</v>
      </c>
      <c r="AW390" s="17"/>
      <c r="AX390" s="17">
        <v>4.4890372798988103E-2</v>
      </c>
      <c r="AY390" s="17">
        <v>4.4901224244066701E-2</v>
      </c>
      <c r="AZ390" s="17">
        <v>4.0572063590893201E-2</v>
      </c>
      <c r="BA390" s="17">
        <v>5.9609202132032302E-2</v>
      </c>
      <c r="BB390" s="17">
        <v>4.37191752638997E-2</v>
      </c>
      <c r="BC390" s="17">
        <v>3.2507912638143302E-2</v>
      </c>
      <c r="BD390" s="17"/>
      <c r="BE390" s="17">
        <v>5.93165669831862E-2</v>
      </c>
      <c r="BF390" s="17">
        <v>3.9104892590370498E-2</v>
      </c>
      <c r="BG390" s="17">
        <v>3.4863821192073603E-2</v>
      </c>
      <c r="BH390" s="17"/>
      <c r="BI390" s="17">
        <v>4.5130814427397803E-2</v>
      </c>
      <c r="BJ390" s="17">
        <v>4.6657782753715897E-2</v>
      </c>
      <c r="BK390" s="17"/>
      <c r="BL390" s="17">
        <v>2.8078422839025001E-2</v>
      </c>
      <c r="BM390" s="17">
        <v>4.51825668065843E-2</v>
      </c>
      <c r="BN390" s="17">
        <v>5.25635495710048E-2</v>
      </c>
      <c r="BO390" s="17">
        <v>7.0151430783782304E-2</v>
      </c>
      <c r="BP390" s="17">
        <v>5.8491840193503099E-2</v>
      </c>
      <c r="BQ390" s="17"/>
      <c r="BR390" s="17">
        <v>4.3150992035899199E-2</v>
      </c>
      <c r="BS390" s="17">
        <v>7.0726477977354693E-2</v>
      </c>
      <c r="BT390" s="17">
        <v>5.19141232143372E-2</v>
      </c>
      <c r="BU390" s="17">
        <v>3.6892377905468003E-2</v>
      </c>
      <c r="BV390" s="17"/>
      <c r="BW390" s="17">
        <v>4.2181302552664203E-2</v>
      </c>
      <c r="BX390" s="17">
        <v>3.0867697215803298E-2</v>
      </c>
      <c r="BY390" s="17">
        <v>4.1908447587849597E-2</v>
      </c>
      <c r="BZ390" s="17">
        <v>5.9043846855286401E-2</v>
      </c>
      <c r="CA390" s="17">
        <v>5.3827946510378401E-2</v>
      </c>
      <c r="CB390" s="17"/>
      <c r="CC390" s="17">
        <v>4.7831495473067601E-2</v>
      </c>
      <c r="CD390" s="17">
        <v>6.5343384394767196E-2</v>
      </c>
      <c r="CE390" s="17">
        <v>4.6866816866909598E-2</v>
      </c>
      <c r="CF390" s="17">
        <v>5.8521597358495797E-2</v>
      </c>
      <c r="CG390" s="17">
        <v>2.6074354674666299E-2</v>
      </c>
      <c r="CH390" s="17">
        <v>4.7735433950988997E-2</v>
      </c>
      <c r="CI390" s="17">
        <v>3.7717856062604499E-2</v>
      </c>
      <c r="CJ390" s="17">
        <v>4.4223760480994599E-2</v>
      </c>
      <c r="CK390" s="17">
        <v>3.1360199675135501E-2</v>
      </c>
      <c r="CL390" s="17">
        <v>4.0399998842015901E-2</v>
      </c>
    </row>
    <row r="391" spans="2:90" x14ac:dyDescent="0.25"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</row>
    <row r="392" spans="2:90" x14ac:dyDescent="0.25">
      <c r="B392" s="6" t="s">
        <v>282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</row>
    <row r="393" spans="2:90" x14ac:dyDescent="0.25">
      <c r="B393" s="24" t="s">
        <v>113</v>
      </c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</row>
    <row r="394" spans="2:90" x14ac:dyDescent="0.25">
      <c r="B394" t="s">
        <v>267</v>
      </c>
      <c r="C394" s="17">
        <v>0.29166644893057603</v>
      </c>
      <c r="D394" s="17">
        <v>0.30147122467593801</v>
      </c>
      <c r="E394" s="17">
        <v>0.28332723429002299</v>
      </c>
      <c r="F394" s="17"/>
      <c r="G394" s="17">
        <v>0.14604259226963301</v>
      </c>
      <c r="H394" s="17">
        <v>0.16896128407063901</v>
      </c>
      <c r="I394" s="17">
        <v>0.237790775717622</v>
      </c>
      <c r="J394" s="17">
        <v>0.30821043382618801</v>
      </c>
      <c r="K394" s="17">
        <v>0.37350231662230499</v>
      </c>
      <c r="L394" s="17">
        <v>0.41630208863419699</v>
      </c>
      <c r="M394" s="17"/>
      <c r="N394" s="17">
        <v>0.241714461470595</v>
      </c>
      <c r="O394" s="17">
        <v>0.27821815934992</v>
      </c>
      <c r="P394" s="17">
        <v>0.33056909783428701</v>
      </c>
      <c r="Q394" s="17">
        <v>0.32389313065870201</v>
      </c>
      <c r="R394" s="17"/>
      <c r="S394" s="17">
        <v>0.197304105864473</v>
      </c>
      <c r="T394" s="17">
        <v>0.34508423777195502</v>
      </c>
      <c r="U394" s="17">
        <v>0.306260130550358</v>
      </c>
      <c r="V394" s="17">
        <v>0.317843828029371</v>
      </c>
      <c r="W394" s="17">
        <v>0.29316053732306602</v>
      </c>
      <c r="X394" s="17">
        <v>0.27871055378973603</v>
      </c>
      <c r="Y394" s="17">
        <v>0.30852724711553098</v>
      </c>
      <c r="Z394" s="17">
        <v>0.33343137372371101</v>
      </c>
      <c r="AA394" s="17">
        <v>0.28603531026753598</v>
      </c>
      <c r="AB394" s="17"/>
      <c r="AC394" s="17">
        <v>0.41898109489332502</v>
      </c>
      <c r="AD394" s="17">
        <v>0.19533743113864699</v>
      </c>
      <c r="AE394" s="17">
        <v>0.274832875843458</v>
      </c>
      <c r="AF394" s="17"/>
      <c r="AG394" s="17">
        <v>0.40171977229810801</v>
      </c>
      <c r="AH394" s="17">
        <v>0.14626117760558999</v>
      </c>
      <c r="AI394" s="17">
        <v>0.172027813767372</v>
      </c>
      <c r="AJ394" s="17">
        <v>0.47329776714415001</v>
      </c>
      <c r="AK394" s="17"/>
      <c r="AL394" s="17">
        <v>0.37405219375641002</v>
      </c>
      <c r="AM394" s="17">
        <v>0.31647726261521902</v>
      </c>
      <c r="AN394" s="17">
        <v>0.21275732153803001</v>
      </c>
      <c r="AO394" s="17">
        <v>0.18235680025498299</v>
      </c>
      <c r="AP394" s="17">
        <v>0.102913638373373</v>
      </c>
      <c r="AQ394" s="17"/>
      <c r="AR394" s="17">
        <v>0.30884631059845202</v>
      </c>
      <c r="AS394" s="17">
        <v>0.30157657116911701</v>
      </c>
      <c r="AT394" s="17">
        <v>0.30530330743414202</v>
      </c>
      <c r="AU394" s="17">
        <v>0.26966737048706901</v>
      </c>
      <c r="AV394" s="17">
        <v>0.22491541929200301</v>
      </c>
      <c r="AW394" s="17"/>
      <c r="AX394" s="17">
        <v>0.17763537350689201</v>
      </c>
      <c r="AY394" s="17">
        <v>0.29494578464416199</v>
      </c>
      <c r="AZ394" s="17">
        <v>0.33169511508960597</v>
      </c>
      <c r="BA394" s="17">
        <v>0.35721018284532202</v>
      </c>
      <c r="BB394" s="17">
        <v>0.371394493338295</v>
      </c>
      <c r="BC394" s="17">
        <v>0.29218743378943701</v>
      </c>
      <c r="BD394" s="17"/>
      <c r="BE394" s="17">
        <v>0.27362885427649097</v>
      </c>
      <c r="BF394" s="17">
        <v>0.21809941327836299</v>
      </c>
      <c r="BG394" s="17">
        <v>0.382023312237185</v>
      </c>
      <c r="BH394" s="17"/>
      <c r="BI394" s="17">
        <v>0.32625605877179698</v>
      </c>
      <c r="BJ394" s="17">
        <v>0.28288493230234402</v>
      </c>
      <c r="BK394" s="17"/>
      <c r="BL394" s="17">
        <v>0.34982879905021302</v>
      </c>
      <c r="BM394" s="17">
        <v>0.26497441079072498</v>
      </c>
      <c r="BN394" s="17">
        <v>0.32406854941472002</v>
      </c>
      <c r="BO394" s="17">
        <v>0.25058947396894898</v>
      </c>
      <c r="BP394" s="17">
        <v>0.21349222389667599</v>
      </c>
      <c r="BQ394" s="17"/>
      <c r="BR394" s="17">
        <v>0.32304804945915899</v>
      </c>
      <c r="BS394" s="17">
        <v>0.172085609966938</v>
      </c>
      <c r="BT394" s="17">
        <v>8.5384796899888399E-2</v>
      </c>
      <c r="BU394" s="17">
        <v>0.13325051519558301</v>
      </c>
      <c r="BV394" s="17"/>
      <c r="BW394" s="17">
        <v>0.30780568738375202</v>
      </c>
      <c r="BX394" s="17">
        <v>0.29629124984663502</v>
      </c>
      <c r="BY394" s="17">
        <v>0.29139263733512399</v>
      </c>
      <c r="BZ394" s="17">
        <v>0.28919039733320001</v>
      </c>
      <c r="CA394" s="17">
        <v>0.279113995844817</v>
      </c>
      <c r="CB394" s="17"/>
      <c r="CC394" s="17">
        <v>0.285076134652332</v>
      </c>
      <c r="CD394" s="17">
        <v>0.26556685370629202</v>
      </c>
      <c r="CE394" s="17">
        <v>0.22091369845282999</v>
      </c>
      <c r="CF394" s="17">
        <v>0.274843703370451</v>
      </c>
      <c r="CG394" s="17">
        <v>0.30578855290649698</v>
      </c>
      <c r="CH394" s="17">
        <v>0.282283866845777</v>
      </c>
      <c r="CI394" s="17">
        <v>0.29301471582638</v>
      </c>
      <c r="CJ394" s="17">
        <v>0.33192757205499202</v>
      </c>
      <c r="CK394" s="17">
        <v>0.34542733296382</v>
      </c>
      <c r="CL394" s="17">
        <v>0.35560314075226102</v>
      </c>
    </row>
    <row r="395" spans="2:90" x14ac:dyDescent="0.25">
      <c r="B395" t="s">
        <v>268</v>
      </c>
      <c r="C395" s="17">
        <v>6.3655663540514898E-2</v>
      </c>
      <c r="D395" s="17">
        <v>7.1702861648041794E-2</v>
      </c>
      <c r="E395" s="17">
        <v>5.6398679106134102E-2</v>
      </c>
      <c r="F395" s="17"/>
      <c r="G395" s="17">
        <v>4.2768686151550897E-2</v>
      </c>
      <c r="H395" s="17">
        <v>3.1571351888004098E-2</v>
      </c>
      <c r="I395" s="17">
        <v>4.8418807683284097E-2</v>
      </c>
      <c r="J395" s="17">
        <v>8.7826747732905705E-2</v>
      </c>
      <c r="K395" s="17">
        <v>9.1046758377605397E-2</v>
      </c>
      <c r="L395" s="17">
        <v>7.11094074192756E-2</v>
      </c>
      <c r="M395" s="17"/>
      <c r="N395" s="17">
        <v>5.4804424176662002E-2</v>
      </c>
      <c r="O395" s="17">
        <v>6.5255184426868507E-2</v>
      </c>
      <c r="P395" s="17">
        <v>6.3939342776687905E-2</v>
      </c>
      <c r="Q395" s="17">
        <v>7.2251185134371093E-2</v>
      </c>
      <c r="R395" s="17"/>
      <c r="S395" s="17">
        <v>5.5162431737328398E-2</v>
      </c>
      <c r="T395" s="17">
        <v>7.5571638853354106E-2</v>
      </c>
      <c r="U395" s="17">
        <v>6.5831847133449806E-2</v>
      </c>
      <c r="V395" s="17">
        <v>6.11560107625626E-2</v>
      </c>
      <c r="W395" s="17">
        <v>5.6347796267905002E-2</v>
      </c>
      <c r="X395" s="17">
        <v>6.6978406666759999E-2</v>
      </c>
      <c r="Y395" s="17">
        <v>6.3387093470107597E-2</v>
      </c>
      <c r="Z395" s="17">
        <v>3.7386063989542001E-2</v>
      </c>
      <c r="AA395" s="17">
        <v>7.1440025393507203E-2</v>
      </c>
      <c r="AB395" s="17"/>
      <c r="AC395" s="17">
        <v>9.0651615012509401E-2</v>
      </c>
      <c r="AD395" s="17">
        <v>4.9121271853414798E-2</v>
      </c>
      <c r="AE395" s="17">
        <v>4.8010437817128299E-2</v>
      </c>
      <c r="AF395" s="17"/>
      <c r="AG395" s="17">
        <v>8.9633855572300095E-2</v>
      </c>
      <c r="AH395" s="17">
        <v>3.8325961659125801E-2</v>
      </c>
      <c r="AI395" s="17">
        <v>5.2509186452503603E-2</v>
      </c>
      <c r="AJ395" s="17">
        <v>9.0130996232003699E-2</v>
      </c>
      <c r="AK395" s="17"/>
      <c r="AL395" s="17">
        <v>7.8683941387473796E-2</v>
      </c>
      <c r="AM395" s="17">
        <v>7.1888929399971394E-2</v>
      </c>
      <c r="AN395" s="17">
        <v>5.7363673985130703E-2</v>
      </c>
      <c r="AO395" s="17">
        <v>3.2586893590496602E-2</v>
      </c>
      <c r="AP395" s="17">
        <v>1.22699667639276E-2</v>
      </c>
      <c r="AQ395" s="17"/>
      <c r="AR395" s="17">
        <v>6.5558772118475203E-2</v>
      </c>
      <c r="AS395" s="17">
        <v>6.6519011105826503E-2</v>
      </c>
      <c r="AT395" s="17">
        <v>6.2630696110746301E-2</v>
      </c>
      <c r="AU395" s="17">
        <v>6.4094839825861796E-2</v>
      </c>
      <c r="AV395" s="17">
        <v>5.8542583522345003E-2</v>
      </c>
      <c r="AW395" s="17"/>
      <c r="AX395" s="17">
        <v>4.18082234363676E-2</v>
      </c>
      <c r="AY395" s="17">
        <v>7.0291981599437503E-2</v>
      </c>
      <c r="AZ395" s="17">
        <v>6.7667034868742995E-2</v>
      </c>
      <c r="BA395" s="17">
        <v>7.3111722229332293E-2</v>
      </c>
      <c r="BB395" s="17">
        <v>8.0243631257137502E-2</v>
      </c>
      <c r="BC395" s="17">
        <v>4.6777486885520303E-2</v>
      </c>
      <c r="BD395" s="17"/>
      <c r="BE395" s="17">
        <v>5.95775383242165E-2</v>
      </c>
      <c r="BF395" s="17">
        <v>4.8755143324651501E-2</v>
      </c>
      <c r="BG395" s="17">
        <v>8.3773464807934198E-2</v>
      </c>
      <c r="BH395" s="17"/>
      <c r="BI395" s="17">
        <v>6.2374513736765801E-2</v>
      </c>
      <c r="BJ395" s="17">
        <v>6.3980918388907904E-2</v>
      </c>
      <c r="BK395" s="17"/>
      <c r="BL395" s="17">
        <v>7.6116303901861804E-2</v>
      </c>
      <c r="BM395" s="17">
        <v>5.9259462725427203E-2</v>
      </c>
      <c r="BN395" s="17">
        <v>6.1261340096485602E-2</v>
      </c>
      <c r="BO395" s="17">
        <v>5.0824202101104901E-2</v>
      </c>
      <c r="BP395" s="17">
        <v>5.2274867345068698E-2</v>
      </c>
      <c r="BQ395" s="17"/>
      <c r="BR395" s="17">
        <v>6.80403166470019E-2</v>
      </c>
      <c r="BS395" s="17">
        <v>3.4301834518953897E-2</v>
      </c>
      <c r="BT395" s="17">
        <v>3.5451232924519703E-2</v>
      </c>
      <c r="BU395" s="17">
        <v>6.8610222724013098E-2</v>
      </c>
      <c r="BV395" s="17"/>
      <c r="BW395" s="17">
        <v>7.3413607231388706E-2</v>
      </c>
      <c r="BX395" s="17">
        <v>6.17539335681506E-2</v>
      </c>
      <c r="BY395" s="17">
        <v>7.50627944048253E-2</v>
      </c>
      <c r="BZ395" s="17">
        <v>6.1413293141415103E-2</v>
      </c>
      <c r="CA395" s="17">
        <v>5.2374621983611203E-2</v>
      </c>
      <c r="CB395" s="17"/>
      <c r="CC395" s="17">
        <v>5.0757671215858897E-2</v>
      </c>
      <c r="CD395" s="17">
        <v>5.61190905478888E-2</v>
      </c>
      <c r="CE395" s="17">
        <v>6.5836600078357996E-2</v>
      </c>
      <c r="CF395" s="17">
        <v>5.40137119869495E-2</v>
      </c>
      <c r="CG395" s="17">
        <v>5.6631303075410901E-2</v>
      </c>
      <c r="CH395" s="17">
        <v>6.3012656954605895E-2</v>
      </c>
      <c r="CI395" s="17">
        <v>7.3455003868715896E-2</v>
      </c>
      <c r="CJ395" s="17">
        <v>7.6918359915549295E-2</v>
      </c>
      <c r="CK395" s="17">
        <v>8.3622214569461006E-2</v>
      </c>
      <c r="CL395" s="17">
        <v>7.9074691978832906E-2</v>
      </c>
    </row>
    <row r="396" spans="2:90" x14ac:dyDescent="0.25">
      <c r="B396" t="s">
        <v>269</v>
      </c>
      <c r="C396" s="17">
        <v>6.9383225706792798E-2</v>
      </c>
      <c r="D396" s="17">
        <v>7.41681295990963E-2</v>
      </c>
      <c r="E396" s="17">
        <v>6.4599942164618701E-2</v>
      </c>
      <c r="F396" s="17"/>
      <c r="G396" s="17">
        <v>6.15352027559831E-2</v>
      </c>
      <c r="H396" s="17">
        <v>5.8118168195980001E-2</v>
      </c>
      <c r="I396" s="17">
        <v>6.2664646643818295E-2</v>
      </c>
      <c r="J396" s="17">
        <v>7.8739949966376899E-2</v>
      </c>
      <c r="K396" s="17">
        <v>7.0658175788610403E-2</v>
      </c>
      <c r="L396" s="17">
        <v>7.82292560464697E-2</v>
      </c>
      <c r="M396" s="17"/>
      <c r="N396" s="17">
        <v>6.9870888222599903E-2</v>
      </c>
      <c r="O396" s="17">
        <v>7.0097260568649303E-2</v>
      </c>
      <c r="P396" s="17">
        <v>6.5034649633085403E-2</v>
      </c>
      <c r="Q396" s="17">
        <v>7.1037389821256305E-2</v>
      </c>
      <c r="R396" s="17"/>
      <c r="S396" s="17">
        <v>8.2333028286896801E-2</v>
      </c>
      <c r="T396" s="17">
        <v>4.6894265140727198E-2</v>
      </c>
      <c r="U396" s="17">
        <v>6.0385838567665398E-2</v>
      </c>
      <c r="V396" s="17">
        <v>8.03136063718419E-2</v>
      </c>
      <c r="W396" s="17">
        <v>7.00972337920793E-2</v>
      </c>
      <c r="X396" s="17">
        <v>6.0502858505058203E-2</v>
      </c>
      <c r="Y396" s="17">
        <v>9.6604728881886801E-2</v>
      </c>
      <c r="Z396" s="17">
        <v>7.4043416006955007E-2</v>
      </c>
      <c r="AA396" s="17">
        <v>6.42328203538437E-2</v>
      </c>
      <c r="AB396" s="17"/>
      <c r="AC396" s="17">
        <v>7.2672969297485193E-2</v>
      </c>
      <c r="AD396" s="17">
        <v>6.7538677719028106E-2</v>
      </c>
      <c r="AE396" s="17">
        <v>6.2055428177043702E-2</v>
      </c>
      <c r="AF396" s="17"/>
      <c r="AG396" s="17">
        <v>0.10263633789529999</v>
      </c>
      <c r="AH396" s="17">
        <v>6.7735565389381996E-2</v>
      </c>
      <c r="AI396" s="17">
        <v>5.3579097793654801E-2</v>
      </c>
      <c r="AJ396" s="17">
        <v>7.8332625402660894E-2</v>
      </c>
      <c r="AK396" s="17"/>
      <c r="AL396" s="17">
        <v>7.5439081929304999E-2</v>
      </c>
      <c r="AM396" s="17">
        <v>7.1417074399279204E-2</v>
      </c>
      <c r="AN396" s="17">
        <v>6.9474483283538002E-2</v>
      </c>
      <c r="AO396" s="17">
        <v>5.9780999588980303E-2</v>
      </c>
      <c r="AP396" s="17">
        <v>6.55252783753172E-2</v>
      </c>
      <c r="AQ396" s="17"/>
      <c r="AR396" s="17">
        <v>5.6835642621871699E-2</v>
      </c>
      <c r="AS396" s="17">
        <v>6.8205995293684596E-2</v>
      </c>
      <c r="AT396" s="17">
        <v>7.4183873021802502E-2</v>
      </c>
      <c r="AU396" s="17">
        <v>7.4079706667024806E-2</v>
      </c>
      <c r="AV396" s="17">
        <v>6.5187925812660599E-2</v>
      </c>
      <c r="AW396" s="17"/>
      <c r="AX396" s="17">
        <v>7.2718948652234799E-2</v>
      </c>
      <c r="AY396" s="17">
        <v>6.9992324287089999E-2</v>
      </c>
      <c r="AZ396" s="17">
        <v>7.19427729569172E-2</v>
      </c>
      <c r="BA396" s="17">
        <v>6.1577943566899801E-2</v>
      </c>
      <c r="BB396" s="17">
        <v>6.4604668421641406E-2</v>
      </c>
      <c r="BC396" s="17">
        <v>8.1992759867557594E-2</v>
      </c>
      <c r="BD396" s="17"/>
      <c r="BE396" s="17">
        <v>6.5993774497578497E-2</v>
      </c>
      <c r="BF396" s="17">
        <v>7.2013128093555895E-2</v>
      </c>
      <c r="BG396" s="17">
        <v>7.1731471885668099E-2</v>
      </c>
      <c r="BH396" s="17"/>
      <c r="BI396" s="17">
        <v>6.0417946094269301E-2</v>
      </c>
      <c r="BJ396" s="17">
        <v>7.1659306655826704E-2</v>
      </c>
      <c r="BK396" s="17"/>
      <c r="BL396" s="17">
        <v>6.8967850182344498E-2</v>
      </c>
      <c r="BM396" s="17">
        <v>6.6828820227819705E-2</v>
      </c>
      <c r="BN396" s="17">
        <v>7.0694834127968301E-2</v>
      </c>
      <c r="BO396" s="17">
        <v>6.9432405485043799E-2</v>
      </c>
      <c r="BP396" s="17">
        <v>7.7704654555540903E-2</v>
      </c>
      <c r="BQ396" s="17"/>
      <c r="BR396" s="17">
        <v>6.8652401950609301E-2</v>
      </c>
      <c r="BS396" s="17">
        <v>7.1296922304926194E-2</v>
      </c>
      <c r="BT396" s="17">
        <v>7.8883289171563495E-2</v>
      </c>
      <c r="BU396" s="17">
        <v>6.1462919663191402E-2</v>
      </c>
      <c r="BV396" s="17"/>
      <c r="BW396" s="17">
        <v>5.7105940069909697E-2</v>
      </c>
      <c r="BX396" s="17">
        <v>7.5390792442384197E-2</v>
      </c>
      <c r="BY396" s="17">
        <v>7.5997156871996402E-2</v>
      </c>
      <c r="BZ396" s="17">
        <v>7.4925032220496998E-2</v>
      </c>
      <c r="CA396" s="17">
        <v>6.4642480433387897E-2</v>
      </c>
      <c r="CB396" s="17"/>
      <c r="CC396" s="17">
        <v>5.6513576172949498E-2</v>
      </c>
      <c r="CD396" s="17">
        <v>6.8049560348546007E-2</v>
      </c>
      <c r="CE396" s="17">
        <v>8.8358029109258496E-2</v>
      </c>
      <c r="CF396" s="17">
        <v>7.44751428156082E-2</v>
      </c>
      <c r="CG396" s="17">
        <v>7.5698495940791893E-2</v>
      </c>
      <c r="CH396" s="17">
        <v>6.6354330264857E-2</v>
      </c>
      <c r="CI396" s="17">
        <v>6.6355025111296803E-2</v>
      </c>
      <c r="CJ396" s="17">
        <v>7.3975685238432107E-2</v>
      </c>
      <c r="CK396" s="17">
        <v>5.7855259706150901E-2</v>
      </c>
      <c r="CL396" s="17">
        <v>6.4102244248837106E-2</v>
      </c>
    </row>
    <row r="397" spans="2:90" x14ac:dyDescent="0.25">
      <c r="B397" t="s">
        <v>270</v>
      </c>
      <c r="C397" s="17">
        <v>6.1233453173221097E-2</v>
      </c>
      <c r="D397" s="17">
        <v>7.2491225899077E-2</v>
      </c>
      <c r="E397" s="17">
        <v>5.0961223036784097E-2</v>
      </c>
      <c r="F397" s="17"/>
      <c r="G397" s="17">
        <v>8.7264213961194895E-2</v>
      </c>
      <c r="H397" s="17">
        <v>5.3526010727271499E-2</v>
      </c>
      <c r="I397" s="17">
        <v>6.2780480793342794E-2</v>
      </c>
      <c r="J397" s="17">
        <v>6.3469655523517299E-2</v>
      </c>
      <c r="K397" s="17">
        <v>4.5051974452175798E-2</v>
      </c>
      <c r="L397" s="17">
        <v>6.3499498101918198E-2</v>
      </c>
      <c r="M397" s="17"/>
      <c r="N397" s="17">
        <v>6.5397846583318098E-2</v>
      </c>
      <c r="O397" s="17">
        <v>6.9905153361288497E-2</v>
      </c>
      <c r="P397" s="17">
        <v>6.05630170907843E-2</v>
      </c>
      <c r="Q397" s="17">
        <v>4.9219624357080001E-2</v>
      </c>
      <c r="R397" s="17"/>
      <c r="S397" s="17">
        <v>7.3796099880056101E-2</v>
      </c>
      <c r="T397" s="17">
        <v>5.7290477668907998E-2</v>
      </c>
      <c r="U397" s="17">
        <v>5.0540515323925297E-2</v>
      </c>
      <c r="V397" s="17">
        <v>5.7935586560398503E-2</v>
      </c>
      <c r="W397" s="17">
        <v>4.6105982386564603E-2</v>
      </c>
      <c r="X397" s="17">
        <v>4.7599045659303799E-2</v>
      </c>
      <c r="Y397" s="17">
        <v>6.2941199314540106E-2</v>
      </c>
      <c r="Z397" s="17">
        <v>0.100988795782013</v>
      </c>
      <c r="AA397" s="17">
        <v>6.7253099764487803E-2</v>
      </c>
      <c r="AB397" s="17"/>
      <c r="AC397" s="17">
        <v>5.6595101441525297E-2</v>
      </c>
      <c r="AD397" s="17">
        <v>6.9839016690488101E-2</v>
      </c>
      <c r="AE397" s="17">
        <v>5.2666667076492202E-2</v>
      </c>
      <c r="AF397" s="17"/>
      <c r="AG397" s="17">
        <v>6.2246599018053302E-2</v>
      </c>
      <c r="AH397" s="17">
        <v>7.2634866881715998E-2</v>
      </c>
      <c r="AI397" s="17">
        <v>7.1414435958996395E-2</v>
      </c>
      <c r="AJ397" s="17">
        <v>5.6320388265421503E-2</v>
      </c>
      <c r="AK397" s="17"/>
      <c r="AL397" s="17">
        <v>4.5549869662813602E-2</v>
      </c>
      <c r="AM397" s="17">
        <v>6.0648116769935499E-2</v>
      </c>
      <c r="AN397" s="17">
        <v>7.2952755476026004E-2</v>
      </c>
      <c r="AO397" s="17">
        <v>5.4772280184207003E-2</v>
      </c>
      <c r="AP397" s="17">
        <v>0.11963889292621301</v>
      </c>
      <c r="AQ397" s="17"/>
      <c r="AR397" s="17">
        <v>5.4195538755795601E-2</v>
      </c>
      <c r="AS397" s="17">
        <v>6.24702094682194E-2</v>
      </c>
      <c r="AT397" s="17">
        <v>5.6266959318046601E-2</v>
      </c>
      <c r="AU397" s="17">
        <v>7.9187386044403799E-2</v>
      </c>
      <c r="AV397" s="17">
        <v>6.2682104882743506E-2</v>
      </c>
      <c r="AW397" s="17"/>
      <c r="AX397" s="17">
        <v>5.9453292956085903E-2</v>
      </c>
      <c r="AY397" s="17">
        <v>6.4013422936545106E-2</v>
      </c>
      <c r="AZ397" s="17">
        <v>6.7933881214053499E-2</v>
      </c>
      <c r="BA397" s="17">
        <v>5.7112297790635203E-2</v>
      </c>
      <c r="BB397" s="17">
        <v>6.2895511085229894E-2</v>
      </c>
      <c r="BC397" s="17">
        <v>4.8985575919268998E-2</v>
      </c>
      <c r="BD397" s="17"/>
      <c r="BE397" s="17">
        <v>5.3356922106736197E-2</v>
      </c>
      <c r="BF397" s="17">
        <v>7.4250358725322096E-2</v>
      </c>
      <c r="BG397" s="17">
        <v>5.9464277658661399E-2</v>
      </c>
      <c r="BH397" s="17"/>
      <c r="BI397" s="17">
        <v>5.8376746911506197E-2</v>
      </c>
      <c r="BJ397" s="17">
        <v>6.1958706035406499E-2</v>
      </c>
      <c r="BK397" s="17"/>
      <c r="BL397" s="17">
        <v>6.4455199287596104E-2</v>
      </c>
      <c r="BM397" s="17">
        <v>6.5984644515934998E-2</v>
      </c>
      <c r="BN397" s="17">
        <v>5.1630574443421499E-2</v>
      </c>
      <c r="BO397" s="17">
        <v>5.8504133277788299E-2</v>
      </c>
      <c r="BP397" s="17">
        <v>5.9410129771257598E-2</v>
      </c>
      <c r="BQ397" s="17"/>
      <c r="BR397" s="17">
        <v>5.88180642390378E-2</v>
      </c>
      <c r="BS397" s="17">
        <v>4.8153006961680803E-2</v>
      </c>
      <c r="BT397" s="17">
        <v>8.3096791359736202E-2</v>
      </c>
      <c r="BU397" s="17">
        <v>8.7966603987115394E-2</v>
      </c>
      <c r="BV397" s="17"/>
      <c r="BW397" s="17">
        <v>6.7185233584794599E-2</v>
      </c>
      <c r="BX397" s="17">
        <v>5.8869192827744901E-2</v>
      </c>
      <c r="BY397" s="17">
        <v>5.6807847359291501E-2</v>
      </c>
      <c r="BZ397" s="17">
        <v>5.8139054349566101E-2</v>
      </c>
      <c r="CA397" s="17">
        <v>6.3752805583806096E-2</v>
      </c>
      <c r="CB397" s="17"/>
      <c r="CC397" s="17">
        <v>5.5189604007714298E-2</v>
      </c>
      <c r="CD397" s="17">
        <v>4.1970752253510699E-2</v>
      </c>
      <c r="CE397" s="17">
        <v>7.8483506358886193E-2</v>
      </c>
      <c r="CF397" s="17">
        <v>7.6586019409704206E-2</v>
      </c>
      <c r="CG397" s="17">
        <v>5.6255772448075198E-2</v>
      </c>
      <c r="CH397" s="17">
        <v>6.06881297540212E-2</v>
      </c>
      <c r="CI397" s="17">
        <v>5.5578013596960303E-2</v>
      </c>
      <c r="CJ397" s="17">
        <v>4.2735881337642299E-2</v>
      </c>
      <c r="CK397" s="17">
        <v>6.9850904875384298E-2</v>
      </c>
      <c r="CL397" s="17">
        <v>5.9290387047455498E-2</v>
      </c>
    </row>
    <row r="398" spans="2:90" x14ac:dyDescent="0.25">
      <c r="B398" t="s">
        <v>271</v>
      </c>
      <c r="C398" s="17">
        <v>6.2449126282569399E-2</v>
      </c>
      <c r="D398" s="17">
        <v>7.1301489368558402E-2</v>
      </c>
      <c r="E398" s="17">
        <v>5.4433379542135597E-2</v>
      </c>
      <c r="F398" s="17"/>
      <c r="G398" s="17">
        <v>5.3865889958415999E-2</v>
      </c>
      <c r="H398" s="17">
        <v>7.0182998094438703E-2</v>
      </c>
      <c r="I398" s="17">
        <v>7.9358469435861306E-2</v>
      </c>
      <c r="J398" s="17">
        <v>6.0142042710812499E-2</v>
      </c>
      <c r="K398" s="17">
        <v>5.5768834078246898E-2</v>
      </c>
      <c r="L398" s="17">
        <v>5.5059668813604898E-2</v>
      </c>
      <c r="M398" s="17"/>
      <c r="N398" s="17">
        <v>7.5029071211383802E-2</v>
      </c>
      <c r="O398" s="17">
        <v>6.27941703815664E-2</v>
      </c>
      <c r="P398" s="17">
        <v>5.1301994351681798E-2</v>
      </c>
      <c r="Q398" s="17">
        <v>5.9239313414988698E-2</v>
      </c>
      <c r="R398" s="17"/>
      <c r="S398" s="17">
        <v>6.6791055381807504E-2</v>
      </c>
      <c r="T398" s="17">
        <v>5.6045059642362297E-2</v>
      </c>
      <c r="U398" s="17">
        <v>5.9130559510990298E-2</v>
      </c>
      <c r="V398" s="17">
        <v>5.24176530267692E-2</v>
      </c>
      <c r="W398" s="17">
        <v>6.7475241041781195E-2</v>
      </c>
      <c r="X398" s="17">
        <v>8.5879304919764907E-2</v>
      </c>
      <c r="Y398" s="17">
        <v>5.7768201267083402E-2</v>
      </c>
      <c r="Z398" s="17">
        <v>5.2403963658562203E-2</v>
      </c>
      <c r="AA398" s="17">
        <v>6.1371170222257597E-2</v>
      </c>
      <c r="AB398" s="17"/>
      <c r="AC398" s="17">
        <v>4.9389783213333899E-2</v>
      </c>
      <c r="AD398" s="17">
        <v>7.25777742430158E-2</v>
      </c>
      <c r="AE398" s="17">
        <v>8.3369206085459696E-2</v>
      </c>
      <c r="AF398" s="17"/>
      <c r="AG398" s="17">
        <v>6.7201079699086702E-2</v>
      </c>
      <c r="AH398" s="17">
        <v>9.2804316145440602E-2</v>
      </c>
      <c r="AI398" s="17">
        <v>7.0072186204933107E-2</v>
      </c>
      <c r="AJ398" s="17">
        <v>4.8622176282886002E-2</v>
      </c>
      <c r="AK398" s="17"/>
      <c r="AL398" s="17">
        <v>5.03113160706056E-2</v>
      </c>
      <c r="AM398" s="17">
        <v>5.6181669656566402E-2</v>
      </c>
      <c r="AN398" s="17">
        <v>7.6836040458155397E-2</v>
      </c>
      <c r="AO398" s="17">
        <v>7.3706509242884993E-2</v>
      </c>
      <c r="AP398" s="17">
        <v>6.5338958020542806E-2</v>
      </c>
      <c r="AQ398" s="17"/>
      <c r="AR398" s="17">
        <v>4.9990484468327497E-2</v>
      </c>
      <c r="AS398" s="17">
        <v>6.2965408089519503E-2</v>
      </c>
      <c r="AT398" s="17">
        <v>6.4048275797883206E-2</v>
      </c>
      <c r="AU398" s="17">
        <v>6.9388702153525203E-2</v>
      </c>
      <c r="AV398" s="17">
        <v>7.1349475224719197E-2</v>
      </c>
      <c r="AW398" s="17"/>
      <c r="AX398" s="17">
        <v>7.1718465085421804E-2</v>
      </c>
      <c r="AY398" s="17">
        <v>7.7146486514343707E-2</v>
      </c>
      <c r="AZ398" s="17">
        <v>5.8948510197374002E-2</v>
      </c>
      <c r="BA398" s="17">
        <v>4.36887258625904E-2</v>
      </c>
      <c r="BB398" s="17">
        <v>4.0501615108887799E-2</v>
      </c>
      <c r="BC398" s="17">
        <v>5.5672655083254301E-2</v>
      </c>
      <c r="BD398" s="17"/>
      <c r="BE398" s="17">
        <v>5.8920860625575097E-2</v>
      </c>
      <c r="BF398" s="17">
        <v>7.1700856525386103E-2</v>
      </c>
      <c r="BG398" s="17">
        <v>5.9446567643085903E-2</v>
      </c>
      <c r="BH398" s="17"/>
      <c r="BI398" s="17">
        <v>6.2617956566142205E-2</v>
      </c>
      <c r="BJ398" s="17">
        <v>6.2406264106634197E-2</v>
      </c>
      <c r="BK398" s="17"/>
      <c r="BL398" s="17">
        <v>5.1222224516665998E-2</v>
      </c>
      <c r="BM398" s="17">
        <v>6.6567121761368697E-2</v>
      </c>
      <c r="BN398" s="17">
        <v>6.7437169278957099E-2</v>
      </c>
      <c r="BO398" s="17">
        <v>8.5456936976425202E-2</v>
      </c>
      <c r="BP398" s="17">
        <v>7.2036387805907501E-2</v>
      </c>
      <c r="BQ398" s="17"/>
      <c r="BR398" s="17">
        <v>5.9262918266461802E-2</v>
      </c>
      <c r="BS398" s="17">
        <v>8.8593307598207494E-2</v>
      </c>
      <c r="BT398" s="17">
        <v>6.6503861589833693E-2</v>
      </c>
      <c r="BU398" s="17">
        <v>8.2766289902638596E-2</v>
      </c>
      <c r="BV398" s="17"/>
      <c r="BW398" s="17">
        <v>6.7713384833215901E-2</v>
      </c>
      <c r="BX398" s="17">
        <v>6.7526161719209193E-2</v>
      </c>
      <c r="BY398" s="17">
        <v>5.15228085524315E-2</v>
      </c>
      <c r="BZ398" s="17">
        <v>5.9777753177542102E-2</v>
      </c>
      <c r="CA398" s="17">
        <v>6.9333121136960996E-2</v>
      </c>
      <c r="CB398" s="17"/>
      <c r="CC398" s="17">
        <v>8.2916236705536606E-2</v>
      </c>
      <c r="CD398" s="17">
        <v>5.2935003116996497E-2</v>
      </c>
      <c r="CE398" s="17">
        <v>5.4991521841889997E-2</v>
      </c>
      <c r="CF398" s="17">
        <v>6.5465073789299194E-2</v>
      </c>
      <c r="CG398" s="17">
        <v>6.7040680480939793E-2</v>
      </c>
      <c r="CH398" s="17">
        <v>5.9699000575717302E-2</v>
      </c>
      <c r="CI398" s="17">
        <v>7.0399982114610293E-2</v>
      </c>
      <c r="CJ398" s="17">
        <v>4.4183129952178497E-2</v>
      </c>
      <c r="CK398" s="17">
        <v>6.8600038577320097E-2</v>
      </c>
      <c r="CL398" s="17">
        <v>6.0784257309375499E-2</v>
      </c>
    </row>
    <row r="399" spans="2:90" x14ac:dyDescent="0.25">
      <c r="B399" t="s">
        <v>272</v>
      </c>
      <c r="C399" s="17">
        <v>0.12035960065411699</v>
      </c>
      <c r="D399" s="17">
        <v>0.120132245650799</v>
      </c>
      <c r="E399" s="17">
        <v>0.121091316047029</v>
      </c>
      <c r="F399" s="17"/>
      <c r="G399" s="17">
        <v>0.13570473291145599</v>
      </c>
      <c r="H399" s="17">
        <v>0.144501378301369</v>
      </c>
      <c r="I399" s="17">
        <v>0.13232477122011099</v>
      </c>
      <c r="J399" s="17">
        <v>0.103919716703381</v>
      </c>
      <c r="K399" s="17">
        <v>0.109192605522016</v>
      </c>
      <c r="L399" s="17">
        <v>0.106907301716732</v>
      </c>
      <c r="M399" s="17"/>
      <c r="N399" s="17">
        <v>0.13200370024727001</v>
      </c>
      <c r="O399" s="17">
        <v>0.122846456371005</v>
      </c>
      <c r="P399" s="17">
        <v>8.7081058350764101E-2</v>
      </c>
      <c r="Q399" s="17">
        <v>0.13111232011124499</v>
      </c>
      <c r="R399" s="17"/>
      <c r="S399" s="17">
        <v>0.14885132295704001</v>
      </c>
      <c r="T399" s="17">
        <v>9.2906683125172196E-2</v>
      </c>
      <c r="U399" s="17">
        <v>0.13062106841830801</v>
      </c>
      <c r="V399" s="17">
        <v>0.117535296555233</v>
      </c>
      <c r="W399" s="17">
        <v>0.111294658817866</v>
      </c>
      <c r="X399" s="17">
        <v>0.104663454668835</v>
      </c>
      <c r="Y399" s="17">
        <v>0.109551203703629</v>
      </c>
      <c r="Z399" s="17">
        <v>0.14925790105018399</v>
      </c>
      <c r="AA399" s="17">
        <v>0.13092431189912501</v>
      </c>
      <c r="AB399" s="17"/>
      <c r="AC399" s="17">
        <v>8.8810278232405504E-2</v>
      </c>
      <c r="AD399" s="17">
        <v>0.140376443587794</v>
      </c>
      <c r="AE399" s="17">
        <v>0.14595848833715799</v>
      </c>
      <c r="AF399" s="17"/>
      <c r="AG399" s="17">
        <v>0.112067984883732</v>
      </c>
      <c r="AH399" s="17">
        <v>0.169959415469531</v>
      </c>
      <c r="AI399" s="17">
        <v>0.152767783936404</v>
      </c>
      <c r="AJ399" s="17">
        <v>8.8470759796195203E-2</v>
      </c>
      <c r="AK399" s="17"/>
      <c r="AL399" s="17">
        <v>9.7401260907544293E-2</v>
      </c>
      <c r="AM399" s="17">
        <v>0.111045327815738</v>
      </c>
      <c r="AN399" s="17">
        <v>0.12573961819587801</v>
      </c>
      <c r="AO399" s="17">
        <v>0.162031212418462</v>
      </c>
      <c r="AP399" s="17">
        <v>0.14378660659888101</v>
      </c>
      <c r="AQ399" s="17"/>
      <c r="AR399" s="17">
        <v>0.122874388239244</v>
      </c>
      <c r="AS399" s="17">
        <v>0.122084301667783</v>
      </c>
      <c r="AT399" s="17">
        <v>0.11660752646068</v>
      </c>
      <c r="AU399" s="17">
        <v>0.130486550851561</v>
      </c>
      <c r="AV399" s="17">
        <v>0.12713046457448299</v>
      </c>
      <c r="AW399" s="17"/>
      <c r="AX399" s="17">
        <v>0.16494883160545101</v>
      </c>
      <c r="AY399" s="17">
        <v>0.109339762660957</v>
      </c>
      <c r="AZ399" s="17">
        <v>8.5573438983347197E-2</v>
      </c>
      <c r="BA399" s="17">
        <v>0.108006185641513</v>
      </c>
      <c r="BB399" s="17">
        <v>9.4903100209335095E-2</v>
      </c>
      <c r="BC399" s="17">
        <v>0.163855685452831</v>
      </c>
      <c r="BD399" s="17"/>
      <c r="BE399" s="17">
        <v>0.11334006000270801</v>
      </c>
      <c r="BF399" s="17">
        <v>0.13879427922600801</v>
      </c>
      <c r="BG399" s="17">
        <v>0.112169682838569</v>
      </c>
      <c r="BH399" s="17"/>
      <c r="BI399" s="17">
        <v>0.10095293915128099</v>
      </c>
      <c r="BJ399" s="17">
        <v>0.125286511407603</v>
      </c>
      <c r="BK399" s="17"/>
      <c r="BL399" s="17">
        <v>0.108483271270798</v>
      </c>
      <c r="BM399" s="17">
        <v>0.106082841732752</v>
      </c>
      <c r="BN399" s="17">
        <v>0.15128863508055401</v>
      </c>
      <c r="BO399" s="17">
        <v>0.16039011377284501</v>
      </c>
      <c r="BP399" s="17">
        <v>0.13319008614061001</v>
      </c>
      <c r="BQ399" s="17"/>
      <c r="BR399" s="17">
        <v>0.111328613315262</v>
      </c>
      <c r="BS399" s="17">
        <v>0.17414549531977</v>
      </c>
      <c r="BT399" s="17">
        <v>0.178622052543641</v>
      </c>
      <c r="BU399" s="17">
        <v>0.13810404215466399</v>
      </c>
      <c r="BV399" s="17"/>
      <c r="BW399" s="17">
        <v>0.10555703829593201</v>
      </c>
      <c r="BX399" s="17">
        <v>0.111815536382218</v>
      </c>
      <c r="BY399" s="17">
        <v>0.127466717644346</v>
      </c>
      <c r="BZ399" s="17">
        <v>0.12194940154851901</v>
      </c>
      <c r="CA399" s="17">
        <v>0.125882226985326</v>
      </c>
      <c r="CB399" s="17"/>
      <c r="CC399" s="17">
        <v>0.14690571934395399</v>
      </c>
      <c r="CD399" s="17">
        <v>0.13692333306544599</v>
      </c>
      <c r="CE399" s="17">
        <v>0.11850062356429999</v>
      </c>
      <c r="CF399" s="17">
        <v>0.1165227095116</v>
      </c>
      <c r="CG399" s="17">
        <v>0.102650982894067</v>
      </c>
      <c r="CH399" s="17">
        <v>0.141765071721731</v>
      </c>
      <c r="CI399" s="17">
        <v>0.121847693332976</v>
      </c>
      <c r="CJ399" s="17">
        <v>0.11606164011605501</v>
      </c>
      <c r="CK399" s="17">
        <v>8.4532866085983496E-2</v>
      </c>
      <c r="CL399" s="17">
        <v>9.3315274019749705E-2</v>
      </c>
    </row>
    <row r="400" spans="2:90" x14ac:dyDescent="0.25">
      <c r="B400" t="s">
        <v>273</v>
      </c>
      <c r="C400" s="17">
        <v>7.1237987477335202E-2</v>
      </c>
      <c r="D400" s="17">
        <v>6.8379288535129507E-2</v>
      </c>
      <c r="E400" s="17">
        <v>7.4220610085707697E-2</v>
      </c>
      <c r="F400" s="17"/>
      <c r="G400" s="17">
        <v>0.118962304442014</v>
      </c>
      <c r="H400" s="17">
        <v>0.124536729359637</v>
      </c>
      <c r="I400" s="17">
        <v>7.1529499233685498E-2</v>
      </c>
      <c r="J400" s="17">
        <v>6.4576753259261502E-2</v>
      </c>
      <c r="K400" s="17">
        <v>3.9755352690951297E-2</v>
      </c>
      <c r="L400" s="17">
        <v>3.7033103259811399E-2</v>
      </c>
      <c r="M400" s="17"/>
      <c r="N400" s="17">
        <v>8.3145566527548606E-2</v>
      </c>
      <c r="O400" s="17">
        <v>8.0750157522463395E-2</v>
      </c>
      <c r="P400" s="17">
        <v>6.9082040175274195E-2</v>
      </c>
      <c r="Q400" s="17">
        <v>5.0743669452714503E-2</v>
      </c>
      <c r="R400" s="17"/>
      <c r="S400" s="17">
        <v>0.102267531262075</v>
      </c>
      <c r="T400" s="17">
        <v>7.6475969598644694E-2</v>
      </c>
      <c r="U400" s="17">
        <v>8.1676437005490501E-2</v>
      </c>
      <c r="V400" s="17">
        <v>3.5922025400366202E-2</v>
      </c>
      <c r="W400" s="17">
        <v>5.6822906851094597E-2</v>
      </c>
      <c r="X400" s="17">
        <v>5.9734237983431998E-2</v>
      </c>
      <c r="Y400" s="17">
        <v>8.1678147068914006E-2</v>
      </c>
      <c r="Z400" s="17">
        <v>7.6189909667578007E-2</v>
      </c>
      <c r="AA400" s="17">
        <v>5.8232896356897497E-2</v>
      </c>
      <c r="AB400" s="17"/>
      <c r="AC400" s="17">
        <v>4.62399567142429E-2</v>
      </c>
      <c r="AD400" s="17">
        <v>8.8287799564459202E-2</v>
      </c>
      <c r="AE400" s="17">
        <v>6.9018258148978398E-2</v>
      </c>
      <c r="AF400" s="17"/>
      <c r="AG400" s="17">
        <v>4.5257118183534201E-2</v>
      </c>
      <c r="AH400" s="17">
        <v>0.116798180836356</v>
      </c>
      <c r="AI400" s="17">
        <v>9.9147873840276596E-2</v>
      </c>
      <c r="AJ400" s="17">
        <v>5.0898117033073002E-2</v>
      </c>
      <c r="AK400" s="17"/>
      <c r="AL400" s="17">
        <v>6.2432229668979898E-2</v>
      </c>
      <c r="AM400" s="17">
        <v>6.7495499125768202E-2</v>
      </c>
      <c r="AN400" s="17">
        <v>8.6271763810008506E-2</v>
      </c>
      <c r="AO400" s="17">
        <v>8.6516311992302405E-2</v>
      </c>
      <c r="AP400" s="17">
        <v>9.4053345844664696E-2</v>
      </c>
      <c r="AQ400" s="17"/>
      <c r="AR400" s="17">
        <v>6.8528641807913293E-2</v>
      </c>
      <c r="AS400" s="17">
        <v>6.5759917396374504E-2</v>
      </c>
      <c r="AT400" s="17">
        <v>7.0445980525255997E-2</v>
      </c>
      <c r="AU400" s="17">
        <v>7.6045460534305095E-2</v>
      </c>
      <c r="AV400" s="17">
        <v>9.4314461305044395E-2</v>
      </c>
      <c r="AW400" s="17"/>
      <c r="AX400" s="17">
        <v>0.10293249031714</v>
      </c>
      <c r="AY400" s="17">
        <v>6.2539923550964993E-2</v>
      </c>
      <c r="AZ400" s="17">
        <v>9.4475124645924294E-2</v>
      </c>
      <c r="BA400" s="17">
        <v>5.1955834021362397E-2</v>
      </c>
      <c r="BB400" s="17">
        <v>4.0968338028562201E-2</v>
      </c>
      <c r="BC400" s="17">
        <v>5.8111555217310998E-2</v>
      </c>
      <c r="BD400" s="17"/>
      <c r="BE400" s="17">
        <v>7.94604308667161E-2</v>
      </c>
      <c r="BF400" s="17">
        <v>8.8965885801112199E-2</v>
      </c>
      <c r="BG400" s="17">
        <v>4.2630848794740397E-2</v>
      </c>
      <c r="BH400" s="17"/>
      <c r="BI400" s="17">
        <v>6.05857729215806E-2</v>
      </c>
      <c r="BJ400" s="17">
        <v>7.3942342908872E-2</v>
      </c>
      <c r="BK400" s="17"/>
      <c r="BL400" s="17">
        <v>5.5322597189756101E-2</v>
      </c>
      <c r="BM400" s="17">
        <v>8.8001265997500994E-2</v>
      </c>
      <c r="BN400" s="17">
        <v>6.6576507174421706E-2</v>
      </c>
      <c r="BO400" s="17">
        <v>5.91968817407569E-2</v>
      </c>
      <c r="BP400" s="17">
        <v>8.9340069056794605E-2</v>
      </c>
      <c r="BQ400" s="17"/>
      <c r="BR400" s="17">
        <v>6.2952597965759902E-2</v>
      </c>
      <c r="BS400" s="17">
        <v>9.5969641669841593E-2</v>
      </c>
      <c r="BT400" s="17">
        <v>0.15194459870128901</v>
      </c>
      <c r="BU400" s="17">
        <v>0.100333191336056</v>
      </c>
      <c r="BV400" s="17"/>
      <c r="BW400" s="17">
        <v>8.80274635478481E-2</v>
      </c>
      <c r="BX400" s="17">
        <v>7.2496074311283798E-2</v>
      </c>
      <c r="BY400" s="17">
        <v>6.6239325070865995E-2</v>
      </c>
      <c r="BZ400" s="17">
        <v>6.6598643162699797E-2</v>
      </c>
      <c r="CA400" s="17">
        <v>6.1314473711308298E-2</v>
      </c>
      <c r="CB400" s="17"/>
      <c r="CC400" s="17">
        <v>4.90332915287379E-2</v>
      </c>
      <c r="CD400" s="17">
        <v>8.6333061272228298E-2</v>
      </c>
      <c r="CE400" s="17">
        <v>8.9986140083325103E-2</v>
      </c>
      <c r="CF400" s="17">
        <v>7.3570533821265202E-2</v>
      </c>
      <c r="CG400" s="17">
        <v>7.1695281322181198E-2</v>
      </c>
      <c r="CH400" s="17">
        <v>7.1730459702739904E-2</v>
      </c>
      <c r="CI400" s="17">
        <v>6.29432200531682E-2</v>
      </c>
      <c r="CJ400" s="17">
        <v>6.1651684579397702E-2</v>
      </c>
      <c r="CK400" s="17">
        <v>5.42317691682139E-2</v>
      </c>
      <c r="CL400" s="17">
        <v>8.1393426708719005E-2</v>
      </c>
    </row>
    <row r="401" spans="2:90" x14ac:dyDescent="0.25">
      <c r="B401" t="s">
        <v>274</v>
      </c>
      <c r="C401" s="17">
        <v>7.2762469583854503E-2</v>
      </c>
      <c r="D401" s="17">
        <v>7.0573622211737005E-2</v>
      </c>
      <c r="E401" s="17">
        <v>7.4723771721533203E-2</v>
      </c>
      <c r="F401" s="17"/>
      <c r="G401" s="17">
        <v>6.7825602528758397E-2</v>
      </c>
      <c r="H401" s="17">
        <v>0.10260508067239001</v>
      </c>
      <c r="I401" s="17">
        <v>9.2732960198511405E-2</v>
      </c>
      <c r="J401" s="17">
        <v>7.2789238560645106E-2</v>
      </c>
      <c r="K401" s="17">
        <v>5.4682079396254801E-2</v>
      </c>
      <c r="L401" s="17">
        <v>5.1598770974375999E-2</v>
      </c>
      <c r="M401" s="17"/>
      <c r="N401" s="17">
        <v>8.3616554891076403E-2</v>
      </c>
      <c r="O401" s="17">
        <v>6.9269750627193705E-2</v>
      </c>
      <c r="P401" s="17">
        <v>6.9669939595002103E-2</v>
      </c>
      <c r="Q401" s="17">
        <v>6.8471600282094397E-2</v>
      </c>
      <c r="R401" s="17"/>
      <c r="S401" s="17">
        <v>8.73583178377597E-2</v>
      </c>
      <c r="T401" s="17">
        <v>7.2477206824491103E-2</v>
      </c>
      <c r="U401" s="17">
        <v>5.64268678981832E-2</v>
      </c>
      <c r="V401" s="17">
        <v>4.8835186825817598E-2</v>
      </c>
      <c r="W401" s="17">
        <v>9.9916038790907505E-2</v>
      </c>
      <c r="X401" s="17">
        <v>7.6721923368331099E-2</v>
      </c>
      <c r="Y401" s="17">
        <v>7.2633312663458294E-2</v>
      </c>
      <c r="Z401" s="17">
        <v>3.9066299311024698E-2</v>
      </c>
      <c r="AA401" s="17">
        <v>7.9955085965972394E-2</v>
      </c>
      <c r="AB401" s="17"/>
      <c r="AC401" s="17">
        <v>5.7313244539875602E-2</v>
      </c>
      <c r="AD401" s="17">
        <v>9.7038238797033799E-2</v>
      </c>
      <c r="AE401" s="17">
        <v>5.2576575848103102E-2</v>
      </c>
      <c r="AF401" s="17"/>
      <c r="AG401" s="17">
        <v>4.9495929218190099E-2</v>
      </c>
      <c r="AH401" s="17">
        <v>0.11351809933830299</v>
      </c>
      <c r="AI401" s="17">
        <v>0.12434227919605401</v>
      </c>
      <c r="AJ401" s="17">
        <v>4.5309936069594499E-2</v>
      </c>
      <c r="AK401" s="17"/>
      <c r="AL401" s="17">
        <v>5.2019320767259701E-2</v>
      </c>
      <c r="AM401" s="17">
        <v>6.1327861374862798E-2</v>
      </c>
      <c r="AN401" s="17">
        <v>9.6501815227130597E-2</v>
      </c>
      <c r="AO401" s="17">
        <v>8.7903154253046803E-2</v>
      </c>
      <c r="AP401" s="17">
        <v>0.108825036619364</v>
      </c>
      <c r="AQ401" s="17"/>
      <c r="AR401" s="17">
        <v>6.1019076214762401E-2</v>
      </c>
      <c r="AS401" s="17">
        <v>6.3860564247037205E-2</v>
      </c>
      <c r="AT401" s="17">
        <v>7.2809047456052198E-2</v>
      </c>
      <c r="AU401" s="17">
        <v>7.9714494280760398E-2</v>
      </c>
      <c r="AV401" s="17">
        <v>0.109037857437984</v>
      </c>
      <c r="AW401" s="17"/>
      <c r="AX401" s="17">
        <v>9.2093054456832205E-2</v>
      </c>
      <c r="AY401" s="17">
        <v>7.4080418270062107E-2</v>
      </c>
      <c r="AZ401" s="17">
        <v>5.80007892455194E-2</v>
      </c>
      <c r="BA401" s="17">
        <v>5.19419347027716E-2</v>
      </c>
      <c r="BB401" s="17">
        <v>7.4705293765928604E-2</v>
      </c>
      <c r="BC401" s="17">
        <v>7.6501352030564795E-2</v>
      </c>
      <c r="BD401" s="17"/>
      <c r="BE401" s="17">
        <v>7.3132472931494399E-2</v>
      </c>
      <c r="BF401" s="17">
        <v>9.35339969248484E-2</v>
      </c>
      <c r="BG401" s="17">
        <v>5.3556904584653599E-2</v>
      </c>
      <c r="BH401" s="17"/>
      <c r="BI401" s="17">
        <v>6.6473603524731306E-2</v>
      </c>
      <c r="BJ401" s="17">
        <v>7.4359069896041199E-2</v>
      </c>
      <c r="BK401" s="17"/>
      <c r="BL401" s="17">
        <v>6.8635387171809906E-2</v>
      </c>
      <c r="BM401" s="17">
        <v>7.1873126075846006E-2</v>
      </c>
      <c r="BN401" s="17">
        <v>8.2091156522299105E-2</v>
      </c>
      <c r="BO401" s="17">
        <v>7.1159842224115102E-2</v>
      </c>
      <c r="BP401" s="17">
        <v>8.5498092559313801E-2</v>
      </c>
      <c r="BQ401" s="17"/>
      <c r="BR401" s="17">
        <v>6.6389908426893504E-2</v>
      </c>
      <c r="BS401" s="17">
        <v>9.0109966540611403E-2</v>
      </c>
      <c r="BT401" s="17">
        <v>0.10169691900045</v>
      </c>
      <c r="BU401" s="17">
        <v>0.138783378545077</v>
      </c>
      <c r="BV401" s="17"/>
      <c r="BW401" s="17">
        <v>6.2108385854163402E-2</v>
      </c>
      <c r="BX401" s="17">
        <v>6.0384788902301603E-2</v>
      </c>
      <c r="BY401" s="17">
        <v>8.0911767461182199E-2</v>
      </c>
      <c r="BZ401" s="17">
        <v>8.2369599493248805E-2</v>
      </c>
      <c r="CA401" s="17">
        <v>7.9801094797749703E-2</v>
      </c>
      <c r="CB401" s="17"/>
      <c r="CC401" s="17">
        <v>0.103133586064064</v>
      </c>
      <c r="CD401" s="17">
        <v>6.9164006081183296E-2</v>
      </c>
      <c r="CE401" s="17">
        <v>0.104861015677031</v>
      </c>
      <c r="CF401" s="17">
        <v>6.5326184982410301E-2</v>
      </c>
      <c r="CG401" s="17">
        <v>6.6637881273175395E-2</v>
      </c>
      <c r="CH401" s="17">
        <v>6.4015084005904999E-2</v>
      </c>
      <c r="CI401" s="17">
        <v>6.7446893596701599E-2</v>
      </c>
      <c r="CJ401" s="17">
        <v>6.9118269749832706E-2</v>
      </c>
      <c r="CK401" s="17">
        <v>6.3020620676976905E-2</v>
      </c>
      <c r="CL401" s="17">
        <v>5.9147558622486801E-2</v>
      </c>
    </row>
    <row r="402" spans="2:90" x14ac:dyDescent="0.25">
      <c r="B402" t="s">
        <v>275</v>
      </c>
      <c r="C402" s="17">
        <v>5.08208912619183E-2</v>
      </c>
      <c r="D402" s="17">
        <v>5.0249733577967901E-2</v>
      </c>
      <c r="E402" s="17">
        <v>5.1160591674531297E-2</v>
      </c>
      <c r="F402" s="17"/>
      <c r="G402" s="17">
        <v>6.1507371935221301E-2</v>
      </c>
      <c r="H402" s="17">
        <v>6.66899315802119E-2</v>
      </c>
      <c r="I402" s="17">
        <v>5.7603778949623298E-2</v>
      </c>
      <c r="J402" s="17">
        <v>4.9797329287760199E-2</v>
      </c>
      <c r="K402" s="17">
        <v>4.2981996438449403E-2</v>
      </c>
      <c r="L402" s="17">
        <v>3.5817453451207799E-2</v>
      </c>
      <c r="M402" s="17"/>
      <c r="N402" s="17">
        <v>6.6931604476755904E-2</v>
      </c>
      <c r="O402" s="17">
        <v>4.5335022834415498E-2</v>
      </c>
      <c r="P402" s="17">
        <v>5.3562750171087803E-2</v>
      </c>
      <c r="Q402" s="17">
        <v>3.7462656607670099E-2</v>
      </c>
      <c r="R402" s="17"/>
      <c r="S402" s="17">
        <v>5.4199208826496703E-2</v>
      </c>
      <c r="T402" s="17">
        <v>5.0436450279584703E-2</v>
      </c>
      <c r="U402" s="17">
        <v>4.12672144383847E-2</v>
      </c>
      <c r="V402" s="17">
        <v>6.7042013892733496E-2</v>
      </c>
      <c r="W402" s="17">
        <v>3.1569916665287003E-2</v>
      </c>
      <c r="X402" s="17">
        <v>6.7552749149474206E-2</v>
      </c>
      <c r="Y402" s="17">
        <v>3.6834340840555903E-2</v>
      </c>
      <c r="Z402" s="17">
        <v>3.8818554797639897E-2</v>
      </c>
      <c r="AA402" s="17">
        <v>5.5222662541236797E-2</v>
      </c>
      <c r="AB402" s="17"/>
      <c r="AC402" s="17">
        <v>2.9097405942375702E-2</v>
      </c>
      <c r="AD402" s="17">
        <v>8.09837965838371E-2</v>
      </c>
      <c r="AE402" s="17">
        <v>3.4793662205597903E-2</v>
      </c>
      <c r="AF402" s="17"/>
      <c r="AG402" s="17">
        <v>1.4763043670988799E-2</v>
      </c>
      <c r="AH402" s="17">
        <v>6.8671727418838896E-2</v>
      </c>
      <c r="AI402" s="17">
        <v>8.9334058363812502E-2</v>
      </c>
      <c r="AJ402" s="17">
        <v>1.92807635890399E-2</v>
      </c>
      <c r="AK402" s="17"/>
      <c r="AL402" s="17">
        <v>3.10025420400224E-2</v>
      </c>
      <c r="AM402" s="17">
        <v>5.1310989151748802E-2</v>
      </c>
      <c r="AN402" s="17">
        <v>6.3181763848636496E-2</v>
      </c>
      <c r="AO402" s="17">
        <v>6.9421736395666997E-2</v>
      </c>
      <c r="AP402" s="17">
        <v>9.5388140359198195E-2</v>
      </c>
      <c r="AQ402" s="17"/>
      <c r="AR402" s="17">
        <v>3.8882878399806302E-2</v>
      </c>
      <c r="AS402" s="17">
        <v>4.3815559490286898E-2</v>
      </c>
      <c r="AT402" s="17">
        <v>5.8427526174792702E-2</v>
      </c>
      <c r="AU402" s="17">
        <v>4.9090989548983402E-2</v>
      </c>
      <c r="AV402" s="17">
        <v>5.4441871761805101E-2</v>
      </c>
      <c r="AW402" s="17"/>
      <c r="AX402" s="17">
        <v>5.7635829361243403E-2</v>
      </c>
      <c r="AY402" s="17">
        <v>4.53538108329853E-2</v>
      </c>
      <c r="AZ402" s="17">
        <v>4.2325359524131002E-2</v>
      </c>
      <c r="BA402" s="17">
        <v>5.0998154224455902E-2</v>
      </c>
      <c r="BB402" s="17">
        <v>6.5541106079456096E-2</v>
      </c>
      <c r="BC402" s="17">
        <v>4.1164974086459603E-2</v>
      </c>
      <c r="BD402" s="17"/>
      <c r="BE402" s="17">
        <v>5.8005914246291798E-2</v>
      </c>
      <c r="BF402" s="17">
        <v>5.58406697095407E-2</v>
      </c>
      <c r="BG402" s="17">
        <v>3.78861067917967E-2</v>
      </c>
      <c r="BH402" s="17"/>
      <c r="BI402" s="17">
        <v>4.243794157341E-2</v>
      </c>
      <c r="BJ402" s="17">
        <v>5.29491318642605E-2</v>
      </c>
      <c r="BK402" s="17"/>
      <c r="BL402" s="17">
        <v>4.9836887623042898E-2</v>
      </c>
      <c r="BM402" s="17">
        <v>7.1818506024553905E-2</v>
      </c>
      <c r="BN402" s="17">
        <v>3.4242360354415399E-2</v>
      </c>
      <c r="BO402" s="17">
        <v>3.7534178398223199E-2</v>
      </c>
      <c r="BP402" s="17">
        <v>4.06256605419077E-2</v>
      </c>
      <c r="BQ402" s="17"/>
      <c r="BR402" s="17">
        <v>4.9827530158353103E-2</v>
      </c>
      <c r="BS402" s="17">
        <v>4.9126416577329399E-2</v>
      </c>
      <c r="BT402" s="17">
        <v>6.3674421457169395E-2</v>
      </c>
      <c r="BU402" s="17">
        <v>6.3236629895769794E-2</v>
      </c>
      <c r="BV402" s="17"/>
      <c r="BW402" s="17">
        <v>4.1261339704644698E-2</v>
      </c>
      <c r="BX402" s="17">
        <v>6.2880835721202399E-2</v>
      </c>
      <c r="BY402" s="17">
        <v>4.7190252348208901E-2</v>
      </c>
      <c r="BZ402" s="17">
        <v>5.1549842670609698E-2</v>
      </c>
      <c r="CA402" s="17">
        <v>4.8914803305269199E-2</v>
      </c>
      <c r="CB402" s="17"/>
      <c r="CC402" s="17">
        <v>5.0625573496170501E-2</v>
      </c>
      <c r="CD402" s="17">
        <v>5.5392728410598099E-2</v>
      </c>
      <c r="CE402" s="17">
        <v>4.1410068542096799E-2</v>
      </c>
      <c r="CF402" s="17">
        <v>5.9242691506663898E-2</v>
      </c>
      <c r="CG402" s="17">
        <v>5.5577672543377997E-2</v>
      </c>
      <c r="CH402" s="17">
        <v>5.47709161949161E-2</v>
      </c>
      <c r="CI402" s="17">
        <v>4.6224980253831503E-2</v>
      </c>
      <c r="CJ402" s="17">
        <v>6.0035518384423003E-2</v>
      </c>
      <c r="CK402" s="17">
        <v>4.9214495310806697E-2</v>
      </c>
      <c r="CL402" s="17">
        <v>2.73097889702658E-2</v>
      </c>
    </row>
    <row r="403" spans="2:90" x14ac:dyDescent="0.25">
      <c r="B403" t="s">
        <v>276</v>
      </c>
      <c r="C403" s="17">
        <v>2.6621492665202799E-2</v>
      </c>
      <c r="D403" s="17">
        <v>2.44740385166658E-2</v>
      </c>
      <c r="E403" s="17">
        <v>2.8746090999002199E-2</v>
      </c>
      <c r="F403" s="17"/>
      <c r="G403" s="17">
        <v>3.9282056994695003E-2</v>
      </c>
      <c r="H403" s="17">
        <v>4.62517337777908E-2</v>
      </c>
      <c r="I403" s="17">
        <v>3.1846335197856498E-2</v>
      </c>
      <c r="J403" s="17">
        <v>2.0079932868174399E-2</v>
      </c>
      <c r="K403" s="17">
        <v>1.04589232467897E-2</v>
      </c>
      <c r="L403" s="17">
        <v>1.8677568160220901E-2</v>
      </c>
      <c r="M403" s="17"/>
      <c r="N403" s="17">
        <v>4.3177094070331802E-2</v>
      </c>
      <c r="O403" s="17">
        <v>2.5431425035436901E-2</v>
      </c>
      <c r="P403" s="17">
        <v>1.8190622712677799E-2</v>
      </c>
      <c r="Q403" s="17">
        <v>1.7789689216099001E-2</v>
      </c>
      <c r="R403" s="17"/>
      <c r="S403" s="17">
        <v>2.7139992660814401E-2</v>
      </c>
      <c r="T403" s="17">
        <v>3.2900757711725903E-2</v>
      </c>
      <c r="U403" s="17">
        <v>2.77925456941308E-2</v>
      </c>
      <c r="V403" s="17">
        <v>3.6397551820613397E-2</v>
      </c>
      <c r="W403" s="17">
        <v>3.7857134468912902E-2</v>
      </c>
      <c r="X403" s="17">
        <v>1.26637999248454E-2</v>
      </c>
      <c r="Y403" s="17">
        <v>1.9812018481625698E-2</v>
      </c>
      <c r="Z403" s="17">
        <v>0</v>
      </c>
      <c r="AA403" s="17">
        <v>2.76836362269136E-2</v>
      </c>
      <c r="AB403" s="17"/>
      <c r="AC403" s="17">
        <v>1.9898432170750501E-2</v>
      </c>
      <c r="AD403" s="17">
        <v>3.3230478948323101E-2</v>
      </c>
      <c r="AE403" s="17">
        <v>2.1926278304403999E-2</v>
      </c>
      <c r="AF403" s="17"/>
      <c r="AG403" s="17">
        <v>1.1800441930591E-2</v>
      </c>
      <c r="AH403" s="17">
        <v>4.6713586077053802E-2</v>
      </c>
      <c r="AI403" s="17">
        <v>3.4658826924197403E-2</v>
      </c>
      <c r="AJ403" s="17">
        <v>1.0338576666570501E-2</v>
      </c>
      <c r="AK403" s="17"/>
      <c r="AL403" s="17">
        <v>2.2429571940862501E-2</v>
      </c>
      <c r="AM403" s="17">
        <v>2.5448253059235499E-2</v>
      </c>
      <c r="AN403" s="17">
        <v>2.5168723457291299E-2</v>
      </c>
      <c r="AO403" s="17">
        <v>4.5268154879219098E-2</v>
      </c>
      <c r="AP403" s="17">
        <v>5.66496573173862E-2</v>
      </c>
      <c r="AQ403" s="17"/>
      <c r="AR403" s="17">
        <v>2.0635282375331802E-2</v>
      </c>
      <c r="AS403" s="17">
        <v>2.7276826610044599E-2</v>
      </c>
      <c r="AT403" s="17">
        <v>2.68294010535601E-2</v>
      </c>
      <c r="AU403" s="17">
        <v>2.5467268720025599E-2</v>
      </c>
      <c r="AV403" s="17">
        <v>3.8391345250502501E-2</v>
      </c>
      <c r="AW403" s="17"/>
      <c r="AX403" s="17">
        <v>2.9929970711670102E-2</v>
      </c>
      <c r="AY403" s="17">
        <v>3.2044523554840297E-2</v>
      </c>
      <c r="AZ403" s="17">
        <v>2.5430517150407599E-2</v>
      </c>
      <c r="BA403" s="17">
        <v>1.9863472015910402E-2</v>
      </c>
      <c r="BB403" s="17">
        <v>1.9158091703563598E-2</v>
      </c>
      <c r="BC403" s="17">
        <v>2.2580424195848998E-2</v>
      </c>
      <c r="BD403" s="17"/>
      <c r="BE403" s="17">
        <v>3.05917481620957E-2</v>
      </c>
      <c r="BF403" s="17">
        <v>3.4954862401698802E-2</v>
      </c>
      <c r="BG403" s="17">
        <v>1.3641853831976801E-2</v>
      </c>
      <c r="BH403" s="17"/>
      <c r="BI403" s="17">
        <v>3.44111847814818E-2</v>
      </c>
      <c r="BJ403" s="17">
        <v>2.4643866691336402E-2</v>
      </c>
      <c r="BK403" s="17"/>
      <c r="BL403" s="17">
        <v>2.2464286542218499E-2</v>
      </c>
      <c r="BM403" s="17">
        <v>3.1365277603487597E-2</v>
      </c>
      <c r="BN403" s="17">
        <v>2.0923409125716101E-2</v>
      </c>
      <c r="BO403" s="17">
        <v>2.3014112385117198E-2</v>
      </c>
      <c r="BP403" s="17">
        <v>3.0764988252792499E-2</v>
      </c>
      <c r="BQ403" s="17"/>
      <c r="BR403" s="17">
        <v>2.5977769258486501E-2</v>
      </c>
      <c r="BS403" s="17">
        <v>1.9382605410346601E-2</v>
      </c>
      <c r="BT403" s="17">
        <v>3.7274754143788197E-2</v>
      </c>
      <c r="BU403" s="17">
        <v>3.5518284490392203E-2</v>
      </c>
      <c r="BV403" s="17"/>
      <c r="BW403" s="17">
        <v>2.4618027741012901E-2</v>
      </c>
      <c r="BX403" s="17">
        <v>3.2319811200584199E-2</v>
      </c>
      <c r="BY403" s="17">
        <v>3.3074817312293399E-2</v>
      </c>
      <c r="BZ403" s="17">
        <v>1.76476019364794E-2</v>
      </c>
      <c r="CA403" s="17">
        <v>2.8038063793568001E-2</v>
      </c>
      <c r="CB403" s="17"/>
      <c r="CC403" s="17">
        <v>1.98096275748662E-2</v>
      </c>
      <c r="CD403" s="17">
        <v>3.13814215384568E-2</v>
      </c>
      <c r="CE403" s="17">
        <v>2.0310943133071201E-2</v>
      </c>
      <c r="CF403" s="17">
        <v>3.2657424207772803E-2</v>
      </c>
      <c r="CG403" s="17">
        <v>2.95072649955757E-2</v>
      </c>
      <c r="CH403" s="17">
        <v>3.0390551384938298E-2</v>
      </c>
      <c r="CI403" s="17">
        <v>2.2256366625530499E-2</v>
      </c>
      <c r="CJ403" s="17">
        <v>2.7355010790086499E-2</v>
      </c>
      <c r="CK403" s="17">
        <v>2.6022218031476599E-2</v>
      </c>
      <c r="CL403" s="17">
        <v>3.4977099772861599E-2</v>
      </c>
    </row>
    <row r="404" spans="2:90" x14ac:dyDescent="0.25">
      <c r="B404" t="s">
        <v>277</v>
      </c>
      <c r="C404" s="17">
        <v>6.2413892524607703E-2</v>
      </c>
      <c r="D404" s="17">
        <v>5.17558501822247E-2</v>
      </c>
      <c r="E404" s="17">
        <v>7.1194578921837504E-2</v>
      </c>
      <c r="F404" s="17"/>
      <c r="G404" s="17">
        <v>0.118806183881321</v>
      </c>
      <c r="H404" s="17">
        <v>7.5076633190718098E-2</v>
      </c>
      <c r="I404" s="17">
        <v>6.8090426906589896E-2</v>
      </c>
      <c r="J404" s="17">
        <v>5.2911928150789302E-2</v>
      </c>
      <c r="K404" s="17">
        <v>5.3080091307058298E-2</v>
      </c>
      <c r="L404" s="17">
        <v>3.7120211706121599E-2</v>
      </c>
      <c r="M404" s="17"/>
      <c r="N404" s="17">
        <v>4.9310627464135802E-2</v>
      </c>
      <c r="O404" s="17">
        <v>6.8984359736799394E-2</v>
      </c>
      <c r="P404" s="17">
        <v>7.8102200798114696E-2</v>
      </c>
      <c r="Q404" s="17">
        <v>5.6859015865856601E-2</v>
      </c>
      <c r="R404" s="17"/>
      <c r="S404" s="17">
        <v>5.6848290991397099E-2</v>
      </c>
      <c r="T404" s="17">
        <v>5.4699006173887302E-2</v>
      </c>
      <c r="U404" s="17">
        <v>7.9206498355675503E-2</v>
      </c>
      <c r="V404" s="17">
        <v>6.89112023647276E-2</v>
      </c>
      <c r="W404" s="17">
        <v>6.3810815591880898E-2</v>
      </c>
      <c r="X404" s="17">
        <v>6.7476452787121693E-2</v>
      </c>
      <c r="Y404" s="17">
        <v>5.2888295430845098E-2</v>
      </c>
      <c r="Z404" s="17">
        <v>4.8133180474516597E-2</v>
      </c>
      <c r="AA404" s="17">
        <v>6.7565354897070606E-2</v>
      </c>
      <c r="AB404" s="17"/>
      <c r="AC404" s="17">
        <v>4.2230958980679002E-2</v>
      </c>
      <c r="AD404" s="17">
        <v>8.2319057869610995E-2</v>
      </c>
      <c r="AE404" s="17">
        <v>3.7451510606724102E-2</v>
      </c>
      <c r="AF404" s="17"/>
      <c r="AG404" s="17">
        <v>1.6572675602086102E-2</v>
      </c>
      <c r="AH404" s="17">
        <v>4.7590813410767201E-2</v>
      </c>
      <c r="AI404" s="17">
        <v>5.7789462683001801E-2</v>
      </c>
      <c r="AJ404" s="17">
        <v>2.2171734440181799E-2</v>
      </c>
      <c r="AK404" s="17"/>
      <c r="AL404" s="17">
        <v>4.3733124368855097E-2</v>
      </c>
      <c r="AM404" s="17">
        <v>6.5757352992056706E-2</v>
      </c>
      <c r="AN404" s="17">
        <v>7.2043155343326407E-2</v>
      </c>
      <c r="AO404" s="17">
        <v>9.1990388542639898E-2</v>
      </c>
      <c r="AP404" s="17">
        <v>0.10336316335549101</v>
      </c>
      <c r="AQ404" s="17"/>
      <c r="AR404" s="17">
        <v>7.7817689818689501E-2</v>
      </c>
      <c r="AS404" s="17">
        <v>6.4382245240902802E-2</v>
      </c>
      <c r="AT404" s="17">
        <v>5.8462238953077499E-2</v>
      </c>
      <c r="AU404" s="17">
        <v>4.63735772582827E-2</v>
      </c>
      <c r="AV404" s="17">
        <v>7.9965747676987095E-2</v>
      </c>
      <c r="AW404" s="17"/>
      <c r="AX404" s="17">
        <v>7.9631988950856797E-2</v>
      </c>
      <c r="AY404" s="17">
        <v>5.34614282199605E-2</v>
      </c>
      <c r="AZ404" s="17">
        <v>5.4802107623878001E-2</v>
      </c>
      <c r="BA404" s="17">
        <v>7.2923041374253095E-2</v>
      </c>
      <c r="BB404" s="17">
        <v>4.3950170555879603E-2</v>
      </c>
      <c r="BC404" s="17">
        <v>6.0749325463810698E-2</v>
      </c>
      <c r="BD404" s="17"/>
      <c r="BE404" s="17">
        <v>7.9748334875319404E-2</v>
      </c>
      <c r="BF404" s="17">
        <v>5.8145097582832803E-2</v>
      </c>
      <c r="BG404" s="17">
        <v>4.5356717484142002E-2</v>
      </c>
      <c r="BH404" s="17"/>
      <c r="BI404" s="17">
        <v>8.6168254139950995E-2</v>
      </c>
      <c r="BJ404" s="17">
        <v>5.63831994212248E-2</v>
      </c>
      <c r="BK404" s="17"/>
      <c r="BL404" s="17">
        <v>5.53365876984643E-2</v>
      </c>
      <c r="BM404" s="17">
        <v>6.6584572227814096E-2</v>
      </c>
      <c r="BN404" s="17">
        <v>2.7462231512297298E-2</v>
      </c>
      <c r="BO404" s="17">
        <v>5.7483138596043502E-2</v>
      </c>
      <c r="BP404" s="17">
        <v>8.3103358352110496E-2</v>
      </c>
      <c r="BQ404" s="17"/>
      <c r="BR404" s="17">
        <v>6.4049164951148999E-2</v>
      </c>
      <c r="BS404" s="17">
        <v>6.5709032332258194E-2</v>
      </c>
      <c r="BT404" s="17">
        <v>4.1097154283900303E-2</v>
      </c>
      <c r="BU404" s="17">
        <v>4.9092465653179401E-2</v>
      </c>
      <c r="BV404" s="17"/>
      <c r="BW404" s="17">
        <v>6.1675247992910298E-2</v>
      </c>
      <c r="BX404" s="17">
        <v>6.2126262827615797E-2</v>
      </c>
      <c r="BY404" s="17">
        <v>5.0137735624012698E-2</v>
      </c>
      <c r="BZ404" s="17">
        <v>6.0614857350556099E-2</v>
      </c>
      <c r="CA404" s="17">
        <v>7.4726518913376394E-2</v>
      </c>
      <c r="CB404" s="17"/>
      <c r="CC404" s="17">
        <v>6.3814421657598902E-2</v>
      </c>
      <c r="CD404" s="17">
        <v>7.4406117989169004E-2</v>
      </c>
      <c r="CE404" s="17">
        <v>7.12864425897137E-2</v>
      </c>
      <c r="CF404" s="17">
        <v>4.1116075449262601E-2</v>
      </c>
      <c r="CG404" s="17">
        <v>7.2454284555771506E-2</v>
      </c>
      <c r="CH404" s="17">
        <v>4.9657515864480799E-2</v>
      </c>
      <c r="CI404" s="17">
        <v>8.2527596548769705E-2</v>
      </c>
      <c r="CJ404" s="17">
        <v>6.0697889823937201E-2</v>
      </c>
      <c r="CK404" s="17">
        <v>5.7117192283966202E-2</v>
      </c>
      <c r="CL404" s="17">
        <v>4.69045521776561E-2</v>
      </c>
    </row>
    <row r="405" spans="2:90" x14ac:dyDescent="0.25">
      <c r="B405" t="s">
        <v>163</v>
      </c>
      <c r="C405" s="17">
        <v>4.7395748199291203E-2</v>
      </c>
      <c r="D405" s="17">
        <v>2.3300290134765301E-2</v>
      </c>
      <c r="E405" s="17">
        <v>6.9142582410663206E-2</v>
      </c>
      <c r="F405" s="17"/>
      <c r="G405" s="17">
        <v>6.6435162209756204E-2</v>
      </c>
      <c r="H405" s="17">
        <v>5.7978700141549398E-2</v>
      </c>
      <c r="I405" s="17">
        <v>5.4859048019693497E-2</v>
      </c>
      <c r="J405" s="17">
        <v>3.7536271410187901E-2</v>
      </c>
      <c r="K405" s="17">
        <v>5.3820892079536699E-2</v>
      </c>
      <c r="L405" s="17">
        <v>2.8645671716064899E-2</v>
      </c>
      <c r="M405" s="17"/>
      <c r="N405" s="17">
        <v>3.4998160658322897E-2</v>
      </c>
      <c r="O405" s="17">
        <v>4.1112899784393302E-2</v>
      </c>
      <c r="P405" s="17">
        <v>5.2903286510552497E-2</v>
      </c>
      <c r="Q405" s="17">
        <v>6.1920405077922097E-2</v>
      </c>
      <c r="R405" s="17"/>
      <c r="S405" s="17">
        <v>4.7948614313855498E-2</v>
      </c>
      <c r="T405" s="17">
        <v>3.9218247209187797E-2</v>
      </c>
      <c r="U405" s="17">
        <v>4.0860477103438798E-2</v>
      </c>
      <c r="V405" s="17">
        <v>5.5690038389565398E-2</v>
      </c>
      <c r="W405" s="17">
        <v>6.5541738002655003E-2</v>
      </c>
      <c r="X405" s="17">
        <v>7.1517212577337397E-2</v>
      </c>
      <c r="Y405" s="17">
        <v>3.7374211761823199E-2</v>
      </c>
      <c r="Z405" s="17">
        <v>5.0280541538273597E-2</v>
      </c>
      <c r="AA405" s="17">
        <v>3.0083626111151701E-2</v>
      </c>
      <c r="AB405" s="17"/>
      <c r="AC405" s="17">
        <v>2.8119159561492201E-2</v>
      </c>
      <c r="AD405" s="17">
        <v>2.33500130043474E-2</v>
      </c>
      <c r="AE405" s="17">
        <v>0.117340611549452</v>
      </c>
      <c r="AF405" s="17"/>
      <c r="AG405" s="17">
        <v>2.6605162028029601E-2</v>
      </c>
      <c r="AH405" s="17">
        <v>1.89862897678948E-2</v>
      </c>
      <c r="AI405" s="17">
        <v>2.2356994878794102E-2</v>
      </c>
      <c r="AJ405" s="17">
        <v>1.6826159078222699E-2</v>
      </c>
      <c r="AK405" s="17"/>
      <c r="AL405" s="17">
        <v>6.6945547499868405E-2</v>
      </c>
      <c r="AM405" s="17">
        <v>4.1001663639618602E-2</v>
      </c>
      <c r="AN405" s="17">
        <v>4.1708885376848699E-2</v>
      </c>
      <c r="AO405" s="17">
        <v>5.3665558657110798E-2</v>
      </c>
      <c r="AP405" s="17">
        <v>3.22473154456413E-2</v>
      </c>
      <c r="AQ405" s="17"/>
      <c r="AR405" s="17">
        <v>7.4815294581330002E-2</v>
      </c>
      <c r="AS405" s="17">
        <v>5.1083390221204401E-2</v>
      </c>
      <c r="AT405" s="17">
        <v>3.3985167693961003E-2</v>
      </c>
      <c r="AU405" s="17">
        <v>3.6403653628196697E-2</v>
      </c>
      <c r="AV405" s="17">
        <v>1.4040743258722E-2</v>
      </c>
      <c r="AW405" s="17"/>
      <c r="AX405" s="17">
        <v>4.9493530959803599E-2</v>
      </c>
      <c r="AY405" s="17">
        <v>4.6790132928650897E-2</v>
      </c>
      <c r="AZ405" s="17">
        <v>4.1205348500098597E-2</v>
      </c>
      <c r="BA405" s="17">
        <v>5.1610505724953702E-2</v>
      </c>
      <c r="BB405" s="17">
        <v>4.11339804460834E-2</v>
      </c>
      <c r="BC405" s="17">
        <v>5.1420772008135801E-2</v>
      </c>
      <c r="BD405" s="17"/>
      <c r="BE405" s="17">
        <v>5.4243089084777901E-2</v>
      </c>
      <c r="BF405" s="17">
        <v>4.4946308406680097E-2</v>
      </c>
      <c r="BG405" s="17">
        <v>3.8318791441587202E-2</v>
      </c>
      <c r="BH405" s="17"/>
      <c r="BI405" s="17">
        <v>3.8927081827083598E-2</v>
      </c>
      <c r="BJ405" s="17">
        <v>4.9545750321543E-2</v>
      </c>
      <c r="BK405" s="17"/>
      <c r="BL405" s="17">
        <v>2.9330605565228401E-2</v>
      </c>
      <c r="BM405" s="17">
        <v>4.0659950316769403E-2</v>
      </c>
      <c r="BN405" s="17">
        <v>4.23232328687436E-2</v>
      </c>
      <c r="BO405" s="17">
        <v>7.6414581073588395E-2</v>
      </c>
      <c r="BP405" s="17">
        <v>6.2559481722019805E-2</v>
      </c>
      <c r="BQ405" s="17"/>
      <c r="BR405" s="17">
        <v>4.1652665361826401E-2</v>
      </c>
      <c r="BS405" s="17">
        <v>9.1126160799136394E-2</v>
      </c>
      <c r="BT405" s="17">
        <v>7.6370127924219794E-2</v>
      </c>
      <c r="BU405" s="17">
        <v>4.08754564523197E-2</v>
      </c>
      <c r="BV405" s="17"/>
      <c r="BW405" s="17">
        <v>4.3528643760427803E-2</v>
      </c>
      <c r="BX405" s="17">
        <v>3.8145360250670703E-2</v>
      </c>
      <c r="BY405" s="17">
        <v>4.41961400154217E-2</v>
      </c>
      <c r="BZ405" s="17">
        <v>5.5824523615666498E-2</v>
      </c>
      <c r="CA405" s="17">
        <v>5.21057935108186E-2</v>
      </c>
      <c r="CB405" s="17"/>
      <c r="CC405" s="17">
        <v>3.62245575802169E-2</v>
      </c>
      <c r="CD405" s="17">
        <v>6.1758071669684E-2</v>
      </c>
      <c r="CE405" s="17">
        <v>4.5061410569240103E-2</v>
      </c>
      <c r="CF405" s="17">
        <v>6.6180729149013101E-2</v>
      </c>
      <c r="CG405" s="17">
        <v>4.00618275641366E-2</v>
      </c>
      <c r="CH405" s="17">
        <v>5.5632416730310302E-2</v>
      </c>
      <c r="CI405" s="17">
        <v>3.7950509071058403E-2</v>
      </c>
      <c r="CJ405" s="17">
        <v>3.5339358057474603E-2</v>
      </c>
      <c r="CK405" s="17">
        <v>4.05050877504399E-2</v>
      </c>
      <c r="CL405" s="17">
        <v>3.8097578391499201E-2</v>
      </c>
    </row>
    <row r="406" spans="2:90" x14ac:dyDescent="0.25"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</row>
    <row r="407" spans="2:90" x14ac:dyDescent="0.25">
      <c r="B407" s="6" t="s">
        <v>283</v>
      </c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</row>
    <row r="408" spans="2:90" x14ac:dyDescent="0.25">
      <c r="B408" s="24" t="s">
        <v>113</v>
      </c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</row>
    <row r="409" spans="2:90" x14ac:dyDescent="0.25">
      <c r="B409" t="s">
        <v>267</v>
      </c>
      <c r="C409" s="17">
        <v>0.343643046465963</v>
      </c>
      <c r="D409" s="17">
        <v>0.325110910370218</v>
      </c>
      <c r="E409" s="17">
        <v>0.359770372749186</v>
      </c>
      <c r="F409" s="17"/>
      <c r="G409" s="17">
        <v>0.27206480835522101</v>
      </c>
      <c r="H409" s="17">
        <v>0.27471013187139398</v>
      </c>
      <c r="I409" s="17">
        <v>0.31363869859489901</v>
      </c>
      <c r="J409" s="17">
        <v>0.38365242799168198</v>
      </c>
      <c r="K409" s="17">
        <v>0.374052324109996</v>
      </c>
      <c r="L409" s="17">
        <v>0.39753538126933802</v>
      </c>
      <c r="M409" s="17"/>
      <c r="N409" s="17">
        <v>0.36878233777900798</v>
      </c>
      <c r="O409" s="17">
        <v>0.38183776512339601</v>
      </c>
      <c r="P409" s="17">
        <v>0.27606766338078698</v>
      </c>
      <c r="Q409" s="17">
        <v>0.337611476107884</v>
      </c>
      <c r="R409" s="17"/>
      <c r="S409" s="17">
        <v>0.331586411050523</v>
      </c>
      <c r="T409" s="17">
        <v>0.39101108517272298</v>
      </c>
      <c r="U409" s="17">
        <v>0.392060863215624</v>
      </c>
      <c r="V409" s="17">
        <v>0.34993946580923802</v>
      </c>
      <c r="W409" s="17">
        <v>0.30834976278619403</v>
      </c>
      <c r="X409" s="17">
        <v>0.29598024203477202</v>
      </c>
      <c r="Y409" s="17">
        <v>0.341387027120997</v>
      </c>
      <c r="Z409" s="17">
        <v>0.29683813958680599</v>
      </c>
      <c r="AA409" s="17">
        <v>0.33638351630459001</v>
      </c>
      <c r="AB409" s="17"/>
      <c r="AC409" s="17">
        <v>0.21076316605960599</v>
      </c>
      <c r="AD409" s="17">
        <v>0.50554851480816698</v>
      </c>
      <c r="AE409" s="17">
        <v>0.30073335682045299</v>
      </c>
      <c r="AF409" s="17"/>
      <c r="AG409" s="17">
        <v>0.29862801922640902</v>
      </c>
      <c r="AH409" s="17">
        <v>0.473582806713086</v>
      </c>
      <c r="AI409" s="17">
        <v>0.60956664089801105</v>
      </c>
      <c r="AJ409" s="17">
        <v>3.0553561808866802E-3</v>
      </c>
      <c r="AK409" s="17"/>
      <c r="AL409" s="17">
        <v>0.30233756691817099</v>
      </c>
      <c r="AM409" s="17">
        <v>0.34788873559310901</v>
      </c>
      <c r="AN409" s="17">
        <v>0.409974474886171</v>
      </c>
      <c r="AO409" s="17">
        <v>0.33436632518569498</v>
      </c>
      <c r="AP409" s="17">
        <v>0.33647916486766499</v>
      </c>
      <c r="AQ409" s="17"/>
      <c r="AR409" s="17">
        <v>0.38030533466670102</v>
      </c>
      <c r="AS409" s="17">
        <v>0.32260742393431302</v>
      </c>
      <c r="AT409" s="17">
        <v>0.32912148767406801</v>
      </c>
      <c r="AU409" s="17">
        <v>0.36473241136664197</v>
      </c>
      <c r="AV409" s="17">
        <v>0.35868654275168099</v>
      </c>
      <c r="AW409" s="17"/>
      <c r="AX409" s="17">
        <v>0.28841919541131</v>
      </c>
      <c r="AY409" s="17">
        <v>0.35894351619235998</v>
      </c>
      <c r="AZ409" s="17">
        <v>0.34674676980497099</v>
      </c>
      <c r="BA409" s="17">
        <v>0.36482460830475899</v>
      </c>
      <c r="BB409" s="17">
        <v>0.404514887177158</v>
      </c>
      <c r="BC409" s="17">
        <v>0.29303264718440902</v>
      </c>
      <c r="BD409" s="17"/>
      <c r="BE409" s="17">
        <v>0.38232302478938102</v>
      </c>
      <c r="BF409" s="17">
        <v>0.251322954994252</v>
      </c>
      <c r="BG409" s="17">
        <v>0.38251000643619398</v>
      </c>
      <c r="BH409" s="17"/>
      <c r="BI409" s="17">
        <v>0.42029760686266898</v>
      </c>
      <c r="BJ409" s="17">
        <v>0.32418219391968001</v>
      </c>
      <c r="BK409" s="17"/>
      <c r="BL409" s="17">
        <v>0.36091638515302499</v>
      </c>
      <c r="BM409" s="17">
        <v>0.35169459760132898</v>
      </c>
      <c r="BN409" s="17">
        <v>0.29569499622955697</v>
      </c>
      <c r="BO409" s="17">
        <v>0.27659993009600398</v>
      </c>
      <c r="BP409" s="17">
        <v>0.33255555659999497</v>
      </c>
      <c r="BQ409" s="17"/>
      <c r="BR409" s="17">
        <v>0.35713582710754399</v>
      </c>
      <c r="BS409" s="17">
        <v>0.33040252757877198</v>
      </c>
      <c r="BT409" s="17">
        <v>0.20016187726979401</v>
      </c>
      <c r="BU409" s="17">
        <v>0.28869375803145497</v>
      </c>
      <c r="BV409" s="17"/>
      <c r="BW409" s="17">
        <v>0.36280099130855098</v>
      </c>
      <c r="BX409" s="17">
        <v>0.381987850069961</v>
      </c>
      <c r="BY409" s="17">
        <v>0.337799462226473</v>
      </c>
      <c r="BZ409" s="17">
        <v>0.32961270461729603</v>
      </c>
      <c r="CA409" s="17">
        <v>0.31313142171816899</v>
      </c>
      <c r="CB409" s="17"/>
      <c r="CC409" s="17">
        <v>0.29378005255971201</v>
      </c>
      <c r="CD409" s="17">
        <v>0.31203486566508798</v>
      </c>
      <c r="CE409" s="17">
        <v>0.31628827321672898</v>
      </c>
      <c r="CF409" s="17">
        <v>0.31058366888480499</v>
      </c>
      <c r="CG409" s="17">
        <v>0.36505765870120199</v>
      </c>
      <c r="CH409" s="17">
        <v>0.38721004202582698</v>
      </c>
      <c r="CI409" s="17">
        <v>0.37080291187581399</v>
      </c>
      <c r="CJ409" s="17">
        <v>0.36758633669683399</v>
      </c>
      <c r="CK409" s="17">
        <v>0.38053726049116798</v>
      </c>
      <c r="CL409" s="17">
        <v>0.35597492262275698</v>
      </c>
    </row>
    <row r="410" spans="2:90" x14ac:dyDescent="0.25">
      <c r="B410" t="s">
        <v>268</v>
      </c>
      <c r="C410" s="17">
        <v>4.7166328718020699E-2</v>
      </c>
      <c r="D410" s="17">
        <v>4.6346521813839303E-2</v>
      </c>
      <c r="E410" s="17">
        <v>4.81369507780917E-2</v>
      </c>
      <c r="F410" s="17"/>
      <c r="G410" s="17">
        <v>3.5398591246543203E-2</v>
      </c>
      <c r="H410" s="17">
        <v>4.4238643565532601E-2</v>
      </c>
      <c r="I410" s="17">
        <v>4.81634159792933E-2</v>
      </c>
      <c r="J410" s="17">
        <v>4.3839698796053199E-2</v>
      </c>
      <c r="K410" s="17">
        <v>4.1372279171550098E-2</v>
      </c>
      <c r="L410" s="17">
        <v>6.0179754217902497E-2</v>
      </c>
      <c r="M410" s="17"/>
      <c r="N410" s="17">
        <v>4.15539727191939E-2</v>
      </c>
      <c r="O410" s="17">
        <v>5.41493187840352E-2</v>
      </c>
      <c r="P410" s="17">
        <v>3.99356115736339E-2</v>
      </c>
      <c r="Q410" s="17">
        <v>4.9837206254993799E-2</v>
      </c>
      <c r="R410" s="17"/>
      <c r="S410" s="17">
        <v>3.8530444796200498E-2</v>
      </c>
      <c r="T410" s="17">
        <v>7.1523211936279293E-2</v>
      </c>
      <c r="U410" s="17">
        <v>3.2884189992739399E-2</v>
      </c>
      <c r="V410" s="17">
        <v>6.0008506976335002E-2</v>
      </c>
      <c r="W410" s="17">
        <v>3.3054626519381097E-2</v>
      </c>
      <c r="X410" s="17">
        <v>4.8729224275566203E-2</v>
      </c>
      <c r="Y410" s="17">
        <v>3.3912749374010703E-2</v>
      </c>
      <c r="Z410" s="17">
        <v>2.6516296777594699E-2</v>
      </c>
      <c r="AA410" s="17">
        <v>5.3048173527461898E-2</v>
      </c>
      <c r="AB410" s="17"/>
      <c r="AC410" s="17">
        <v>4.0807155284073103E-2</v>
      </c>
      <c r="AD410" s="17">
        <v>5.8988246159609597E-2</v>
      </c>
      <c r="AE410" s="17">
        <v>4.65013983867609E-2</v>
      </c>
      <c r="AF410" s="17"/>
      <c r="AG410" s="17">
        <v>7.3500457814711595E-2</v>
      </c>
      <c r="AH410" s="17">
        <v>4.2182720373800102E-2</v>
      </c>
      <c r="AI410" s="17">
        <v>6.5641213158482495E-2</v>
      </c>
      <c r="AJ410" s="17">
        <v>1.07225062247039E-3</v>
      </c>
      <c r="AK410" s="17"/>
      <c r="AL410" s="17">
        <v>5.3763907119934597E-2</v>
      </c>
      <c r="AM410" s="17">
        <v>4.5000344585427399E-2</v>
      </c>
      <c r="AN410" s="17">
        <v>4.6690343396467798E-2</v>
      </c>
      <c r="AO410" s="17">
        <v>2.9757478440637902E-2</v>
      </c>
      <c r="AP410" s="17">
        <v>6.2384725221757698E-2</v>
      </c>
      <c r="AQ410" s="17"/>
      <c r="AR410" s="17">
        <v>3.5761859136641198E-2</v>
      </c>
      <c r="AS410" s="17">
        <v>3.90547422133442E-2</v>
      </c>
      <c r="AT410" s="17">
        <v>6.0898699147371997E-2</v>
      </c>
      <c r="AU410" s="17">
        <v>5.3821491947257098E-2</v>
      </c>
      <c r="AV410" s="17">
        <v>4.09139961015762E-2</v>
      </c>
      <c r="AW410" s="17"/>
      <c r="AX410" s="17">
        <v>3.8248409678697297E-2</v>
      </c>
      <c r="AY410" s="17">
        <v>4.4653027478657799E-2</v>
      </c>
      <c r="AZ410" s="17">
        <v>4.9901000829762697E-2</v>
      </c>
      <c r="BA410" s="17">
        <v>4.3955624813988903E-2</v>
      </c>
      <c r="BB410" s="17">
        <v>6.7772123176651405E-2</v>
      </c>
      <c r="BC410" s="17">
        <v>6.160643032957E-2</v>
      </c>
      <c r="BD410" s="17"/>
      <c r="BE410" s="17">
        <v>4.3616042241936201E-2</v>
      </c>
      <c r="BF410" s="17">
        <v>5.0211837206929101E-2</v>
      </c>
      <c r="BG410" s="17">
        <v>4.8637210612709599E-2</v>
      </c>
      <c r="BH410" s="17"/>
      <c r="BI410" s="17">
        <v>3.98331879622826E-2</v>
      </c>
      <c r="BJ410" s="17">
        <v>4.9028046666828903E-2</v>
      </c>
      <c r="BK410" s="17"/>
      <c r="BL410" s="17">
        <v>4.9579664089215603E-2</v>
      </c>
      <c r="BM410" s="17">
        <v>5.1436744310482202E-2</v>
      </c>
      <c r="BN410" s="17">
        <v>2.8828928918618098E-2</v>
      </c>
      <c r="BO410" s="17">
        <v>3.8513374877806601E-2</v>
      </c>
      <c r="BP410" s="17">
        <v>4.6917767431466098E-2</v>
      </c>
      <c r="BQ410" s="17"/>
      <c r="BR410" s="17">
        <v>4.65169059926306E-2</v>
      </c>
      <c r="BS410" s="17">
        <v>6.2415723351096998E-2</v>
      </c>
      <c r="BT410" s="17">
        <v>4.5899498415008802E-2</v>
      </c>
      <c r="BU410" s="17">
        <v>3.9002181584285499E-2</v>
      </c>
      <c r="BV410" s="17"/>
      <c r="BW410" s="17">
        <v>4.5882194870076803E-2</v>
      </c>
      <c r="BX410" s="17">
        <v>4.9393865013902402E-2</v>
      </c>
      <c r="BY410" s="17">
        <v>5.00553576794203E-2</v>
      </c>
      <c r="BZ410" s="17">
        <v>4.9112759483920999E-2</v>
      </c>
      <c r="CA410" s="17">
        <v>4.1587269329858602E-2</v>
      </c>
      <c r="CB410" s="17"/>
      <c r="CC410" s="17">
        <v>4.1149500127256301E-2</v>
      </c>
      <c r="CD410" s="17">
        <v>3.9955374426930597E-2</v>
      </c>
      <c r="CE410" s="17">
        <v>4.0828362122560399E-2</v>
      </c>
      <c r="CF410" s="17">
        <v>6.1068359141814799E-2</v>
      </c>
      <c r="CG410" s="17">
        <v>4.46819795563295E-2</v>
      </c>
      <c r="CH410" s="17">
        <v>5.7761236762428003E-2</v>
      </c>
      <c r="CI410" s="17">
        <v>3.08858256344667E-2</v>
      </c>
      <c r="CJ410" s="17">
        <v>4.3184904231452798E-2</v>
      </c>
      <c r="CK410" s="17">
        <v>5.2356591269970401E-2</v>
      </c>
      <c r="CL410" s="17">
        <v>6.0767816069100498E-2</v>
      </c>
    </row>
    <row r="411" spans="2:90" x14ac:dyDescent="0.25">
      <c r="B411" t="s">
        <v>269</v>
      </c>
      <c r="C411" s="17">
        <v>4.5561604166198998E-2</v>
      </c>
      <c r="D411" s="17">
        <v>4.3073936750703097E-2</v>
      </c>
      <c r="E411" s="17">
        <v>4.8086271346853802E-2</v>
      </c>
      <c r="F411" s="17"/>
      <c r="G411" s="17">
        <v>6.4733361015112206E-2</v>
      </c>
      <c r="H411" s="17">
        <v>5.09168760644408E-2</v>
      </c>
      <c r="I411" s="17">
        <v>4.0308886627752498E-2</v>
      </c>
      <c r="J411" s="17">
        <v>4.2837140834019398E-2</v>
      </c>
      <c r="K411" s="17">
        <v>4.7733885380991499E-2</v>
      </c>
      <c r="L411" s="17">
        <v>3.7215170001642102E-2</v>
      </c>
      <c r="M411" s="17"/>
      <c r="N411" s="17">
        <v>5.5033291898227997E-2</v>
      </c>
      <c r="O411" s="17">
        <v>4.7875103652162201E-2</v>
      </c>
      <c r="P411" s="17">
        <v>4.2433288691150997E-2</v>
      </c>
      <c r="Q411" s="17">
        <v>3.6354832724820103E-2</v>
      </c>
      <c r="R411" s="17"/>
      <c r="S411" s="17">
        <v>5.95227062579946E-2</v>
      </c>
      <c r="T411" s="17">
        <v>4.2484964257110798E-2</v>
      </c>
      <c r="U411" s="17">
        <v>4.0139936180037097E-2</v>
      </c>
      <c r="V411" s="17">
        <v>3.4943999741741102E-2</v>
      </c>
      <c r="W411" s="17">
        <v>4.4187619293502602E-2</v>
      </c>
      <c r="X411" s="17">
        <v>3.8646235769971997E-2</v>
      </c>
      <c r="Y411" s="17">
        <v>5.8748313853178302E-2</v>
      </c>
      <c r="Z411" s="17">
        <v>3.97076780558695E-2</v>
      </c>
      <c r="AA411" s="17">
        <v>4.4576550334769101E-2</v>
      </c>
      <c r="AB411" s="17"/>
      <c r="AC411" s="17">
        <v>3.9457186618845001E-2</v>
      </c>
      <c r="AD411" s="17">
        <v>5.0752037014241802E-2</v>
      </c>
      <c r="AE411" s="17">
        <v>4.4446783067845302E-2</v>
      </c>
      <c r="AF411" s="17"/>
      <c r="AG411" s="17">
        <v>7.1210733327842404E-2</v>
      </c>
      <c r="AH411" s="17">
        <v>5.6221582678877197E-2</v>
      </c>
      <c r="AI411" s="17">
        <v>5.37677174649656E-2</v>
      </c>
      <c r="AJ411" s="17">
        <v>2.5500506988364899E-3</v>
      </c>
      <c r="AK411" s="17"/>
      <c r="AL411" s="17">
        <v>3.8412582246110598E-2</v>
      </c>
      <c r="AM411" s="17">
        <v>4.4632091222734302E-2</v>
      </c>
      <c r="AN411" s="17">
        <v>4.9644361009846101E-2</v>
      </c>
      <c r="AO411" s="17">
        <v>5.8416672390527703E-2</v>
      </c>
      <c r="AP411" s="17">
        <v>5.06334926677319E-2</v>
      </c>
      <c r="AQ411" s="17"/>
      <c r="AR411" s="17">
        <v>4.3353986425318701E-2</v>
      </c>
      <c r="AS411" s="17">
        <v>4.6368358054772303E-2</v>
      </c>
      <c r="AT411" s="17">
        <v>3.9303379810603202E-2</v>
      </c>
      <c r="AU411" s="17">
        <v>5.1350902316305902E-2</v>
      </c>
      <c r="AV411" s="17">
        <v>5.2338190304894699E-2</v>
      </c>
      <c r="AW411" s="17"/>
      <c r="AX411" s="17">
        <v>4.9642134987704499E-2</v>
      </c>
      <c r="AY411" s="17">
        <v>5.38792477800564E-2</v>
      </c>
      <c r="AZ411" s="17">
        <v>4.8525368569080601E-2</v>
      </c>
      <c r="BA411" s="17">
        <v>4.3131787625051897E-2</v>
      </c>
      <c r="BB411" s="17">
        <v>2.20236181610023E-2</v>
      </c>
      <c r="BC411" s="17">
        <v>3.20356662707319E-2</v>
      </c>
      <c r="BD411" s="17"/>
      <c r="BE411" s="17">
        <v>4.0297149749380499E-2</v>
      </c>
      <c r="BF411" s="17">
        <v>5.5669199782262098E-2</v>
      </c>
      <c r="BG411" s="17">
        <v>4.29530787039289E-2</v>
      </c>
      <c r="BH411" s="17"/>
      <c r="BI411" s="17">
        <v>4.43988203742317E-2</v>
      </c>
      <c r="BJ411" s="17">
        <v>4.5856808571541299E-2</v>
      </c>
      <c r="BK411" s="17"/>
      <c r="BL411" s="17">
        <v>3.98702843993941E-2</v>
      </c>
      <c r="BM411" s="17">
        <v>4.9609284838727702E-2</v>
      </c>
      <c r="BN411" s="17">
        <v>6.5246847298252197E-2</v>
      </c>
      <c r="BO411" s="17">
        <v>5.9827122450330103E-2</v>
      </c>
      <c r="BP411" s="17">
        <v>4.1751850960274603E-2</v>
      </c>
      <c r="BQ411" s="17"/>
      <c r="BR411" s="17">
        <v>4.3376310045691799E-2</v>
      </c>
      <c r="BS411" s="17">
        <v>4.0047388790998097E-2</v>
      </c>
      <c r="BT411" s="17">
        <v>7.5195078910503907E-2</v>
      </c>
      <c r="BU411" s="17">
        <v>4.8382540567294699E-2</v>
      </c>
      <c r="BV411" s="17"/>
      <c r="BW411" s="17">
        <v>4.4135302313617099E-2</v>
      </c>
      <c r="BX411" s="17">
        <v>4.5814804607993399E-2</v>
      </c>
      <c r="BY411" s="17">
        <v>4.2362258592350301E-2</v>
      </c>
      <c r="BZ411" s="17">
        <v>4.3072218507060299E-2</v>
      </c>
      <c r="CA411" s="17">
        <v>5.1081611629367703E-2</v>
      </c>
      <c r="CB411" s="17"/>
      <c r="CC411" s="17">
        <v>5.8022582335326298E-2</v>
      </c>
      <c r="CD411" s="17">
        <v>5.4394690816143502E-2</v>
      </c>
      <c r="CE411" s="17">
        <v>4.5535186877115399E-2</v>
      </c>
      <c r="CF411" s="17">
        <v>2.74432572727978E-2</v>
      </c>
      <c r="CG411" s="17">
        <v>3.8834985170480098E-2</v>
      </c>
      <c r="CH411" s="17">
        <v>3.6153238906039102E-2</v>
      </c>
      <c r="CI411" s="17">
        <v>5.5724855884542498E-2</v>
      </c>
      <c r="CJ411" s="17">
        <v>5.1094642407398E-2</v>
      </c>
      <c r="CK411" s="17">
        <v>3.79117060949659E-2</v>
      </c>
      <c r="CL411" s="17">
        <v>5.1652366904554201E-2</v>
      </c>
    </row>
    <row r="412" spans="2:90" x14ac:dyDescent="0.25">
      <c r="B412" t="s">
        <v>270</v>
      </c>
      <c r="C412" s="17">
        <v>4.4803359728288902E-2</v>
      </c>
      <c r="D412" s="17">
        <v>4.7713417435974299E-2</v>
      </c>
      <c r="E412" s="17">
        <v>4.2272983872976601E-2</v>
      </c>
      <c r="F412" s="17"/>
      <c r="G412" s="17">
        <v>7.3912701979874401E-2</v>
      </c>
      <c r="H412" s="17">
        <v>5.1365893513441202E-2</v>
      </c>
      <c r="I412" s="17">
        <v>5.0420362942128802E-2</v>
      </c>
      <c r="J412" s="17">
        <v>3.6430509928437202E-2</v>
      </c>
      <c r="K412" s="17">
        <v>3.3226484999579399E-2</v>
      </c>
      <c r="L412" s="17">
        <v>3.6920926416942002E-2</v>
      </c>
      <c r="M412" s="17"/>
      <c r="N412" s="17">
        <v>4.6235465231588897E-2</v>
      </c>
      <c r="O412" s="17">
        <v>5.0923902494181501E-2</v>
      </c>
      <c r="P412" s="17">
        <v>3.9092141819266901E-2</v>
      </c>
      <c r="Q412" s="17">
        <v>4.2585488111953299E-2</v>
      </c>
      <c r="R412" s="17"/>
      <c r="S412" s="17">
        <v>5.0146837406340398E-2</v>
      </c>
      <c r="T412" s="17">
        <v>2.6869670028447999E-2</v>
      </c>
      <c r="U412" s="17">
        <v>4.2382009313423397E-2</v>
      </c>
      <c r="V412" s="17">
        <v>3.6192921895344198E-2</v>
      </c>
      <c r="W412" s="17">
        <v>3.6851521763757798E-2</v>
      </c>
      <c r="X412" s="17">
        <v>6.3083964703250506E-2</v>
      </c>
      <c r="Y412" s="17">
        <v>5.9322942139461703E-2</v>
      </c>
      <c r="Z412" s="17">
        <v>4.7841783267328498E-2</v>
      </c>
      <c r="AA412" s="17">
        <v>4.8528667962558301E-2</v>
      </c>
      <c r="AB412" s="17"/>
      <c r="AC412" s="17">
        <v>3.9401059731501702E-2</v>
      </c>
      <c r="AD412" s="17">
        <v>4.5990171204162003E-2</v>
      </c>
      <c r="AE412" s="17">
        <v>4.2758232559602899E-2</v>
      </c>
      <c r="AF412" s="17"/>
      <c r="AG412" s="17">
        <v>5.35988402297028E-2</v>
      </c>
      <c r="AH412" s="17">
        <v>5.98053328808597E-2</v>
      </c>
      <c r="AI412" s="17">
        <v>6.3787077916648102E-2</v>
      </c>
      <c r="AJ412" s="17">
        <v>7.1873168258757203E-3</v>
      </c>
      <c r="AK412" s="17"/>
      <c r="AL412" s="17">
        <v>4.6470741398881299E-2</v>
      </c>
      <c r="AM412" s="17">
        <v>3.2774628583690499E-2</v>
      </c>
      <c r="AN412" s="17">
        <v>5.8568111997391599E-2</v>
      </c>
      <c r="AO412" s="17">
        <v>3.2168743729388799E-2</v>
      </c>
      <c r="AP412" s="17">
        <v>6.9911351581875295E-2</v>
      </c>
      <c r="AQ412" s="17"/>
      <c r="AR412" s="17">
        <v>4.1510834752644103E-2</v>
      </c>
      <c r="AS412" s="17">
        <v>4.9643136859922603E-2</v>
      </c>
      <c r="AT412" s="17">
        <v>4.7241752167471202E-2</v>
      </c>
      <c r="AU412" s="17">
        <v>4.2617996218801898E-2</v>
      </c>
      <c r="AV412" s="17">
        <v>3.9069446647648103E-2</v>
      </c>
      <c r="AW412" s="17"/>
      <c r="AX412" s="17">
        <v>5.1526601010688303E-2</v>
      </c>
      <c r="AY412" s="17">
        <v>4.5073500616638403E-2</v>
      </c>
      <c r="AZ412" s="17">
        <v>6.1855148833266503E-2</v>
      </c>
      <c r="BA412" s="17">
        <v>4.0348011327450098E-2</v>
      </c>
      <c r="BB412" s="17">
        <v>2.2304296562596901E-2</v>
      </c>
      <c r="BC412" s="17">
        <v>3.7596006689764302E-2</v>
      </c>
      <c r="BD412" s="17"/>
      <c r="BE412" s="17">
        <v>5.0344038936483301E-2</v>
      </c>
      <c r="BF412" s="17">
        <v>4.5843225999465997E-2</v>
      </c>
      <c r="BG412" s="17">
        <v>3.7551416051939797E-2</v>
      </c>
      <c r="BH412" s="17"/>
      <c r="BI412" s="17">
        <v>3.7671621211987999E-2</v>
      </c>
      <c r="BJ412" s="17">
        <v>4.6613946221070297E-2</v>
      </c>
      <c r="BK412" s="17"/>
      <c r="BL412" s="17">
        <v>3.7588299174863199E-2</v>
      </c>
      <c r="BM412" s="17">
        <v>4.1402477213279297E-2</v>
      </c>
      <c r="BN412" s="17">
        <v>6.31427714910721E-2</v>
      </c>
      <c r="BO412" s="17">
        <v>5.3429841363384599E-2</v>
      </c>
      <c r="BP412" s="17">
        <v>5.6156024013424601E-2</v>
      </c>
      <c r="BQ412" s="17"/>
      <c r="BR412" s="17">
        <v>3.8994340939141697E-2</v>
      </c>
      <c r="BS412" s="17">
        <v>5.6741179243657E-2</v>
      </c>
      <c r="BT412" s="17">
        <v>8.0642749172644704E-2</v>
      </c>
      <c r="BU412" s="17">
        <v>9.4705272154279804E-2</v>
      </c>
      <c r="BV412" s="17"/>
      <c r="BW412" s="17">
        <v>5.5377308456234703E-2</v>
      </c>
      <c r="BX412" s="17">
        <v>4.4208940696396803E-2</v>
      </c>
      <c r="BY412" s="17">
        <v>2.9923956445922401E-2</v>
      </c>
      <c r="BZ412" s="17">
        <v>5.0651068329980099E-2</v>
      </c>
      <c r="CA412" s="17">
        <v>4.05342302604473E-2</v>
      </c>
      <c r="CB412" s="17"/>
      <c r="CC412" s="17">
        <v>5.1029587130485901E-2</v>
      </c>
      <c r="CD412" s="17">
        <v>4.2332499271468198E-2</v>
      </c>
      <c r="CE412" s="17">
        <v>4.2876887492191602E-2</v>
      </c>
      <c r="CF412" s="17">
        <v>6.1528413209428097E-2</v>
      </c>
      <c r="CG412" s="17">
        <v>4.1963864438997703E-2</v>
      </c>
      <c r="CH412" s="17">
        <v>3.7943546448572001E-2</v>
      </c>
      <c r="CI412" s="17">
        <v>3.0828606736102399E-2</v>
      </c>
      <c r="CJ412" s="17">
        <v>4.0694662591645503E-2</v>
      </c>
      <c r="CK412" s="17">
        <v>3.8227575750456301E-2</v>
      </c>
      <c r="CL412" s="17">
        <v>4.97659353839809E-2</v>
      </c>
    </row>
    <row r="413" spans="2:90" x14ac:dyDescent="0.25">
      <c r="B413" t="s">
        <v>271</v>
      </c>
      <c r="C413" s="17">
        <v>4.0086174049734198E-2</v>
      </c>
      <c r="D413" s="17">
        <v>4.3301263740926001E-2</v>
      </c>
      <c r="E413" s="17">
        <v>3.7249978126515003E-2</v>
      </c>
      <c r="F413" s="17"/>
      <c r="G413" s="17">
        <v>6.3330305598245901E-2</v>
      </c>
      <c r="H413" s="17">
        <v>5.9386494645312801E-2</v>
      </c>
      <c r="I413" s="17">
        <v>4.0147356070156098E-2</v>
      </c>
      <c r="J413" s="17">
        <v>2.05795934883654E-2</v>
      </c>
      <c r="K413" s="17">
        <v>3.87394086855831E-2</v>
      </c>
      <c r="L413" s="17">
        <v>3.0440247442594999E-2</v>
      </c>
      <c r="M413" s="17"/>
      <c r="N413" s="17">
        <v>3.7980881554452998E-2</v>
      </c>
      <c r="O413" s="17">
        <v>4.0179665254005799E-2</v>
      </c>
      <c r="P413" s="17">
        <v>4.3530729367845501E-2</v>
      </c>
      <c r="Q413" s="17">
        <v>3.9827724133816099E-2</v>
      </c>
      <c r="R413" s="17"/>
      <c r="S413" s="17">
        <v>5.9200647733227002E-2</v>
      </c>
      <c r="T413" s="17">
        <v>4.0788948122239703E-2</v>
      </c>
      <c r="U413" s="17">
        <v>4.4868800358106198E-2</v>
      </c>
      <c r="V413" s="17">
        <v>3.02532613971189E-2</v>
      </c>
      <c r="W413" s="17">
        <v>2.9997981325641899E-2</v>
      </c>
      <c r="X413" s="17">
        <v>4.1381123232887701E-2</v>
      </c>
      <c r="Y413" s="17">
        <v>2.9877661016088498E-2</v>
      </c>
      <c r="Z413" s="17">
        <v>4.3912877992659499E-2</v>
      </c>
      <c r="AA413" s="17">
        <v>3.2709909076590098E-2</v>
      </c>
      <c r="AB413" s="17"/>
      <c r="AC413" s="17">
        <v>3.2362811227827901E-2</v>
      </c>
      <c r="AD413" s="17">
        <v>4.3696801678268497E-2</v>
      </c>
      <c r="AE413" s="17">
        <v>4.68370300589631E-2</v>
      </c>
      <c r="AF413" s="17"/>
      <c r="AG413" s="17">
        <v>6.4145135118416394E-2</v>
      </c>
      <c r="AH413" s="17">
        <v>6.1951202124360498E-2</v>
      </c>
      <c r="AI413" s="17">
        <v>3.9586206569498503E-2</v>
      </c>
      <c r="AJ413" s="17">
        <v>0</v>
      </c>
      <c r="AK413" s="17"/>
      <c r="AL413" s="17">
        <v>4.1430062318045198E-2</v>
      </c>
      <c r="AM413" s="17">
        <v>3.7475661014953601E-2</v>
      </c>
      <c r="AN413" s="17">
        <v>3.4648763299390699E-2</v>
      </c>
      <c r="AO413" s="17">
        <v>5.8366105641378098E-2</v>
      </c>
      <c r="AP413" s="17">
        <v>8.8004093068733705E-2</v>
      </c>
      <c r="AQ413" s="17"/>
      <c r="AR413" s="17">
        <v>2.83120901979543E-2</v>
      </c>
      <c r="AS413" s="17">
        <v>4.9109033892901402E-2</v>
      </c>
      <c r="AT413" s="17">
        <v>3.7355361204300601E-2</v>
      </c>
      <c r="AU413" s="17">
        <v>4.2913975546819201E-2</v>
      </c>
      <c r="AV413" s="17">
        <v>3.9235983943259202E-2</v>
      </c>
      <c r="AW413" s="17"/>
      <c r="AX413" s="17">
        <v>6.5252102690096694E-2</v>
      </c>
      <c r="AY413" s="17">
        <v>3.0525845499648201E-2</v>
      </c>
      <c r="AZ413" s="17">
        <v>3.9708297246082103E-2</v>
      </c>
      <c r="BA413" s="17">
        <v>3.1747413870857798E-2</v>
      </c>
      <c r="BB413" s="17">
        <v>2.7598527621373301E-2</v>
      </c>
      <c r="BC413" s="17">
        <v>4.0219923780694902E-2</v>
      </c>
      <c r="BD413" s="17"/>
      <c r="BE413" s="17">
        <v>3.7119858150857603E-2</v>
      </c>
      <c r="BF413" s="17">
        <v>5.2082166448171999E-2</v>
      </c>
      <c r="BG413" s="17">
        <v>3.34355354510497E-2</v>
      </c>
      <c r="BH413" s="17"/>
      <c r="BI413" s="17">
        <v>2.87531786609494E-2</v>
      </c>
      <c r="BJ413" s="17">
        <v>4.29633642785665E-2</v>
      </c>
      <c r="BK413" s="17"/>
      <c r="BL413" s="17">
        <v>3.4747662405647903E-2</v>
      </c>
      <c r="BM413" s="17">
        <v>3.7461496136276203E-2</v>
      </c>
      <c r="BN413" s="17">
        <v>5.11012810831026E-2</v>
      </c>
      <c r="BO413" s="17">
        <v>4.7353547583414902E-2</v>
      </c>
      <c r="BP413" s="17">
        <v>4.9510051119910498E-2</v>
      </c>
      <c r="BQ413" s="17"/>
      <c r="BR413" s="17">
        <v>3.5785784848357399E-2</v>
      </c>
      <c r="BS413" s="17">
        <v>6.3815660806410102E-2</v>
      </c>
      <c r="BT413" s="17">
        <v>4.9170859620546098E-2</v>
      </c>
      <c r="BU413" s="17">
        <v>8.1851729439159401E-2</v>
      </c>
      <c r="BV413" s="17"/>
      <c r="BW413" s="17">
        <v>5.0348979956261801E-2</v>
      </c>
      <c r="BX413" s="17">
        <v>3.9632018749574303E-2</v>
      </c>
      <c r="BY413" s="17">
        <v>3.8824505897225997E-2</v>
      </c>
      <c r="BZ413" s="17">
        <v>3.7312888655407501E-2</v>
      </c>
      <c r="CA413" s="17">
        <v>3.3797144063505903E-2</v>
      </c>
      <c r="CB413" s="17"/>
      <c r="CC413" s="17">
        <v>3.6983611038185503E-2</v>
      </c>
      <c r="CD413" s="17">
        <v>3.9770493382493902E-2</v>
      </c>
      <c r="CE413" s="17">
        <v>4.9210411595804797E-2</v>
      </c>
      <c r="CF413" s="17">
        <v>4.4137185889954703E-2</v>
      </c>
      <c r="CG413" s="17">
        <v>3.30870394682026E-2</v>
      </c>
      <c r="CH413" s="17">
        <v>4.0778409653845202E-2</v>
      </c>
      <c r="CI413" s="17">
        <v>5.3757973286025502E-2</v>
      </c>
      <c r="CJ413" s="17">
        <v>2.8881182518460499E-2</v>
      </c>
      <c r="CK413" s="17">
        <v>2.3747117438580399E-2</v>
      </c>
      <c r="CL413" s="17">
        <v>4.7514929061681498E-2</v>
      </c>
    </row>
    <row r="414" spans="2:90" x14ac:dyDescent="0.25">
      <c r="B414" t="s">
        <v>272</v>
      </c>
      <c r="C414" s="17">
        <v>7.4952712995878301E-2</v>
      </c>
      <c r="D414" s="17">
        <v>7.8022039609752805E-2</v>
      </c>
      <c r="E414" s="17">
        <v>7.2403265447385998E-2</v>
      </c>
      <c r="F414" s="17"/>
      <c r="G414" s="17">
        <v>0.110957470082214</v>
      </c>
      <c r="H414" s="17">
        <v>0.109379781674578</v>
      </c>
      <c r="I414" s="17">
        <v>7.9017491829882602E-2</v>
      </c>
      <c r="J414" s="17">
        <v>7.3784984615252805E-2</v>
      </c>
      <c r="K414" s="17">
        <v>4.1423117895334698E-2</v>
      </c>
      <c r="L414" s="17">
        <v>5.4559397205467701E-2</v>
      </c>
      <c r="M414" s="17"/>
      <c r="N414" s="17">
        <v>8.7096270914878801E-2</v>
      </c>
      <c r="O414" s="17">
        <v>6.6812751269614598E-2</v>
      </c>
      <c r="P414" s="17">
        <v>7.8334354275482299E-2</v>
      </c>
      <c r="Q414" s="17">
        <v>6.77370981263338E-2</v>
      </c>
      <c r="R414" s="17"/>
      <c r="S414" s="17">
        <v>0.105153208960668</v>
      </c>
      <c r="T414" s="17">
        <v>5.9946470371417399E-2</v>
      </c>
      <c r="U414" s="17">
        <v>4.2530036214936298E-2</v>
      </c>
      <c r="V414" s="17">
        <v>7.0356219507510198E-2</v>
      </c>
      <c r="W414" s="17">
        <v>7.3617854917868805E-2</v>
      </c>
      <c r="X414" s="17">
        <v>7.2515570572100396E-2</v>
      </c>
      <c r="Y414" s="17">
        <v>6.35227164557534E-2</v>
      </c>
      <c r="Z414" s="17">
        <v>0.12133890536462701</v>
      </c>
      <c r="AA414" s="17">
        <v>8.0980456089569094E-2</v>
      </c>
      <c r="AB414" s="17"/>
      <c r="AC414" s="17">
        <v>6.7909706823603005E-2</v>
      </c>
      <c r="AD414" s="17">
        <v>5.88397931976848E-2</v>
      </c>
      <c r="AE414" s="17">
        <v>0.10890892173403</v>
      </c>
      <c r="AF414" s="17"/>
      <c r="AG414" s="17">
        <v>0.116327762352289</v>
      </c>
      <c r="AH414" s="17">
        <v>9.0961375884407697E-2</v>
      </c>
      <c r="AI414" s="17">
        <v>5.3931091972584097E-2</v>
      </c>
      <c r="AJ414" s="17">
        <v>2.3883556863865299E-2</v>
      </c>
      <c r="AK414" s="17"/>
      <c r="AL414" s="17">
        <v>7.3969649364767895E-2</v>
      </c>
      <c r="AM414" s="17">
        <v>7.0504897516541903E-2</v>
      </c>
      <c r="AN414" s="17">
        <v>8.0035572026089297E-2</v>
      </c>
      <c r="AO414" s="17">
        <v>8.3674391112055796E-2</v>
      </c>
      <c r="AP414" s="17">
        <v>0.103193746231074</v>
      </c>
      <c r="AQ414" s="17"/>
      <c r="AR414" s="17">
        <v>8.8443304473758505E-2</v>
      </c>
      <c r="AS414" s="17">
        <v>7.3482526770491094E-2</v>
      </c>
      <c r="AT414" s="17">
        <v>7.0732569049087493E-2</v>
      </c>
      <c r="AU414" s="17">
        <v>7.3223428984391603E-2</v>
      </c>
      <c r="AV414" s="17">
        <v>8.2338177663437095E-2</v>
      </c>
      <c r="AW414" s="17"/>
      <c r="AX414" s="17">
        <v>0.12066443957813899</v>
      </c>
      <c r="AY414" s="17">
        <v>6.6886083390135506E-2</v>
      </c>
      <c r="AZ414" s="17">
        <v>5.8871287887475698E-2</v>
      </c>
      <c r="BA414" s="17">
        <v>5.1441257492469299E-2</v>
      </c>
      <c r="BB414" s="17">
        <v>5.9385583614057401E-2</v>
      </c>
      <c r="BC414" s="17">
        <v>7.0515254724067E-2</v>
      </c>
      <c r="BD414" s="17"/>
      <c r="BE414" s="17">
        <v>7.7541933331353202E-2</v>
      </c>
      <c r="BF414" s="17">
        <v>9.01625198225251E-2</v>
      </c>
      <c r="BG414" s="17">
        <v>5.8144786122925202E-2</v>
      </c>
      <c r="BH414" s="17"/>
      <c r="BI414" s="17">
        <v>5.3223811851635001E-2</v>
      </c>
      <c r="BJ414" s="17">
        <v>8.0469187670998005E-2</v>
      </c>
      <c r="BK414" s="17"/>
      <c r="BL414" s="17">
        <v>6.91427979587807E-2</v>
      </c>
      <c r="BM414" s="17">
        <v>6.3790005290469007E-2</v>
      </c>
      <c r="BN414" s="17">
        <v>7.0272933172817395E-2</v>
      </c>
      <c r="BO414" s="17">
        <v>9.8652222599382902E-2</v>
      </c>
      <c r="BP414" s="17">
        <v>9.0934223832111194E-2</v>
      </c>
      <c r="BQ414" s="17"/>
      <c r="BR414" s="17">
        <v>6.4266420379275602E-2</v>
      </c>
      <c r="BS414" s="17">
        <v>0.10505800042958401</v>
      </c>
      <c r="BT414" s="17">
        <v>0.17861623303710999</v>
      </c>
      <c r="BU414" s="17">
        <v>0.108679292070537</v>
      </c>
      <c r="BV414" s="17"/>
      <c r="BW414" s="17">
        <v>7.4027186149475996E-2</v>
      </c>
      <c r="BX414" s="17">
        <v>6.7855070804336198E-2</v>
      </c>
      <c r="BY414" s="17">
        <v>8.1188407994653905E-2</v>
      </c>
      <c r="BZ414" s="17">
        <v>6.7015609679525398E-2</v>
      </c>
      <c r="CA414" s="17">
        <v>8.3065829359767696E-2</v>
      </c>
      <c r="CB414" s="17"/>
      <c r="CC414" s="17">
        <v>7.54906348654662E-2</v>
      </c>
      <c r="CD414" s="17">
        <v>9.0690391935577999E-2</v>
      </c>
      <c r="CE414" s="17">
        <v>0.10057079704676999</v>
      </c>
      <c r="CF414" s="17">
        <v>6.5957380888175404E-2</v>
      </c>
      <c r="CG414" s="17">
        <v>7.03044143194093E-2</v>
      </c>
      <c r="CH414" s="17">
        <v>8.4754292871557793E-2</v>
      </c>
      <c r="CI414" s="17">
        <v>5.06362280357531E-2</v>
      </c>
      <c r="CJ414" s="17">
        <v>7.4806797807462994E-2</v>
      </c>
      <c r="CK414" s="17">
        <v>6.7435594406267493E-2</v>
      </c>
      <c r="CL414" s="17">
        <v>5.60503184697385E-2</v>
      </c>
    </row>
    <row r="415" spans="2:90" x14ac:dyDescent="0.25">
      <c r="B415" t="s">
        <v>273</v>
      </c>
      <c r="C415" s="17">
        <v>5.1998500991547E-2</v>
      </c>
      <c r="D415" s="17">
        <v>4.9808602993736899E-2</v>
      </c>
      <c r="E415" s="17">
        <v>5.4272236174193203E-2</v>
      </c>
      <c r="F415" s="17"/>
      <c r="G415" s="17">
        <v>6.4325328371179505E-2</v>
      </c>
      <c r="H415" s="17">
        <v>9.4119960677476702E-2</v>
      </c>
      <c r="I415" s="17">
        <v>5.1814300528306899E-2</v>
      </c>
      <c r="J415" s="17">
        <v>3.8908115904455101E-2</v>
      </c>
      <c r="K415" s="17">
        <v>3.3835901861615697E-2</v>
      </c>
      <c r="L415" s="17">
        <v>3.7649072409877998E-2</v>
      </c>
      <c r="M415" s="17"/>
      <c r="N415" s="17">
        <v>5.7110032222313999E-2</v>
      </c>
      <c r="O415" s="17">
        <v>4.6612673194041103E-2</v>
      </c>
      <c r="P415" s="17">
        <v>4.7149581833104297E-2</v>
      </c>
      <c r="Q415" s="17">
        <v>5.4142708608475497E-2</v>
      </c>
      <c r="R415" s="17"/>
      <c r="S415" s="17">
        <v>6.7691428188671299E-2</v>
      </c>
      <c r="T415" s="17">
        <v>3.7410841361591299E-2</v>
      </c>
      <c r="U415" s="17">
        <v>5.4770317033547698E-2</v>
      </c>
      <c r="V415" s="17">
        <v>4.7131325717184397E-2</v>
      </c>
      <c r="W415" s="17">
        <v>4.4410892095145899E-2</v>
      </c>
      <c r="X415" s="17">
        <v>5.5949006376752299E-2</v>
      </c>
      <c r="Y415" s="17">
        <v>5.1502203162035097E-2</v>
      </c>
      <c r="Z415" s="17">
        <v>7.4480556510871904E-2</v>
      </c>
      <c r="AA415" s="17">
        <v>4.7260180799643198E-2</v>
      </c>
      <c r="AB415" s="17"/>
      <c r="AC415" s="17">
        <v>6.20032485561791E-2</v>
      </c>
      <c r="AD415" s="17">
        <v>3.7714850368015897E-2</v>
      </c>
      <c r="AE415" s="17">
        <v>6.3515308435599993E-2</v>
      </c>
      <c r="AF415" s="17"/>
      <c r="AG415" s="17">
        <v>7.4753677584192699E-2</v>
      </c>
      <c r="AH415" s="17">
        <v>6.7872667458714703E-2</v>
      </c>
      <c r="AI415" s="17">
        <v>3.2179027297817499E-2</v>
      </c>
      <c r="AJ415" s="17">
        <v>3.1194368837475599E-2</v>
      </c>
      <c r="AK415" s="17"/>
      <c r="AL415" s="17">
        <v>3.9695847952342898E-2</v>
      </c>
      <c r="AM415" s="17">
        <v>4.4070843686032903E-2</v>
      </c>
      <c r="AN415" s="17">
        <v>5.3895692086951497E-2</v>
      </c>
      <c r="AO415" s="17">
        <v>7.5434962228440094E-2</v>
      </c>
      <c r="AP415" s="17">
        <v>5.0826846230695298E-2</v>
      </c>
      <c r="AQ415" s="17"/>
      <c r="AR415" s="17">
        <v>4.22491702546774E-2</v>
      </c>
      <c r="AS415" s="17">
        <v>5.5361690815918199E-2</v>
      </c>
      <c r="AT415" s="17">
        <v>4.4611281640064601E-2</v>
      </c>
      <c r="AU415" s="17">
        <v>6.0260360260703E-2</v>
      </c>
      <c r="AV415" s="17">
        <v>7.3280719987699694E-2</v>
      </c>
      <c r="AW415" s="17"/>
      <c r="AX415" s="17">
        <v>7.1511023806786006E-2</v>
      </c>
      <c r="AY415" s="17">
        <v>4.1506452973174797E-2</v>
      </c>
      <c r="AZ415" s="17">
        <v>5.0765359448707602E-2</v>
      </c>
      <c r="BA415" s="17">
        <v>6.0875981428238503E-2</v>
      </c>
      <c r="BB415" s="17">
        <v>3.6818393604356299E-2</v>
      </c>
      <c r="BC415" s="17">
        <v>3.3237260122815603E-2</v>
      </c>
      <c r="BD415" s="17"/>
      <c r="BE415" s="17">
        <v>4.6455628920397299E-2</v>
      </c>
      <c r="BF415" s="17">
        <v>7.7537963971999302E-2</v>
      </c>
      <c r="BG415" s="17">
        <v>3.3865989854868203E-2</v>
      </c>
      <c r="BH415" s="17"/>
      <c r="BI415" s="17">
        <v>3.8785781268743998E-2</v>
      </c>
      <c r="BJ415" s="17">
        <v>5.5352910552179897E-2</v>
      </c>
      <c r="BK415" s="17"/>
      <c r="BL415" s="17">
        <v>5.3033946086970797E-2</v>
      </c>
      <c r="BM415" s="17">
        <v>4.5452635878329803E-2</v>
      </c>
      <c r="BN415" s="17">
        <v>6.1693461864282498E-2</v>
      </c>
      <c r="BO415" s="17">
        <v>5.5128343916206302E-2</v>
      </c>
      <c r="BP415" s="17">
        <v>5.3947069885103303E-2</v>
      </c>
      <c r="BQ415" s="17"/>
      <c r="BR415" s="17">
        <v>4.8720447748691997E-2</v>
      </c>
      <c r="BS415" s="17">
        <v>7.2107655860605704E-2</v>
      </c>
      <c r="BT415" s="17">
        <v>6.7049226503707801E-2</v>
      </c>
      <c r="BU415" s="17">
        <v>7.2749685078029702E-2</v>
      </c>
      <c r="BV415" s="17"/>
      <c r="BW415" s="17">
        <v>4.0707514350761698E-2</v>
      </c>
      <c r="BX415" s="17">
        <v>4.9246258716033102E-2</v>
      </c>
      <c r="BY415" s="17">
        <v>6.1041127557650503E-2</v>
      </c>
      <c r="BZ415" s="17">
        <v>5.7806593948774798E-2</v>
      </c>
      <c r="CA415" s="17">
        <v>5.1392105232160201E-2</v>
      </c>
      <c r="CB415" s="17"/>
      <c r="CC415" s="17">
        <v>6.8852885415634904E-2</v>
      </c>
      <c r="CD415" s="17">
        <v>3.6225669672631702E-2</v>
      </c>
      <c r="CE415" s="17">
        <v>7.5777204925103994E-2</v>
      </c>
      <c r="CF415" s="17">
        <v>6.3187845578348403E-2</v>
      </c>
      <c r="CG415" s="17">
        <v>5.5947438315609603E-2</v>
      </c>
      <c r="CH415" s="17">
        <v>4.6043072078311598E-2</v>
      </c>
      <c r="CI415" s="17">
        <v>4.7321954412192897E-2</v>
      </c>
      <c r="CJ415" s="17">
        <v>4.0376330949820197E-2</v>
      </c>
      <c r="CK415" s="17">
        <v>3.9566659419032799E-2</v>
      </c>
      <c r="CL415" s="17">
        <v>4.13372051238289E-2</v>
      </c>
    </row>
    <row r="416" spans="2:90" x14ac:dyDescent="0.25">
      <c r="B416" t="s">
        <v>274</v>
      </c>
      <c r="C416" s="17">
        <v>5.6639399631079099E-2</v>
      </c>
      <c r="D416" s="17">
        <v>6.0134156380223097E-2</v>
      </c>
      <c r="E416" s="17">
        <v>5.3612830539801398E-2</v>
      </c>
      <c r="F416" s="17"/>
      <c r="G416" s="17">
        <v>6.9571225613978993E-2</v>
      </c>
      <c r="H416" s="17">
        <v>5.6014625281023397E-2</v>
      </c>
      <c r="I416" s="17">
        <v>8.30148958658736E-2</v>
      </c>
      <c r="J416" s="17">
        <v>5.8028036823849001E-2</v>
      </c>
      <c r="K416" s="17">
        <v>4.8161718245384698E-2</v>
      </c>
      <c r="L416" s="17">
        <v>3.7678793990104299E-2</v>
      </c>
      <c r="M416" s="17"/>
      <c r="N416" s="17">
        <v>6.0545075646146002E-2</v>
      </c>
      <c r="O416" s="17">
        <v>5.2271971084755099E-2</v>
      </c>
      <c r="P416" s="17">
        <v>6.3537475672163099E-2</v>
      </c>
      <c r="Q416" s="17">
        <v>5.1731912176821999E-2</v>
      </c>
      <c r="R416" s="17"/>
      <c r="S416" s="17">
        <v>4.8099632909358099E-2</v>
      </c>
      <c r="T416" s="17">
        <v>5.1340266300556901E-2</v>
      </c>
      <c r="U416" s="17">
        <v>3.8664668379155602E-2</v>
      </c>
      <c r="V416" s="17">
        <v>5.4507907760057601E-2</v>
      </c>
      <c r="W416" s="17">
        <v>6.8545771545294495E-2</v>
      </c>
      <c r="X416" s="17">
        <v>6.5580597864399404E-2</v>
      </c>
      <c r="Y416" s="17">
        <v>8.1855850560638502E-2</v>
      </c>
      <c r="Z416" s="17">
        <v>4.6646175148580597E-2</v>
      </c>
      <c r="AA416" s="17">
        <v>5.9048340269685903E-2</v>
      </c>
      <c r="AB416" s="17"/>
      <c r="AC416" s="17">
        <v>6.0233550505020203E-2</v>
      </c>
      <c r="AD416" s="17">
        <v>4.6566567132521601E-2</v>
      </c>
      <c r="AE416" s="17">
        <v>6.9596585767227701E-2</v>
      </c>
      <c r="AF416" s="17"/>
      <c r="AG416" s="17">
        <v>8.4699840457515801E-2</v>
      </c>
      <c r="AH416" s="17">
        <v>4.6447586421842199E-2</v>
      </c>
      <c r="AI416" s="17">
        <v>2.2052019223577302E-2</v>
      </c>
      <c r="AJ416" s="17">
        <v>7.2159464743941401E-2</v>
      </c>
      <c r="AK416" s="17"/>
      <c r="AL416" s="17">
        <v>5.82298877890167E-2</v>
      </c>
      <c r="AM416" s="17">
        <v>6.8354945148507998E-2</v>
      </c>
      <c r="AN416" s="17">
        <v>4.7375689987443598E-2</v>
      </c>
      <c r="AO416" s="17">
        <v>5.9830830178291099E-2</v>
      </c>
      <c r="AP416" s="17">
        <v>3.5333927941629401E-2</v>
      </c>
      <c r="AQ416" s="17"/>
      <c r="AR416" s="17">
        <v>4.3771686568763603E-2</v>
      </c>
      <c r="AS416" s="17">
        <v>6.1836996482452E-2</v>
      </c>
      <c r="AT416" s="17">
        <v>6.6575865171689397E-2</v>
      </c>
      <c r="AU416" s="17">
        <v>4.2697896782411301E-2</v>
      </c>
      <c r="AV416" s="17">
        <v>5.5452368670508699E-2</v>
      </c>
      <c r="AW416" s="17"/>
      <c r="AX416" s="17">
        <v>6.7431918908224503E-2</v>
      </c>
      <c r="AY416" s="17">
        <v>5.0429553566766601E-2</v>
      </c>
      <c r="AZ416" s="17">
        <v>6.3126035632624006E-2</v>
      </c>
      <c r="BA416" s="17">
        <v>5.4734439179421397E-2</v>
      </c>
      <c r="BB416" s="17">
        <v>5.4428593086840601E-2</v>
      </c>
      <c r="BC416" s="17">
        <v>4.2138040447371801E-2</v>
      </c>
      <c r="BD416" s="17"/>
      <c r="BE416" s="17">
        <v>5.44389249161722E-2</v>
      </c>
      <c r="BF416" s="17">
        <v>7.4573333285753399E-2</v>
      </c>
      <c r="BG416" s="17">
        <v>4.3024188807309002E-2</v>
      </c>
      <c r="BH416" s="17"/>
      <c r="BI416" s="17">
        <v>5.9045503862988701E-2</v>
      </c>
      <c r="BJ416" s="17">
        <v>5.6028544393949699E-2</v>
      </c>
      <c r="BK416" s="17"/>
      <c r="BL416" s="17">
        <v>5.1937711288586999E-2</v>
      </c>
      <c r="BM416" s="17">
        <v>6.6801267490546101E-2</v>
      </c>
      <c r="BN416" s="17">
        <v>5.9581751813598399E-2</v>
      </c>
      <c r="BO416" s="17">
        <v>5.89819479212172E-2</v>
      </c>
      <c r="BP416" s="17">
        <v>5.3448646042887599E-2</v>
      </c>
      <c r="BQ416" s="17"/>
      <c r="BR416" s="17">
        <v>5.3732132096333499E-2</v>
      </c>
      <c r="BS416" s="17">
        <v>5.5893698743164202E-2</v>
      </c>
      <c r="BT416" s="17">
        <v>9.0604838021025494E-2</v>
      </c>
      <c r="BU416" s="17">
        <v>6.0526102610968198E-2</v>
      </c>
      <c r="BV416" s="17"/>
      <c r="BW416" s="17">
        <v>3.3975905831044803E-2</v>
      </c>
      <c r="BX416" s="17">
        <v>5.2652973653869103E-2</v>
      </c>
      <c r="BY416" s="17">
        <v>5.4997432082800501E-2</v>
      </c>
      <c r="BZ416" s="17">
        <v>5.8192051954910902E-2</v>
      </c>
      <c r="CA416" s="17">
        <v>7.8610129730922004E-2</v>
      </c>
      <c r="CB416" s="17"/>
      <c r="CC416" s="17">
        <v>9.0139765928004698E-2</v>
      </c>
      <c r="CD416" s="17">
        <v>5.5537733317445902E-2</v>
      </c>
      <c r="CE416" s="17">
        <v>7.55424642040501E-2</v>
      </c>
      <c r="CF416" s="17">
        <v>4.6181358884040902E-2</v>
      </c>
      <c r="CG416" s="17">
        <v>4.6983364487433697E-2</v>
      </c>
      <c r="CH416" s="17">
        <v>5.4672006371159799E-2</v>
      </c>
      <c r="CI416" s="17">
        <v>6.3163599525273006E-2</v>
      </c>
      <c r="CJ416" s="17">
        <v>4.0613879530937702E-2</v>
      </c>
      <c r="CK416" s="17">
        <v>4.3331297743325101E-2</v>
      </c>
      <c r="CL416" s="17">
        <v>4.4094320890614797E-2</v>
      </c>
    </row>
    <row r="417" spans="2:90" x14ac:dyDescent="0.25">
      <c r="B417" t="s">
        <v>275</v>
      </c>
      <c r="C417" s="17">
        <v>5.3729668138761698E-2</v>
      </c>
      <c r="D417" s="17">
        <v>5.9025195358595697E-2</v>
      </c>
      <c r="E417" s="17">
        <v>4.9005198301299797E-2</v>
      </c>
      <c r="F417" s="17"/>
      <c r="G417" s="17">
        <v>4.9054338677723401E-2</v>
      </c>
      <c r="H417" s="17">
        <v>7.6382145944702204E-2</v>
      </c>
      <c r="I417" s="17">
        <v>5.6002593228475797E-2</v>
      </c>
      <c r="J417" s="17">
        <v>5.4738082755665801E-2</v>
      </c>
      <c r="K417" s="17">
        <v>4.1234237425981903E-2</v>
      </c>
      <c r="L417" s="17">
        <v>4.5525598305390901E-2</v>
      </c>
      <c r="M417" s="17"/>
      <c r="N417" s="17">
        <v>6.2810447910035802E-2</v>
      </c>
      <c r="O417" s="17">
        <v>5.8023523090978399E-2</v>
      </c>
      <c r="P417" s="17">
        <v>5.2465307020495303E-2</v>
      </c>
      <c r="Q417" s="17">
        <v>4.0348668397947797E-2</v>
      </c>
      <c r="R417" s="17"/>
      <c r="S417" s="17">
        <v>6.7369223691406202E-2</v>
      </c>
      <c r="T417" s="17">
        <v>5.3722249205731702E-2</v>
      </c>
      <c r="U417" s="17">
        <v>5.5393106373247701E-2</v>
      </c>
      <c r="V417" s="17">
        <v>5.6871502824026497E-2</v>
      </c>
      <c r="W417" s="17">
        <v>4.9162945534671702E-2</v>
      </c>
      <c r="X417" s="17">
        <v>4.2853572085388897E-2</v>
      </c>
      <c r="Y417" s="17">
        <v>4.2739103647056201E-2</v>
      </c>
      <c r="Z417" s="17">
        <v>5.4693084335791203E-2</v>
      </c>
      <c r="AA417" s="17">
        <v>5.3064450354416703E-2</v>
      </c>
      <c r="AB417" s="17"/>
      <c r="AC417" s="17">
        <v>6.7873512942389594E-2</v>
      </c>
      <c r="AD417" s="17">
        <v>4.2832780923250401E-2</v>
      </c>
      <c r="AE417" s="17">
        <v>5.4044752212865602E-2</v>
      </c>
      <c r="AF417" s="17"/>
      <c r="AG417" s="17">
        <v>5.31838617952793E-2</v>
      </c>
      <c r="AH417" s="17">
        <v>3.5722856931574502E-2</v>
      </c>
      <c r="AI417" s="17">
        <v>2.4928886444826801E-2</v>
      </c>
      <c r="AJ417" s="17">
        <v>0.124527083800916</v>
      </c>
      <c r="AK417" s="17"/>
      <c r="AL417" s="17">
        <v>4.3109681049905001E-2</v>
      </c>
      <c r="AM417" s="17">
        <v>7.0764987414084907E-2</v>
      </c>
      <c r="AN417" s="17">
        <v>5.1093112721606902E-2</v>
      </c>
      <c r="AO417" s="17">
        <v>7.4353379106156206E-2</v>
      </c>
      <c r="AP417" s="17">
        <v>4.9916441577599002E-2</v>
      </c>
      <c r="AQ417" s="17"/>
      <c r="AR417" s="17">
        <v>4.5295596203046101E-2</v>
      </c>
      <c r="AS417" s="17">
        <v>4.7751825734873597E-2</v>
      </c>
      <c r="AT417" s="17">
        <v>6.31957799515208E-2</v>
      </c>
      <c r="AU417" s="17">
        <v>4.4090380097782399E-2</v>
      </c>
      <c r="AV417" s="17">
        <v>7.9739813723588807E-2</v>
      </c>
      <c r="AW417" s="17"/>
      <c r="AX417" s="17">
        <v>5.9760414903445302E-2</v>
      </c>
      <c r="AY417" s="17">
        <v>6.4331837898387798E-2</v>
      </c>
      <c r="AZ417" s="17">
        <v>4.5600010642357497E-2</v>
      </c>
      <c r="BA417" s="17">
        <v>4.5117999189510198E-2</v>
      </c>
      <c r="BB417" s="17">
        <v>3.8896571161634599E-2</v>
      </c>
      <c r="BC417" s="17">
        <v>4.2183096523429303E-2</v>
      </c>
      <c r="BD417" s="17"/>
      <c r="BE417" s="17">
        <v>4.7778776287255798E-2</v>
      </c>
      <c r="BF417" s="17">
        <v>7.0560338346419393E-2</v>
      </c>
      <c r="BG417" s="17">
        <v>4.5906626992541999E-2</v>
      </c>
      <c r="BH417" s="17"/>
      <c r="BI417" s="17">
        <v>3.9045139181944903E-2</v>
      </c>
      <c r="BJ417" s="17">
        <v>5.7457736648466498E-2</v>
      </c>
      <c r="BK417" s="17"/>
      <c r="BL417" s="17">
        <v>5.2067644491490997E-2</v>
      </c>
      <c r="BM417" s="17">
        <v>6.16657270583717E-2</v>
      </c>
      <c r="BN417" s="17">
        <v>5.03729627934675E-2</v>
      </c>
      <c r="BO417" s="17">
        <v>5.3420329509299001E-2</v>
      </c>
      <c r="BP417" s="17">
        <v>5.0421304133528397E-2</v>
      </c>
      <c r="BQ417" s="17"/>
      <c r="BR417" s="17">
        <v>5.34657508207688E-2</v>
      </c>
      <c r="BS417" s="17">
        <v>4.1864654587561903E-2</v>
      </c>
      <c r="BT417" s="17">
        <v>6.1791023974694298E-2</v>
      </c>
      <c r="BU417" s="17">
        <v>6.9008530593341305E-2</v>
      </c>
      <c r="BV417" s="17"/>
      <c r="BW417" s="17">
        <v>6.2320609820322802E-2</v>
      </c>
      <c r="BX417" s="17">
        <v>4.1244045849328802E-2</v>
      </c>
      <c r="BY417" s="17">
        <v>6.5660217269598406E-2</v>
      </c>
      <c r="BZ417" s="17">
        <v>4.2205820974752298E-2</v>
      </c>
      <c r="CA417" s="17">
        <v>5.7733564558831697E-2</v>
      </c>
      <c r="CB417" s="17"/>
      <c r="CC417" s="17">
        <v>4.6386263131742302E-2</v>
      </c>
      <c r="CD417" s="17">
        <v>7.1603834313498205E-2</v>
      </c>
      <c r="CE417" s="17">
        <v>4.90695706044623E-2</v>
      </c>
      <c r="CF417" s="17">
        <v>5.9679889732743303E-2</v>
      </c>
      <c r="CG417" s="17">
        <v>4.77092803614819E-2</v>
      </c>
      <c r="CH417" s="17">
        <v>4.1040976307710503E-2</v>
      </c>
      <c r="CI417" s="17">
        <v>6.4999170631268893E-2</v>
      </c>
      <c r="CJ417" s="17">
        <v>6.3375572498946195E-2</v>
      </c>
      <c r="CK417" s="17">
        <v>4.5651954552563198E-2</v>
      </c>
      <c r="CL417" s="17">
        <v>4.2055971372917403E-2</v>
      </c>
    </row>
    <row r="418" spans="2:90" x14ac:dyDescent="0.25">
      <c r="B418" t="s">
        <v>276</v>
      </c>
      <c r="C418" s="17">
        <v>3.8583370940730499E-2</v>
      </c>
      <c r="D418" s="17">
        <v>4.4233537524457703E-2</v>
      </c>
      <c r="E418" s="17">
        <v>3.3461687839022702E-2</v>
      </c>
      <c r="F418" s="17"/>
      <c r="G418" s="17">
        <v>3.3475944222759298E-2</v>
      </c>
      <c r="H418" s="17">
        <v>3.9389120072013603E-2</v>
      </c>
      <c r="I418" s="17">
        <v>3.5952149992912102E-2</v>
      </c>
      <c r="J418" s="17">
        <v>4.1782292262792703E-2</v>
      </c>
      <c r="K418" s="17">
        <v>3.62260239129941E-2</v>
      </c>
      <c r="L418" s="17">
        <v>4.1435354538317398E-2</v>
      </c>
      <c r="M418" s="17"/>
      <c r="N418" s="17">
        <v>3.5210498618871898E-2</v>
      </c>
      <c r="O418" s="17">
        <v>3.0771915492286799E-2</v>
      </c>
      <c r="P418" s="17">
        <v>4.7385046706337197E-2</v>
      </c>
      <c r="Q418" s="17">
        <v>4.31755513971184E-2</v>
      </c>
      <c r="R418" s="17"/>
      <c r="S418" s="17">
        <v>3.2396354991682502E-2</v>
      </c>
      <c r="T418" s="17">
        <v>3.5004903818668498E-2</v>
      </c>
      <c r="U418" s="17">
        <v>3.9674521609047997E-2</v>
      </c>
      <c r="V418" s="17">
        <v>5.7077453417275902E-2</v>
      </c>
      <c r="W418" s="17">
        <v>2.9118739791445698E-2</v>
      </c>
      <c r="X418" s="17">
        <v>3.3298180690676998E-2</v>
      </c>
      <c r="Y418" s="17">
        <v>3.7420548618287398E-2</v>
      </c>
      <c r="Z418" s="17">
        <v>4.7873597387980998E-2</v>
      </c>
      <c r="AA418" s="17">
        <v>4.1965092401599E-2</v>
      </c>
      <c r="AB418" s="17"/>
      <c r="AC418" s="17">
        <v>5.9250053853970898E-2</v>
      </c>
      <c r="AD418" s="17">
        <v>2.59232647260761E-2</v>
      </c>
      <c r="AE418" s="17">
        <v>2.44093194125907E-2</v>
      </c>
      <c r="AF418" s="17"/>
      <c r="AG418" s="17">
        <v>3.91756211470237E-2</v>
      </c>
      <c r="AH418" s="17">
        <v>1.7977999455372699E-2</v>
      </c>
      <c r="AI418" s="17">
        <v>1.3501212129985099E-2</v>
      </c>
      <c r="AJ418" s="17">
        <v>0.101917163721144</v>
      </c>
      <c r="AK418" s="17"/>
      <c r="AL418" s="17">
        <v>4.5692213873305201E-2</v>
      </c>
      <c r="AM418" s="17">
        <v>3.58128797326051E-2</v>
      </c>
      <c r="AN418" s="17">
        <v>2.9698825309691701E-2</v>
      </c>
      <c r="AO418" s="17">
        <v>4.9547015290032602E-2</v>
      </c>
      <c r="AP418" s="17">
        <v>2.9505073921248199E-2</v>
      </c>
      <c r="AQ418" s="17"/>
      <c r="AR418" s="17">
        <v>3.08468287466034E-2</v>
      </c>
      <c r="AS418" s="17">
        <v>4.3567534514310002E-2</v>
      </c>
      <c r="AT418" s="17">
        <v>3.9041472588594299E-2</v>
      </c>
      <c r="AU418" s="17">
        <v>3.6674764026731997E-2</v>
      </c>
      <c r="AV418" s="17">
        <v>3.6846952342530999E-2</v>
      </c>
      <c r="AW418" s="17"/>
      <c r="AX418" s="17">
        <v>4.0965864049001197E-2</v>
      </c>
      <c r="AY418" s="17">
        <v>3.5208307898122397E-2</v>
      </c>
      <c r="AZ418" s="17">
        <v>4.5814830369494498E-2</v>
      </c>
      <c r="BA418" s="17">
        <v>3.5786319476852901E-2</v>
      </c>
      <c r="BB418" s="17">
        <v>3.8320093397884003E-2</v>
      </c>
      <c r="BC418" s="17">
        <v>4.1065706000946299E-2</v>
      </c>
      <c r="BD418" s="17"/>
      <c r="BE418" s="17">
        <v>3.4914618209864398E-2</v>
      </c>
      <c r="BF418" s="17">
        <v>4.4148889990595901E-2</v>
      </c>
      <c r="BG418" s="17">
        <v>3.8114631806718598E-2</v>
      </c>
      <c r="BH418" s="17"/>
      <c r="BI418" s="17">
        <v>3.8822140248606703E-2</v>
      </c>
      <c r="BJ418" s="17">
        <v>3.85227528343959E-2</v>
      </c>
      <c r="BK418" s="17"/>
      <c r="BL418" s="17">
        <v>4.1453192146859399E-2</v>
      </c>
      <c r="BM418" s="17">
        <v>3.26186201490287E-2</v>
      </c>
      <c r="BN418" s="17">
        <v>3.4737588708751002E-2</v>
      </c>
      <c r="BO418" s="17">
        <v>4.5953687347474799E-2</v>
      </c>
      <c r="BP418" s="17">
        <v>4.1919795783679603E-2</v>
      </c>
      <c r="BQ418" s="17"/>
      <c r="BR418" s="17">
        <v>4.0401869856629399E-2</v>
      </c>
      <c r="BS418" s="17">
        <v>3.3268766622259298E-2</v>
      </c>
      <c r="BT418" s="17">
        <v>3.8363024533837699E-2</v>
      </c>
      <c r="BU418" s="17">
        <v>1.6158616120247899E-2</v>
      </c>
      <c r="BV418" s="17"/>
      <c r="BW418" s="17">
        <v>2.2603049280991699E-2</v>
      </c>
      <c r="BX418" s="17">
        <v>4.8310905853563103E-2</v>
      </c>
      <c r="BY418" s="17">
        <v>4.8152676351238898E-2</v>
      </c>
      <c r="BZ418" s="17">
        <v>3.3430447763769397E-2</v>
      </c>
      <c r="CA418" s="17">
        <v>4.0123208756804002E-2</v>
      </c>
      <c r="CB418" s="17"/>
      <c r="CC418" s="17">
        <v>3.2959570831532101E-2</v>
      </c>
      <c r="CD418" s="17">
        <v>4.8266898691487599E-2</v>
      </c>
      <c r="CE418" s="17">
        <v>3.6451110789915898E-2</v>
      </c>
      <c r="CF418" s="17">
        <v>3.9624814883550498E-2</v>
      </c>
      <c r="CG418" s="17">
        <v>5.7903173550420899E-2</v>
      </c>
      <c r="CH418" s="17">
        <v>2.7582870256670399E-2</v>
      </c>
      <c r="CI418" s="17">
        <v>4.97325613521854E-2</v>
      </c>
      <c r="CJ418" s="17">
        <v>2.2993679855644201E-2</v>
      </c>
      <c r="CK418" s="17">
        <v>3.0092305907640698E-2</v>
      </c>
      <c r="CL418" s="17">
        <v>4.0692299856688E-2</v>
      </c>
    </row>
    <row r="419" spans="2:90" x14ac:dyDescent="0.25">
      <c r="B419" t="s">
        <v>277</v>
      </c>
      <c r="C419" s="17">
        <v>0.15784277321442</v>
      </c>
      <c r="D419" s="17">
        <v>0.17771699006268299</v>
      </c>
      <c r="E419" s="17">
        <v>0.13931867624567901</v>
      </c>
      <c r="F419" s="17"/>
      <c r="G419" s="17">
        <v>9.7533503233612803E-2</v>
      </c>
      <c r="H419" s="17">
        <v>8.8876221478595197E-2</v>
      </c>
      <c r="I419" s="17">
        <v>0.148745592349523</v>
      </c>
      <c r="J419" s="17">
        <v>0.16471682482804401</v>
      </c>
      <c r="K419" s="17">
        <v>0.21607569810371</v>
      </c>
      <c r="L419" s="17">
        <v>0.19690080168160301</v>
      </c>
      <c r="M419" s="17"/>
      <c r="N419" s="17">
        <v>0.112193191825115</v>
      </c>
      <c r="O419" s="17">
        <v>0.13288513583966599</v>
      </c>
      <c r="P419" s="17">
        <v>0.211798904101689</v>
      </c>
      <c r="Q419" s="17">
        <v>0.18598930920425699</v>
      </c>
      <c r="R419" s="17"/>
      <c r="S419" s="17">
        <v>9.7225007486529999E-2</v>
      </c>
      <c r="T419" s="17">
        <v>0.15476064509375001</v>
      </c>
      <c r="U419" s="17">
        <v>0.17955239051899299</v>
      </c>
      <c r="V419" s="17">
        <v>0.150171579388483</v>
      </c>
      <c r="W419" s="17">
        <v>0.220378897240571</v>
      </c>
      <c r="X419" s="17">
        <v>0.16309048535944701</v>
      </c>
      <c r="Y419" s="17">
        <v>0.16530604414141301</v>
      </c>
      <c r="Z419" s="17">
        <v>0.17142743865250401</v>
      </c>
      <c r="AA419" s="17">
        <v>0.16780706699352399</v>
      </c>
      <c r="AB419" s="17"/>
      <c r="AC419" s="17">
        <v>0.29126558894723698</v>
      </c>
      <c r="AD419" s="17">
        <v>5.8153069021319198E-2</v>
      </c>
      <c r="AE419" s="17">
        <v>9.3761182597053294E-2</v>
      </c>
      <c r="AF419" s="17"/>
      <c r="AG419" s="17">
        <v>4.5059577049941402E-2</v>
      </c>
      <c r="AH419" s="17">
        <v>2.5713452354123499E-2</v>
      </c>
      <c r="AI419" s="17">
        <v>5.7929025608454499E-3</v>
      </c>
      <c r="AJ419" s="17">
        <v>0.63039719264142702</v>
      </c>
      <c r="AK419" s="17"/>
      <c r="AL419" s="17">
        <v>0.2034049794561</v>
      </c>
      <c r="AM419" s="17">
        <v>0.157155279464399</v>
      </c>
      <c r="AN419" s="17">
        <v>9.7689430880771796E-2</v>
      </c>
      <c r="AO419" s="17">
        <v>9.8049446629899603E-2</v>
      </c>
      <c r="AP419" s="17">
        <v>7.7267369833014896E-2</v>
      </c>
      <c r="AQ419" s="17"/>
      <c r="AR419" s="17">
        <v>0.15234204038368099</v>
      </c>
      <c r="AS419" s="17">
        <v>0.173154646609047</v>
      </c>
      <c r="AT419" s="17">
        <v>0.16220750567658099</v>
      </c>
      <c r="AU419" s="17">
        <v>0.14704897765286801</v>
      </c>
      <c r="AV419" s="17">
        <v>0.12976575093110901</v>
      </c>
      <c r="AW419" s="17"/>
      <c r="AX419" s="17">
        <v>9.9921990324965806E-2</v>
      </c>
      <c r="AY419" s="17">
        <v>0.16750296070038501</v>
      </c>
      <c r="AZ419" s="17">
        <v>0.14771534842499001</v>
      </c>
      <c r="BA419" s="17">
        <v>0.17227782672084099</v>
      </c>
      <c r="BB419" s="17">
        <v>0.193389366396017</v>
      </c>
      <c r="BC419" s="17">
        <v>0.25539748924707101</v>
      </c>
      <c r="BD419" s="17"/>
      <c r="BE419" s="17">
        <v>0.13634876082740299</v>
      </c>
      <c r="BF419" s="17">
        <v>0.14383003158351901</v>
      </c>
      <c r="BG419" s="17">
        <v>0.197537578910575</v>
      </c>
      <c r="BH419" s="17"/>
      <c r="BI419" s="17">
        <v>0.16639716778907701</v>
      </c>
      <c r="BJ419" s="17">
        <v>0.15567100664791</v>
      </c>
      <c r="BK419" s="17"/>
      <c r="BL419" s="17">
        <v>0.181326262592482</v>
      </c>
      <c r="BM419" s="17">
        <v>0.156710146115629</v>
      </c>
      <c r="BN419" s="17">
        <v>0.18238502097803599</v>
      </c>
      <c r="BO419" s="17">
        <v>0.14677304980668299</v>
      </c>
      <c r="BP419" s="17">
        <v>0.11899939701329</v>
      </c>
      <c r="BQ419" s="17"/>
      <c r="BR419" s="17">
        <v>0.178874892923018</v>
      </c>
      <c r="BS419" s="17">
        <v>5.8936903176247897E-2</v>
      </c>
      <c r="BT419" s="17">
        <v>3.8320444821331401E-2</v>
      </c>
      <c r="BU419" s="17">
        <v>6.3495488959617596E-2</v>
      </c>
      <c r="BV419" s="17"/>
      <c r="BW419" s="17">
        <v>0.169114019437938</v>
      </c>
      <c r="BX419" s="17">
        <v>0.15064843963774499</v>
      </c>
      <c r="BY419" s="17">
        <v>0.13976961612872099</v>
      </c>
      <c r="BZ419" s="17">
        <v>0.178179202508431</v>
      </c>
      <c r="CA419" s="17">
        <v>0.15454114619039599</v>
      </c>
      <c r="CB419" s="17"/>
      <c r="CC419" s="17">
        <v>0.16217114483866901</v>
      </c>
      <c r="CD419" s="17">
        <v>0.145545643068731</v>
      </c>
      <c r="CE419" s="17">
        <v>0.11868497486858</v>
      </c>
      <c r="CF419" s="17">
        <v>0.165794526656381</v>
      </c>
      <c r="CG419" s="17">
        <v>0.15247885981518</v>
      </c>
      <c r="CH419" s="17">
        <v>0.134608822545741</v>
      </c>
      <c r="CI419" s="17">
        <v>0.16073462597490201</v>
      </c>
      <c r="CJ419" s="17">
        <v>0.17941260845548099</v>
      </c>
      <c r="CK419" s="17">
        <v>0.20764070824715899</v>
      </c>
      <c r="CL419" s="17">
        <v>0.17738204854817699</v>
      </c>
    </row>
    <row r="420" spans="2:90" x14ac:dyDescent="0.25">
      <c r="B420" t="s">
        <v>163</v>
      </c>
      <c r="C420" s="17">
        <v>4.4993060959377398E-2</v>
      </c>
      <c r="D420" s="17">
        <v>2.5513427958890202E-2</v>
      </c>
      <c r="E420" s="17">
        <v>6.2409548578994702E-2</v>
      </c>
      <c r="F420" s="17"/>
      <c r="G420" s="17">
        <v>6.56424216035352E-2</v>
      </c>
      <c r="H420" s="17">
        <v>5.52201052114899E-2</v>
      </c>
      <c r="I420" s="17">
        <v>5.2774255990796499E-2</v>
      </c>
      <c r="J420" s="17">
        <v>4.0702291771382897E-2</v>
      </c>
      <c r="K420" s="17">
        <v>4.7918920207278198E-2</v>
      </c>
      <c r="L420" s="17">
        <v>2.3959502520819801E-2</v>
      </c>
      <c r="M420" s="17"/>
      <c r="N420" s="17">
        <v>3.5448533680166802E-2</v>
      </c>
      <c r="O420" s="17">
        <v>3.7656274720877202E-2</v>
      </c>
      <c r="P420" s="17">
        <v>5.8269895558044002E-2</v>
      </c>
      <c r="Q420" s="17">
        <v>5.0658024755578401E-2</v>
      </c>
      <c r="R420" s="17"/>
      <c r="S420" s="17">
        <v>4.3078096527398302E-2</v>
      </c>
      <c r="T420" s="17">
        <v>3.5136744331483102E-2</v>
      </c>
      <c r="U420" s="17">
        <v>3.70791608111413E-2</v>
      </c>
      <c r="V420" s="17">
        <v>5.2545855565685397E-2</v>
      </c>
      <c r="W420" s="17">
        <v>6.2323387186525303E-2</v>
      </c>
      <c r="X420" s="17">
        <v>7.8891797034786604E-2</v>
      </c>
      <c r="Y420" s="17">
        <v>3.4404839911080197E-2</v>
      </c>
      <c r="Z420" s="17">
        <v>2.8723466919386799E-2</v>
      </c>
      <c r="AA420" s="17">
        <v>3.4627595885592798E-2</v>
      </c>
      <c r="AB420" s="17"/>
      <c r="AC420" s="17">
        <v>2.8672959449747099E-2</v>
      </c>
      <c r="AD420" s="17">
        <v>2.4993903766683E-2</v>
      </c>
      <c r="AE420" s="17">
        <v>0.104487128947007</v>
      </c>
      <c r="AF420" s="17"/>
      <c r="AG420" s="17">
        <v>2.5716473896676001E-2</v>
      </c>
      <c r="AH420" s="17">
        <v>2.1560416722981202E-2</v>
      </c>
      <c r="AI420" s="17">
        <v>1.52660043627582E-2</v>
      </c>
      <c r="AJ420" s="17">
        <v>2.0561950631615799E-3</v>
      </c>
      <c r="AK420" s="17"/>
      <c r="AL420" s="17">
        <v>5.34828805134192E-2</v>
      </c>
      <c r="AM420" s="17">
        <v>4.5564706037913301E-2</v>
      </c>
      <c r="AN420" s="17">
        <v>4.0685622398178502E-2</v>
      </c>
      <c r="AO420" s="17">
        <v>4.6034650067497303E-2</v>
      </c>
      <c r="AP420" s="17">
        <v>4.6543766856975602E-2</v>
      </c>
      <c r="AQ420" s="17"/>
      <c r="AR420" s="17">
        <v>6.7807268190211004E-2</v>
      </c>
      <c r="AS420" s="17">
        <v>3.8062084117654202E-2</v>
      </c>
      <c r="AT420" s="17">
        <v>3.9714845918647497E-2</v>
      </c>
      <c r="AU420" s="17">
        <v>4.0567414799286203E-2</v>
      </c>
      <c r="AV420" s="17">
        <v>1.2332056932066701E-2</v>
      </c>
      <c r="AW420" s="17"/>
      <c r="AX420" s="17">
        <v>4.6655904650941098E-2</v>
      </c>
      <c r="AY420" s="17">
        <v>4.1059666005667399E-2</v>
      </c>
      <c r="AZ420" s="17">
        <v>4.1370542311187801E-2</v>
      </c>
      <c r="BA420" s="17">
        <v>5.5758730570559703E-2</v>
      </c>
      <c r="BB420" s="17">
        <v>3.4547946040427401E-2</v>
      </c>
      <c r="BC420" s="17">
        <v>5.0972478679129601E-2</v>
      </c>
      <c r="BD420" s="17"/>
      <c r="BE420" s="17">
        <v>4.8821243639515899E-2</v>
      </c>
      <c r="BF420" s="17">
        <v>4.4057538568106701E-2</v>
      </c>
      <c r="BG420" s="17">
        <v>3.8318950249239501E-2</v>
      </c>
      <c r="BH420" s="17"/>
      <c r="BI420" s="17">
        <v>3.3726040724882403E-2</v>
      </c>
      <c r="BJ420" s="17">
        <v>4.7853501594412401E-2</v>
      </c>
      <c r="BK420" s="17"/>
      <c r="BL420" s="17">
        <v>2.8336150212682501E-2</v>
      </c>
      <c r="BM420" s="17">
        <v>4.1356997917531099E-2</v>
      </c>
      <c r="BN420" s="17">
        <v>3.6941455648445101E-2</v>
      </c>
      <c r="BO420" s="17">
        <v>6.5366602528797293E-2</v>
      </c>
      <c r="BP420" s="17">
        <v>6.3438313184329506E-2</v>
      </c>
      <c r="BQ420" s="17"/>
      <c r="BR420" s="17">
        <v>3.8729317241917603E-2</v>
      </c>
      <c r="BS420" s="17">
        <v>7.9447840809642595E-2</v>
      </c>
      <c r="BT420" s="17">
        <v>7.4185145719795495E-2</v>
      </c>
      <c r="BU420" s="17">
        <v>5.6746802790783799E-2</v>
      </c>
      <c r="BV420" s="17"/>
      <c r="BW420" s="17">
        <v>3.8706938224723701E-2</v>
      </c>
      <c r="BX420" s="17">
        <v>2.9004826347296099E-2</v>
      </c>
      <c r="BY420" s="17">
        <v>5.0224981773945299E-2</v>
      </c>
      <c r="BZ420" s="17">
        <v>5.34086335761704E-2</v>
      </c>
      <c r="CA420" s="17">
        <v>5.4402339169770497E-2</v>
      </c>
      <c r="CB420" s="17"/>
      <c r="CC420" s="17">
        <v>4.3034401797984997E-2</v>
      </c>
      <c r="CD420" s="17">
        <v>6.3641905438503593E-2</v>
      </c>
      <c r="CE420" s="17">
        <v>4.91647562567172E-2</v>
      </c>
      <c r="CF420" s="17">
        <v>5.4813298977960799E-2</v>
      </c>
      <c r="CG420" s="17">
        <v>4.50479418152527E-2</v>
      </c>
      <c r="CH420" s="17">
        <v>5.14514857721379E-2</v>
      </c>
      <c r="CI420" s="17">
        <v>2.1411686651473701E-2</v>
      </c>
      <c r="CJ420" s="17">
        <v>4.6979402455916502E-2</v>
      </c>
      <c r="CK420" s="17">
        <v>3.35012286788701E-2</v>
      </c>
      <c r="CL420" s="17">
        <v>3.2711865695961503E-2</v>
      </c>
    </row>
    <row r="421" spans="2:90" x14ac:dyDescent="0.25"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</row>
    <row r="422" spans="2:90" x14ac:dyDescent="0.25">
      <c r="B422" s="6" t="s">
        <v>291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</row>
    <row r="423" spans="2:90" x14ac:dyDescent="0.25">
      <c r="B423" s="24" t="s">
        <v>113</v>
      </c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</row>
    <row r="424" spans="2:90" x14ac:dyDescent="0.25">
      <c r="B424" t="s">
        <v>284</v>
      </c>
      <c r="C424" s="17">
        <v>5.2650811738773902E-2</v>
      </c>
      <c r="D424" s="17">
        <v>6.3311217956238203E-2</v>
      </c>
      <c r="E424" s="17">
        <v>4.2900657492587098E-2</v>
      </c>
      <c r="F424" s="17"/>
      <c r="G424" s="17">
        <v>0.10501355084708699</v>
      </c>
      <c r="H424" s="17">
        <v>7.3626949331574695E-2</v>
      </c>
      <c r="I424" s="17">
        <v>5.3989353805769101E-2</v>
      </c>
      <c r="J424" s="17">
        <v>3.80534976390699E-2</v>
      </c>
      <c r="K424" s="17">
        <v>2.7662315133354199E-2</v>
      </c>
      <c r="L424" s="17">
        <v>4.0408439239165199E-2</v>
      </c>
      <c r="M424" s="17"/>
      <c r="N424" s="17">
        <v>3.7137208356170501E-2</v>
      </c>
      <c r="O424" s="17">
        <v>4.57703975625081E-2</v>
      </c>
      <c r="P424" s="17">
        <v>4.4291094806293903E-2</v>
      </c>
      <c r="Q424" s="17">
        <v>8.4702915772534595E-2</v>
      </c>
      <c r="R424" s="17"/>
      <c r="S424" s="17">
        <v>0.109976343209172</v>
      </c>
      <c r="T424" s="17">
        <v>4.7975585686604802E-2</v>
      </c>
      <c r="U424" s="17">
        <v>3.5918210770250099E-2</v>
      </c>
      <c r="V424" s="17">
        <v>4.1372517238781797E-2</v>
      </c>
      <c r="W424" s="17">
        <v>3.6844346405927E-2</v>
      </c>
      <c r="X424" s="17">
        <v>4.7113096899489802E-2</v>
      </c>
      <c r="Y424" s="17">
        <v>4.3006677189305099E-2</v>
      </c>
      <c r="Z424" s="17">
        <v>3.4144507518792902E-2</v>
      </c>
      <c r="AA424" s="17">
        <v>4.1220484184060699E-2</v>
      </c>
      <c r="AB424" s="17"/>
      <c r="AC424" s="17">
        <v>4.20239702423943E-2</v>
      </c>
      <c r="AD424" s="17">
        <v>4.3798203145660498E-2</v>
      </c>
      <c r="AE424" s="17">
        <v>8.3963917925218207E-2</v>
      </c>
      <c r="AF424" s="17"/>
      <c r="AG424" s="17">
        <v>3.756746323758E-2</v>
      </c>
      <c r="AH424" s="17">
        <v>7.6652498104100505E-2</v>
      </c>
      <c r="AI424" s="17">
        <v>3.7009122030832002E-2</v>
      </c>
      <c r="AJ424" s="17">
        <v>5.2683906605603001E-2</v>
      </c>
      <c r="AK424" s="17"/>
      <c r="AL424" s="17">
        <v>4.9770079533451202E-2</v>
      </c>
      <c r="AM424" s="17">
        <v>5.4164941000812802E-2</v>
      </c>
      <c r="AN424" s="17">
        <v>5.1652330721275598E-2</v>
      </c>
      <c r="AO424" s="17">
        <v>4.4887477904913597E-2</v>
      </c>
      <c r="AP424" s="17">
        <v>0.111665354671814</v>
      </c>
      <c r="AQ424" s="17"/>
      <c r="AR424" s="17">
        <v>6.8388634257637207E-2</v>
      </c>
      <c r="AS424" s="17">
        <v>7.3501004971890105E-2</v>
      </c>
      <c r="AT424" s="17">
        <v>4.0559944235529798E-2</v>
      </c>
      <c r="AU424" s="17">
        <v>3.98741466754493E-2</v>
      </c>
      <c r="AV424" s="17">
        <v>5.5217696375170697E-2</v>
      </c>
      <c r="AW424" s="17"/>
      <c r="AX424" s="17">
        <v>0.105409755950971</v>
      </c>
      <c r="AY424" s="17">
        <v>3.4529893893395898E-2</v>
      </c>
      <c r="AZ424" s="17">
        <v>4.6541490665583399E-2</v>
      </c>
      <c r="BA424" s="17">
        <v>4.4089841960932401E-2</v>
      </c>
      <c r="BB424" s="17">
        <v>2.1719449400126201E-2</v>
      </c>
      <c r="BC424" s="17">
        <v>3.46735385321029E-2</v>
      </c>
      <c r="BD424" s="17"/>
      <c r="BE424" s="17">
        <v>6.59282755869008E-2</v>
      </c>
      <c r="BF424" s="17">
        <v>5.4447575882207999E-2</v>
      </c>
      <c r="BG424" s="17">
        <v>3.4970890952457402E-2</v>
      </c>
      <c r="BH424" s="17"/>
      <c r="BI424" s="17">
        <v>5.7646146724670201E-2</v>
      </c>
      <c r="BJ424" s="17">
        <v>5.1382609598200603E-2</v>
      </c>
      <c r="BK424" s="17"/>
      <c r="BL424" s="17">
        <v>3.6125775620526802E-2</v>
      </c>
      <c r="BM424" s="17">
        <v>4.7977704534938798E-2</v>
      </c>
      <c r="BN424" s="17">
        <v>9.6788402936758597E-2</v>
      </c>
      <c r="BO424" s="17">
        <v>9.7436531783942307E-2</v>
      </c>
      <c r="BP424" s="17">
        <v>5.7186894483402501E-2</v>
      </c>
      <c r="BQ424" s="17"/>
      <c r="BR424" s="17">
        <v>4.6484869213933702E-2</v>
      </c>
      <c r="BS424" s="17">
        <v>7.1083590521288195E-2</v>
      </c>
      <c r="BT424" s="17">
        <v>0.119753610974364</v>
      </c>
      <c r="BU424" s="17">
        <v>6.4862632445211302E-2</v>
      </c>
      <c r="BV424" s="17"/>
      <c r="BW424" s="17">
        <v>5.4094794297627903E-2</v>
      </c>
      <c r="BX424" s="17">
        <v>5.97034550606532E-2</v>
      </c>
      <c r="BY424" s="17">
        <v>4.4701274444305002E-2</v>
      </c>
      <c r="BZ424" s="17">
        <v>4.3261811478308501E-2</v>
      </c>
      <c r="CA424" s="17">
        <v>5.9199549538467101E-2</v>
      </c>
      <c r="CB424" s="17"/>
      <c r="CC424" s="17">
        <v>7.3094811790796299E-2</v>
      </c>
      <c r="CD424" s="17">
        <v>6.2605749045558406E-2</v>
      </c>
      <c r="CE424" s="17">
        <v>6.9323433479115598E-2</v>
      </c>
      <c r="CF424" s="17">
        <v>6.8528413768605606E-2</v>
      </c>
      <c r="CG424" s="17">
        <v>3.8927400521725303E-2</v>
      </c>
      <c r="CH424" s="17">
        <v>3.49067700423972E-2</v>
      </c>
      <c r="CI424" s="17">
        <v>3.8574780772635701E-2</v>
      </c>
      <c r="CJ424" s="17">
        <v>5.2240796419053E-2</v>
      </c>
      <c r="CK424" s="17">
        <v>3.5730270068435301E-2</v>
      </c>
      <c r="CL424" s="17">
        <v>3.2398920850687601E-2</v>
      </c>
    </row>
    <row r="425" spans="2:90" x14ac:dyDescent="0.25">
      <c r="B425" t="s">
        <v>285</v>
      </c>
      <c r="C425" s="17">
        <v>0.15778666857647899</v>
      </c>
      <c r="D425" s="17">
        <v>0.163219103710185</v>
      </c>
      <c r="E425" s="17">
        <v>0.15338270869162299</v>
      </c>
      <c r="F425" s="17"/>
      <c r="G425" s="17">
        <v>0.192664637403446</v>
      </c>
      <c r="H425" s="17">
        <v>0.19727185986135201</v>
      </c>
      <c r="I425" s="17">
        <v>0.17104246964328401</v>
      </c>
      <c r="J425" s="17">
        <v>0.144702356428206</v>
      </c>
      <c r="K425" s="17">
        <v>0.139573925514792</v>
      </c>
      <c r="L425" s="17">
        <v>0.12591665060203</v>
      </c>
      <c r="M425" s="17"/>
      <c r="N425" s="17">
        <v>0.14816527704690099</v>
      </c>
      <c r="O425" s="17">
        <v>0.14696702369984599</v>
      </c>
      <c r="P425" s="17">
        <v>0.154847914000423</v>
      </c>
      <c r="Q425" s="17">
        <v>0.18077191063768</v>
      </c>
      <c r="R425" s="17"/>
      <c r="S425" s="17">
        <v>0.16357213573350499</v>
      </c>
      <c r="T425" s="17">
        <v>0.10824271534131</v>
      </c>
      <c r="U425" s="17">
        <v>0.131523473642842</v>
      </c>
      <c r="V425" s="17">
        <v>0.16689872326326599</v>
      </c>
      <c r="W425" s="17">
        <v>0.187003524525891</v>
      </c>
      <c r="X425" s="17">
        <v>0.16654591118480799</v>
      </c>
      <c r="Y425" s="17">
        <v>0.16893885432442499</v>
      </c>
      <c r="Z425" s="17">
        <v>0.20178694890795401</v>
      </c>
      <c r="AA425" s="17">
        <v>0.174627103338692</v>
      </c>
      <c r="AB425" s="17"/>
      <c r="AC425" s="17">
        <v>0.14871292314031401</v>
      </c>
      <c r="AD425" s="17">
        <v>0.14443250314824799</v>
      </c>
      <c r="AE425" s="17">
        <v>0.181532539254979</v>
      </c>
      <c r="AF425" s="17"/>
      <c r="AG425" s="17">
        <v>0.144216649808142</v>
      </c>
      <c r="AH425" s="17">
        <v>0.18833569774349099</v>
      </c>
      <c r="AI425" s="17">
        <v>0.15868236256197599</v>
      </c>
      <c r="AJ425" s="17">
        <v>0.159687338683552</v>
      </c>
      <c r="AK425" s="17"/>
      <c r="AL425" s="17">
        <v>0.163533990656925</v>
      </c>
      <c r="AM425" s="17">
        <v>0.157974243427318</v>
      </c>
      <c r="AN425" s="17">
        <v>0.152228910745726</v>
      </c>
      <c r="AO425" s="17">
        <v>0.17392867965255401</v>
      </c>
      <c r="AP425" s="17">
        <v>0.14947364935141999</v>
      </c>
      <c r="AQ425" s="17"/>
      <c r="AR425" s="17">
        <v>0.17138603954843401</v>
      </c>
      <c r="AS425" s="17">
        <v>0.15887692115815999</v>
      </c>
      <c r="AT425" s="17">
        <v>0.15749485408965999</v>
      </c>
      <c r="AU425" s="17">
        <v>0.162262619792791</v>
      </c>
      <c r="AV425" s="17">
        <v>0.15088477684429699</v>
      </c>
      <c r="AW425" s="17"/>
      <c r="AX425" s="17">
        <v>0.195799131577716</v>
      </c>
      <c r="AY425" s="17">
        <v>0.18132568567510901</v>
      </c>
      <c r="AZ425" s="17">
        <v>0.143754686087219</v>
      </c>
      <c r="BA425" s="17">
        <v>9.8138134113666203E-2</v>
      </c>
      <c r="BB425" s="17">
        <v>0.124751358777531</v>
      </c>
      <c r="BC425" s="17">
        <v>0.155384749954772</v>
      </c>
      <c r="BD425" s="17"/>
      <c r="BE425" s="17">
        <v>0.15970254293192701</v>
      </c>
      <c r="BF425" s="17">
        <v>0.197513723737793</v>
      </c>
      <c r="BG425" s="17">
        <v>0.121231019606117</v>
      </c>
      <c r="BH425" s="17"/>
      <c r="BI425" s="17">
        <v>0.15398875997407999</v>
      </c>
      <c r="BJ425" s="17">
        <v>0.15875087134423399</v>
      </c>
      <c r="BK425" s="17"/>
      <c r="BL425" s="17">
        <v>0.134219444400102</v>
      </c>
      <c r="BM425" s="17">
        <v>0.136531454660136</v>
      </c>
      <c r="BN425" s="17">
        <v>0.196688002475469</v>
      </c>
      <c r="BO425" s="17">
        <v>0.219664323898138</v>
      </c>
      <c r="BP425" s="17">
        <v>0.195493747907282</v>
      </c>
      <c r="BQ425" s="17"/>
      <c r="BR425" s="17">
        <v>0.14851433971911401</v>
      </c>
      <c r="BS425" s="17">
        <v>0.185645761360589</v>
      </c>
      <c r="BT425" s="17">
        <v>0.22492971205551099</v>
      </c>
      <c r="BU425" s="17">
        <v>0.21495834862023899</v>
      </c>
      <c r="BV425" s="17"/>
      <c r="BW425" s="17">
        <v>0.136610993425061</v>
      </c>
      <c r="BX425" s="17">
        <v>0.13483575868891601</v>
      </c>
      <c r="BY425" s="17">
        <v>0.14708908193791001</v>
      </c>
      <c r="BZ425" s="17">
        <v>0.17010810644577401</v>
      </c>
      <c r="CA425" s="17">
        <v>0.19619624742160899</v>
      </c>
      <c r="CB425" s="17"/>
      <c r="CC425" s="17">
        <v>0.22676610665424399</v>
      </c>
      <c r="CD425" s="17">
        <v>0.179605202659921</v>
      </c>
      <c r="CE425" s="17">
        <v>0.176691409816467</v>
      </c>
      <c r="CF425" s="17">
        <v>0.138760363718746</v>
      </c>
      <c r="CG425" s="17">
        <v>0.20263442651000299</v>
      </c>
      <c r="CH425" s="17">
        <v>0.106425625276309</v>
      </c>
      <c r="CI425" s="17">
        <v>0.140143882740735</v>
      </c>
      <c r="CJ425" s="17">
        <v>0.124533751186267</v>
      </c>
      <c r="CK425" s="17">
        <v>0.158365400311616</v>
      </c>
      <c r="CL425" s="17">
        <v>0.10991206971006399</v>
      </c>
    </row>
    <row r="426" spans="2:90" x14ac:dyDescent="0.25">
      <c r="B426" t="s">
        <v>286</v>
      </c>
      <c r="C426" s="17">
        <v>0.26445509364769598</v>
      </c>
      <c r="D426" s="17">
        <v>0.28098754315026298</v>
      </c>
      <c r="E426" s="17">
        <v>0.24888713408100499</v>
      </c>
      <c r="F426" s="17"/>
      <c r="G426" s="17">
        <v>0.26228886090939302</v>
      </c>
      <c r="H426" s="17">
        <v>0.26898619938666402</v>
      </c>
      <c r="I426" s="17">
        <v>0.26166317673804101</v>
      </c>
      <c r="J426" s="17">
        <v>0.27771182574126402</v>
      </c>
      <c r="K426" s="17">
        <v>0.25616404203500898</v>
      </c>
      <c r="L426" s="17">
        <v>0.26024020129793701</v>
      </c>
      <c r="M426" s="17"/>
      <c r="N426" s="17">
        <v>0.26222532518054498</v>
      </c>
      <c r="O426" s="17">
        <v>0.28031233330898497</v>
      </c>
      <c r="P426" s="17">
        <v>0.26728248253512099</v>
      </c>
      <c r="Q426" s="17">
        <v>0.25010919963915001</v>
      </c>
      <c r="R426" s="17"/>
      <c r="S426" s="17">
        <v>0.221306105255001</v>
      </c>
      <c r="T426" s="17">
        <v>0.237744007249863</v>
      </c>
      <c r="U426" s="17">
        <v>0.30238597659801397</v>
      </c>
      <c r="V426" s="17">
        <v>0.25200319246834002</v>
      </c>
      <c r="W426" s="17">
        <v>0.28144079885790901</v>
      </c>
      <c r="X426" s="17">
        <v>0.29167727441354302</v>
      </c>
      <c r="Y426" s="17">
        <v>0.28421869215872397</v>
      </c>
      <c r="Z426" s="17">
        <v>0.25486170444190898</v>
      </c>
      <c r="AA426" s="17">
        <v>0.28616951976166299</v>
      </c>
      <c r="AB426" s="17"/>
      <c r="AC426" s="17">
        <v>0.29510028032865299</v>
      </c>
      <c r="AD426" s="17">
        <v>0.24213268712532801</v>
      </c>
      <c r="AE426" s="17">
        <v>0.24867799189586201</v>
      </c>
      <c r="AF426" s="17"/>
      <c r="AG426" s="17">
        <v>0.28456702464508898</v>
      </c>
      <c r="AH426" s="17">
        <v>0.23960552600645699</v>
      </c>
      <c r="AI426" s="17">
        <v>0.239617226174071</v>
      </c>
      <c r="AJ426" s="17">
        <v>0.30842381361353699</v>
      </c>
      <c r="AK426" s="17"/>
      <c r="AL426" s="17">
        <v>0.295191767686591</v>
      </c>
      <c r="AM426" s="17">
        <v>0.27745896410590698</v>
      </c>
      <c r="AN426" s="17">
        <v>0.24137320417237701</v>
      </c>
      <c r="AO426" s="17">
        <v>0.258653981898539</v>
      </c>
      <c r="AP426" s="17">
        <v>0.19952381790881801</v>
      </c>
      <c r="AQ426" s="17"/>
      <c r="AR426" s="17">
        <v>0.230766097339483</v>
      </c>
      <c r="AS426" s="17">
        <v>0.26662069599740101</v>
      </c>
      <c r="AT426" s="17">
        <v>0.27530279084049603</v>
      </c>
      <c r="AU426" s="17">
        <v>0.26058542033778798</v>
      </c>
      <c r="AV426" s="17">
        <v>0.27627747861333601</v>
      </c>
      <c r="AW426" s="17"/>
      <c r="AX426" s="17">
        <v>0.21629846745558901</v>
      </c>
      <c r="AY426" s="17">
        <v>0.29736933378544</v>
      </c>
      <c r="AZ426" s="17">
        <v>0.248521730240745</v>
      </c>
      <c r="BA426" s="17">
        <v>0.25571208770165599</v>
      </c>
      <c r="BB426" s="17">
        <v>0.29945247703540401</v>
      </c>
      <c r="BC426" s="17">
        <v>0.28163495094733398</v>
      </c>
      <c r="BD426" s="17"/>
      <c r="BE426" s="17">
        <v>0.25914754488472203</v>
      </c>
      <c r="BF426" s="17">
        <v>0.27543904700820498</v>
      </c>
      <c r="BG426" s="17">
        <v>0.26322878589412702</v>
      </c>
      <c r="BH426" s="17"/>
      <c r="BI426" s="17">
        <v>0.27925476083148298</v>
      </c>
      <c r="BJ426" s="17">
        <v>0.26069779415622202</v>
      </c>
      <c r="BK426" s="17"/>
      <c r="BL426" s="17">
        <v>0.26897372201504099</v>
      </c>
      <c r="BM426" s="17">
        <v>0.270646852590613</v>
      </c>
      <c r="BN426" s="17">
        <v>0.30890792767303499</v>
      </c>
      <c r="BO426" s="17">
        <v>0.200740651096256</v>
      </c>
      <c r="BP426" s="17">
        <v>0.265942738921573</v>
      </c>
      <c r="BQ426" s="17"/>
      <c r="BR426" s="17">
        <v>0.27216785244298702</v>
      </c>
      <c r="BS426" s="17">
        <v>0.21516348195363899</v>
      </c>
      <c r="BT426" s="17">
        <v>0.24014428287400999</v>
      </c>
      <c r="BU426" s="17">
        <v>0.2347297178136</v>
      </c>
      <c r="BV426" s="17"/>
      <c r="BW426" s="17">
        <v>0.229995772033185</v>
      </c>
      <c r="BX426" s="17">
        <v>0.25394738125901201</v>
      </c>
      <c r="BY426" s="17">
        <v>0.26601670254416898</v>
      </c>
      <c r="BZ426" s="17">
        <v>0.29056781431559198</v>
      </c>
      <c r="CA426" s="17">
        <v>0.28563989774152099</v>
      </c>
      <c r="CB426" s="17"/>
      <c r="CC426" s="17">
        <v>0.27120500113826201</v>
      </c>
      <c r="CD426" s="17">
        <v>0.28392478064513799</v>
      </c>
      <c r="CE426" s="17">
        <v>0.289386318533493</v>
      </c>
      <c r="CF426" s="17">
        <v>0.26743998385342099</v>
      </c>
      <c r="CG426" s="17">
        <v>0.24906479355765801</v>
      </c>
      <c r="CH426" s="17">
        <v>0.28988714891676498</v>
      </c>
      <c r="CI426" s="17">
        <v>0.27516341556406199</v>
      </c>
      <c r="CJ426" s="17">
        <v>0.26701129408709801</v>
      </c>
      <c r="CK426" s="17">
        <v>0.208855583277996</v>
      </c>
      <c r="CL426" s="17">
        <v>0.24602622112873301</v>
      </c>
    </row>
    <row r="427" spans="2:90" x14ac:dyDescent="0.25">
      <c r="B427" t="s">
        <v>287</v>
      </c>
      <c r="C427" s="17">
        <v>0.24541650701516499</v>
      </c>
      <c r="D427" s="17">
        <v>0.226701308074156</v>
      </c>
      <c r="E427" s="17">
        <v>0.26294733945416998</v>
      </c>
      <c r="F427" s="17"/>
      <c r="G427" s="17">
        <v>0.16618822588859</v>
      </c>
      <c r="H427" s="17">
        <v>0.21281026023132299</v>
      </c>
      <c r="I427" s="17">
        <v>0.23812256815111699</v>
      </c>
      <c r="J427" s="17">
        <v>0.26906982853956501</v>
      </c>
      <c r="K427" s="17">
        <v>0.273314668362302</v>
      </c>
      <c r="L427" s="17">
        <v>0.27385737449688602</v>
      </c>
      <c r="M427" s="17"/>
      <c r="N427" s="17">
        <v>0.26745041576989398</v>
      </c>
      <c r="O427" s="17">
        <v>0.26995625453321698</v>
      </c>
      <c r="P427" s="17">
        <v>0.250200783953483</v>
      </c>
      <c r="Q427" s="17">
        <v>0.19121400471175801</v>
      </c>
      <c r="R427" s="17"/>
      <c r="S427" s="17">
        <v>0.267708437705238</v>
      </c>
      <c r="T427" s="17">
        <v>0.29306785930592599</v>
      </c>
      <c r="U427" s="17">
        <v>0.203775640476903</v>
      </c>
      <c r="V427" s="17">
        <v>0.25230986624361701</v>
      </c>
      <c r="W427" s="17">
        <v>0.21686469764844599</v>
      </c>
      <c r="X427" s="17">
        <v>0.19996514922209799</v>
      </c>
      <c r="Y427" s="17">
        <v>0.23949990716828201</v>
      </c>
      <c r="Z427" s="17">
        <v>0.22444915936773699</v>
      </c>
      <c r="AA427" s="17">
        <v>0.25339313494427901</v>
      </c>
      <c r="AB427" s="17"/>
      <c r="AC427" s="17">
        <v>0.24283954808539901</v>
      </c>
      <c r="AD427" s="17">
        <v>0.29228107319350599</v>
      </c>
      <c r="AE427" s="17">
        <v>0.17922585873034499</v>
      </c>
      <c r="AF427" s="17"/>
      <c r="AG427" s="17">
        <v>0.23829085635357899</v>
      </c>
      <c r="AH427" s="17">
        <v>0.24368158556452399</v>
      </c>
      <c r="AI427" s="17">
        <v>0.284546595981365</v>
      </c>
      <c r="AJ427" s="17">
        <v>0.23188828899716399</v>
      </c>
      <c r="AK427" s="17"/>
      <c r="AL427" s="17">
        <v>0.20111032251716199</v>
      </c>
      <c r="AM427" s="17">
        <v>0.22886215021016501</v>
      </c>
      <c r="AN427" s="17">
        <v>0.27409121564406203</v>
      </c>
      <c r="AO427" s="17">
        <v>0.26973433771481498</v>
      </c>
      <c r="AP427" s="17">
        <v>0.280088270004416</v>
      </c>
      <c r="AQ427" s="17"/>
      <c r="AR427" s="17">
        <v>0.18476559192549699</v>
      </c>
      <c r="AS427" s="17">
        <v>0.240862215153823</v>
      </c>
      <c r="AT427" s="17">
        <v>0.262412094495384</v>
      </c>
      <c r="AU427" s="17">
        <v>0.25584056512681203</v>
      </c>
      <c r="AV427" s="17">
        <v>0.25666880089105798</v>
      </c>
      <c r="AW427" s="17"/>
      <c r="AX427" s="17">
        <v>0.24711557226081901</v>
      </c>
      <c r="AY427" s="17">
        <v>0.28662799183093901</v>
      </c>
      <c r="AZ427" s="17">
        <v>0.28728236176302602</v>
      </c>
      <c r="BA427" s="17">
        <v>0.23352316473558499</v>
      </c>
      <c r="BB427" s="17">
        <v>0.15529652811462</v>
      </c>
      <c r="BC427" s="17">
        <v>0.13737849541501901</v>
      </c>
      <c r="BD427" s="17"/>
      <c r="BE427" s="17">
        <v>0.24417152830296401</v>
      </c>
      <c r="BF427" s="17">
        <v>0.21605228111326</v>
      </c>
      <c r="BG427" s="17">
        <v>0.273594775798225</v>
      </c>
      <c r="BH427" s="17"/>
      <c r="BI427" s="17">
        <v>0.25840929178901101</v>
      </c>
      <c r="BJ427" s="17">
        <v>0.24211793394474501</v>
      </c>
      <c r="BK427" s="17"/>
      <c r="BL427" s="17">
        <v>0.25770612813555299</v>
      </c>
      <c r="BM427" s="17">
        <v>0.29029986743184599</v>
      </c>
      <c r="BN427" s="17">
        <v>0.12980366923256201</v>
      </c>
      <c r="BO427" s="17">
        <v>0.21073150999573401</v>
      </c>
      <c r="BP427" s="17">
        <v>0.23010472574990001</v>
      </c>
      <c r="BQ427" s="17"/>
      <c r="BR427" s="17">
        <v>0.25452618574725699</v>
      </c>
      <c r="BS427" s="17">
        <v>0.22952136518621699</v>
      </c>
      <c r="BT427" s="17">
        <v>0.177917752628411</v>
      </c>
      <c r="BU427" s="17">
        <v>0.18566439700266499</v>
      </c>
      <c r="BV427" s="17"/>
      <c r="BW427" s="17">
        <v>0.28981421967135401</v>
      </c>
      <c r="BX427" s="17">
        <v>0.27514331770697598</v>
      </c>
      <c r="BY427" s="17">
        <v>0.25316867792791298</v>
      </c>
      <c r="BZ427" s="17">
        <v>0.22361710642282201</v>
      </c>
      <c r="CA427" s="17">
        <v>0.19958769144339</v>
      </c>
      <c r="CB427" s="17"/>
      <c r="CC427" s="17">
        <v>0.19752778935368601</v>
      </c>
      <c r="CD427" s="17">
        <v>0.21398865869612199</v>
      </c>
      <c r="CE427" s="17">
        <v>0.24219986948803199</v>
      </c>
      <c r="CF427" s="17">
        <v>0.25868224501984599</v>
      </c>
      <c r="CG427" s="17">
        <v>0.22540645508152801</v>
      </c>
      <c r="CH427" s="17">
        <v>0.26854664980460102</v>
      </c>
      <c r="CI427" s="17">
        <v>0.24523535352890499</v>
      </c>
      <c r="CJ427" s="17">
        <v>0.26823534526488102</v>
      </c>
      <c r="CK427" s="17">
        <v>0.27988228807890803</v>
      </c>
      <c r="CL427" s="17">
        <v>0.28935542477917198</v>
      </c>
    </row>
    <row r="428" spans="2:90" x14ac:dyDescent="0.25">
      <c r="B428" t="s">
        <v>288</v>
      </c>
      <c r="C428" s="17">
        <v>0.193086379242217</v>
      </c>
      <c r="D428" s="17">
        <v>0.177464183248119</v>
      </c>
      <c r="E428" s="17">
        <v>0.20793561053187901</v>
      </c>
      <c r="F428" s="17"/>
      <c r="G428" s="17">
        <v>0.22527800664660999</v>
      </c>
      <c r="H428" s="17">
        <v>0.174731439697455</v>
      </c>
      <c r="I428" s="17">
        <v>0.19606341753464701</v>
      </c>
      <c r="J428" s="17">
        <v>0.191914139990954</v>
      </c>
      <c r="K428" s="17">
        <v>0.213996834225605</v>
      </c>
      <c r="L428" s="17">
        <v>0.176586058073985</v>
      </c>
      <c r="M428" s="17"/>
      <c r="N428" s="17">
        <v>0.21181348805373401</v>
      </c>
      <c r="O428" s="17">
        <v>0.182478435202584</v>
      </c>
      <c r="P428" s="17">
        <v>0.19523667666577199</v>
      </c>
      <c r="Q428" s="17">
        <v>0.18281929035748501</v>
      </c>
      <c r="R428" s="17"/>
      <c r="S428" s="17">
        <v>0.16896584783976601</v>
      </c>
      <c r="T428" s="17">
        <v>0.215520300568497</v>
      </c>
      <c r="U428" s="17">
        <v>0.21362980703085399</v>
      </c>
      <c r="V428" s="17">
        <v>0.19881552340044301</v>
      </c>
      <c r="W428" s="17">
        <v>0.18451852273296701</v>
      </c>
      <c r="X428" s="17">
        <v>0.19125934166156</v>
      </c>
      <c r="Y428" s="17">
        <v>0.177518040601263</v>
      </c>
      <c r="Z428" s="17">
        <v>0.23329551089114201</v>
      </c>
      <c r="AA428" s="17">
        <v>0.17709663040670201</v>
      </c>
      <c r="AB428" s="17"/>
      <c r="AC428" s="17">
        <v>0.18512428176168899</v>
      </c>
      <c r="AD428" s="17">
        <v>0.20233937943226199</v>
      </c>
      <c r="AE428" s="17">
        <v>0.19419151881073701</v>
      </c>
      <c r="AF428" s="17"/>
      <c r="AG428" s="17">
        <v>0.206379680072689</v>
      </c>
      <c r="AH428" s="17">
        <v>0.205763964790944</v>
      </c>
      <c r="AI428" s="17">
        <v>0.19775802987045901</v>
      </c>
      <c r="AJ428" s="17">
        <v>0.174013686514259</v>
      </c>
      <c r="AK428" s="17"/>
      <c r="AL428" s="17">
        <v>0.189910854800493</v>
      </c>
      <c r="AM428" s="17">
        <v>0.18849644980984601</v>
      </c>
      <c r="AN428" s="17">
        <v>0.215268392541932</v>
      </c>
      <c r="AO428" s="17">
        <v>0.193667916961453</v>
      </c>
      <c r="AP428" s="17">
        <v>0.161189358068699</v>
      </c>
      <c r="AQ428" s="17"/>
      <c r="AR428" s="17">
        <v>0.222001982461181</v>
      </c>
      <c r="AS428" s="17">
        <v>0.16579638051380099</v>
      </c>
      <c r="AT428" s="17">
        <v>0.19244678758657999</v>
      </c>
      <c r="AU428" s="17">
        <v>0.216026597529513</v>
      </c>
      <c r="AV428" s="17">
        <v>0.209677795313264</v>
      </c>
      <c r="AW428" s="17"/>
      <c r="AX428" s="17">
        <v>0.17557274710540999</v>
      </c>
      <c r="AY428" s="17">
        <v>0.143902137652509</v>
      </c>
      <c r="AZ428" s="17">
        <v>0.213212547588184</v>
      </c>
      <c r="BA428" s="17">
        <v>0.30629323195458302</v>
      </c>
      <c r="BB428" s="17">
        <v>0.181756521651533</v>
      </c>
      <c r="BC428" s="17">
        <v>0.155284085210215</v>
      </c>
      <c r="BD428" s="17"/>
      <c r="BE428" s="17">
        <v>0.18886540822659501</v>
      </c>
      <c r="BF428" s="17">
        <v>0.19619705543462199</v>
      </c>
      <c r="BG428" s="17">
        <v>0.194769358937568</v>
      </c>
      <c r="BH428" s="17"/>
      <c r="BI428" s="17">
        <v>0.16189117786236701</v>
      </c>
      <c r="BJ428" s="17">
        <v>0.201006132627574</v>
      </c>
      <c r="BK428" s="17"/>
      <c r="BL428" s="17">
        <v>0.20529950290787999</v>
      </c>
      <c r="BM428" s="17">
        <v>0.18260749080635499</v>
      </c>
      <c r="BN428" s="17">
        <v>0.14970714139105501</v>
      </c>
      <c r="BO428" s="17">
        <v>0.18725580474190401</v>
      </c>
      <c r="BP428" s="17">
        <v>0.19522114705902499</v>
      </c>
      <c r="BQ428" s="17"/>
      <c r="BR428" s="17">
        <v>0.192194210991736</v>
      </c>
      <c r="BS428" s="17">
        <v>0.19175815024231899</v>
      </c>
      <c r="BT428" s="17">
        <v>0.18028012747657199</v>
      </c>
      <c r="BU428" s="17">
        <v>0.21690067971918001</v>
      </c>
      <c r="BV428" s="17"/>
      <c r="BW428" s="17">
        <v>0.21384665864083899</v>
      </c>
      <c r="BX428" s="17">
        <v>0.20216070506496001</v>
      </c>
      <c r="BY428" s="17">
        <v>0.18812548467375101</v>
      </c>
      <c r="BZ428" s="17">
        <v>0.191193237515841</v>
      </c>
      <c r="CA428" s="17">
        <v>0.165044811209696</v>
      </c>
      <c r="CB428" s="17"/>
      <c r="CC428" s="17">
        <v>0.166899019750055</v>
      </c>
      <c r="CD428" s="17">
        <v>0.163330336873308</v>
      </c>
      <c r="CE428" s="17">
        <v>0.18314570285415399</v>
      </c>
      <c r="CF428" s="17">
        <v>0.17840189391175501</v>
      </c>
      <c r="CG428" s="17">
        <v>0.17040594786552499</v>
      </c>
      <c r="CH428" s="17">
        <v>0.19595765219428399</v>
      </c>
      <c r="CI428" s="17">
        <v>0.21663636751384299</v>
      </c>
      <c r="CJ428" s="17">
        <v>0.180274070817035</v>
      </c>
      <c r="CK428" s="17">
        <v>0.240415753268923</v>
      </c>
      <c r="CL428" s="17">
        <v>0.24431285240919901</v>
      </c>
    </row>
    <row r="429" spans="2:90" x14ac:dyDescent="0.25">
      <c r="B429" t="s">
        <v>289</v>
      </c>
      <c r="C429" s="17">
        <v>2.0470341048748598E-2</v>
      </c>
      <c r="D429" s="17">
        <v>1.78046291753686E-2</v>
      </c>
      <c r="E429" s="17">
        <v>2.3053460134427099E-2</v>
      </c>
      <c r="F429" s="17"/>
      <c r="G429" s="17">
        <v>0</v>
      </c>
      <c r="H429" s="17">
        <v>4.4067695964694403E-3</v>
      </c>
      <c r="I429" s="17">
        <v>1.2355832760096301E-2</v>
      </c>
      <c r="J429" s="17">
        <v>1.08525754534114E-2</v>
      </c>
      <c r="K429" s="17">
        <v>3.1887205290390103E-2</v>
      </c>
      <c r="L429" s="17">
        <v>4.60928524750404E-2</v>
      </c>
      <c r="M429" s="17"/>
      <c r="N429" s="17">
        <v>2.3515305673106099E-2</v>
      </c>
      <c r="O429" s="17">
        <v>1.95936638368964E-2</v>
      </c>
      <c r="P429" s="17">
        <v>2.41180118499889E-2</v>
      </c>
      <c r="Q429" s="17">
        <v>1.3986492481680501E-2</v>
      </c>
      <c r="R429" s="17"/>
      <c r="S429" s="17">
        <v>6.2748500616801499E-3</v>
      </c>
      <c r="T429" s="17">
        <v>2.7603448527236101E-2</v>
      </c>
      <c r="U429" s="17">
        <v>2.6449909889427799E-2</v>
      </c>
      <c r="V429" s="17">
        <v>3.1266015755399001E-2</v>
      </c>
      <c r="W429" s="17">
        <v>3.7799591672787097E-2</v>
      </c>
      <c r="X429" s="17">
        <v>1.2379680606600401E-2</v>
      </c>
      <c r="Y429" s="17">
        <v>2.5246007791821502E-2</v>
      </c>
      <c r="Z429" s="17">
        <v>9.1626405284769702E-3</v>
      </c>
      <c r="AA429" s="17">
        <v>1.0406081743051699E-2</v>
      </c>
      <c r="AB429" s="17"/>
      <c r="AC429" s="17">
        <v>2.5884049917333299E-2</v>
      </c>
      <c r="AD429" s="17">
        <v>2.4187549767781698E-2</v>
      </c>
      <c r="AE429" s="17">
        <v>6.5575717099258203E-3</v>
      </c>
      <c r="AF429" s="17"/>
      <c r="AG429" s="17">
        <v>2.6537566626704499E-2</v>
      </c>
      <c r="AH429" s="17">
        <v>1.0807023387516001E-2</v>
      </c>
      <c r="AI429" s="17">
        <v>2.14904548813717E-2</v>
      </c>
      <c r="AJ429" s="17">
        <v>2.1234929393617499E-2</v>
      </c>
      <c r="AK429" s="17"/>
      <c r="AL429" s="17">
        <v>1.7717886365872602E-2</v>
      </c>
      <c r="AM429" s="17">
        <v>2.0792539502406799E-2</v>
      </c>
      <c r="AN429" s="17">
        <v>2.0842489293604199E-2</v>
      </c>
      <c r="AO429" s="17">
        <v>1.84623146588184E-2</v>
      </c>
      <c r="AP429" s="17">
        <v>1.1681943164632501E-2</v>
      </c>
      <c r="AQ429" s="17"/>
      <c r="AR429" s="17">
        <v>1.8129568632387499E-2</v>
      </c>
      <c r="AS429" s="17">
        <v>1.8779843192067502E-2</v>
      </c>
      <c r="AT429" s="17">
        <v>2.1115853585038799E-2</v>
      </c>
      <c r="AU429" s="17">
        <v>1.5857619450047801E-2</v>
      </c>
      <c r="AV429" s="17">
        <v>2.6084169242094501E-2</v>
      </c>
      <c r="AW429" s="17"/>
      <c r="AX429" s="17">
        <v>3.2841658166132002E-3</v>
      </c>
      <c r="AY429" s="17">
        <v>2.8544211765615798E-3</v>
      </c>
      <c r="AZ429" s="17">
        <v>6.1316996406133202E-3</v>
      </c>
      <c r="BA429" s="17">
        <v>2.7479308579595901E-3</v>
      </c>
      <c r="BB429" s="17">
        <v>0.120584809990533</v>
      </c>
      <c r="BC429" s="17">
        <v>7.5821987873431002E-2</v>
      </c>
      <c r="BD429" s="17"/>
      <c r="BE429" s="17">
        <v>1.55686502282356E-2</v>
      </c>
      <c r="BF429" s="17">
        <v>4.0356085997280602E-3</v>
      </c>
      <c r="BG429" s="17">
        <v>4.1570052209212699E-2</v>
      </c>
      <c r="BH429" s="17"/>
      <c r="BI429" s="17">
        <v>2.50197205063066E-2</v>
      </c>
      <c r="BJ429" s="17">
        <v>1.9315356892001399E-2</v>
      </c>
      <c r="BK429" s="17"/>
      <c r="BL429" s="17">
        <v>3.4837615251133998E-2</v>
      </c>
      <c r="BM429" s="17">
        <v>1.3947132561858601E-2</v>
      </c>
      <c r="BN429" s="17">
        <v>1.5706491821372098E-2</v>
      </c>
      <c r="BO429" s="17">
        <v>1.26631726917339E-2</v>
      </c>
      <c r="BP429" s="17">
        <v>6.2467196043308098E-3</v>
      </c>
      <c r="BQ429" s="17"/>
      <c r="BR429" s="17">
        <v>2.4380064928724701E-2</v>
      </c>
      <c r="BS429" s="17">
        <v>2.9492767484898901E-3</v>
      </c>
      <c r="BT429" s="17">
        <v>0</v>
      </c>
      <c r="BU429" s="17">
        <v>0</v>
      </c>
      <c r="BV429" s="17"/>
      <c r="BW429" s="17">
        <v>1.5861017719903701E-2</v>
      </c>
      <c r="BX429" s="17">
        <v>2.2721407562018198E-2</v>
      </c>
      <c r="BY429" s="17">
        <v>2.8461757754425498E-2</v>
      </c>
      <c r="BZ429" s="17">
        <v>2.2016844311568799E-2</v>
      </c>
      <c r="CA429" s="17">
        <v>1.3329292251601999E-2</v>
      </c>
      <c r="CB429" s="17"/>
      <c r="CC429" s="17">
        <v>3.80845985884878E-3</v>
      </c>
      <c r="CD429" s="17">
        <v>8.57467226389475E-3</v>
      </c>
      <c r="CE429" s="17">
        <v>6.5068777175297399E-3</v>
      </c>
      <c r="CF429" s="17">
        <v>1.31233846859978E-2</v>
      </c>
      <c r="CG429" s="17">
        <v>3.1111022333728401E-2</v>
      </c>
      <c r="CH429" s="17">
        <v>2.9879123901179E-2</v>
      </c>
      <c r="CI429" s="17">
        <v>2.5330491869586799E-2</v>
      </c>
      <c r="CJ429" s="17">
        <v>4.2090609471579603E-2</v>
      </c>
      <c r="CK429" s="17">
        <v>2.57213885115164E-2</v>
      </c>
      <c r="CL429" s="17">
        <v>2.6486403087874699E-2</v>
      </c>
    </row>
    <row r="430" spans="2:90" x14ac:dyDescent="0.25">
      <c r="B430" t="s">
        <v>290</v>
      </c>
      <c r="C430" s="17">
        <v>3.3620875133868001E-2</v>
      </c>
      <c r="D430" s="17">
        <v>3.6584212177501102E-2</v>
      </c>
      <c r="E430" s="17">
        <v>3.0572050400125901E-2</v>
      </c>
      <c r="F430" s="17"/>
      <c r="G430" s="17">
        <v>1.81954953592511E-2</v>
      </c>
      <c r="H430" s="17">
        <v>2.8839264237270401E-2</v>
      </c>
      <c r="I430" s="17">
        <v>2.79526304705498E-2</v>
      </c>
      <c r="J430" s="17">
        <v>3.1236464512268199E-2</v>
      </c>
      <c r="K430" s="17">
        <v>3.4580402010677601E-2</v>
      </c>
      <c r="L430" s="17">
        <v>4.9008787921555497E-2</v>
      </c>
      <c r="M430" s="17"/>
      <c r="N430" s="17">
        <v>3.5117324304110603E-2</v>
      </c>
      <c r="O430" s="17">
        <v>2.8022059569576801E-2</v>
      </c>
      <c r="P430" s="17">
        <v>3.6831804383926997E-2</v>
      </c>
      <c r="Q430" s="17">
        <v>3.4458739523229802E-2</v>
      </c>
      <c r="R430" s="17"/>
      <c r="S430" s="17">
        <v>2.42318900958866E-2</v>
      </c>
      <c r="T430" s="17">
        <v>4.0888522561588897E-2</v>
      </c>
      <c r="U430" s="17">
        <v>4.5298352695768603E-2</v>
      </c>
      <c r="V430" s="17">
        <v>2.7548491237782101E-2</v>
      </c>
      <c r="W430" s="17">
        <v>2.9021458080999402E-2</v>
      </c>
      <c r="X430" s="17">
        <v>4.6763743862594298E-2</v>
      </c>
      <c r="Y430" s="17">
        <v>3.5535329583268403E-2</v>
      </c>
      <c r="Z430" s="17">
        <v>2.00479519646607E-2</v>
      </c>
      <c r="AA430" s="17">
        <v>2.7864054800838499E-2</v>
      </c>
      <c r="AB430" s="17"/>
      <c r="AC430" s="17">
        <v>3.5554700604417303E-2</v>
      </c>
      <c r="AD430" s="17">
        <v>2.8157213804486301E-2</v>
      </c>
      <c r="AE430" s="17">
        <v>4.7950639112820603E-2</v>
      </c>
      <c r="AF430" s="17"/>
      <c r="AG430" s="17">
        <v>3.7810672156573799E-2</v>
      </c>
      <c r="AH430" s="17">
        <v>1.70269637481642E-2</v>
      </c>
      <c r="AI430" s="17">
        <v>3.40680228556084E-2</v>
      </c>
      <c r="AJ430" s="17">
        <v>3.2708731472368503E-2</v>
      </c>
      <c r="AK430" s="17"/>
      <c r="AL430" s="17">
        <v>3.7083380177542202E-2</v>
      </c>
      <c r="AM430" s="17">
        <v>3.4918063393701397E-2</v>
      </c>
      <c r="AN430" s="17">
        <v>2.8968989178771901E-2</v>
      </c>
      <c r="AO430" s="17">
        <v>2.4126785356196601E-2</v>
      </c>
      <c r="AP430" s="17">
        <v>3.9274835184922099E-2</v>
      </c>
      <c r="AQ430" s="17"/>
      <c r="AR430" s="17">
        <v>3.90461848200752E-2</v>
      </c>
      <c r="AS430" s="17">
        <v>3.6217035834534103E-2</v>
      </c>
      <c r="AT430" s="17">
        <v>2.9937707094121701E-2</v>
      </c>
      <c r="AU430" s="17">
        <v>3.1411601432535102E-2</v>
      </c>
      <c r="AV430" s="17">
        <v>1.78564708299262E-2</v>
      </c>
      <c r="AW430" s="17"/>
      <c r="AX430" s="17">
        <v>2.9671681855617499E-2</v>
      </c>
      <c r="AY430" s="17">
        <v>2.3980347261231501E-2</v>
      </c>
      <c r="AZ430" s="17">
        <v>1.7198925982074498E-2</v>
      </c>
      <c r="BA430" s="17">
        <v>2.4198066077804399E-2</v>
      </c>
      <c r="BB430" s="17">
        <v>5.4555561651371098E-2</v>
      </c>
      <c r="BC430" s="17">
        <v>0.12882798065996001</v>
      </c>
      <c r="BD430" s="17"/>
      <c r="BE430" s="17">
        <v>3.5056593917932498E-2</v>
      </c>
      <c r="BF430" s="17">
        <v>2.1195720614790099E-2</v>
      </c>
      <c r="BG430" s="17">
        <v>4.2929379893024103E-2</v>
      </c>
      <c r="BH430" s="17"/>
      <c r="BI430" s="17">
        <v>3.4988003118397198E-2</v>
      </c>
      <c r="BJ430" s="17">
        <v>3.3273792377393703E-2</v>
      </c>
      <c r="BK430" s="17"/>
      <c r="BL430" s="17">
        <v>3.8608865039481598E-2</v>
      </c>
      <c r="BM430" s="17">
        <v>3.1103404147356701E-2</v>
      </c>
      <c r="BN430" s="17">
        <v>5.3004689306118E-2</v>
      </c>
      <c r="BO430" s="17">
        <v>2.53272026384656E-2</v>
      </c>
      <c r="BP430" s="17">
        <v>2.16091263829482E-2</v>
      </c>
      <c r="BQ430" s="17"/>
      <c r="BR430" s="17">
        <v>3.37043670219489E-2</v>
      </c>
      <c r="BS430" s="17">
        <v>3.2781552483211303E-2</v>
      </c>
      <c r="BT430" s="17">
        <v>2.3872945611247001E-2</v>
      </c>
      <c r="BU430" s="17">
        <v>3.6175082580553401E-2</v>
      </c>
      <c r="BV430" s="17"/>
      <c r="BW430" s="17">
        <v>2.88793021860323E-2</v>
      </c>
      <c r="BX430" s="17">
        <v>3.0933518067427501E-2</v>
      </c>
      <c r="BY430" s="17">
        <v>3.7100846533240597E-2</v>
      </c>
      <c r="BZ430" s="17">
        <v>3.1478420579778198E-2</v>
      </c>
      <c r="CA430" s="17">
        <v>3.9314968696412898E-2</v>
      </c>
      <c r="CB430" s="17"/>
      <c r="CC430" s="17">
        <v>2.4714192921227601E-2</v>
      </c>
      <c r="CD430" s="17">
        <v>3.1570128058471598E-2</v>
      </c>
      <c r="CE430" s="17">
        <v>2.1814013315829901E-2</v>
      </c>
      <c r="CF430" s="17">
        <v>3.7793130422805903E-2</v>
      </c>
      <c r="CG430" s="17">
        <v>4.4268637945638498E-2</v>
      </c>
      <c r="CH430" s="17">
        <v>3.52403992473838E-2</v>
      </c>
      <c r="CI430" s="17">
        <v>3.6287130740107199E-2</v>
      </c>
      <c r="CJ430" s="17">
        <v>3.2211502423171001E-2</v>
      </c>
      <c r="CK430" s="17">
        <v>3.80887684243136E-2</v>
      </c>
      <c r="CL430" s="17">
        <v>3.5660328506346699E-2</v>
      </c>
    </row>
    <row r="431" spans="2:90" x14ac:dyDescent="0.25">
      <c r="B431" t="s">
        <v>111</v>
      </c>
      <c r="C431" s="17">
        <v>3.2513323597052397E-2</v>
      </c>
      <c r="D431" s="17">
        <v>3.3927802508169097E-2</v>
      </c>
      <c r="E431" s="17">
        <v>3.0321039214183498E-2</v>
      </c>
      <c r="F431" s="17"/>
      <c r="G431" s="17">
        <v>3.0371222945622601E-2</v>
      </c>
      <c r="H431" s="17">
        <v>3.9327257657891398E-2</v>
      </c>
      <c r="I431" s="17">
        <v>3.8810550896495599E-2</v>
      </c>
      <c r="J431" s="17">
        <v>3.6459311695262099E-2</v>
      </c>
      <c r="K431" s="17">
        <v>2.2820607427870499E-2</v>
      </c>
      <c r="L431" s="17">
        <v>2.7889635893399801E-2</v>
      </c>
      <c r="M431" s="17"/>
      <c r="N431" s="17">
        <v>1.45756556155387E-2</v>
      </c>
      <c r="O431" s="17">
        <v>2.68998322863866E-2</v>
      </c>
      <c r="P431" s="17">
        <v>2.7191231804990799E-2</v>
      </c>
      <c r="Q431" s="17">
        <v>6.1937446876482297E-2</v>
      </c>
      <c r="R431" s="17"/>
      <c r="S431" s="17">
        <v>3.7964390099750903E-2</v>
      </c>
      <c r="T431" s="17">
        <v>2.8957560758974401E-2</v>
      </c>
      <c r="U431" s="17">
        <v>4.1018628895941101E-2</v>
      </c>
      <c r="V431" s="17">
        <v>2.9785670392369901E-2</v>
      </c>
      <c r="W431" s="17">
        <v>2.65070600750732E-2</v>
      </c>
      <c r="X431" s="17">
        <v>4.4295802149306798E-2</v>
      </c>
      <c r="Y431" s="17">
        <v>2.6036491182909901E-2</v>
      </c>
      <c r="Z431" s="17">
        <v>2.2251576379328099E-2</v>
      </c>
      <c r="AA431" s="17">
        <v>2.9222990820714102E-2</v>
      </c>
      <c r="AB431" s="17"/>
      <c r="AC431" s="17">
        <v>2.47602459197999E-2</v>
      </c>
      <c r="AD431" s="17">
        <v>2.2671390382728002E-2</v>
      </c>
      <c r="AE431" s="17">
        <v>5.7899962560112803E-2</v>
      </c>
      <c r="AF431" s="17"/>
      <c r="AG431" s="17">
        <v>2.4630087099643001E-2</v>
      </c>
      <c r="AH431" s="17">
        <v>1.81267406548038E-2</v>
      </c>
      <c r="AI431" s="17">
        <v>2.6828185644316799E-2</v>
      </c>
      <c r="AJ431" s="17">
        <v>1.9359304719899901E-2</v>
      </c>
      <c r="AK431" s="17"/>
      <c r="AL431" s="17">
        <v>4.56817182619631E-2</v>
      </c>
      <c r="AM431" s="17">
        <v>3.7332648549842501E-2</v>
      </c>
      <c r="AN431" s="17">
        <v>1.55744677022509E-2</v>
      </c>
      <c r="AO431" s="17">
        <v>1.6538505852709599E-2</v>
      </c>
      <c r="AP431" s="17">
        <v>4.7102771645278402E-2</v>
      </c>
      <c r="AQ431" s="17"/>
      <c r="AR431" s="17">
        <v>6.5515901015304204E-2</v>
      </c>
      <c r="AS431" s="17">
        <v>3.9345903178322303E-2</v>
      </c>
      <c r="AT431" s="17">
        <v>2.0729968073188901E-2</v>
      </c>
      <c r="AU431" s="17">
        <v>1.8141429655064701E-2</v>
      </c>
      <c r="AV431" s="17">
        <v>7.3328118908526701E-3</v>
      </c>
      <c r="AW431" s="17"/>
      <c r="AX431" s="17">
        <v>2.6848477977264602E-2</v>
      </c>
      <c r="AY431" s="17">
        <v>2.94101887248145E-2</v>
      </c>
      <c r="AZ431" s="17">
        <v>3.7356558032554998E-2</v>
      </c>
      <c r="BA431" s="17">
        <v>3.52975425978138E-2</v>
      </c>
      <c r="BB431" s="17">
        <v>4.1883293378880901E-2</v>
      </c>
      <c r="BC431" s="17">
        <v>3.0994211407166499E-2</v>
      </c>
      <c r="BD431" s="17"/>
      <c r="BE431" s="17">
        <v>3.1559455920723102E-2</v>
      </c>
      <c r="BF431" s="17">
        <v>3.51189876093937E-2</v>
      </c>
      <c r="BG431" s="17">
        <v>2.77057367092685E-2</v>
      </c>
      <c r="BH431" s="17"/>
      <c r="BI431" s="17">
        <v>2.88021391936857E-2</v>
      </c>
      <c r="BJ431" s="17">
        <v>3.3455509059629102E-2</v>
      </c>
      <c r="BK431" s="17"/>
      <c r="BL431" s="17">
        <v>2.42289466302807E-2</v>
      </c>
      <c r="BM431" s="17">
        <v>2.6886093266895901E-2</v>
      </c>
      <c r="BN431" s="17">
        <v>4.93936751636306E-2</v>
      </c>
      <c r="BO431" s="17">
        <v>4.6180803153826402E-2</v>
      </c>
      <c r="BP431" s="17">
        <v>2.81948998915388E-2</v>
      </c>
      <c r="BQ431" s="17"/>
      <c r="BR431" s="17">
        <v>2.8028109934299199E-2</v>
      </c>
      <c r="BS431" s="17">
        <v>7.1096821504245594E-2</v>
      </c>
      <c r="BT431" s="17">
        <v>3.3101568379883997E-2</v>
      </c>
      <c r="BU431" s="17">
        <v>4.6709141818551098E-2</v>
      </c>
      <c r="BV431" s="17"/>
      <c r="BW431" s="17">
        <v>3.0897242025996901E-2</v>
      </c>
      <c r="BX431" s="17">
        <v>2.0554456590037198E-2</v>
      </c>
      <c r="BY431" s="17">
        <v>3.5336174184285501E-2</v>
      </c>
      <c r="BZ431" s="17">
        <v>2.77566589303152E-2</v>
      </c>
      <c r="CA431" s="17">
        <v>4.1687541697302002E-2</v>
      </c>
      <c r="CB431" s="17"/>
      <c r="CC431" s="17">
        <v>3.5984618532879299E-2</v>
      </c>
      <c r="CD431" s="17">
        <v>5.6400471757586002E-2</v>
      </c>
      <c r="CE431" s="17">
        <v>1.0932374795378201E-2</v>
      </c>
      <c r="CF431" s="17">
        <v>3.7270584618822197E-2</v>
      </c>
      <c r="CG431" s="17">
        <v>3.8181316184194299E-2</v>
      </c>
      <c r="CH431" s="17">
        <v>3.9156630617080898E-2</v>
      </c>
      <c r="CI431" s="17">
        <v>2.2628577270125402E-2</v>
      </c>
      <c r="CJ431" s="17">
        <v>3.3402630330915201E-2</v>
      </c>
      <c r="CK431" s="17">
        <v>1.29405480582913E-2</v>
      </c>
      <c r="CL431" s="17">
        <v>1.5847779527923302E-2</v>
      </c>
    </row>
    <row r="432" spans="2:90" hidden="1" x14ac:dyDescent="0.25"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</row>
    <row r="433" spans="2:90" hidden="1" x14ac:dyDescent="0.25">
      <c r="B433" s="6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</row>
    <row r="434" spans="2:90" hidden="1" x14ac:dyDescent="0.25">
      <c r="B434" s="24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</row>
    <row r="435" spans="2:90" hidden="1" x14ac:dyDescent="0.25"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</row>
    <row r="436" spans="2:90" hidden="1" x14ac:dyDescent="0.25"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</row>
    <row r="437" spans="2:90" hidden="1" x14ac:dyDescent="0.25"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</row>
    <row r="438" spans="2:90" hidden="1" x14ac:dyDescent="0.25"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</row>
    <row r="439" spans="2:90" hidden="1" x14ac:dyDescent="0.25"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</row>
    <row r="440" spans="2:90" hidden="1" x14ac:dyDescent="0.25"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</row>
    <row r="441" spans="2:90" hidden="1" x14ac:dyDescent="0.25"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</row>
    <row r="442" spans="2:90" hidden="1" x14ac:dyDescent="0.25"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</row>
    <row r="443" spans="2:90" x14ac:dyDescent="0.25"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</row>
    <row r="444" spans="2:90" x14ac:dyDescent="0.25">
      <c r="B444" s="6" t="s">
        <v>309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</row>
    <row r="445" spans="2:90" x14ac:dyDescent="0.25">
      <c r="B445" s="24" t="s">
        <v>113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</row>
    <row r="446" spans="2:90" x14ac:dyDescent="0.25">
      <c r="B446" t="s">
        <v>303</v>
      </c>
      <c r="C446" s="17">
        <v>2.5470401144097699E-2</v>
      </c>
      <c r="D446" s="17">
        <v>3.6960366055238399E-2</v>
      </c>
      <c r="E446" s="17">
        <v>1.4826667615451899E-2</v>
      </c>
      <c r="F446" s="17"/>
      <c r="G446" s="17">
        <v>6.1781212612981203E-2</v>
      </c>
      <c r="H446" s="17">
        <v>5.92968874499952E-2</v>
      </c>
      <c r="I446" s="17">
        <v>2.9913603029407401E-2</v>
      </c>
      <c r="J446" s="17">
        <v>9.5323961123030005E-3</v>
      </c>
      <c r="K446" s="17">
        <v>8.9169632874640699E-3</v>
      </c>
      <c r="L446" s="17">
        <v>4.1309298003120503E-3</v>
      </c>
      <c r="M446" s="17"/>
      <c r="N446" s="17">
        <v>4.1399058720560197E-2</v>
      </c>
      <c r="O446" s="17">
        <v>2.2283096144071701E-2</v>
      </c>
      <c r="P446" s="17">
        <v>1.95731848371423E-2</v>
      </c>
      <c r="Q446" s="17">
        <v>1.71453568273695E-2</v>
      </c>
      <c r="R446" s="17"/>
      <c r="S446" s="17">
        <v>5.19466461457408E-2</v>
      </c>
      <c r="T446" s="17">
        <v>1.30270637284692E-2</v>
      </c>
      <c r="U446" s="17">
        <v>1.44769913018825E-2</v>
      </c>
      <c r="V446" s="17">
        <v>1.3583584755250001E-2</v>
      </c>
      <c r="W446" s="17">
        <v>1.4521296927461701E-2</v>
      </c>
      <c r="X446" s="17">
        <v>3.5031513346729798E-2</v>
      </c>
      <c r="Y446" s="17">
        <v>1.42823358711215E-2</v>
      </c>
      <c r="Z446" s="17">
        <v>5.9247600924817699E-2</v>
      </c>
      <c r="AA446" s="17">
        <v>2.33690364718072E-2</v>
      </c>
      <c r="AB446" s="17"/>
      <c r="AC446" s="17">
        <v>1.6152732870762E-2</v>
      </c>
      <c r="AD446" s="17">
        <v>3.1096830365239199E-2</v>
      </c>
      <c r="AE446" s="17">
        <v>2.8731337068484599E-2</v>
      </c>
      <c r="AF446" s="17"/>
      <c r="AG446" s="17">
        <v>2.2168980615360798E-2</v>
      </c>
      <c r="AH446" s="17">
        <v>5.54639284452913E-2</v>
      </c>
      <c r="AI446" s="17">
        <v>1.5319400713190901E-2</v>
      </c>
      <c r="AJ446" s="17">
        <v>1.8383325349598401E-2</v>
      </c>
      <c r="AK446" s="17"/>
      <c r="AL446" s="17">
        <v>1.03874881651418E-2</v>
      </c>
      <c r="AM446" s="17">
        <v>1.2532031286063E-2</v>
      </c>
      <c r="AN446" s="17">
        <v>3.23309791161503E-2</v>
      </c>
      <c r="AO446" s="17">
        <v>6.5236737583742502E-2</v>
      </c>
      <c r="AP446" s="17">
        <v>9.0232446069010305E-2</v>
      </c>
      <c r="AQ446" s="17"/>
      <c r="AR446" s="17">
        <v>1.4107508401438099E-2</v>
      </c>
      <c r="AS446" s="17">
        <v>1.9124925081066599E-2</v>
      </c>
      <c r="AT446" s="17">
        <v>1.8936001500527801E-2</v>
      </c>
      <c r="AU446" s="17">
        <v>2.62939845753919E-2</v>
      </c>
      <c r="AV446" s="17">
        <v>8.3680212317855399E-2</v>
      </c>
      <c r="AW446" s="17"/>
      <c r="AX446" s="17">
        <v>6.0979145039624399E-2</v>
      </c>
      <c r="AY446" s="17">
        <v>1.8439405432943999E-2</v>
      </c>
      <c r="AZ446" s="17">
        <v>2.4024323844037399E-2</v>
      </c>
      <c r="BA446" s="17">
        <v>9.0790326780909592E-3</v>
      </c>
      <c r="BB446" s="17">
        <v>0</v>
      </c>
      <c r="BC446" s="17">
        <v>2.247973983166E-2</v>
      </c>
      <c r="BD446" s="17"/>
      <c r="BE446" s="17">
        <v>2.1958953771855302E-2</v>
      </c>
      <c r="BF446" s="17">
        <v>5.3688242280532997E-2</v>
      </c>
      <c r="BG446" s="17">
        <v>4.21781608885906E-3</v>
      </c>
      <c r="BH446" s="17"/>
      <c r="BI446" s="17">
        <v>1.48907414864594E-2</v>
      </c>
      <c r="BJ446" s="17">
        <v>2.8156336534264002E-2</v>
      </c>
      <c r="BK446" s="17"/>
      <c r="BL446" s="17">
        <v>2.4767612954045001E-2</v>
      </c>
      <c r="BM446" s="17">
        <v>2.6780858572934701E-2</v>
      </c>
      <c r="BN446" s="17">
        <v>8.7168301356170593E-3</v>
      </c>
      <c r="BO446" s="17">
        <v>3.1860757262693301E-2</v>
      </c>
      <c r="BP446" s="17">
        <v>3.4037113906222598E-2</v>
      </c>
      <c r="BQ446" s="17"/>
      <c r="BR446" s="17">
        <v>1.7406707157208798E-2</v>
      </c>
      <c r="BS446" s="17">
        <v>1.5982281879799901E-2</v>
      </c>
      <c r="BT446" s="17">
        <v>0.11504739384135999</v>
      </c>
      <c r="BU446" s="17">
        <v>8.6503583811834803E-2</v>
      </c>
      <c r="BV446" s="17"/>
      <c r="BW446" s="17">
        <v>2.7566359787124298E-2</v>
      </c>
      <c r="BX446" s="17">
        <v>2.1661976523726902E-2</v>
      </c>
      <c r="BY446" s="17">
        <v>2.3607719419568001E-2</v>
      </c>
      <c r="BZ446" s="17">
        <v>1.5773960339387501E-2</v>
      </c>
      <c r="CA446" s="17">
        <v>3.23758456967638E-2</v>
      </c>
      <c r="CB446" s="17"/>
      <c r="CC446" s="17">
        <v>3.55293431468751E-2</v>
      </c>
      <c r="CD446" s="17">
        <v>2.6152593912980901E-2</v>
      </c>
      <c r="CE446" s="17">
        <v>3.3899657326948197E-2</v>
      </c>
      <c r="CF446" s="17">
        <v>3.0950786649966599E-2</v>
      </c>
      <c r="CG446" s="17">
        <v>1.8485220386639901E-2</v>
      </c>
      <c r="CH446" s="17">
        <v>8.8097134701629505E-3</v>
      </c>
      <c r="CI446" s="17">
        <v>3.1034281510812601E-2</v>
      </c>
      <c r="CJ446" s="17">
        <v>1.64013948303505E-2</v>
      </c>
      <c r="CK446" s="17">
        <v>1.4187183676933E-2</v>
      </c>
      <c r="CL446" s="17">
        <v>1.9411258516569298E-2</v>
      </c>
    </row>
    <row r="447" spans="2:90" x14ac:dyDescent="0.25">
      <c r="B447" t="s">
        <v>304</v>
      </c>
      <c r="C447" s="17">
        <v>0.102936110118796</v>
      </c>
      <c r="D447" s="17">
        <v>0.12314502484767501</v>
      </c>
      <c r="E447" s="17">
        <v>8.40458656949193E-2</v>
      </c>
      <c r="F447" s="17"/>
      <c r="G447" s="17">
        <v>0.18038581615784199</v>
      </c>
      <c r="H447" s="17">
        <v>0.19584770558186099</v>
      </c>
      <c r="I447" s="17">
        <v>0.148378665262447</v>
      </c>
      <c r="J447" s="17">
        <v>5.9047655545110503E-2</v>
      </c>
      <c r="K447" s="17">
        <v>4.5510310404001303E-2</v>
      </c>
      <c r="L447" s="17">
        <v>3.9324693770295203E-2</v>
      </c>
      <c r="M447" s="17"/>
      <c r="N447" s="17">
        <v>0.145128185995652</v>
      </c>
      <c r="O447" s="17">
        <v>9.9918821697638494E-2</v>
      </c>
      <c r="P447" s="17">
        <v>7.7634280838603506E-2</v>
      </c>
      <c r="Q447" s="17">
        <v>8.3155929665311601E-2</v>
      </c>
      <c r="R447" s="17"/>
      <c r="S447" s="17">
        <v>0.153820880793934</v>
      </c>
      <c r="T447" s="17">
        <v>8.3284259618296497E-2</v>
      </c>
      <c r="U447" s="17">
        <v>7.3557410761746003E-2</v>
      </c>
      <c r="V447" s="17">
        <v>0.110691300954573</v>
      </c>
      <c r="W447" s="17">
        <v>8.5819293661697701E-2</v>
      </c>
      <c r="X447" s="17">
        <v>0.105547011449538</v>
      </c>
      <c r="Y447" s="17">
        <v>0.100094817118819</v>
      </c>
      <c r="Z447" s="17">
        <v>6.8888475358208898E-2</v>
      </c>
      <c r="AA447" s="17">
        <v>0.10671322627926801</v>
      </c>
      <c r="AB447" s="17"/>
      <c r="AC447" s="17">
        <v>6.7066524075292594E-2</v>
      </c>
      <c r="AD447" s="17">
        <v>0.120562275761448</v>
      </c>
      <c r="AE447" s="17">
        <v>0.129768937922385</v>
      </c>
      <c r="AF447" s="17"/>
      <c r="AG447" s="17">
        <v>0.115392688652018</v>
      </c>
      <c r="AH447" s="17">
        <v>0.18508133899517501</v>
      </c>
      <c r="AI447" s="17">
        <v>0.106693480337616</v>
      </c>
      <c r="AJ447" s="17">
        <v>4.8534538883856101E-2</v>
      </c>
      <c r="AK447" s="17"/>
      <c r="AL447" s="17">
        <v>6.8584616306844606E-2</v>
      </c>
      <c r="AM447" s="17">
        <v>8.1281677967177501E-2</v>
      </c>
      <c r="AN447" s="17">
        <v>0.12419217256730899</v>
      </c>
      <c r="AO447" s="17">
        <v>0.19477608767233401</v>
      </c>
      <c r="AP447" s="17">
        <v>0.192948081651173</v>
      </c>
      <c r="AQ447" s="17"/>
      <c r="AR447" s="17">
        <v>5.8652663669489201E-2</v>
      </c>
      <c r="AS447" s="17">
        <v>9.7334973021780999E-2</v>
      </c>
      <c r="AT447" s="17">
        <v>9.0288362030074704E-2</v>
      </c>
      <c r="AU447" s="17">
        <v>0.12416207571132901</v>
      </c>
      <c r="AV447" s="17">
        <v>0.19080970011457901</v>
      </c>
      <c r="AW447" s="17"/>
      <c r="AX447" s="17">
        <v>0.178454913148929</v>
      </c>
      <c r="AY447" s="17">
        <v>8.0007767585177303E-2</v>
      </c>
      <c r="AZ447" s="17">
        <v>0.10169351614476101</v>
      </c>
      <c r="BA447" s="17">
        <v>7.9115985637723402E-2</v>
      </c>
      <c r="BB447" s="17">
        <v>7.1934024612063496E-2</v>
      </c>
      <c r="BC447" s="17">
        <v>5.4150624339225899E-2</v>
      </c>
      <c r="BD447" s="17"/>
      <c r="BE447" s="17">
        <v>9.5471191412462894E-2</v>
      </c>
      <c r="BF447" s="17">
        <v>0.18262485566393299</v>
      </c>
      <c r="BG447" s="17">
        <v>3.8322839822065503E-2</v>
      </c>
      <c r="BH447" s="17"/>
      <c r="BI447" s="17">
        <v>7.7442861259836807E-2</v>
      </c>
      <c r="BJ447" s="17">
        <v>0.109408267214243</v>
      </c>
      <c r="BK447" s="17"/>
      <c r="BL447" s="17">
        <v>8.4632703974987594E-2</v>
      </c>
      <c r="BM447" s="17">
        <v>0.12238214127022801</v>
      </c>
      <c r="BN447" s="17">
        <v>8.3192405522988302E-2</v>
      </c>
      <c r="BO447" s="17">
        <v>0.103024021880758</v>
      </c>
      <c r="BP447" s="17">
        <v>0.132829247690332</v>
      </c>
      <c r="BQ447" s="17"/>
      <c r="BR447" s="17">
        <v>7.9591877972012906E-2</v>
      </c>
      <c r="BS447" s="17">
        <v>0.17172768820713899</v>
      </c>
      <c r="BT447" s="17">
        <v>0.29530499296476298</v>
      </c>
      <c r="BU447" s="17">
        <v>0.21954020313888001</v>
      </c>
      <c r="BV447" s="17"/>
      <c r="BW447" s="17">
        <v>9.9032518091356797E-2</v>
      </c>
      <c r="BX447" s="17">
        <v>0.110300827911836</v>
      </c>
      <c r="BY447" s="17">
        <v>0.102140919060124</v>
      </c>
      <c r="BZ447" s="17">
        <v>8.9495956318861897E-2</v>
      </c>
      <c r="CA447" s="17">
        <v>0.10552549833243299</v>
      </c>
      <c r="CB447" s="17"/>
      <c r="CC447" s="17">
        <v>0.10055363573487699</v>
      </c>
      <c r="CD447" s="17">
        <v>0.12603956764774499</v>
      </c>
      <c r="CE447" s="17">
        <v>0.116159634866507</v>
      </c>
      <c r="CF447" s="17">
        <v>0.10307059538951099</v>
      </c>
      <c r="CG447" s="17">
        <v>0.11404083394761901</v>
      </c>
      <c r="CH447" s="17">
        <v>0.103847690172836</v>
      </c>
      <c r="CI447" s="17">
        <v>7.9109853849026496E-2</v>
      </c>
      <c r="CJ447" s="17">
        <v>7.7113623370976603E-2</v>
      </c>
      <c r="CK447" s="17">
        <v>8.5831253801361806E-2</v>
      </c>
      <c r="CL447" s="17">
        <v>9.3398569834194006E-2</v>
      </c>
    </row>
    <row r="448" spans="2:90" x14ac:dyDescent="0.25">
      <c r="B448" t="s">
        <v>305</v>
      </c>
      <c r="C448" s="17">
        <v>0.326793607276746</v>
      </c>
      <c r="D448" s="17">
        <v>0.33658992183647501</v>
      </c>
      <c r="E448" s="17">
        <v>0.31903413363452798</v>
      </c>
      <c r="F448" s="17"/>
      <c r="G448" s="17">
        <v>0.30342782275617203</v>
      </c>
      <c r="H448" s="17">
        <v>0.29576505735630898</v>
      </c>
      <c r="I448" s="17">
        <v>0.30947251999825398</v>
      </c>
      <c r="J448" s="17">
        <v>0.31358127878876602</v>
      </c>
      <c r="K448" s="17">
        <v>0.34846838291164001</v>
      </c>
      <c r="L448" s="17">
        <v>0.36661848439393402</v>
      </c>
      <c r="M448" s="17"/>
      <c r="N448" s="17">
        <v>0.35708675258462402</v>
      </c>
      <c r="O448" s="17">
        <v>0.30315325937887799</v>
      </c>
      <c r="P448" s="17">
        <v>0.32151626437233699</v>
      </c>
      <c r="Q448" s="17">
        <v>0.32228401058420297</v>
      </c>
      <c r="R448" s="17"/>
      <c r="S448" s="17">
        <v>0.29389393693244797</v>
      </c>
      <c r="T448" s="17">
        <v>0.34739828435372599</v>
      </c>
      <c r="U448" s="17">
        <v>0.35335474652642201</v>
      </c>
      <c r="V448" s="17">
        <v>0.35505674492126799</v>
      </c>
      <c r="W448" s="17">
        <v>0.371489270871602</v>
      </c>
      <c r="X448" s="17">
        <v>0.29114615561497498</v>
      </c>
      <c r="Y448" s="17">
        <v>0.31666771479898798</v>
      </c>
      <c r="Z448" s="17">
        <v>0.30426610396910198</v>
      </c>
      <c r="AA448" s="17">
        <v>0.31086055584234501</v>
      </c>
      <c r="AB448" s="17"/>
      <c r="AC448" s="17">
        <v>0.308127174839741</v>
      </c>
      <c r="AD448" s="17">
        <v>0.35552791620068103</v>
      </c>
      <c r="AE448" s="17">
        <v>0.335834680665962</v>
      </c>
      <c r="AF448" s="17"/>
      <c r="AG448" s="17">
        <v>0.35770511093879698</v>
      </c>
      <c r="AH448" s="17">
        <v>0.34736208259741003</v>
      </c>
      <c r="AI448" s="17">
        <v>0.37381250609377598</v>
      </c>
      <c r="AJ448" s="17">
        <v>0.28654689460778399</v>
      </c>
      <c r="AK448" s="17"/>
      <c r="AL448" s="17">
        <v>0.32982551101242302</v>
      </c>
      <c r="AM448" s="17">
        <v>0.30556866517046799</v>
      </c>
      <c r="AN448" s="17">
        <v>0.35540666966366102</v>
      </c>
      <c r="AO448" s="17">
        <v>0.31038377096452402</v>
      </c>
      <c r="AP448" s="17">
        <v>0.37260214692758098</v>
      </c>
      <c r="AQ448" s="17"/>
      <c r="AR448" s="17">
        <v>0.33612484037343598</v>
      </c>
      <c r="AS448" s="17">
        <v>0.309839229889669</v>
      </c>
      <c r="AT448" s="17">
        <v>0.32770248247790501</v>
      </c>
      <c r="AU448" s="17">
        <v>0.355810080561207</v>
      </c>
      <c r="AV448" s="17">
        <v>0.33821648728992898</v>
      </c>
      <c r="AW448" s="17"/>
      <c r="AX448" s="17">
        <v>0.29881883106819401</v>
      </c>
      <c r="AY448" s="17">
        <v>0.32493382237212798</v>
      </c>
      <c r="AZ448" s="17">
        <v>0.30989545243664901</v>
      </c>
      <c r="BA448" s="17">
        <v>0.31356343654485003</v>
      </c>
      <c r="BB448" s="17">
        <v>0.41633969671389198</v>
      </c>
      <c r="BC448" s="17">
        <v>0.34883062188953001</v>
      </c>
      <c r="BD448" s="17"/>
      <c r="BE448" s="17">
        <v>0.32161349823774599</v>
      </c>
      <c r="BF448" s="17">
        <v>0.29505621379825497</v>
      </c>
      <c r="BG448" s="17">
        <v>0.363886091059544</v>
      </c>
      <c r="BH448" s="17"/>
      <c r="BI448" s="17">
        <v>0.291384932886324</v>
      </c>
      <c r="BJ448" s="17">
        <v>0.335783065798263</v>
      </c>
      <c r="BK448" s="17"/>
      <c r="BL448" s="17">
        <v>0.34943396262754001</v>
      </c>
      <c r="BM448" s="17">
        <v>0.32702418549014201</v>
      </c>
      <c r="BN448" s="17">
        <v>0.36611108692212602</v>
      </c>
      <c r="BO448" s="17">
        <v>0.290536683668151</v>
      </c>
      <c r="BP448" s="17">
        <v>0.28036433239751402</v>
      </c>
      <c r="BQ448" s="17"/>
      <c r="BR448" s="17">
        <v>0.32998839318342998</v>
      </c>
      <c r="BS448" s="17">
        <v>0.34501269494401499</v>
      </c>
      <c r="BT448" s="17">
        <v>0.289082563611679</v>
      </c>
      <c r="BU448" s="17">
        <v>0.27666410241065498</v>
      </c>
      <c r="BV448" s="17"/>
      <c r="BW448" s="17">
        <v>0.36480462471066299</v>
      </c>
      <c r="BX448" s="17">
        <v>0.33632085799514799</v>
      </c>
      <c r="BY448" s="17">
        <v>0.34721274669545499</v>
      </c>
      <c r="BZ448" s="17">
        <v>0.30930067877658002</v>
      </c>
      <c r="CA448" s="17">
        <v>0.28758959722572103</v>
      </c>
      <c r="CB448" s="17"/>
      <c r="CC448" s="17">
        <v>0.30088977754378998</v>
      </c>
      <c r="CD448" s="17">
        <v>0.27432131476801402</v>
      </c>
      <c r="CE448" s="17">
        <v>0.30909565019926999</v>
      </c>
      <c r="CF448" s="17">
        <v>0.304455126230053</v>
      </c>
      <c r="CG448" s="17">
        <v>0.30413503589437502</v>
      </c>
      <c r="CH448" s="17">
        <v>0.33476854311278798</v>
      </c>
      <c r="CI448" s="17">
        <v>0.35520955190613701</v>
      </c>
      <c r="CJ448" s="17">
        <v>0.34816015691544799</v>
      </c>
      <c r="CK448" s="17">
        <v>0.39178579314480799</v>
      </c>
      <c r="CL448" s="17">
        <v>0.40125338668355398</v>
      </c>
    </row>
    <row r="449" spans="2:90" x14ac:dyDescent="0.25">
      <c r="B449" t="s">
        <v>306</v>
      </c>
      <c r="C449" s="17">
        <v>0.35061373629322801</v>
      </c>
      <c r="D449" s="17">
        <v>0.34682860724514403</v>
      </c>
      <c r="E449" s="17">
        <v>0.35422940739013897</v>
      </c>
      <c r="F449" s="17"/>
      <c r="G449" s="17">
        <v>0.28509899786299497</v>
      </c>
      <c r="H449" s="17">
        <v>0.25956797099795698</v>
      </c>
      <c r="I449" s="17">
        <v>0.30677470358608799</v>
      </c>
      <c r="J449" s="17">
        <v>0.40930984738461201</v>
      </c>
      <c r="K449" s="17">
        <v>0.39956368202548997</v>
      </c>
      <c r="L449" s="17">
        <v>0.40158891133366598</v>
      </c>
      <c r="M449" s="17"/>
      <c r="N449" s="17">
        <v>0.33158977167631598</v>
      </c>
      <c r="O449" s="17">
        <v>0.36760309012832698</v>
      </c>
      <c r="P449" s="17">
        <v>0.37938802928005499</v>
      </c>
      <c r="Q449" s="17">
        <v>0.328056242433581</v>
      </c>
      <c r="R449" s="17"/>
      <c r="S449" s="17">
        <v>0.31359761447915602</v>
      </c>
      <c r="T449" s="17">
        <v>0.37291725128865699</v>
      </c>
      <c r="U449" s="17">
        <v>0.35819835640554099</v>
      </c>
      <c r="V449" s="17">
        <v>0.32137223864378001</v>
      </c>
      <c r="W449" s="17">
        <v>0.340355766488109</v>
      </c>
      <c r="X449" s="17">
        <v>0.36784984067612198</v>
      </c>
      <c r="Y449" s="17">
        <v>0.34973504422337898</v>
      </c>
      <c r="Z449" s="17">
        <v>0.39413650302514802</v>
      </c>
      <c r="AA449" s="17">
        <v>0.363544276202662</v>
      </c>
      <c r="AB449" s="17"/>
      <c r="AC449" s="17">
        <v>0.40044231460839302</v>
      </c>
      <c r="AD449" s="17">
        <v>0.33390661318886</v>
      </c>
      <c r="AE449" s="17">
        <v>0.288837651798309</v>
      </c>
      <c r="AF449" s="17"/>
      <c r="AG449" s="17">
        <v>0.37560390047847098</v>
      </c>
      <c r="AH449" s="17">
        <v>0.29610278256070999</v>
      </c>
      <c r="AI449" s="17">
        <v>0.339477020078436</v>
      </c>
      <c r="AJ449" s="17">
        <v>0.38469491208376799</v>
      </c>
      <c r="AK449" s="17"/>
      <c r="AL449" s="17">
        <v>0.36389493331105</v>
      </c>
      <c r="AM449" s="17">
        <v>0.398987728691023</v>
      </c>
      <c r="AN449" s="17">
        <v>0.31800673125120299</v>
      </c>
      <c r="AO449" s="17">
        <v>0.29442359794705902</v>
      </c>
      <c r="AP449" s="17">
        <v>0.24634946737122901</v>
      </c>
      <c r="AQ449" s="17"/>
      <c r="AR449" s="17">
        <v>0.29018686615575701</v>
      </c>
      <c r="AS449" s="17">
        <v>0.37422807221149201</v>
      </c>
      <c r="AT449" s="17">
        <v>0.37794926279610602</v>
      </c>
      <c r="AU449" s="17">
        <v>0.34592409214776998</v>
      </c>
      <c r="AV449" s="17">
        <v>0.273537105595206</v>
      </c>
      <c r="AW449" s="17"/>
      <c r="AX449" s="17">
        <v>0.28459164840155599</v>
      </c>
      <c r="AY449" s="17">
        <v>0.37651776461147202</v>
      </c>
      <c r="AZ449" s="17">
        <v>0.37762839678650501</v>
      </c>
      <c r="BA449" s="17">
        <v>0.39161546820714299</v>
      </c>
      <c r="BB449" s="17">
        <v>0.32544855114235699</v>
      </c>
      <c r="BC449" s="17">
        <v>0.34994191552392601</v>
      </c>
      <c r="BD449" s="17"/>
      <c r="BE449" s="17">
        <v>0.34334893154045398</v>
      </c>
      <c r="BF449" s="17">
        <v>0.31601931650273402</v>
      </c>
      <c r="BG449" s="17">
        <v>0.395032027167452</v>
      </c>
      <c r="BH449" s="17"/>
      <c r="BI449" s="17">
        <v>0.36468960878488099</v>
      </c>
      <c r="BJ449" s="17">
        <v>0.34704019184130303</v>
      </c>
      <c r="BK449" s="17"/>
      <c r="BL449" s="17">
        <v>0.38039426304600099</v>
      </c>
      <c r="BM449" s="17">
        <v>0.33764906586485599</v>
      </c>
      <c r="BN449" s="17">
        <v>0.32033922893200201</v>
      </c>
      <c r="BO449" s="17">
        <v>0.35948453769227601</v>
      </c>
      <c r="BP449" s="17">
        <v>0.319736843931827</v>
      </c>
      <c r="BQ449" s="17"/>
      <c r="BR449" s="17">
        <v>0.37020971157702298</v>
      </c>
      <c r="BS449" s="17">
        <v>0.31224623339726698</v>
      </c>
      <c r="BT449" s="17">
        <v>0.19499391532763299</v>
      </c>
      <c r="BU449" s="17">
        <v>0.24649292932324199</v>
      </c>
      <c r="BV449" s="17"/>
      <c r="BW449" s="17">
        <v>0.332560144752792</v>
      </c>
      <c r="BX449" s="17">
        <v>0.34872708571762201</v>
      </c>
      <c r="BY449" s="17">
        <v>0.34861690492455599</v>
      </c>
      <c r="BZ449" s="17">
        <v>0.38372229042379802</v>
      </c>
      <c r="CA449" s="17">
        <v>0.34312829243509602</v>
      </c>
      <c r="CB449" s="17"/>
      <c r="CC449" s="17">
        <v>0.34167110319869098</v>
      </c>
      <c r="CD449" s="17">
        <v>0.35478870785178601</v>
      </c>
      <c r="CE449" s="17">
        <v>0.34745296376676799</v>
      </c>
      <c r="CF449" s="17">
        <v>0.34632001926802802</v>
      </c>
      <c r="CG449" s="17">
        <v>0.36178487335353599</v>
      </c>
      <c r="CH449" s="17">
        <v>0.33652949761137202</v>
      </c>
      <c r="CI449" s="17">
        <v>0.36913775781078201</v>
      </c>
      <c r="CJ449" s="17">
        <v>0.37315137059544601</v>
      </c>
      <c r="CK449" s="17">
        <v>0.338167974135683</v>
      </c>
      <c r="CL449" s="17">
        <v>0.35167166203550099</v>
      </c>
    </row>
    <row r="450" spans="2:90" x14ac:dyDescent="0.25">
      <c r="B450" t="s">
        <v>307</v>
      </c>
      <c r="C450" s="17">
        <v>0.117477870963934</v>
      </c>
      <c r="D450" s="17">
        <v>9.8702947963837107E-2</v>
      </c>
      <c r="E450" s="17">
        <v>0.13493336136525699</v>
      </c>
      <c r="F450" s="17"/>
      <c r="G450" s="17">
        <v>7.400539814083E-2</v>
      </c>
      <c r="H450" s="17">
        <v>0.113809698237143</v>
      </c>
      <c r="I450" s="17">
        <v>0.13388535391713599</v>
      </c>
      <c r="J450" s="17">
        <v>0.13598658727062701</v>
      </c>
      <c r="K450" s="17">
        <v>0.13393198956943</v>
      </c>
      <c r="L450" s="17">
        <v>0.103778358630305</v>
      </c>
      <c r="M450" s="17"/>
      <c r="N450" s="17">
        <v>6.7755010220817202E-2</v>
      </c>
      <c r="O450" s="17">
        <v>0.12462088693196099</v>
      </c>
      <c r="P450" s="17">
        <v>0.144403240953</v>
      </c>
      <c r="Q450" s="17">
        <v>0.139284980595349</v>
      </c>
      <c r="R450" s="17"/>
      <c r="S450" s="17">
        <v>9.8073580936187399E-2</v>
      </c>
      <c r="T450" s="17">
        <v>0.10051730535723501</v>
      </c>
      <c r="U450" s="17">
        <v>0.10474033357054301</v>
      </c>
      <c r="V450" s="17">
        <v>0.123960355517367</v>
      </c>
      <c r="W450" s="17">
        <v>0.117933296551659</v>
      </c>
      <c r="X450" s="17">
        <v>0.132229043471288</v>
      </c>
      <c r="Y450" s="17">
        <v>0.13313003354577499</v>
      </c>
      <c r="Z450" s="17">
        <v>0.14237323834879201</v>
      </c>
      <c r="AA450" s="17">
        <v>0.133383009622142</v>
      </c>
      <c r="AB450" s="17"/>
      <c r="AC450" s="17">
        <v>0.14634550551855</v>
      </c>
      <c r="AD450" s="17">
        <v>9.0719775763521193E-2</v>
      </c>
      <c r="AE450" s="17">
        <v>0.121473233419232</v>
      </c>
      <c r="AF450" s="17"/>
      <c r="AG450" s="17">
        <v>8.1537673914969702E-2</v>
      </c>
      <c r="AH450" s="17">
        <v>6.7264710798712907E-2</v>
      </c>
      <c r="AI450" s="17">
        <v>7.1878161030116405E-2</v>
      </c>
      <c r="AJ450" s="17">
        <v>0.20902057112279701</v>
      </c>
      <c r="AK450" s="17"/>
      <c r="AL450" s="17">
        <v>0.14648221368032599</v>
      </c>
      <c r="AM450" s="17">
        <v>0.122525938834058</v>
      </c>
      <c r="AN450" s="17">
        <v>8.9616684484735407E-2</v>
      </c>
      <c r="AO450" s="17">
        <v>9.2424299383620998E-2</v>
      </c>
      <c r="AP450" s="17">
        <v>6.5513584446568102E-2</v>
      </c>
      <c r="AQ450" s="17"/>
      <c r="AR450" s="17">
        <v>0.15037401025809299</v>
      </c>
      <c r="AS450" s="17">
        <v>0.12735518214422301</v>
      </c>
      <c r="AT450" s="17">
        <v>0.127174593281803</v>
      </c>
      <c r="AU450" s="17">
        <v>9.3242035750760704E-2</v>
      </c>
      <c r="AV450" s="17">
        <v>6.8724752516519994E-2</v>
      </c>
      <c r="AW450" s="17"/>
      <c r="AX450" s="17">
        <v>0.113514940122853</v>
      </c>
      <c r="AY450" s="17">
        <v>0.121786073797052</v>
      </c>
      <c r="AZ450" s="17">
        <v>0.115160749725888</v>
      </c>
      <c r="BA450" s="17">
        <v>0.129020163414899</v>
      </c>
      <c r="BB450" s="17">
        <v>9.6819437197398994E-2</v>
      </c>
      <c r="BC450" s="17">
        <v>0.122074887337669</v>
      </c>
      <c r="BD450" s="17"/>
      <c r="BE450" s="17">
        <v>0.11703237415708501</v>
      </c>
      <c r="BF450" s="17">
        <v>0.111220857837853</v>
      </c>
      <c r="BG450" s="17">
        <v>0.123272544598391</v>
      </c>
      <c r="BH450" s="17"/>
      <c r="BI450" s="17">
        <v>0.17217581346125199</v>
      </c>
      <c r="BJ450" s="17">
        <v>0.103591305206901</v>
      </c>
      <c r="BK450" s="17"/>
      <c r="BL450" s="17">
        <v>9.6763793110778096E-2</v>
      </c>
      <c r="BM450" s="17">
        <v>0.12557007477392901</v>
      </c>
      <c r="BN450" s="17">
        <v>0.14619878800071501</v>
      </c>
      <c r="BO450" s="17">
        <v>0.139632507962904</v>
      </c>
      <c r="BP450" s="17">
        <v>0.12956192370029701</v>
      </c>
      <c r="BQ450" s="17"/>
      <c r="BR450" s="17">
        <v>0.12631874411387101</v>
      </c>
      <c r="BS450" s="17">
        <v>8.0254097969420901E-2</v>
      </c>
      <c r="BT450" s="17">
        <v>3.1078602669520301E-2</v>
      </c>
      <c r="BU450" s="17">
        <v>0.101418206607841</v>
      </c>
      <c r="BV450" s="17"/>
      <c r="BW450" s="17">
        <v>9.5817387728278205E-2</v>
      </c>
      <c r="BX450" s="17">
        <v>0.103930580991397</v>
      </c>
      <c r="BY450" s="17">
        <v>0.10731634261978799</v>
      </c>
      <c r="BZ450" s="17">
        <v>0.123097193631024</v>
      </c>
      <c r="CA450" s="17">
        <v>0.15731345626595999</v>
      </c>
      <c r="CB450" s="17"/>
      <c r="CC450" s="17">
        <v>0.16609213770814699</v>
      </c>
      <c r="CD450" s="17">
        <v>0.13935987542350201</v>
      </c>
      <c r="CE450" s="17">
        <v>0.11804073795174801</v>
      </c>
      <c r="CF450" s="17">
        <v>0.133855909970439</v>
      </c>
      <c r="CG450" s="17">
        <v>0.118954409122184</v>
      </c>
      <c r="CH450" s="17">
        <v>0.114189577961424</v>
      </c>
      <c r="CI450" s="17">
        <v>9.3122582531905501E-2</v>
      </c>
      <c r="CJ450" s="17">
        <v>0.120748334313074</v>
      </c>
      <c r="CK450" s="17">
        <v>0.102698563176837</v>
      </c>
      <c r="CL450" s="17">
        <v>6.5171853082081205E-2</v>
      </c>
    </row>
    <row r="451" spans="2:90" x14ac:dyDescent="0.25">
      <c r="B451" t="s">
        <v>163</v>
      </c>
      <c r="C451" s="17">
        <v>7.6708274203198396E-2</v>
      </c>
      <c r="D451" s="17">
        <v>5.7773132051630399E-2</v>
      </c>
      <c r="E451" s="17">
        <v>9.29305642997037E-2</v>
      </c>
      <c r="F451" s="17"/>
      <c r="G451" s="17">
        <v>9.5300752469179906E-2</v>
      </c>
      <c r="H451" s="17">
        <v>7.5712680376735203E-2</v>
      </c>
      <c r="I451" s="17">
        <v>7.1575154206666894E-2</v>
      </c>
      <c r="J451" s="17">
        <v>7.2542234898581096E-2</v>
      </c>
      <c r="K451" s="17">
        <v>6.3608671801974201E-2</v>
      </c>
      <c r="L451" s="17">
        <v>8.4558622071488093E-2</v>
      </c>
      <c r="M451" s="17"/>
      <c r="N451" s="17">
        <v>5.7041220802029703E-2</v>
      </c>
      <c r="O451" s="17">
        <v>8.2420845719123698E-2</v>
      </c>
      <c r="P451" s="17">
        <v>5.74849997188627E-2</v>
      </c>
      <c r="Q451" s="17">
        <v>0.110073479894186</v>
      </c>
      <c r="R451" s="17"/>
      <c r="S451" s="17">
        <v>8.8667340712533099E-2</v>
      </c>
      <c r="T451" s="17">
        <v>8.2855835653616303E-2</v>
      </c>
      <c r="U451" s="17">
        <v>9.5672161433866601E-2</v>
      </c>
      <c r="V451" s="17">
        <v>7.5335775207761399E-2</v>
      </c>
      <c r="W451" s="17">
        <v>6.9881075499470702E-2</v>
      </c>
      <c r="X451" s="17">
        <v>6.8196435441347805E-2</v>
      </c>
      <c r="Y451" s="17">
        <v>8.6090054441917196E-2</v>
      </c>
      <c r="Z451" s="17">
        <v>3.1088078373931599E-2</v>
      </c>
      <c r="AA451" s="17">
        <v>6.2129895581775701E-2</v>
      </c>
      <c r="AB451" s="17"/>
      <c r="AC451" s="17">
        <v>6.1865748087261502E-2</v>
      </c>
      <c r="AD451" s="17">
        <v>6.8186588720250796E-2</v>
      </c>
      <c r="AE451" s="17">
        <v>9.5354159125626003E-2</v>
      </c>
      <c r="AF451" s="17"/>
      <c r="AG451" s="17">
        <v>4.7591645400383499E-2</v>
      </c>
      <c r="AH451" s="17">
        <v>4.8725156602700097E-2</v>
      </c>
      <c r="AI451" s="17">
        <v>9.28194317468643E-2</v>
      </c>
      <c r="AJ451" s="17">
        <v>5.2819757952196698E-2</v>
      </c>
      <c r="AK451" s="17"/>
      <c r="AL451" s="17">
        <v>8.0825237524214499E-2</v>
      </c>
      <c r="AM451" s="17">
        <v>7.9103958051209899E-2</v>
      </c>
      <c r="AN451" s="17">
        <v>8.0446762916942E-2</v>
      </c>
      <c r="AO451" s="17">
        <v>4.2755506448719401E-2</v>
      </c>
      <c r="AP451" s="17">
        <v>3.2354273534438899E-2</v>
      </c>
      <c r="AQ451" s="17"/>
      <c r="AR451" s="17">
        <v>0.15055411114178799</v>
      </c>
      <c r="AS451" s="17">
        <v>7.2117617651768398E-2</v>
      </c>
      <c r="AT451" s="17">
        <v>5.79492979135834E-2</v>
      </c>
      <c r="AU451" s="17">
        <v>5.4567731253541099E-2</v>
      </c>
      <c r="AV451" s="17">
        <v>4.5031742165910799E-2</v>
      </c>
      <c r="AW451" s="17"/>
      <c r="AX451" s="17">
        <v>6.3640522218843698E-2</v>
      </c>
      <c r="AY451" s="17">
        <v>7.8315166201226E-2</v>
      </c>
      <c r="AZ451" s="17">
        <v>7.1597561062159296E-2</v>
      </c>
      <c r="BA451" s="17">
        <v>7.76059135172944E-2</v>
      </c>
      <c r="BB451" s="17">
        <v>8.9458290334288995E-2</v>
      </c>
      <c r="BC451" s="17">
        <v>0.10252221107798901</v>
      </c>
      <c r="BD451" s="17"/>
      <c r="BE451" s="17">
        <v>0.100575050880397</v>
      </c>
      <c r="BF451" s="17">
        <v>4.1390513916691497E-2</v>
      </c>
      <c r="BG451" s="17">
        <v>7.5268681263687798E-2</v>
      </c>
      <c r="BH451" s="17"/>
      <c r="BI451" s="17">
        <v>7.9416042121246505E-2</v>
      </c>
      <c r="BJ451" s="17">
        <v>7.6020833405025703E-2</v>
      </c>
      <c r="BK451" s="17"/>
      <c r="BL451" s="17">
        <v>6.4007664286647795E-2</v>
      </c>
      <c r="BM451" s="17">
        <v>6.0593674027910702E-2</v>
      </c>
      <c r="BN451" s="17">
        <v>7.5441660486552306E-2</v>
      </c>
      <c r="BO451" s="17">
        <v>7.5461491533217601E-2</v>
      </c>
      <c r="BP451" s="17">
        <v>0.103470538373807</v>
      </c>
      <c r="BQ451" s="17"/>
      <c r="BR451" s="17">
        <v>7.6484565996453605E-2</v>
      </c>
      <c r="BS451" s="17">
        <v>7.4777003602358297E-2</v>
      </c>
      <c r="BT451" s="17">
        <v>7.4492531585045194E-2</v>
      </c>
      <c r="BU451" s="17">
        <v>6.9380974707547394E-2</v>
      </c>
      <c r="BV451" s="17"/>
      <c r="BW451" s="17">
        <v>8.0218964929785697E-2</v>
      </c>
      <c r="BX451" s="17">
        <v>7.9058670860270894E-2</v>
      </c>
      <c r="BY451" s="17">
        <v>7.1105367280509105E-2</v>
      </c>
      <c r="BZ451" s="17">
        <v>7.8609920510348999E-2</v>
      </c>
      <c r="CA451" s="17">
        <v>7.40673100440261E-2</v>
      </c>
      <c r="CB451" s="17"/>
      <c r="CC451" s="17">
        <v>5.5264002667619702E-2</v>
      </c>
      <c r="CD451" s="17">
        <v>7.9337940395972403E-2</v>
      </c>
      <c r="CE451" s="17">
        <v>7.5351355888757701E-2</v>
      </c>
      <c r="CF451" s="17">
        <v>8.1347562492002895E-2</v>
      </c>
      <c r="CG451" s="17">
        <v>8.2599627295646696E-2</v>
      </c>
      <c r="CH451" s="17">
        <v>0.101854977671417</v>
      </c>
      <c r="CI451" s="17">
        <v>7.2385972391336595E-2</v>
      </c>
      <c r="CJ451" s="17">
        <v>6.4425119974705194E-2</v>
      </c>
      <c r="CK451" s="17">
        <v>6.7329232064376507E-2</v>
      </c>
      <c r="CL451" s="17">
        <v>6.90932698480997E-2</v>
      </c>
    </row>
    <row r="452" spans="2:90" x14ac:dyDescent="0.25"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</row>
    <row r="453" spans="2:90" x14ac:dyDescent="0.25">
      <c r="B453" s="6" t="s">
        <v>310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</row>
    <row r="454" spans="2:90" x14ac:dyDescent="0.25">
      <c r="B454" s="24" t="s">
        <v>113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</row>
    <row r="455" spans="2:90" x14ac:dyDescent="0.25">
      <c r="B455" t="s">
        <v>303</v>
      </c>
      <c r="C455" s="17">
        <v>2.4686037809478201E-2</v>
      </c>
      <c r="D455" s="17">
        <v>3.4026593962587302E-2</v>
      </c>
      <c r="E455" s="17">
        <v>1.6050571232269498E-2</v>
      </c>
      <c r="F455" s="17"/>
      <c r="G455" s="17">
        <v>7.2761280708337095E-2</v>
      </c>
      <c r="H455" s="17">
        <v>5.4895422474695497E-2</v>
      </c>
      <c r="I455" s="17">
        <v>2.1628163831502199E-2</v>
      </c>
      <c r="J455" s="17">
        <v>6.8309056560648899E-3</v>
      </c>
      <c r="K455" s="17">
        <v>1.04809476180329E-2</v>
      </c>
      <c r="L455" s="17">
        <v>5.7151005549879296E-3</v>
      </c>
      <c r="M455" s="17"/>
      <c r="N455" s="17">
        <v>3.5475206637358203E-2</v>
      </c>
      <c r="O455" s="17">
        <v>1.43862698558383E-2</v>
      </c>
      <c r="P455" s="17">
        <v>2.39502295379081E-2</v>
      </c>
      <c r="Q455" s="17">
        <v>2.47533825798208E-2</v>
      </c>
      <c r="R455" s="17"/>
      <c r="S455" s="17">
        <v>4.8268715305299199E-2</v>
      </c>
      <c r="T455" s="17">
        <v>1.7569094910853102E-2</v>
      </c>
      <c r="U455" s="17">
        <v>8.3429773797159008E-3</v>
      </c>
      <c r="V455" s="17">
        <v>1.0771170781521001E-2</v>
      </c>
      <c r="W455" s="17">
        <v>1.78561571084364E-2</v>
      </c>
      <c r="X455" s="17">
        <v>3.2823172858151103E-2</v>
      </c>
      <c r="Y455" s="17">
        <v>2.0281645004819802E-2</v>
      </c>
      <c r="Z455" s="17">
        <v>5.1353432583147202E-2</v>
      </c>
      <c r="AA455" s="17">
        <v>2.1238605739850001E-2</v>
      </c>
      <c r="AB455" s="17"/>
      <c r="AC455" s="17">
        <v>1.61033773663961E-2</v>
      </c>
      <c r="AD455" s="17">
        <v>2.8082447154386299E-2</v>
      </c>
      <c r="AE455" s="17">
        <v>2.5000628488597399E-2</v>
      </c>
      <c r="AF455" s="17"/>
      <c r="AG455" s="17">
        <v>2.3689256270522201E-2</v>
      </c>
      <c r="AH455" s="17">
        <v>5.6366332885709601E-2</v>
      </c>
      <c r="AI455" s="17">
        <v>1.9865510874782801E-2</v>
      </c>
      <c r="AJ455" s="17">
        <v>1.0176308544415501E-2</v>
      </c>
      <c r="AK455" s="17"/>
      <c r="AL455" s="17">
        <v>1.36252573485427E-2</v>
      </c>
      <c r="AM455" s="17">
        <v>2.2471707854507101E-2</v>
      </c>
      <c r="AN455" s="17">
        <v>2.4691870360621902E-2</v>
      </c>
      <c r="AO455" s="17">
        <v>6.0345368400019403E-2</v>
      </c>
      <c r="AP455" s="17">
        <v>5.7014925019169702E-2</v>
      </c>
      <c r="AQ455" s="17"/>
      <c r="AR455" s="17">
        <v>1.94455838286198E-2</v>
      </c>
      <c r="AS455" s="17">
        <v>2.3581403145997899E-2</v>
      </c>
      <c r="AT455" s="17">
        <v>2.2380119765227999E-2</v>
      </c>
      <c r="AU455" s="17">
        <v>1.95263464938168E-2</v>
      </c>
      <c r="AV455" s="17">
        <v>5.9431001525071199E-2</v>
      </c>
      <c r="AW455" s="17"/>
      <c r="AX455" s="17">
        <v>5.2013654140213597E-2</v>
      </c>
      <c r="AY455" s="17">
        <v>2.3687112688478101E-2</v>
      </c>
      <c r="AZ455" s="17">
        <v>1.2279741057364599E-2</v>
      </c>
      <c r="BA455" s="17">
        <v>7.7377995247167701E-3</v>
      </c>
      <c r="BB455" s="17">
        <v>1.3561113119574E-2</v>
      </c>
      <c r="BC455" s="17">
        <v>1.9876009926628999E-2</v>
      </c>
      <c r="BD455" s="17"/>
      <c r="BE455" s="17">
        <v>2.3460174582333501E-2</v>
      </c>
      <c r="BF455" s="17">
        <v>4.68613563337551E-2</v>
      </c>
      <c r="BG455" s="17">
        <v>5.45928793150568E-3</v>
      </c>
      <c r="BH455" s="17"/>
      <c r="BI455" s="17">
        <v>2.4622230282677099E-2</v>
      </c>
      <c r="BJ455" s="17">
        <v>2.4702237091869202E-2</v>
      </c>
      <c r="BK455" s="17"/>
      <c r="BL455" s="17">
        <v>2.5333533891175999E-2</v>
      </c>
      <c r="BM455" s="17">
        <v>3.0212623252142301E-2</v>
      </c>
      <c r="BN455" s="17">
        <v>1.8120592908458098E-2</v>
      </c>
      <c r="BO455" s="17">
        <v>2.3454083556547101E-2</v>
      </c>
      <c r="BP455" s="17">
        <v>2.2028938644198401E-2</v>
      </c>
      <c r="BQ455" s="17"/>
      <c r="BR455" s="17">
        <v>1.8701568503588499E-2</v>
      </c>
      <c r="BS455" s="17">
        <v>3.4988861195554E-2</v>
      </c>
      <c r="BT455" s="17">
        <v>7.4431099579050405E-2</v>
      </c>
      <c r="BU455" s="17">
        <v>6.5425981477015699E-2</v>
      </c>
      <c r="BV455" s="17"/>
      <c r="BW455" s="17">
        <v>2.21007499685071E-2</v>
      </c>
      <c r="BX455" s="17">
        <v>2.07458391367993E-2</v>
      </c>
      <c r="BY455" s="17">
        <v>2.0822068774891601E-2</v>
      </c>
      <c r="BZ455" s="17">
        <v>2.0855680507418001E-2</v>
      </c>
      <c r="CA455" s="17">
        <v>2.7193503968418999E-2</v>
      </c>
      <c r="CB455" s="17"/>
      <c r="CC455" s="17">
        <v>2.22461028924354E-2</v>
      </c>
      <c r="CD455" s="17">
        <v>3.1134769864577298E-2</v>
      </c>
      <c r="CE455" s="17">
        <v>3.20609736118821E-2</v>
      </c>
      <c r="CF455" s="17">
        <v>2.47800208041981E-2</v>
      </c>
      <c r="CG455" s="17">
        <v>2.2425779795931602E-2</v>
      </c>
      <c r="CH455" s="17">
        <v>4.84359392887267E-3</v>
      </c>
      <c r="CI455" s="17">
        <v>1.8196367343770101E-2</v>
      </c>
      <c r="CJ455" s="17">
        <v>1.68613629735655E-2</v>
      </c>
      <c r="CK455" s="17">
        <v>2.5842177114181901E-2</v>
      </c>
      <c r="CL455" s="17">
        <v>1.8210767425567102E-2</v>
      </c>
    </row>
    <row r="456" spans="2:90" x14ac:dyDescent="0.25">
      <c r="B456" t="s">
        <v>304</v>
      </c>
      <c r="C456" s="17">
        <v>0.13790606140679701</v>
      </c>
      <c r="D456" s="17">
        <v>0.15399019448102799</v>
      </c>
      <c r="E456" s="17">
        <v>0.12282476051555</v>
      </c>
      <c r="F456" s="17"/>
      <c r="G456" s="17">
        <v>0.27141863406629602</v>
      </c>
      <c r="H456" s="17">
        <v>0.26259186190049699</v>
      </c>
      <c r="I456" s="17">
        <v>0.16626449025789999</v>
      </c>
      <c r="J456" s="17">
        <v>8.2205113588691606E-2</v>
      </c>
      <c r="K456" s="17">
        <v>7.13159073404636E-2</v>
      </c>
      <c r="L456" s="17">
        <v>5.2651313054831499E-2</v>
      </c>
      <c r="M456" s="17"/>
      <c r="N456" s="17">
        <v>0.19219564187258001</v>
      </c>
      <c r="O456" s="17">
        <v>0.12817325767212101</v>
      </c>
      <c r="P456" s="17">
        <v>0.11475527243603301</v>
      </c>
      <c r="Q456" s="17">
        <v>0.10985496866354399</v>
      </c>
      <c r="R456" s="17"/>
      <c r="S456" s="17">
        <v>0.22254639205156401</v>
      </c>
      <c r="T456" s="17">
        <v>0.104136462621438</v>
      </c>
      <c r="U456" s="17">
        <v>0.10901064668920001</v>
      </c>
      <c r="V456" s="17">
        <v>0.12969031513680401</v>
      </c>
      <c r="W456" s="17">
        <v>0.11253622844276499</v>
      </c>
      <c r="X456" s="17">
        <v>0.13008688578389499</v>
      </c>
      <c r="Y456" s="17">
        <v>0.143261010165944</v>
      </c>
      <c r="Z456" s="17">
        <v>9.0771598410380502E-2</v>
      </c>
      <c r="AA456" s="17">
        <v>0.14444090540538501</v>
      </c>
      <c r="AB456" s="17"/>
      <c r="AC456" s="17">
        <v>9.3864005977433704E-2</v>
      </c>
      <c r="AD456" s="17">
        <v>0.14841874644379299</v>
      </c>
      <c r="AE456" s="17">
        <v>0.16689972485153801</v>
      </c>
      <c r="AF456" s="17"/>
      <c r="AG456" s="17">
        <v>0.145151753603766</v>
      </c>
      <c r="AH456" s="17">
        <v>0.237862279081204</v>
      </c>
      <c r="AI456" s="17">
        <v>0.12792650026732799</v>
      </c>
      <c r="AJ456" s="17">
        <v>8.4048229651760106E-2</v>
      </c>
      <c r="AK456" s="17"/>
      <c r="AL456" s="17">
        <v>9.6002608406619699E-2</v>
      </c>
      <c r="AM456" s="17">
        <v>0.114382918697264</v>
      </c>
      <c r="AN456" s="17">
        <v>0.17154914548106101</v>
      </c>
      <c r="AO456" s="17">
        <v>0.24010941073914099</v>
      </c>
      <c r="AP456" s="17">
        <v>0.27412914578247799</v>
      </c>
      <c r="AQ456" s="17"/>
      <c r="AR456" s="17">
        <v>0.105470753858318</v>
      </c>
      <c r="AS456" s="17">
        <v>0.11993097284487</v>
      </c>
      <c r="AT456" s="17">
        <v>0.13330286841372099</v>
      </c>
      <c r="AU456" s="17">
        <v>0.163780612913552</v>
      </c>
      <c r="AV456" s="17">
        <v>0.238059033739175</v>
      </c>
      <c r="AW456" s="17"/>
      <c r="AX456" s="17">
        <v>0.248154662924983</v>
      </c>
      <c r="AY456" s="17">
        <v>0.10037202076269</v>
      </c>
      <c r="AZ456" s="17">
        <v>0.117198338836558</v>
      </c>
      <c r="BA456" s="17">
        <v>0.10925283340641399</v>
      </c>
      <c r="BB456" s="17">
        <v>9.6865695191910406E-2</v>
      </c>
      <c r="BC456" s="17">
        <v>0.10305755544548301</v>
      </c>
      <c r="BD456" s="17"/>
      <c r="BE456" s="17">
        <v>0.143126286684364</v>
      </c>
      <c r="BF456" s="17">
        <v>0.21974591596876</v>
      </c>
      <c r="BG456" s="17">
        <v>5.7739565136137198E-2</v>
      </c>
      <c r="BH456" s="17"/>
      <c r="BI456" s="17">
        <v>0.105424643635155</v>
      </c>
      <c r="BJ456" s="17">
        <v>0.14615235593222101</v>
      </c>
      <c r="BK456" s="17"/>
      <c r="BL456" s="17">
        <v>0.108196415418628</v>
      </c>
      <c r="BM456" s="17">
        <v>0.147862643358808</v>
      </c>
      <c r="BN456" s="17">
        <v>0.15847972733760299</v>
      </c>
      <c r="BO456" s="17">
        <v>0.161202750352088</v>
      </c>
      <c r="BP456" s="17">
        <v>0.176017347558443</v>
      </c>
      <c r="BQ456" s="17"/>
      <c r="BR456" s="17">
        <v>0.11247551185536001</v>
      </c>
      <c r="BS456" s="17">
        <v>0.20557604611803099</v>
      </c>
      <c r="BT456" s="17">
        <v>0.32429131479939699</v>
      </c>
      <c r="BU456" s="17">
        <v>0.29743372189120099</v>
      </c>
      <c r="BV456" s="17"/>
      <c r="BW456" s="17">
        <v>0.13787200654043799</v>
      </c>
      <c r="BX456" s="17">
        <v>0.15038577629140501</v>
      </c>
      <c r="BY456" s="17">
        <v>0.13947144423477301</v>
      </c>
      <c r="BZ456" s="17">
        <v>0.117433347168069</v>
      </c>
      <c r="CA456" s="17">
        <v>0.13581105117126199</v>
      </c>
      <c r="CB456" s="17"/>
      <c r="CC456" s="17">
        <v>0.17590840285533699</v>
      </c>
      <c r="CD456" s="17">
        <v>0.14766125148400799</v>
      </c>
      <c r="CE456" s="17">
        <v>0.125988437086648</v>
      </c>
      <c r="CF456" s="17">
        <v>0.14932208319455401</v>
      </c>
      <c r="CG456" s="17">
        <v>0.15703931324276199</v>
      </c>
      <c r="CH456" s="17">
        <v>0.115380980130524</v>
      </c>
      <c r="CI456" s="17">
        <v>0.113169967553179</v>
      </c>
      <c r="CJ456" s="17">
        <v>0.12088396601317999</v>
      </c>
      <c r="CK456" s="17">
        <v>0.13170633108096699</v>
      </c>
      <c r="CL456" s="17">
        <v>0.117749387103742</v>
      </c>
    </row>
    <row r="457" spans="2:90" x14ac:dyDescent="0.25">
      <c r="B457" t="s">
        <v>305</v>
      </c>
      <c r="C457" s="17">
        <v>0.363913261678663</v>
      </c>
      <c r="D457" s="17">
        <v>0.37260612208652399</v>
      </c>
      <c r="E457" s="17">
        <v>0.35692619054758501</v>
      </c>
      <c r="F457" s="17"/>
      <c r="G457" s="17">
        <v>0.30180936564149802</v>
      </c>
      <c r="H457" s="17">
        <v>0.31332105373451802</v>
      </c>
      <c r="I457" s="17">
        <v>0.35289740828646099</v>
      </c>
      <c r="J457" s="17">
        <v>0.36409661151913603</v>
      </c>
      <c r="K457" s="17">
        <v>0.40080020233469699</v>
      </c>
      <c r="L457" s="17">
        <v>0.41102056280127802</v>
      </c>
      <c r="M457" s="17"/>
      <c r="N457" s="17">
        <v>0.365928836181869</v>
      </c>
      <c r="O457" s="17">
        <v>0.34478692147733803</v>
      </c>
      <c r="P457" s="17">
        <v>0.37717907173339199</v>
      </c>
      <c r="Q457" s="17">
        <v>0.37154623771515</v>
      </c>
      <c r="R457" s="17"/>
      <c r="S457" s="17">
        <v>0.34018992684664201</v>
      </c>
      <c r="T457" s="17">
        <v>0.37072803876376098</v>
      </c>
      <c r="U457" s="17">
        <v>0.383852260445462</v>
      </c>
      <c r="V457" s="17">
        <v>0.42199313941298799</v>
      </c>
      <c r="W457" s="17">
        <v>0.35271348106633299</v>
      </c>
      <c r="X457" s="17">
        <v>0.32172146484326403</v>
      </c>
      <c r="Y457" s="17">
        <v>0.34986317566792202</v>
      </c>
      <c r="Z457" s="17">
        <v>0.37974219340101001</v>
      </c>
      <c r="AA457" s="17">
        <v>0.36525047002891903</v>
      </c>
      <c r="AB457" s="17"/>
      <c r="AC457" s="17">
        <v>0.35669767828174298</v>
      </c>
      <c r="AD457" s="17">
        <v>0.39184997905524699</v>
      </c>
      <c r="AE457" s="17">
        <v>0.35832724818607797</v>
      </c>
      <c r="AF457" s="17"/>
      <c r="AG457" s="17">
        <v>0.39151635949184199</v>
      </c>
      <c r="AH457" s="17">
        <v>0.355707093223538</v>
      </c>
      <c r="AI457" s="17">
        <v>0.39523003822209102</v>
      </c>
      <c r="AJ457" s="17">
        <v>0.34060055825629798</v>
      </c>
      <c r="AK457" s="17"/>
      <c r="AL457" s="17">
        <v>0.37679958566476701</v>
      </c>
      <c r="AM457" s="17">
        <v>0.34016620506119799</v>
      </c>
      <c r="AN457" s="17">
        <v>0.373291376021326</v>
      </c>
      <c r="AO457" s="17">
        <v>0.34216556575370599</v>
      </c>
      <c r="AP457" s="17">
        <v>0.37057781405207701</v>
      </c>
      <c r="AQ457" s="17"/>
      <c r="AR457" s="17">
        <v>0.37008260825178302</v>
      </c>
      <c r="AS457" s="17">
        <v>0.376527976795896</v>
      </c>
      <c r="AT457" s="17">
        <v>0.35344202614946402</v>
      </c>
      <c r="AU457" s="17">
        <v>0.368637077345633</v>
      </c>
      <c r="AV457" s="17">
        <v>0.35975846664153999</v>
      </c>
      <c r="AW457" s="17"/>
      <c r="AX457" s="17">
        <v>0.33752607914549998</v>
      </c>
      <c r="AY457" s="17">
        <v>0.35696053905582098</v>
      </c>
      <c r="AZ457" s="17">
        <v>0.367981361586807</v>
      </c>
      <c r="BA457" s="17">
        <v>0.32247867286986698</v>
      </c>
      <c r="BB457" s="17">
        <v>0.47757818575669297</v>
      </c>
      <c r="BC457" s="17">
        <v>0.40269274878866301</v>
      </c>
      <c r="BD457" s="17"/>
      <c r="BE457" s="17">
        <v>0.35565391988837503</v>
      </c>
      <c r="BF457" s="17">
        <v>0.33684896139578402</v>
      </c>
      <c r="BG457" s="17">
        <v>0.39914011142838202</v>
      </c>
      <c r="BH457" s="17"/>
      <c r="BI457" s="17">
        <v>0.31827734779546502</v>
      </c>
      <c r="BJ457" s="17">
        <v>0.37549918411171201</v>
      </c>
      <c r="BK457" s="17"/>
      <c r="BL457" s="17">
        <v>0.383929339352653</v>
      </c>
      <c r="BM457" s="17">
        <v>0.34763929848450598</v>
      </c>
      <c r="BN457" s="17">
        <v>0.37039872281513703</v>
      </c>
      <c r="BO457" s="17">
        <v>0.37890734680247401</v>
      </c>
      <c r="BP457" s="17">
        <v>0.33890015431731502</v>
      </c>
      <c r="BQ457" s="17"/>
      <c r="BR457" s="17">
        <v>0.363462851415424</v>
      </c>
      <c r="BS457" s="17">
        <v>0.38422000001720702</v>
      </c>
      <c r="BT457" s="17">
        <v>0.38082919570080997</v>
      </c>
      <c r="BU457" s="17">
        <v>0.32108115151859501</v>
      </c>
      <c r="BV457" s="17"/>
      <c r="BW457" s="17">
        <v>0.400524954826881</v>
      </c>
      <c r="BX457" s="17">
        <v>0.36477404808117803</v>
      </c>
      <c r="BY457" s="17">
        <v>0.37714460182329501</v>
      </c>
      <c r="BZ457" s="17">
        <v>0.36699727891981099</v>
      </c>
      <c r="CA457" s="17">
        <v>0.32242855683459198</v>
      </c>
      <c r="CB457" s="17"/>
      <c r="CC457" s="17">
        <v>0.35036443641033699</v>
      </c>
      <c r="CD457" s="17">
        <v>0.29862987633768101</v>
      </c>
      <c r="CE457" s="17">
        <v>0.37379363133281002</v>
      </c>
      <c r="CF457" s="17">
        <v>0.35492613657352901</v>
      </c>
      <c r="CG457" s="17">
        <v>0.35220454506781201</v>
      </c>
      <c r="CH457" s="17">
        <v>0.370711835643872</v>
      </c>
      <c r="CI457" s="17">
        <v>0.39406187734950299</v>
      </c>
      <c r="CJ457" s="17">
        <v>0.38716309091970202</v>
      </c>
      <c r="CK457" s="17">
        <v>0.37592904799067001</v>
      </c>
      <c r="CL457" s="17">
        <v>0.425229246314478</v>
      </c>
    </row>
    <row r="458" spans="2:90" x14ac:dyDescent="0.25">
      <c r="B458" t="s">
        <v>306</v>
      </c>
      <c r="C458" s="17">
        <v>0.314977182397782</v>
      </c>
      <c r="D458" s="17">
        <v>0.30908930784621602</v>
      </c>
      <c r="E458" s="17">
        <v>0.32042657925215101</v>
      </c>
      <c r="F458" s="17"/>
      <c r="G458" s="17">
        <v>0.20501593828293499</v>
      </c>
      <c r="H458" s="17">
        <v>0.223290377336826</v>
      </c>
      <c r="I458" s="17">
        <v>0.30063197104045503</v>
      </c>
      <c r="J458" s="17">
        <v>0.36236589692212501</v>
      </c>
      <c r="K458" s="17">
        <v>0.34912391793312098</v>
      </c>
      <c r="L458" s="17">
        <v>0.383880181253625</v>
      </c>
      <c r="M458" s="17"/>
      <c r="N458" s="17">
        <v>0.29870467678406698</v>
      </c>
      <c r="O458" s="17">
        <v>0.33194385028755202</v>
      </c>
      <c r="P458" s="17">
        <v>0.32777629831503202</v>
      </c>
      <c r="Q458" s="17">
        <v>0.30105781991214298</v>
      </c>
      <c r="R458" s="17"/>
      <c r="S458" s="17">
        <v>0.242637766475744</v>
      </c>
      <c r="T458" s="17">
        <v>0.37367744430505401</v>
      </c>
      <c r="U458" s="17">
        <v>0.335115710492152</v>
      </c>
      <c r="V458" s="17">
        <v>0.26980577548283302</v>
      </c>
      <c r="W458" s="17">
        <v>0.33720564816201198</v>
      </c>
      <c r="X458" s="17">
        <v>0.3302204598688</v>
      </c>
      <c r="Y458" s="17">
        <v>0.33309494471224499</v>
      </c>
      <c r="Z458" s="17">
        <v>0.33630092616454998</v>
      </c>
      <c r="AA458" s="17">
        <v>0.302474401781609</v>
      </c>
      <c r="AB458" s="17"/>
      <c r="AC458" s="17">
        <v>0.36276322059326099</v>
      </c>
      <c r="AD458" s="17">
        <v>0.30081227173816499</v>
      </c>
      <c r="AE458" s="17">
        <v>0.26818822442713702</v>
      </c>
      <c r="AF458" s="17"/>
      <c r="AG458" s="17">
        <v>0.33293498782373498</v>
      </c>
      <c r="AH458" s="17">
        <v>0.24730060151297301</v>
      </c>
      <c r="AI458" s="17">
        <v>0.32766987535433101</v>
      </c>
      <c r="AJ458" s="17">
        <v>0.37159115831446199</v>
      </c>
      <c r="AK458" s="17"/>
      <c r="AL458" s="17">
        <v>0.34047707766061702</v>
      </c>
      <c r="AM458" s="17">
        <v>0.33824896913581498</v>
      </c>
      <c r="AN458" s="17">
        <v>0.28589857785606698</v>
      </c>
      <c r="AO458" s="17">
        <v>0.25611177316540001</v>
      </c>
      <c r="AP458" s="17">
        <v>0.226845786846016</v>
      </c>
      <c r="AQ458" s="17"/>
      <c r="AR458" s="17">
        <v>0.25737977367887699</v>
      </c>
      <c r="AS458" s="17">
        <v>0.32862066572273801</v>
      </c>
      <c r="AT458" s="17">
        <v>0.34243975558731998</v>
      </c>
      <c r="AU458" s="17">
        <v>0.29993268759276998</v>
      </c>
      <c r="AV458" s="17">
        <v>0.26519550453956198</v>
      </c>
      <c r="AW458" s="17"/>
      <c r="AX458" s="17">
        <v>0.22627346693500699</v>
      </c>
      <c r="AY458" s="17">
        <v>0.34597829133899799</v>
      </c>
      <c r="AZ458" s="17">
        <v>0.35390221270449401</v>
      </c>
      <c r="BA458" s="17">
        <v>0.37017033362568502</v>
      </c>
      <c r="BB458" s="17">
        <v>0.29104185436428998</v>
      </c>
      <c r="BC458" s="17">
        <v>0.30677452361687602</v>
      </c>
      <c r="BD458" s="17"/>
      <c r="BE458" s="17">
        <v>0.29948656527714601</v>
      </c>
      <c r="BF458" s="17">
        <v>0.27204454022486702</v>
      </c>
      <c r="BG458" s="17">
        <v>0.37774078913409997</v>
      </c>
      <c r="BH458" s="17"/>
      <c r="BI458" s="17">
        <v>0.328361749670875</v>
      </c>
      <c r="BJ458" s="17">
        <v>0.31157914464569703</v>
      </c>
      <c r="BK458" s="17"/>
      <c r="BL458" s="17">
        <v>0.35528007455288801</v>
      </c>
      <c r="BM458" s="17">
        <v>0.31307160156691799</v>
      </c>
      <c r="BN458" s="17">
        <v>0.26096136428460798</v>
      </c>
      <c r="BO458" s="17">
        <v>0.28612530223556099</v>
      </c>
      <c r="BP458" s="17">
        <v>0.27910843638676902</v>
      </c>
      <c r="BQ458" s="17"/>
      <c r="BR458" s="17">
        <v>0.34102075967628898</v>
      </c>
      <c r="BS458" s="17">
        <v>0.22464935360271601</v>
      </c>
      <c r="BT458" s="17">
        <v>0.124841149076026</v>
      </c>
      <c r="BU458" s="17">
        <v>0.20232979510334201</v>
      </c>
      <c r="BV458" s="17"/>
      <c r="BW458" s="17">
        <v>0.31186888272709101</v>
      </c>
      <c r="BX458" s="17">
        <v>0.335107557883148</v>
      </c>
      <c r="BY458" s="17">
        <v>0.30865308677359099</v>
      </c>
      <c r="BZ458" s="17">
        <v>0.31876907527384502</v>
      </c>
      <c r="CA458" s="17">
        <v>0.30851809160777099</v>
      </c>
      <c r="CB458" s="17"/>
      <c r="CC458" s="17">
        <v>0.25253035248245598</v>
      </c>
      <c r="CD458" s="17">
        <v>0.30578608209283398</v>
      </c>
      <c r="CE458" s="17">
        <v>0.33412021406827103</v>
      </c>
      <c r="CF458" s="17">
        <v>0.285679479492426</v>
      </c>
      <c r="CG458" s="17">
        <v>0.30839412427690699</v>
      </c>
      <c r="CH458" s="17">
        <v>0.34361185057022298</v>
      </c>
      <c r="CI458" s="17">
        <v>0.356631491012594</v>
      </c>
      <c r="CJ458" s="17">
        <v>0.35120063622493303</v>
      </c>
      <c r="CK458" s="17">
        <v>0.33317662424682998</v>
      </c>
      <c r="CL458" s="17">
        <v>0.30953685512728202</v>
      </c>
    </row>
    <row r="459" spans="2:90" x14ac:dyDescent="0.25">
      <c r="B459" t="s">
        <v>307</v>
      </c>
      <c r="C459" s="17">
        <v>9.5349863620618799E-2</v>
      </c>
      <c r="D459" s="17">
        <v>8.0320116283293205E-2</v>
      </c>
      <c r="E459" s="17">
        <v>0.109407054969113</v>
      </c>
      <c r="F459" s="17"/>
      <c r="G459" s="17">
        <v>6.6818545670002699E-2</v>
      </c>
      <c r="H459" s="17">
        <v>6.7630729620606497E-2</v>
      </c>
      <c r="I459" s="17">
        <v>0.103884266187223</v>
      </c>
      <c r="J459" s="17">
        <v>0.12278362880136399</v>
      </c>
      <c r="K459" s="17">
        <v>0.11754776017101499</v>
      </c>
      <c r="L459" s="17">
        <v>8.7672575577286804E-2</v>
      </c>
      <c r="M459" s="17"/>
      <c r="N459" s="17">
        <v>6.1254119808750999E-2</v>
      </c>
      <c r="O459" s="17">
        <v>0.10353830333910501</v>
      </c>
      <c r="P459" s="17">
        <v>0.11138563993065601</v>
      </c>
      <c r="Q459" s="17">
        <v>0.10914123734390099</v>
      </c>
      <c r="R459" s="17"/>
      <c r="S459" s="17">
        <v>7.6865415099638304E-2</v>
      </c>
      <c r="T459" s="17">
        <v>8.2878007611494303E-2</v>
      </c>
      <c r="U459" s="17">
        <v>0.102899644023645</v>
      </c>
      <c r="V459" s="17">
        <v>9.7602549199159394E-2</v>
      </c>
      <c r="W459" s="17">
        <v>0.105435767972632</v>
      </c>
      <c r="X459" s="17">
        <v>0.106633182215511</v>
      </c>
      <c r="Y459" s="17">
        <v>8.4585036803336205E-2</v>
      </c>
      <c r="Z459" s="17">
        <v>0.109010583074342</v>
      </c>
      <c r="AA459" s="17">
        <v>0.11266134596204801</v>
      </c>
      <c r="AB459" s="17"/>
      <c r="AC459" s="17">
        <v>0.12586259623596699</v>
      </c>
      <c r="AD459" s="17">
        <v>7.5988043555535997E-2</v>
      </c>
      <c r="AE459" s="17">
        <v>8.7092438177358705E-2</v>
      </c>
      <c r="AF459" s="17"/>
      <c r="AG459" s="17">
        <v>6.7804415185480693E-2</v>
      </c>
      <c r="AH459" s="17">
        <v>5.2910147199931597E-2</v>
      </c>
      <c r="AI459" s="17">
        <v>7.4792366608278205E-2</v>
      </c>
      <c r="AJ459" s="17">
        <v>0.161186827238087</v>
      </c>
      <c r="AK459" s="17"/>
      <c r="AL459" s="17">
        <v>0.109661672469439</v>
      </c>
      <c r="AM459" s="17">
        <v>0.104953304079779</v>
      </c>
      <c r="AN459" s="17">
        <v>8.5379938437066899E-2</v>
      </c>
      <c r="AO459" s="17">
        <v>5.01738660701571E-2</v>
      </c>
      <c r="AP459" s="17">
        <v>5.2845437986351503E-2</v>
      </c>
      <c r="AQ459" s="17"/>
      <c r="AR459" s="17">
        <v>0.120817421939175</v>
      </c>
      <c r="AS459" s="17">
        <v>9.5365373231776907E-2</v>
      </c>
      <c r="AT459" s="17">
        <v>9.7619691057940106E-2</v>
      </c>
      <c r="AU459" s="17">
        <v>9.7040237938332594E-2</v>
      </c>
      <c r="AV459" s="17">
        <v>5.2231335859058398E-2</v>
      </c>
      <c r="AW459" s="17"/>
      <c r="AX459" s="17">
        <v>8.04320157353733E-2</v>
      </c>
      <c r="AY459" s="17">
        <v>9.8985630369051003E-2</v>
      </c>
      <c r="AZ459" s="17">
        <v>9.8114230798483998E-2</v>
      </c>
      <c r="BA459" s="17">
        <v>0.122606585160217</v>
      </c>
      <c r="BB459" s="17">
        <v>6.6145616080628494E-2</v>
      </c>
      <c r="BC459" s="17">
        <v>0.105277038073518</v>
      </c>
      <c r="BD459" s="17"/>
      <c r="BE459" s="17">
        <v>9.4809823765062598E-2</v>
      </c>
      <c r="BF459" s="17">
        <v>8.5494011552036606E-2</v>
      </c>
      <c r="BG459" s="17">
        <v>0.10421986771871</v>
      </c>
      <c r="BH459" s="17"/>
      <c r="BI459" s="17">
        <v>0.14580969344205</v>
      </c>
      <c r="BJ459" s="17">
        <v>8.2539258451358996E-2</v>
      </c>
      <c r="BK459" s="17"/>
      <c r="BL459" s="17">
        <v>8.5513526501586307E-2</v>
      </c>
      <c r="BM459" s="17">
        <v>0.107518295830236</v>
      </c>
      <c r="BN459" s="17">
        <v>9.5341036894954101E-2</v>
      </c>
      <c r="BO459" s="17">
        <v>8.7366863118443203E-2</v>
      </c>
      <c r="BP459" s="17">
        <v>9.4492878141358705E-2</v>
      </c>
      <c r="BQ459" s="17"/>
      <c r="BR459" s="17">
        <v>0.103845272352794</v>
      </c>
      <c r="BS459" s="17">
        <v>5.9128491625516602E-2</v>
      </c>
      <c r="BT459" s="17">
        <v>2.6970591656896501E-2</v>
      </c>
      <c r="BU459" s="17">
        <v>6.4829317069981296E-2</v>
      </c>
      <c r="BV459" s="17"/>
      <c r="BW459" s="17">
        <v>7.5364741177204805E-2</v>
      </c>
      <c r="BX459" s="17">
        <v>7.0188003383153993E-2</v>
      </c>
      <c r="BY459" s="17">
        <v>9.4408385898225894E-2</v>
      </c>
      <c r="BZ459" s="17">
        <v>0.112668383537225</v>
      </c>
      <c r="CA459" s="17">
        <v>0.12640653159880999</v>
      </c>
      <c r="CB459" s="17"/>
      <c r="CC459" s="17">
        <v>0.12775024801680901</v>
      </c>
      <c r="CD459" s="17">
        <v>0.14333632285866499</v>
      </c>
      <c r="CE459" s="17">
        <v>6.6959910215367902E-2</v>
      </c>
      <c r="CF459" s="17">
        <v>0.11085893770639001</v>
      </c>
      <c r="CG459" s="17">
        <v>9.3517668342176896E-2</v>
      </c>
      <c r="CH459" s="17">
        <v>9.9946489587521101E-2</v>
      </c>
      <c r="CI459" s="17">
        <v>7.7828385096363403E-2</v>
      </c>
      <c r="CJ459" s="17">
        <v>9.3140070022275104E-2</v>
      </c>
      <c r="CK459" s="17">
        <v>8.0075559665486504E-2</v>
      </c>
      <c r="CL459" s="17">
        <v>6.3366301205700706E-2</v>
      </c>
    </row>
    <row r="460" spans="2:90" x14ac:dyDescent="0.25">
      <c r="B460" t="s">
        <v>163</v>
      </c>
      <c r="C460" s="17">
        <v>6.3167593086661297E-2</v>
      </c>
      <c r="D460" s="17">
        <v>4.9967665340351103E-2</v>
      </c>
      <c r="E460" s="17">
        <v>7.4364843483331805E-2</v>
      </c>
      <c r="F460" s="17"/>
      <c r="G460" s="17">
        <v>8.2176235630931002E-2</v>
      </c>
      <c r="H460" s="17">
        <v>7.8270554932858005E-2</v>
      </c>
      <c r="I460" s="17">
        <v>5.4693700396458697E-2</v>
      </c>
      <c r="J460" s="17">
        <v>6.1717843512618602E-2</v>
      </c>
      <c r="K460" s="17">
        <v>5.07312646026713E-2</v>
      </c>
      <c r="L460" s="17">
        <v>5.9060266757990199E-2</v>
      </c>
      <c r="M460" s="17"/>
      <c r="N460" s="17">
        <v>4.6441518715374899E-2</v>
      </c>
      <c r="O460" s="17">
        <v>7.7171397368045194E-2</v>
      </c>
      <c r="P460" s="17">
        <v>4.4953488046979101E-2</v>
      </c>
      <c r="Q460" s="17">
        <v>8.36463537854404E-2</v>
      </c>
      <c r="R460" s="17"/>
      <c r="S460" s="17">
        <v>6.9491784221112796E-2</v>
      </c>
      <c r="T460" s="17">
        <v>5.1010951787400498E-2</v>
      </c>
      <c r="U460" s="17">
        <v>6.0778760969825402E-2</v>
      </c>
      <c r="V460" s="17">
        <v>7.0137049986694996E-2</v>
      </c>
      <c r="W460" s="17">
        <v>7.4252717247821495E-2</v>
      </c>
      <c r="X460" s="17">
        <v>7.8514834430380098E-2</v>
      </c>
      <c r="Y460" s="17">
        <v>6.8914187645732594E-2</v>
      </c>
      <c r="Z460" s="17">
        <v>3.2821266366570602E-2</v>
      </c>
      <c r="AA460" s="17">
        <v>5.3934271082189698E-2</v>
      </c>
      <c r="AB460" s="17"/>
      <c r="AC460" s="17">
        <v>4.4709121545199203E-2</v>
      </c>
      <c r="AD460" s="17">
        <v>5.4848512052872903E-2</v>
      </c>
      <c r="AE460" s="17">
        <v>9.4491735869291799E-2</v>
      </c>
      <c r="AF460" s="17"/>
      <c r="AG460" s="17">
        <v>3.89032276246545E-2</v>
      </c>
      <c r="AH460" s="17">
        <v>4.9853546096643803E-2</v>
      </c>
      <c r="AI460" s="17">
        <v>5.4515708673189403E-2</v>
      </c>
      <c r="AJ460" s="17">
        <v>3.2396917994977098E-2</v>
      </c>
      <c r="AK460" s="17"/>
      <c r="AL460" s="17">
        <v>6.3433798450015094E-2</v>
      </c>
      <c r="AM460" s="17">
        <v>7.9776895171437906E-2</v>
      </c>
      <c r="AN460" s="17">
        <v>5.9189091843856602E-2</v>
      </c>
      <c r="AO460" s="17">
        <v>5.1094015871576998E-2</v>
      </c>
      <c r="AP460" s="17">
        <v>1.85868903139066E-2</v>
      </c>
      <c r="AQ460" s="17"/>
      <c r="AR460" s="17">
        <v>0.126803858443227</v>
      </c>
      <c r="AS460" s="17">
        <v>5.59736082587214E-2</v>
      </c>
      <c r="AT460" s="17">
        <v>5.0815539026326101E-2</v>
      </c>
      <c r="AU460" s="17">
        <v>5.1083037715896097E-2</v>
      </c>
      <c r="AV460" s="17">
        <v>2.5324657695593299E-2</v>
      </c>
      <c r="AW460" s="17"/>
      <c r="AX460" s="17">
        <v>5.5600121118923103E-2</v>
      </c>
      <c r="AY460" s="17">
        <v>7.4016405784961201E-2</v>
      </c>
      <c r="AZ460" s="17">
        <v>5.0524115016292601E-2</v>
      </c>
      <c r="BA460" s="17">
        <v>6.7753775413100695E-2</v>
      </c>
      <c r="BB460" s="17">
        <v>5.4807535486903099E-2</v>
      </c>
      <c r="BC460" s="17">
        <v>6.2322124148831697E-2</v>
      </c>
      <c r="BD460" s="17"/>
      <c r="BE460" s="17">
        <v>8.3463229802719502E-2</v>
      </c>
      <c r="BF460" s="17">
        <v>3.9005214524796397E-2</v>
      </c>
      <c r="BG460" s="17">
        <v>5.5700378651164298E-2</v>
      </c>
      <c r="BH460" s="17"/>
      <c r="BI460" s="17">
        <v>7.7504335173778E-2</v>
      </c>
      <c r="BJ460" s="17">
        <v>5.9527819767141402E-2</v>
      </c>
      <c r="BK460" s="17"/>
      <c r="BL460" s="17">
        <v>4.1747110283069301E-2</v>
      </c>
      <c r="BM460" s="17">
        <v>5.3695537507389403E-2</v>
      </c>
      <c r="BN460" s="17">
        <v>9.6698555759239899E-2</v>
      </c>
      <c r="BO460" s="17">
        <v>6.29436539348876E-2</v>
      </c>
      <c r="BP460" s="17">
        <v>8.9452244951915394E-2</v>
      </c>
      <c r="BQ460" s="17"/>
      <c r="BR460" s="17">
        <v>6.0494036196544303E-2</v>
      </c>
      <c r="BS460" s="17">
        <v>9.1437247440975006E-2</v>
      </c>
      <c r="BT460" s="17">
        <v>6.8636649187821003E-2</v>
      </c>
      <c r="BU460" s="17">
        <v>4.89000329398648E-2</v>
      </c>
      <c r="BV460" s="17"/>
      <c r="BW460" s="17">
        <v>5.2268664759877098E-2</v>
      </c>
      <c r="BX460" s="17">
        <v>5.8798775224315002E-2</v>
      </c>
      <c r="BY460" s="17">
        <v>5.9500412495222602E-2</v>
      </c>
      <c r="BZ460" s="17">
        <v>6.3276234593631506E-2</v>
      </c>
      <c r="CA460" s="17">
        <v>7.9642264819146505E-2</v>
      </c>
      <c r="CB460" s="17"/>
      <c r="CC460" s="17">
        <v>7.1200457342624701E-2</v>
      </c>
      <c r="CD460" s="17">
        <v>7.3451697362234697E-2</v>
      </c>
      <c r="CE460" s="17">
        <v>6.7076833685021806E-2</v>
      </c>
      <c r="CF460" s="17">
        <v>7.4433342228902397E-2</v>
      </c>
      <c r="CG460" s="17">
        <v>6.6418569274410796E-2</v>
      </c>
      <c r="CH460" s="17">
        <v>6.5505250138986698E-2</v>
      </c>
      <c r="CI460" s="17">
        <v>4.0111911644591297E-2</v>
      </c>
      <c r="CJ460" s="17">
        <v>3.07508738463441E-2</v>
      </c>
      <c r="CK460" s="17">
        <v>5.3270259901865298E-2</v>
      </c>
      <c r="CL460" s="17">
        <v>6.5907442823230702E-2</v>
      </c>
    </row>
    <row r="461" spans="2:90" x14ac:dyDescent="0.25"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</row>
    <row r="462" spans="2:90" x14ac:dyDescent="0.25">
      <c r="B462" s="6" t="s">
        <v>311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</row>
    <row r="463" spans="2:90" x14ac:dyDescent="0.25">
      <c r="B463" s="24" t="s">
        <v>113</v>
      </c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</row>
    <row r="464" spans="2:90" x14ac:dyDescent="0.25">
      <c r="B464" t="s">
        <v>303</v>
      </c>
      <c r="C464" s="17">
        <v>3.4850068783494802E-2</v>
      </c>
      <c r="D464" s="17">
        <v>4.1814659974467802E-2</v>
      </c>
      <c r="E464" s="17">
        <v>2.8482109059661101E-2</v>
      </c>
      <c r="F464" s="17"/>
      <c r="G464" s="17">
        <v>8.0272849698298399E-2</v>
      </c>
      <c r="H464" s="17">
        <v>7.9407238447241096E-2</v>
      </c>
      <c r="I464" s="17">
        <v>4.4328143203337098E-2</v>
      </c>
      <c r="J464" s="17">
        <v>9.4619746175414396E-3</v>
      </c>
      <c r="K464" s="17">
        <v>1.09317571038144E-2</v>
      </c>
      <c r="L464" s="17">
        <v>9.8639218057772395E-3</v>
      </c>
      <c r="M464" s="17"/>
      <c r="N464" s="17">
        <v>4.9771452713782999E-2</v>
      </c>
      <c r="O464" s="17">
        <v>2.9678587891282301E-2</v>
      </c>
      <c r="P464" s="17">
        <v>2.71321649849578E-2</v>
      </c>
      <c r="Q464" s="17">
        <v>3.1417783924000298E-2</v>
      </c>
      <c r="R464" s="17"/>
      <c r="S464" s="17">
        <v>8.1776192910473E-2</v>
      </c>
      <c r="T464" s="17">
        <v>1.34570670311114E-2</v>
      </c>
      <c r="U464" s="17">
        <v>1.0606528245903199E-2</v>
      </c>
      <c r="V464" s="17">
        <v>2.1362950223547301E-2</v>
      </c>
      <c r="W464" s="17">
        <v>4.0140362112459499E-2</v>
      </c>
      <c r="X464" s="17">
        <v>4.4115105163195202E-2</v>
      </c>
      <c r="Y464" s="17">
        <v>1.8058427668306998E-2</v>
      </c>
      <c r="Z464" s="17">
        <v>3.9020295477882702E-2</v>
      </c>
      <c r="AA464" s="17">
        <v>3.56993323567798E-2</v>
      </c>
      <c r="AB464" s="17"/>
      <c r="AC464" s="17">
        <v>2.6202664422050201E-2</v>
      </c>
      <c r="AD464" s="17">
        <v>3.8203796734178799E-2</v>
      </c>
      <c r="AE464" s="17">
        <v>4.2016016202285802E-2</v>
      </c>
      <c r="AF464" s="17"/>
      <c r="AG464" s="17">
        <v>3.4495762873435303E-2</v>
      </c>
      <c r="AH464" s="17">
        <v>7.7129716475627205E-2</v>
      </c>
      <c r="AI464" s="17">
        <v>2.3538929488948E-2</v>
      </c>
      <c r="AJ464" s="17">
        <v>1.5269625230093301E-2</v>
      </c>
      <c r="AK464" s="17"/>
      <c r="AL464" s="17">
        <v>1.2653317914151099E-2</v>
      </c>
      <c r="AM464" s="17">
        <v>2.76069121404224E-2</v>
      </c>
      <c r="AN464" s="17">
        <v>4.3241805656632402E-2</v>
      </c>
      <c r="AO464" s="17">
        <v>8.2688648411310503E-2</v>
      </c>
      <c r="AP464" s="17">
        <v>9.8915711385032301E-2</v>
      </c>
      <c r="AQ464" s="17"/>
      <c r="AR464" s="17">
        <v>3.4684929453444403E-2</v>
      </c>
      <c r="AS464" s="17">
        <v>2.6161638310841898E-2</v>
      </c>
      <c r="AT464" s="17">
        <v>2.0945530788822199E-2</v>
      </c>
      <c r="AU464" s="17">
        <v>4.0825723686619603E-2</v>
      </c>
      <c r="AV464" s="17">
        <v>9.9447967838475607E-2</v>
      </c>
      <c r="AW464" s="17"/>
      <c r="AX464" s="17">
        <v>8.9181377295435196E-2</v>
      </c>
      <c r="AY464" s="17">
        <v>2.2257071503682599E-2</v>
      </c>
      <c r="AZ464" s="17">
        <v>2.0533417313589802E-2</v>
      </c>
      <c r="BA464" s="17">
        <v>1.07283153283047E-2</v>
      </c>
      <c r="BB464" s="17">
        <v>1.75207857705958E-2</v>
      </c>
      <c r="BC464" s="17">
        <v>2.0073530577424999E-2</v>
      </c>
      <c r="BD464" s="17"/>
      <c r="BE464" s="17">
        <v>3.19908832161694E-2</v>
      </c>
      <c r="BF464" s="17">
        <v>6.9587426527701696E-2</v>
      </c>
      <c r="BG464" s="17">
        <v>5.5270916182692999E-3</v>
      </c>
      <c r="BH464" s="17"/>
      <c r="BI464" s="17">
        <v>2.6260594816488899E-2</v>
      </c>
      <c r="BJ464" s="17">
        <v>3.7030741211292302E-2</v>
      </c>
      <c r="BK464" s="17"/>
      <c r="BL464" s="17">
        <v>3.3768741882241701E-2</v>
      </c>
      <c r="BM464" s="17">
        <v>3.0528731590269299E-2</v>
      </c>
      <c r="BN464" s="17">
        <v>3.1561695026045299E-2</v>
      </c>
      <c r="BO464" s="17">
        <v>3.6404538787111501E-2</v>
      </c>
      <c r="BP464" s="17">
        <v>4.3693168935141302E-2</v>
      </c>
      <c r="BQ464" s="17"/>
      <c r="BR464" s="17">
        <v>2.4099915288509102E-2</v>
      </c>
      <c r="BS464" s="17">
        <v>6.3223161405669998E-2</v>
      </c>
      <c r="BT464" s="17">
        <v>0.12979966946649299</v>
      </c>
      <c r="BU464" s="17">
        <v>7.8374470804772403E-2</v>
      </c>
      <c r="BV464" s="17"/>
      <c r="BW464" s="17">
        <v>2.6887883179248399E-2</v>
      </c>
      <c r="BX464" s="17">
        <v>3.1930697207950803E-2</v>
      </c>
      <c r="BY464" s="17">
        <v>4.0740539533307203E-2</v>
      </c>
      <c r="BZ464" s="17">
        <v>2.0741826152395702E-2</v>
      </c>
      <c r="CA464" s="17">
        <v>4.2960994591591598E-2</v>
      </c>
      <c r="CB464" s="17"/>
      <c r="CC464" s="17">
        <v>4.4359504544832E-2</v>
      </c>
      <c r="CD464" s="17">
        <v>5.0408896539637399E-2</v>
      </c>
      <c r="CE464" s="17">
        <v>5.0969465247163899E-2</v>
      </c>
      <c r="CF464" s="17">
        <v>3.9096802532724698E-2</v>
      </c>
      <c r="CG464" s="17">
        <v>3.3001633917995203E-2</v>
      </c>
      <c r="CH464" s="17">
        <v>1.0319707357456E-2</v>
      </c>
      <c r="CI464" s="17">
        <v>2.7972586989181199E-2</v>
      </c>
      <c r="CJ464" s="17">
        <v>1.3913906411873799E-2</v>
      </c>
      <c r="CK464" s="17">
        <v>2.0230914106551201E-2</v>
      </c>
      <c r="CL464" s="17">
        <v>2.5896506702156201E-2</v>
      </c>
    </row>
    <row r="465" spans="2:90" x14ac:dyDescent="0.25">
      <c r="B465" t="s">
        <v>304</v>
      </c>
      <c r="C465" s="17">
        <v>0.156498430244353</v>
      </c>
      <c r="D465" s="17">
        <v>0.15706257994154099</v>
      </c>
      <c r="E465" s="17">
        <v>0.15582383836809</v>
      </c>
      <c r="F465" s="17"/>
      <c r="G465" s="17">
        <v>0.20983707166180099</v>
      </c>
      <c r="H465" s="17">
        <v>0.259951402199884</v>
      </c>
      <c r="I465" s="17">
        <v>0.18127627362204701</v>
      </c>
      <c r="J465" s="17">
        <v>0.115126107004174</v>
      </c>
      <c r="K465" s="17">
        <v>0.105037652444625</v>
      </c>
      <c r="L465" s="17">
        <v>0.104575193726703</v>
      </c>
      <c r="M465" s="17"/>
      <c r="N465" s="17">
        <v>0.20212194729408001</v>
      </c>
      <c r="O465" s="17">
        <v>0.14783271424883099</v>
      </c>
      <c r="P465" s="17">
        <v>0.144263680852554</v>
      </c>
      <c r="Q465" s="17">
        <v>0.128359832930005</v>
      </c>
      <c r="R465" s="17"/>
      <c r="S465" s="17">
        <v>0.22427819063749299</v>
      </c>
      <c r="T465" s="17">
        <v>0.15622147794396901</v>
      </c>
      <c r="U465" s="17">
        <v>0.108291435621564</v>
      </c>
      <c r="V465" s="17">
        <v>0.13927939002603401</v>
      </c>
      <c r="W465" s="17">
        <v>0.13988836437359101</v>
      </c>
      <c r="X465" s="17">
        <v>0.115501503443016</v>
      </c>
      <c r="Y465" s="17">
        <v>0.170306018705463</v>
      </c>
      <c r="Z465" s="17">
        <v>0.106951628066992</v>
      </c>
      <c r="AA465" s="17">
        <v>0.17954250000598501</v>
      </c>
      <c r="AB465" s="17"/>
      <c r="AC465" s="17">
        <v>0.116506142524121</v>
      </c>
      <c r="AD465" s="17">
        <v>0.178695944349376</v>
      </c>
      <c r="AE465" s="17">
        <v>0.179861112941754</v>
      </c>
      <c r="AF465" s="17"/>
      <c r="AG465" s="17">
        <v>0.180205038950882</v>
      </c>
      <c r="AH465" s="17">
        <v>0.23704086956491499</v>
      </c>
      <c r="AI465" s="17">
        <v>0.130806190190875</v>
      </c>
      <c r="AJ465" s="17">
        <v>0.105082568880842</v>
      </c>
      <c r="AK465" s="17"/>
      <c r="AL465" s="17">
        <v>0.107570249494918</v>
      </c>
      <c r="AM465" s="17">
        <v>0.139064816520198</v>
      </c>
      <c r="AN465" s="17">
        <v>0.183637902065515</v>
      </c>
      <c r="AO465" s="17">
        <v>0.29189536698559299</v>
      </c>
      <c r="AP465" s="17">
        <v>0.19662561244008001</v>
      </c>
      <c r="AQ465" s="17"/>
      <c r="AR465" s="17">
        <v>0.11977425563494799</v>
      </c>
      <c r="AS465" s="17">
        <v>0.146095469613925</v>
      </c>
      <c r="AT465" s="17">
        <v>0.14948044902027699</v>
      </c>
      <c r="AU465" s="17">
        <v>0.17529461066228599</v>
      </c>
      <c r="AV465" s="17">
        <v>0.253358429322249</v>
      </c>
      <c r="AW465" s="17"/>
      <c r="AX465" s="17">
        <v>0.23672520070142999</v>
      </c>
      <c r="AY465" s="17">
        <v>0.13545714603793399</v>
      </c>
      <c r="AZ465" s="17">
        <v>0.126813288844669</v>
      </c>
      <c r="BA465" s="17">
        <v>0.13599665821516699</v>
      </c>
      <c r="BB465" s="17">
        <v>0.12765021803983401</v>
      </c>
      <c r="BC465" s="17">
        <v>0.12654065277455301</v>
      </c>
      <c r="BD465" s="17"/>
      <c r="BE465" s="17">
        <v>0.15620360573195899</v>
      </c>
      <c r="BF465" s="17">
        <v>0.22409653374160199</v>
      </c>
      <c r="BG465" s="17">
        <v>9.62399474892532E-2</v>
      </c>
      <c r="BH465" s="17"/>
      <c r="BI465" s="17">
        <v>0.109773707114054</v>
      </c>
      <c r="BJ465" s="17">
        <v>0.168360776625296</v>
      </c>
      <c r="BK465" s="17"/>
      <c r="BL465" s="17">
        <v>0.145612509475262</v>
      </c>
      <c r="BM465" s="17">
        <v>0.169341602173782</v>
      </c>
      <c r="BN465" s="17">
        <v>0.13358591900658401</v>
      </c>
      <c r="BO465" s="17">
        <v>0.13641084485173599</v>
      </c>
      <c r="BP465" s="17">
        <v>0.190558455533063</v>
      </c>
      <c r="BQ465" s="17"/>
      <c r="BR465" s="17">
        <v>0.135482927322747</v>
      </c>
      <c r="BS465" s="17">
        <v>0.22104776556158801</v>
      </c>
      <c r="BT465" s="17">
        <v>0.30638282920114901</v>
      </c>
      <c r="BU465" s="17">
        <v>0.280456223844256</v>
      </c>
      <c r="BV465" s="17"/>
      <c r="BW465" s="17">
        <v>0.174620310314786</v>
      </c>
      <c r="BX465" s="17">
        <v>0.176815230222959</v>
      </c>
      <c r="BY465" s="17">
        <v>0.14101551429973699</v>
      </c>
      <c r="BZ465" s="17">
        <v>0.13816565229140201</v>
      </c>
      <c r="CA465" s="17">
        <v>0.154023041695665</v>
      </c>
      <c r="CB465" s="17"/>
      <c r="CC465" s="17">
        <v>0.172416727018779</v>
      </c>
      <c r="CD465" s="17">
        <v>0.155394336851262</v>
      </c>
      <c r="CE465" s="17">
        <v>0.159990970205167</v>
      </c>
      <c r="CF465" s="17">
        <v>0.164141248737395</v>
      </c>
      <c r="CG465" s="17">
        <v>0.17272459135839999</v>
      </c>
      <c r="CH465" s="17">
        <v>0.12033984854664501</v>
      </c>
      <c r="CI465" s="17">
        <v>0.148503478931858</v>
      </c>
      <c r="CJ465" s="17">
        <v>0.15098834105284201</v>
      </c>
      <c r="CK465" s="17">
        <v>0.16619531545757699</v>
      </c>
      <c r="CL465" s="17">
        <v>0.15248443640717299</v>
      </c>
    </row>
    <row r="466" spans="2:90" x14ac:dyDescent="0.25">
      <c r="B466" t="s">
        <v>305</v>
      </c>
      <c r="C466" s="17">
        <v>0.44990713994357301</v>
      </c>
      <c r="D466" s="17">
        <v>0.46832783361281799</v>
      </c>
      <c r="E466" s="17">
        <v>0.43356385937270697</v>
      </c>
      <c r="F466" s="17"/>
      <c r="G466" s="17">
        <v>0.35495526185975201</v>
      </c>
      <c r="H466" s="17">
        <v>0.35189836675811498</v>
      </c>
      <c r="I466" s="17">
        <v>0.40505783497123299</v>
      </c>
      <c r="J466" s="17">
        <v>0.45595306453312701</v>
      </c>
      <c r="K466" s="17">
        <v>0.52168710467213297</v>
      </c>
      <c r="L466" s="17">
        <v>0.54192230318592405</v>
      </c>
      <c r="M466" s="17"/>
      <c r="N466" s="17">
        <v>0.47506835679813098</v>
      </c>
      <c r="O466" s="17">
        <v>0.44431681767380699</v>
      </c>
      <c r="P466" s="17">
        <v>0.44099498434589002</v>
      </c>
      <c r="Q466" s="17">
        <v>0.43225026766572699</v>
      </c>
      <c r="R466" s="17"/>
      <c r="S466" s="17">
        <v>0.40839101769661201</v>
      </c>
      <c r="T466" s="17">
        <v>0.501440899054582</v>
      </c>
      <c r="U466" s="17">
        <v>0.51915627626596506</v>
      </c>
      <c r="V466" s="17">
        <v>0.48012713562387299</v>
      </c>
      <c r="W466" s="17">
        <v>0.46288842648538903</v>
      </c>
      <c r="X466" s="17">
        <v>0.40443363510996899</v>
      </c>
      <c r="Y466" s="17">
        <v>0.44379165433732998</v>
      </c>
      <c r="Z466" s="17">
        <v>0.43682270069010698</v>
      </c>
      <c r="AA466" s="17">
        <v>0.39299950324101102</v>
      </c>
      <c r="AB466" s="17"/>
      <c r="AC466" s="17">
        <v>0.47304750532119599</v>
      </c>
      <c r="AD466" s="17">
        <v>0.451894906971962</v>
      </c>
      <c r="AE466" s="17">
        <v>0.448350049898112</v>
      </c>
      <c r="AF466" s="17"/>
      <c r="AG466" s="17">
        <v>0.50560629127492696</v>
      </c>
      <c r="AH466" s="17">
        <v>0.40317776786875997</v>
      </c>
      <c r="AI466" s="17">
        <v>0.52398061023343101</v>
      </c>
      <c r="AJ466" s="17">
        <v>0.42976705535745702</v>
      </c>
      <c r="AK466" s="17"/>
      <c r="AL466" s="17">
        <v>0.46979654765414403</v>
      </c>
      <c r="AM466" s="17">
        <v>0.42473553251596702</v>
      </c>
      <c r="AN466" s="17">
        <v>0.464701411592014</v>
      </c>
      <c r="AO466" s="17">
        <v>0.38897026210219499</v>
      </c>
      <c r="AP466" s="17">
        <v>0.45260287964854901</v>
      </c>
      <c r="AQ466" s="17"/>
      <c r="AR466" s="17">
        <v>0.415992129762211</v>
      </c>
      <c r="AS466" s="17">
        <v>0.43740818701996398</v>
      </c>
      <c r="AT466" s="17">
        <v>0.46603822232328102</v>
      </c>
      <c r="AU466" s="17">
        <v>0.46102360164782402</v>
      </c>
      <c r="AV466" s="17">
        <v>0.44338998711127198</v>
      </c>
      <c r="AW466" s="17"/>
      <c r="AX466" s="17">
        <v>0.37409076747336401</v>
      </c>
      <c r="AY466" s="17">
        <v>0.46887623022740699</v>
      </c>
      <c r="AZ466" s="17">
        <v>0.45657935793033899</v>
      </c>
      <c r="BA466" s="17">
        <v>0.43442507955675302</v>
      </c>
      <c r="BB466" s="17">
        <v>0.53010629217615801</v>
      </c>
      <c r="BC466" s="17">
        <v>0.53460114999044495</v>
      </c>
      <c r="BD466" s="17"/>
      <c r="BE466" s="17">
        <v>0.44530637187424199</v>
      </c>
      <c r="BF466" s="17">
        <v>0.38724083849113899</v>
      </c>
      <c r="BG466" s="17">
        <v>0.51775993364990902</v>
      </c>
      <c r="BH466" s="17"/>
      <c r="BI466" s="17">
        <v>0.39995712012688001</v>
      </c>
      <c r="BJ466" s="17">
        <v>0.46258831592717797</v>
      </c>
      <c r="BK466" s="17"/>
      <c r="BL466" s="17">
        <v>0.51128910031644403</v>
      </c>
      <c r="BM466" s="17">
        <v>0.44875353648266098</v>
      </c>
      <c r="BN466" s="17">
        <v>0.40479614306637601</v>
      </c>
      <c r="BO466" s="17">
        <v>0.36640536867891699</v>
      </c>
      <c r="BP466" s="17">
        <v>0.40285205117182199</v>
      </c>
      <c r="BQ466" s="17"/>
      <c r="BR466" s="17">
        <v>0.46568571198660003</v>
      </c>
      <c r="BS466" s="17">
        <v>0.39444068465584697</v>
      </c>
      <c r="BT466" s="17">
        <v>0.36046333031590599</v>
      </c>
      <c r="BU466" s="17">
        <v>0.35361739547662402</v>
      </c>
      <c r="BV466" s="17"/>
      <c r="BW466" s="17">
        <v>0.51683684457948598</v>
      </c>
      <c r="BX466" s="17">
        <v>0.45051187107474699</v>
      </c>
      <c r="BY466" s="17">
        <v>0.48018154926040302</v>
      </c>
      <c r="BZ466" s="17">
        <v>0.43567256661113202</v>
      </c>
      <c r="CA466" s="17">
        <v>0.37540801556026798</v>
      </c>
      <c r="CB466" s="17"/>
      <c r="CC466" s="17">
        <v>0.36588913229353298</v>
      </c>
      <c r="CD466" s="17">
        <v>0.36210961085269799</v>
      </c>
      <c r="CE466" s="17">
        <v>0.40786179139922701</v>
      </c>
      <c r="CF466" s="17">
        <v>0.38531733186952399</v>
      </c>
      <c r="CG466" s="17">
        <v>0.47747071233669303</v>
      </c>
      <c r="CH466" s="17">
        <v>0.48430347025912202</v>
      </c>
      <c r="CI466" s="17">
        <v>0.48744936422929003</v>
      </c>
      <c r="CJ466" s="17">
        <v>0.52370815951007599</v>
      </c>
      <c r="CK466" s="17">
        <v>0.55556243430352303</v>
      </c>
      <c r="CL466" s="17">
        <v>0.50409553463661405</v>
      </c>
    </row>
    <row r="467" spans="2:90" x14ac:dyDescent="0.25">
      <c r="B467" t="s">
        <v>306</v>
      </c>
      <c r="C467" s="17">
        <v>0.216464935991692</v>
      </c>
      <c r="D467" s="17">
        <v>0.21783709949636701</v>
      </c>
      <c r="E467" s="17">
        <v>0.21570004318223299</v>
      </c>
      <c r="F467" s="17"/>
      <c r="G467" s="17">
        <v>0.19899163994052199</v>
      </c>
      <c r="H467" s="17">
        <v>0.184908524632655</v>
      </c>
      <c r="I467" s="17">
        <v>0.20984628879374401</v>
      </c>
      <c r="J467" s="17">
        <v>0.238261828472591</v>
      </c>
      <c r="K467" s="17">
        <v>0.217624548696529</v>
      </c>
      <c r="L467" s="17">
        <v>0.23550682483868701</v>
      </c>
      <c r="M467" s="17"/>
      <c r="N467" s="17">
        <v>0.18038737602514399</v>
      </c>
      <c r="O467" s="17">
        <v>0.21374041341907599</v>
      </c>
      <c r="P467" s="17">
        <v>0.242059970257406</v>
      </c>
      <c r="Q467" s="17">
        <v>0.237705972993872</v>
      </c>
      <c r="R467" s="17"/>
      <c r="S467" s="17">
        <v>0.15972712636000799</v>
      </c>
      <c r="T467" s="17">
        <v>0.21122634887588199</v>
      </c>
      <c r="U467" s="17">
        <v>0.21861045915733399</v>
      </c>
      <c r="V467" s="17">
        <v>0.21299771788498201</v>
      </c>
      <c r="W467" s="17">
        <v>0.23756944732267901</v>
      </c>
      <c r="X467" s="17">
        <v>0.26459755976198002</v>
      </c>
      <c r="Y467" s="17">
        <v>0.21287591793684699</v>
      </c>
      <c r="Z467" s="17">
        <v>0.26839951440170001</v>
      </c>
      <c r="AA467" s="17">
        <v>0.22329949282889799</v>
      </c>
      <c r="AB467" s="17"/>
      <c r="AC467" s="17">
        <v>0.2287480769086</v>
      </c>
      <c r="AD467" s="17">
        <v>0.220568356453055</v>
      </c>
      <c r="AE467" s="17">
        <v>0.173620357657436</v>
      </c>
      <c r="AF467" s="17"/>
      <c r="AG467" s="17">
        <v>0.19084640706476699</v>
      </c>
      <c r="AH467" s="17">
        <v>0.175810552660594</v>
      </c>
      <c r="AI467" s="17">
        <v>0.22582779014545901</v>
      </c>
      <c r="AJ467" s="17">
        <v>0.266988336998707</v>
      </c>
      <c r="AK467" s="17"/>
      <c r="AL467" s="17">
        <v>0.26409937979745401</v>
      </c>
      <c r="AM467" s="17">
        <v>0.23547417423405201</v>
      </c>
      <c r="AN467" s="17">
        <v>0.178700211931485</v>
      </c>
      <c r="AO467" s="17">
        <v>0.14438226805534701</v>
      </c>
      <c r="AP467" s="17">
        <v>0.171349400619668</v>
      </c>
      <c r="AQ467" s="17"/>
      <c r="AR467" s="17">
        <v>0.206708082701761</v>
      </c>
      <c r="AS467" s="17">
        <v>0.25014724123649401</v>
      </c>
      <c r="AT467" s="17">
        <v>0.23489450454187299</v>
      </c>
      <c r="AU467" s="17">
        <v>0.18908393015990599</v>
      </c>
      <c r="AV467" s="17">
        <v>0.14632757991461101</v>
      </c>
      <c r="AW467" s="17"/>
      <c r="AX467" s="17">
        <v>0.184572972895614</v>
      </c>
      <c r="AY467" s="17">
        <v>0.21767908991350901</v>
      </c>
      <c r="AZ467" s="17">
        <v>0.242755138120377</v>
      </c>
      <c r="BA467" s="17">
        <v>0.24836804386344999</v>
      </c>
      <c r="BB467" s="17">
        <v>0.21059427885227799</v>
      </c>
      <c r="BC467" s="17">
        <v>0.19365096595881101</v>
      </c>
      <c r="BD467" s="17"/>
      <c r="BE467" s="17">
        <v>0.20995939623930501</v>
      </c>
      <c r="BF467" s="17">
        <v>0.20265948283233401</v>
      </c>
      <c r="BG467" s="17">
        <v>0.23805241524708701</v>
      </c>
      <c r="BH467" s="17"/>
      <c r="BI467" s="17">
        <v>0.26513077215312802</v>
      </c>
      <c r="BJ467" s="17">
        <v>0.204109785082498</v>
      </c>
      <c r="BK467" s="17"/>
      <c r="BL467" s="17">
        <v>0.205197109256779</v>
      </c>
      <c r="BM467" s="17">
        <v>0.21673310758245101</v>
      </c>
      <c r="BN467" s="17">
        <v>0.244597601951273</v>
      </c>
      <c r="BO467" s="17">
        <v>0.274542330264191</v>
      </c>
      <c r="BP467" s="17">
        <v>0.19999214993120701</v>
      </c>
      <c r="BQ467" s="17"/>
      <c r="BR467" s="17">
        <v>0.22772945252955301</v>
      </c>
      <c r="BS467" s="17">
        <v>0.18775544702412</v>
      </c>
      <c r="BT467" s="17">
        <v>0.10642762809074</v>
      </c>
      <c r="BU467" s="17">
        <v>0.18158182563740999</v>
      </c>
      <c r="BV467" s="17"/>
      <c r="BW467" s="17">
        <v>0.18486557853107199</v>
      </c>
      <c r="BX467" s="17">
        <v>0.22564077008856601</v>
      </c>
      <c r="BY467" s="17">
        <v>0.198287608927084</v>
      </c>
      <c r="BZ467" s="17">
        <v>0.240480455044396</v>
      </c>
      <c r="CA467" s="17">
        <v>0.23801681175279299</v>
      </c>
      <c r="CB467" s="17"/>
      <c r="CC467" s="17">
        <v>0.225866119323719</v>
      </c>
      <c r="CD467" s="17">
        <v>0.23250244260626601</v>
      </c>
      <c r="CE467" s="17">
        <v>0.23277028008262299</v>
      </c>
      <c r="CF467" s="17">
        <v>0.24796346414784501</v>
      </c>
      <c r="CG467" s="17">
        <v>0.19971013237990201</v>
      </c>
      <c r="CH467" s="17">
        <v>0.204983372408647</v>
      </c>
      <c r="CI467" s="17">
        <v>0.236705796433438</v>
      </c>
      <c r="CJ467" s="17">
        <v>0.21179670419465599</v>
      </c>
      <c r="CK467" s="17">
        <v>0.160598136701953</v>
      </c>
      <c r="CL467" s="17">
        <v>0.22593136237844</v>
      </c>
    </row>
    <row r="468" spans="2:90" x14ac:dyDescent="0.25">
      <c r="B468" t="s">
        <v>307</v>
      </c>
      <c r="C468" s="17">
        <v>9.0287423655035601E-2</v>
      </c>
      <c r="D468" s="17">
        <v>7.2391089263557501E-2</v>
      </c>
      <c r="E468" s="17">
        <v>0.10682182006995899</v>
      </c>
      <c r="F468" s="17"/>
      <c r="G468" s="17">
        <v>9.1426714845557103E-2</v>
      </c>
      <c r="H468" s="17">
        <v>7.2134924526229702E-2</v>
      </c>
      <c r="I468" s="17">
        <v>0.103020182919802</v>
      </c>
      <c r="J468" s="17">
        <v>0.12555614577885801</v>
      </c>
      <c r="K468" s="17">
        <v>9.7986195107552201E-2</v>
      </c>
      <c r="L468" s="17">
        <v>6.3691566368465694E-2</v>
      </c>
      <c r="M468" s="17"/>
      <c r="N468" s="17">
        <v>5.8480276531927798E-2</v>
      </c>
      <c r="O468" s="17">
        <v>9.9047799478718099E-2</v>
      </c>
      <c r="P468" s="17">
        <v>0.103122951758802</v>
      </c>
      <c r="Q468" s="17">
        <v>0.103753081265915</v>
      </c>
      <c r="R468" s="17"/>
      <c r="S468" s="17">
        <v>7.3310965544069698E-2</v>
      </c>
      <c r="T468" s="17">
        <v>7.2758759318806196E-2</v>
      </c>
      <c r="U468" s="17">
        <v>8.6285943639405102E-2</v>
      </c>
      <c r="V468" s="17">
        <v>9.7400625644230396E-2</v>
      </c>
      <c r="W468" s="17">
        <v>6.2072586599058899E-2</v>
      </c>
      <c r="X468" s="17">
        <v>0.109422115577311</v>
      </c>
      <c r="Y468" s="17">
        <v>9.5601384459528996E-2</v>
      </c>
      <c r="Z468" s="17">
        <v>0.117833829581175</v>
      </c>
      <c r="AA468" s="17">
        <v>0.118887867116478</v>
      </c>
      <c r="AB468" s="17"/>
      <c r="AC468" s="17">
        <v>0.11010879137936</v>
      </c>
      <c r="AD468" s="17">
        <v>6.8863690450040801E-2</v>
      </c>
      <c r="AE468" s="17">
        <v>9.2911334112283597E-2</v>
      </c>
      <c r="AF468" s="17"/>
      <c r="AG468" s="17">
        <v>5.2451586307104801E-2</v>
      </c>
      <c r="AH468" s="17">
        <v>6.8496533694984096E-2</v>
      </c>
      <c r="AI468" s="17">
        <v>5.1246718413381402E-2</v>
      </c>
      <c r="AJ468" s="17">
        <v>0.154338361380707</v>
      </c>
      <c r="AK468" s="17"/>
      <c r="AL468" s="17">
        <v>9.1198688445720599E-2</v>
      </c>
      <c r="AM468" s="17">
        <v>0.10553212496384</v>
      </c>
      <c r="AN468" s="17">
        <v>7.8235216722391296E-2</v>
      </c>
      <c r="AO468" s="17">
        <v>6.2712907504230198E-2</v>
      </c>
      <c r="AP468" s="17">
        <v>3.1392928389510202E-2</v>
      </c>
      <c r="AQ468" s="17"/>
      <c r="AR468" s="17">
        <v>0.11730562064364999</v>
      </c>
      <c r="AS468" s="17">
        <v>8.9890648544792007E-2</v>
      </c>
      <c r="AT468" s="17">
        <v>9.0857671426664094E-2</v>
      </c>
      <c r="AU468" s="17">
        <v>9.7518756175575996E-2</v>
      </c>
      <c r="AV468" s="17">
        <v>3.8549824455931199E-2</v>
      </c>
      <c r="AW468" s="17"/>
      <c r="AX468" s="17">
        <v>7.1293871421163196E-2</v>
      </c>
      <c r="AY468" s="17">
        <v>0.103025310475042</v>
      </c>
      <c r="AZ468" s="17">
        <v>9.9946883294339997E-2</v>
      </c>
      <c r="BA468" s="17">
        <v>0.10232672587874</v>
      </c>
      <c r="BB468" s="17">
        <v>6.7763988661024899E-2</v>
      </c>
      <c r="BC468" s="17">
        <v>8.6907502174463802E-2</v>
      </c>
      <c r="BD468" s="17"/>
      <c r="BE468" s="17">
        <v>8.6373942227496295E-2</v>
      </c>
      <c r="BF468" s="17">
        <v>8.5163525787410294E-2</v>
      </c>
      <c r="BG468" s="17">
        <v>9.9679922390770503E-2</v>
      </c>
      <c r="BH468" s="17"/>
      <c r="BI468" s="17">
        <v>0.141717727204272</v>
      </c>
      <c r="BJ468" s="17">
        <v>7.7230437239583699E-2</v>
      </c>
      <c r="BK468" s="17"/>
      <c r="BL468" s="17">
        <v>6.7035181853426495E-2</v>
      </c>
      <c r="BM468" s="17">
        <v>8.9303506191891494E-2</v>
      </c>
      <c r="BN468" s="17">
        <v>0.13075283929221801</v>
      </c>
      <c r="BO468" s="17">
        <v>0.14151640919098499</v>
      </c>
      <c r="BP468" s="17">
        <v>9.3467488004947294E-2</v>
      </c>
      <c r="BQ468" s="17"/>
      <c r="BR468" s="17">
        <v>9.6764743333620507E-2</v>
      </c>
      <c r="BS468" s="17">
        <v>6.6279483144946999E-2</v>
      </c>
      <c r="BT468" s="17">
        <v>4.1152825561230899E-2</v>
      </c>
      <c r="BU468" s="17">
        <v>5.9797817015526902E-2</v>
      </c>
      <c r="BV468" s="17"/>
      <c r="BW468" s="17">
        <v>5.5193993674686699E-2</v>
      </c>
      <c r="BX468" s="17">
        <v>6.9832405724722102E-2</v>
      </c>
      <c r="BY468" s="17">
        <v>8.3910013481629797E-2</v>
      </c>
      <c r="BZ468" s="17">
        <v>0.115715500448998</v>
      </c>
      <c r="CA468" s="17">
        <v>0.12371957540827801</v>
      </c>
      <c r="CB468" s="17"/>
      <c r="CC468" s="17">
        <v>0.132833705342119</v>
      </c>
      <c r="CD468" s="17">
        <v>0.13566910141034899</v>
      </c>
      <c r="CE468" s="17">
        <v>9.2612991765817804E-2</v>
      </c>
      <c r="CF468" s="17">
        <v>9.7050463815738702E-2</v>
      </c>
      <c r="CG468" s="17">
        <v>8.0659202363277005E-2</v>
      </c>
      <c r="CH468" s="17">
        <v>0.106193146011621</v>
      </c>
      <c r="CI468" s="17">
        <v>7.1439430333401499E-2</v>
      </c>
      <c r="CJ468" s="17">
        <v>6.2696289065045402E-2</v>
      </c>
      <c r="CK468" s="17">
        <v>7.0907387761813698E-2</v>
      </c>
      <c r="CL468" s="17">
        <v>3.4410134496529701E-2</v>
      </c>
    </row>
    <row r="469" spans="2:90" x14ac:dyDescent="0.25">
      <c r="B469" t="s">
        <v>163</v>
      </c>
      <c r="C469" s="17">
        <v>5.1992001381850998E-2</v>
      </c>
      <c r="D469" s="17">
        <v>4.2566737711248699E-2</v>
      </c>
      <c r="E469" s="17">
        <v>5.9608329947349999E-2</v>
      </c>
      <c r="F469" s="17"/>
      <c r="G469" s="17">
        <v>6.4516461994069796E-2</v>
      </c>
      <c r="H469" s="17">
        <v>5.1699543435875302E-2</v>
      </c>
      <c r="I469" s="17">
        <v>5.6471276489835999E-2</v>
      </c>
      <c r="J469" s="17">
        <v>5.5640879593709003E-2</v>
      </c>
      <c r="K469" s="17">
        <v>4.6732741975346E-2</v>
      </c>
      <c r="L469" s="17">
        <v>4.4440190074442401E-2</v>
      </c>
      <c r="M469" s="17"/>
      <c r="N469" s="17">
        <v>3.41705906369335E-2</v>
      </c>
      <c r="O469" s="17">
        <v>6.5383667288284694E-2</v>
      </c>
      <c r="P469" s="17">
        <v>4.2426247800388998E-2</v>
      </c>
      <c r="Q469" s="17">
        <v>6.6513061220480396E-2</v>
      </c>
      <c r="R469" s="17"/>
      <c r="S469" s="17">
        <v>5.2516506851344201E-2</v>
      </c>
      <c r="T469" s="17">
        <v>4.4895447775649001E-2</v>
      </c>
      <c r="U469" s="17">
        <v>5.70493570698287E-2</v>
      </c>
      <c r="V469" s="17">
        <v>4.8832180597333803E-2</v>
      </c>
      <c r="W469" s="17">
        <v>5.74408131068221E-2</v>
      </c>
      <c r="X469" s="17">
        <v>6.1930080944528801E-2</v>
      </c>
      <c r="Y469" s="17">
        <v>5.93665968925235E-2</v>
      </c>
      <c r="Z469" s="17">
        <v>3.0972031782143201E-2</v>
      </c>
      <c r="AA469" s="17">
        <v>4.9571304450848397E-2</v>
      </c>
      <c r="AB469" s="17"/>
      <c r="AC469" s="17">
        <v>4.5386819444674098E-2</v>
      </c>
      <c r="AD469" s="17">
        <v>4.1773305041388403E-2</v>
      </c>
      <c r="AE469" s="17">
        <v>6.3241129188129297E-2</v>
      </c>
      <c r="AF469" s="17"/>
      <c r="AG469" s="17">
        <v>3.6394913528883702E-2</v>
      </c>
      <c r="AH469" s="17">
        <v>3.8344559735119299E-2</v>
      </c>
      <c r="AI469" s="17">
        <v>4.4599761527905298E-2</v>
      </c>
      <c r="AJ469" s="17">
        <v>2.8554052152193501E-2</v>
      </c>
      <c r="AK469" s="17"/>
      <c r="AL469" s="17">
        <v>5.4681816693612002E-2</v>
      </c>
      <c r="AM469" s="17">
        <v>6.7586439625519606E-2</v>
      </c>
      <c r="AN469" s="17">
        <v>5.1483452031961897E-2</v>
      </c>
      <c r="AO469" s="17">
        <v>2.93505469413241E-2</v>
      </c>
      <c r="AP469" s="17">
        <v>4.91134675171611E-2</v>
      </c>
      <c r="AQ469" s="17"/>
      <c r="AR469" s="17">
        <v>0.105534981803985</v>
      </c>
      <c r="AS469" s="17">
        <v>5.0296815273983303E-2</v>
      </c>
      <c r="AT469" s="17">
        <v>3.7783621899082201E-2</v>
      </c>
      <c r="AU469" s="17">
        <v>3.62533776677883E-2</v>
      </c>
      <c r="AV469" s="17">
        <v>1.89262113574616E-2</v>
      </c>
      <c r="AW469" s="17"/>
      <c r="AX469" s="17">
        <v>4.41358102129931E-2</v>
      </c>
      <c r="AY469" s="17">
        <v>5.2705151842425899E-2</v>
      </c>
      <c r="AZ469" s="17">
        <v>5.3371914496684901E-2</v>
      </c>
      <c r="BA469" s="17">
        <v>6.81551771575859E-2</v>
      </c>
      <c r="BB469" s="17">
        <v>4.6364436500109199E-2</v>
      </c>
      <c r="BC469" s="17">
        <v>3.8226198524302098E-2</v>
      </c>
      <c r="BD469" s="17"/>
      <c r="BE469" s="17">
        <v>7.0165800710827397E-2</v>
      </c>
      <c r="BF469" s="17">
        <v>3.1252192619812699E-2</v>
      </c>
      <c r="BG469" s="17">
        <v>4.27406896047118E-2</v>
      </c>
      <c r="BH469" s="17"/>
      <c r="BI469" s="17">
        <v>5.7160078585177E-2</v>
      </c>
      <c r="BJ469" s="17">
        <v>5.0679943914151399E-2</v>
      </c>
      <c r="BK469" s="17"/>
      <c r="BL469" s="17">
        <v>3.7097357215845998E-2</v>
      </c>
      <c r="BM469" s="17">
        <v>4.5339515978944901E-2</v>
      </c>
      <c r="BN469" s="17">
        <v>5.4705801657503703E-2</v>
      </c>
      <c r="BO469" s="17">
        <v>4.4720508227060397E-2</v>
      </c>
      <c r="BP469" s="17">
        <v>6.9436686423819893E-2</v>
      </c>
      <c r="BQ469" s="17"/>
      <c r="BR469" s="17">
        <v>5.0237249538971698E-2</v>
      </c>
      <c r="BS469" s="17">
        <v>6.7253458207827105E-2</v>
      </c>
      <c r="BT469" s="17">
        <v>5.5773717364481702E-2</v>
      </c>
      <c r="BU469" s="17">
        <v>4.6172267221410303E-2</v>
      </c>
      <c r="BV469" s="17"/>
      <c r="BW469" s="17">
        <v>4.1595389720721701E-2</v>
      </c>
      <c r="BX469" s="17">
        <v>4.5269025681055702E-2</v>
      </c>
      <c r="BY469" s="17">
        <v>5.5864774497838797E-2</v>
      </c>
      <c r="BZ469" s="17">
        <v>4.9223999451676201E-2</v>
      </c>
      <c r="CA469" s="17">
        <v>6.5871560991404496E-2</v>
      </c>
      <c r="CB469" s="17"/>
      <c r="CC469" s="17">
        <v>5.86348114770169E-2</v>
      </c>
      <c r="CD469" s="17">
        <v>6.3915611739787798E-2</v>
      </c>
      <c r="CE469" s="17">
        <v>5.5794501300000701E-2</v>
      </c>
      <c r="CF469" s="17">
        <v>6.6430688896773102E-2</v>
      </c>
      <c r="CG469" s="17">
        <v>3.6433727643732899E-2</v>
      </c>
      <c r="CH469" s="17">
        <v>7.3860455416510706E-2</v>
      </c>
      <c r="CI469" s="17">
        <v>2.7929343082832399E-2</v>
      </c>
      <c r="CJ469" s="17">
        <v>3.6896599765507701E-2</v>
      </c>
      <c r="CK469" s="17">
        <v>2.6505811668581399E-2</v>
      </c>
      <c r="CL469" s="17">
        <v>5.7182025379087398E-2</v>
      </c>
    </row>
    <row r="470" spans="2:90" x14ac:dyDescent="0.25"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</row>
    <row r="471" spans="2:90" x14ac:dyDescent="0.25">
      <c r="B471" s="6" t="s">
        <v>312</v>
      </c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</row>
    <row r="472" spans="2:90" x14ac:dyDescent="0.25">
      <c r="B472" s="24" t="s">
        <v>113</v>
      </c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</row>
    <row r="473" spans="2:90" x14ac:dyDescent="0.25">
      <c r="B473" t="s">
        <v>303</v>
      </c>
      <c r="C473" s="17">
        <v>2.1650671614967001E-2</v>
      </c>
      <c r="D473" s="17">
        <v>2.8187306778343201E-2</v>
      </c>
      <c r="E473" s="17">
        <v>1.56263299611165E-2</v>
      </c>
      <c r="F473" s="17"/>
      <c r="G473" s="17">
        <v>5.7590704683411799E-2</v>
      </c>
      <c r="H473" s="17">
        <v>4.9991713012603599E-2</v>
      </c>
      <c r="I473" s="17">
        <v>2.1174466323740398E-2</v>
      </c>
      <c r="J473" s="17">
        <v>4.80126693676895E-3</v>
      </c>
      <c r="K473" s="17">
        <v>8.2604905054110504E-3</v>
      </c>
      <c r="L473" s="17">
        <v>6.4002932186609501E-3</v>
      </c>
      <c r="M473" s="17"/>
      <c r="N473" s="17">
        <v>3.0017184206511099E-2</v>
      </c>
      <c r="O473" s="17">
        <v>2.0730267304080799E-2</v>
      </c>
      <c r="P473" s="17">
        <v>2.40107966988076E-2</v>
      </c>
      <c r="Q473" s="17">
        <v>1.1814174486236201E-2</v>
      </c>
      <c r="R473" s="17"/>
      <c r="S473" s="17">
        <v>3.7952143131715098E-2</v>
      </c>
      <c r="T473" s="17">
        <v>1.13734202223319E-2</v>
      </c>
      <c r="U473" s="17">
        <v>1.43523666473166E-2</v>
      </c>
      <c r="V473" s="17">
        <v>1.451817818099E-2</v>
      </c>
      <c r="W473" s="17">
        <v>1.49446594229409E-2</v>
      </c>
      <c r="X473" s="17">
        <v>2.4278312210403101E-2</v>
      </c>
      <c r="Y473" s="17">
        <v>1.9895438352063002E-2</v>
      </c>
      <c r="Z473" s="17">
        <v>4.2034024509386599E-2</v>
      </c>
      <c r="AA473" s="17">
        <v>2.2781008833344499E-2</v>
      </c>
      <c r="AB473" s="17"/>
      <c r="AC473" s="17">
        <v>1.6440228876998701E-2</v>
      </c>
      <c r="AD473" s="17">
        <v>2.48720298828509E-2</v>
      </c>
      <c r="AE473" s="17">
        <v>2.7645505667156099E-2</v>
      </c>
      <c r="AF473" s="17"/>
      <c r="AG473" s="17">
        <v>2.0076362686369201E-2</v>
      </c>
      <c r="AH473" s="17">
        <v>5.1300034518528402E-2</v>
      </c>
      <c r="AI473" s="17">
        <v>1.03033259741254E-2</v>
      </c>
      <c r="AJ473" s="17">
        <v>1.11046753781465E-2</v>
      </c>
      <c r="AK473" s="17"/>
      <c r="AL473" s="17">
        <v>8.8523740154706904E-3</v>
      </c>
      <c r="AM473" s="17">
        <v>1.40243695899935E-2</v>
      </c>
      <c r="AN473" s="17">
        <v>3.0345075453509202E-2</v>
      </c>
      <c r="AO473" s="17">
        <v>5.1287341744998598E-2</v>
      </c>
      <c r="AP473" s="17">
        <v>5.7539411248976997E-2</v>
      </c>
      <c r="AQ473" s="17"/>
      <c r="AR473" s="17">
        <v>1.8697219185814701E-2</v>
      </c>
      <c r="AS473" s="17">
        <v>1.8618357153281001E-2</v>
      </c>
      <c r="AT473" s="17">
        <v>1.64773116200038E-2</v>
      </c>
      <c r="AU473" s="17">
        <v>2.0641631532088301E-2</v>
      </c>
      <c r="AV473" s="17">
        <v>6.1203075273833903E-2</v>
      </c>
      <c r="AW473" s="17"/>
      <c r="AX473" s="17">
        <v>4.7366529932429201E-2</v>
      </c>
      <c r="AY473" s="17">
        <v>1.23328789938584E-2</v>
      </c>
      <c r="AZ473" s="17">
        <v>2.4405947269230802E-2</v>
      </c>
      <c r="BA473" s="17">
        <v>1.4265507283952299E-2</v>
      </c>
      <c r="BB473" s="17">
        <v>4.8210240890162702E-3</v>
      </c>
      <c r="BC473" s="17">
        <v>1.6662883923212701E-2</v>
      </c>
      <c r="BD473" s="17"/>
      <c r="BE473" s="17">
        <v>1.5217344075788199E-2</v>
      </c>
      <c r="BF473" s="17">
        <v>4.89354087949294E-2</v>
      </c>
      <c r="BG473" s="17">
        <v>4.9217763769036204E-3</v>
      </c>
      <c r="BH473" s="17"/>
      <c r="BI473" s="17">
        <v>1.9006175309196498E-2</v>
      </c>
      <c r="BJ473" s="17">
        <v>2.2322049187279099E-2</v>
      </c>
      <c r="BK473" s="17"/>
      <c r="BL473" s="17">
        <v>2.0867619425679901E-2</v>
      </c>
      <c r="BM473" s="17">
        <v>2.3785268804162998E-2</v>
      </c>
      <c r="BN473" s="17">
        <v>2.5674966399544599E-2</v>
      </c>
      <c r="BO473" s="17">
        <v>8.47673561669866E-3</v>
      </c>
      <c r="BP473" s="17">
        <v>2.7505084165989201E-2</v>
      </c>
      <c r="BQ473" s="17"/>
      <c r="BR473" s="17">
        <v>1.4780940215265499E-2</v>
      </c>
      <c r="BS473" s="17">
        <v>4.2595805982889798E-2</v>
      </c>
      <c r="BT473" s="17">
        <v>6.92772616426411E-2</v>
      </c>
      <c r="BU473" s="17">
        <v>6.5602946846875398E-2</v>
      </c>
      <c r="BV473" s="17"/>
      <c r="BW473" s="17">
        <v>2.7759208799364901E-2</v>
      </c>
      <c r="BX473" s="17">
        <v>1.9140366673371802E-2</v>
      </c>
      <c r="BY473" s="17">
        <v>1.2675390054709801E-2</v>
      </c>
      <c r="BZ473" s="17">
        <v>1.62709020897275E-2</v>
      </c>
      <c r="CA473" s="17">
        <v>2.9634781987833699E-2</v>
      </c>
      <c r="CB473" s="17"/>
      <c r="CC473" s="17">
        <v>2.4010464578759699E-2</v>
      </c>
      <c r="CD473" s="17">
        <v>2.8551516977261899E-2</v>
      </c>
      <c r="CE473" s="17">
        <v>4.0514376048529803E-2</v>
      </c>
      <c r="CF473" s="17">
        <v>2.5754870348534801E-2</v>
      </c>
      <c r="CG473" s="17">
        <v>8.4875512803959802E-3</v>
      </c>
      <c r="CH473" s="17">
        <v>1.3709999618450101E-2</v>
      </c>
      <c r="CI473" s="17">
        <v>1.47049511838807E-2</v>
      </c>
      <c r="CJ473" s="17">
        <v>1.7539458395784101E-2</v>
      </c>
      <c r="CK473" s="17">
        <v>1.26011824868435E-2</v>
      </c>
      <c r="CL473" s="17">
        <v>1.90929052393622E-2</v>
      </c>
    </row>
    <row r="474" spans="2:90" x14ac:dyDescent="0.25">
      <c r="B474" t="s">
        <v>304</v>
      </c>
      <c r="C474" s="17">
        <v>0.103442769306022</v>
      </c>
      <c r="D474" s="17">
        <v>0.12831897222566499</v>
      </c>
      <c r="E474" s="17">
        <v>8.0606928118764201E-2</v>
      </c>
      <c r="F474" s="17"/>
      <c r="G474" s="17">
        <v>0.18598356973050201</v>
      </c>
      <c r="H474" s="17">
        <v>0.20982166257784199</v>
      </c>
      <c r="I474" s="17">
        <v>0.14230256967704999</v>
      </c>
      <c r="J474" s="17">
        <v>4.4890606740186197E-2</v>
      </c>
      <c r="K474" s="17">
        <v>4.9838254096686602E-2</v>
      </c>
      <c r="L474" s="17">
        <v>4.02209127189634E-2</v>
      </c>
      <c r="M474" s="17"/>
      <c r="N474" s="17">
        <v>0.13540489702021599</v>
      </c>
      <c r="O474" s="17">
        <v>9.8868745972971406E-2</v>
      </c>
      <c r="P474" s="17">
        <v>8.8298574104084704E-2</v>
      </c>
      <c r="Q474" s="17">
        <v>8.8536047945080396E-2</v>
      </c>
      <c r="R474" s="17"/>
      <c r="S474" s="17">
        <v>0.15900910185723299</v>
      </c>
      <c r="T474" s="17">
        <v>8.9709277632568196E-2</v>
      </c>
      <c r="U474" s="17">
        <v>0.10009045924698</v>
      </c>
      <c r="V474" s="17">
        <v>8.5806595843347794E-2</v>
      </c>
      <c r="W474" s="17">
        <v>9.5510695093415796E-2</v>
      </c>
      <c r="X474" s="17">
        <v>0.11747276535477701</v>
      </c>
      <c r="Y474" s="17">
        <v>6.9405791648922702E-2</v>
      </c>
      <c r="Z474" s="17">
        <v>8.8320413314937896E-2</v>
      </c>
      <c r="AA474" s="17">
        <v>9.6505533309305794E-2</v>
      </c>
      <c r="AB474" s="17"/>
      <c r="AC474" s="17">
        <v>7.0946225421065198E-2</v>
      </c>
      <c r="AD474" s="17">
        <v>0.12150024366350801</v>
      </c>
      <c r="AE474" s="17">
        <v>0.10682416460001801</v>
      </c>
      <c r="AF474" s="17"/>
      <c r="AG474" s="17">
        <v>0.12450826751026201</v>
      </c>
      <c r="AH474" s="17">
        <v>0.16975368424678899</v>
      </c>
      <c r="AI474" s="17">
        <v>8.1091327498004004E-2</v>
      </c>
      <c r="AJ474" s="17">
        <v>5.7749645710916203E-2</v>
      </c>
      <c r="AK474" s="17"/>
      <c r="AL474" s="17">
        <v>7.90186644814867E-2</v>
      </c>
      <c r="AM474" s="17">
        <v>8.8954934160906302E-2</v>
      </c>
      <c r="AN474" s="17">
        <v>0.113216731124441</v>
      </c>
      <c r="AO474" s="17">
        <v>0.19328744408332399</v>
      </c>
      <c r="AP474" s="17">
        <v>0.21232802964295699</v>
      </c>
      <c r="AQ474" s="17"/>
      <c r="AR474" s="17">
        <v>5.62135366243839E-2</v>
      </c>
      <c r="AS474" s="17">
        <v>9.4323830630356098E-2</v>
      </c>
      <c r="AT474" s="17">
        <v>9.6586244969530097E-2</v>
      </c>
      <c r="AU474" s="17">
        <v>0.12325239741475</v>
      </c>
      <c r="AV474" s="17">
        <v>0.182761738112342</v>
      </c>
      <c r="AW474" s="17"/>
      <c r="AX474" s="17">
        <v>0.18644013076445601</v>
      </c>
      <c r="AY474" s="17">
        <v>7.7376578011216599E-2</v>
      </c>
      <c r="AZ474" s="17">
        <v>9.5727227934028006E-2</v>
      </c>
      <c r="BA474" s="17">
        <v>8.8856880212989098E-2</v>
      </c>
      <c r="BB474" s="17">
        <v>6.0381136918193197E-2</v>
      </c>
      <c r="BC474" s="17">
        <v>4.9718747010749902E-2</v>
      </c>
      <c r="BD474" s="17"/>
      <c r="BE474" s="17">
        <v>0.10443230205847601</v>
      </c>
      <c r="BF474" s="17">
        <v>0.170046927348355</v>
      </c>
      <c r="BG474" s="17">
        <v>4.2202369455464898E-2</v>
      </c>
      <c r="BH474" s="17"/>
      <c r="BI474" s="17">
        <v>6.2885051512681298E-2</v>
      </c>
      <c r="BJ474" s="17">
        <v>0.11373945304545199</v>
      </c>
      <c r="BK474" s="17"/>
      <c r="BL474" s="17">
        <v>8.0957545929655303E-2</v>
      </c>
      <c r="BM474" s="17">
        <v>0.122767140576839</v>
      </c>
      <c r="BN474" s="17">
        <v>0.10508055015864901</v>
      </c>
      <c r="BO474" s="17">
        <v>0.103059851647281</v>
      </c>
      <c r="BP474" s="17">
        <v>0.13484188610001599</v>
      </c>
      <c r="BQ474" s="17"/>
      <c r="BR474" s="17">
        <v>8.4311227054578303E-2</v>
      </c>
      <c r="BS474" s="17">
        <v>0.17018628853150899</v>
      </c>
      <c r="BT474" s="17">
        <v>0.26433834998299099</v>
      </c>
      <c r="BU474" s="17">
        <v>0.167510855510735</v>
      </c>
      <c r="BV474" s="17"/>
      <c r="BW474" s="17">
        <v>0.105829353055424</v>
      </c>
      <c r="BX474" s="17">
        <v>0.10980479226505099</v>
      </c>
      <c r="BY474" s="17">
        <v>0.10195475858731699</v>
      </c>
      <c r="BZ474" s="17">
        <v>9.9192228576140698E-2</v>
      </c>
      <c r="CA474" s="17">
        <v>0.102742734415268</v>
      </c>
      <c r="CB474" s="17"/>
      <c r="CC474" s="17">
        <v>0.122556018115896</v>
      </c>
      <c r="CD474" s="17">
        <v>0.111801184494489</v>
      </c>
      <c r="CE474" s="17">
        <v>0.101237368235069</v>
      </c>
      <c r="CF474" s="17">
        <v>0.116603271627477</v>
      </c>
      <c r="CG474" s="17">
        <v>0.11772053851379501</v>
      </c>
      <c r="CH474" s="17">
        <v>7.0062148643220606E-2</v>
      </c>
      <c r="CI474" s="17">
        <v>9.0088069853738295E-2</v>
      </c>
      <c r="CJ474" s="17">
        <v>0.106208646052074</v>
      </c>
      <c r="CK474" s="17">
        <v>9.4288381214990905E-2</v>
      </c>
      <c r="CL474" s="17">
        <v>0.106573063350954</v>
      </c>
    </row>
    <row r="475" spans="2:90" x14ac:dyDescent="0.25">
      <c r="B475" t="s">
        <v>305</v>
      </c>
      <c r="C475" s="17">
        <v>0.36494913415821101</v>
      </c>
      <c r="D475" s="17">
        <v>0.37522290018563798</v>
      </c>
      <c r="E475" s="17">
        <v>0.35568050058150502</v>
      </c>
      <c r="F475" s="17"/>
      <c r="G475" s="17">
        <v>0.27613912685644698</v>
      </c>
      <c r="H475" s="17">
        <v>0.33283857025423902</v>
      </c>
      <c r="I475" s="17">
        <v>0.35876809392076398</v>
      </c>
      <c r="J475" s="17">
        <v>0.39754096451148802</v>
      </c>
      <c r="K475" s="17">
        <v>0.401611541086278</v>
      </c>
      <c r="L475" s="17">
        <v>0.38420868623340199</v>
      </c>
      <c r="M475" s="17"/>
      <c r="N475" s="17">
        <v>0.39178296701959697</v>
      </c>
      <c r="O475" s="17">
        <v>0.338635323249801</v>
      </c>
      <c r="P475" s="17">
        <v>0.35516687774510097</v>
      </c>
      <c r="Q475" s="17">
        <v>0.36717686467410898</v>
      </c>
      <c r="R475" s="17"/>
      <c r="S475" s="17">
        <v>0.33428030663123798</v>
      </c>
      <c r="T475" s="17">
        <v>0.37518710399636701</v>
      </c>
      <c r="U475" s="17">
        <v>0.31839057605589899</v>
      </c>
      <c r="V475" s="17">
        <v>0.41752137845933901</v>
      </c>
      <c r="W475" s="17">
        <v>0.40530738328382399</v>
      </c>
      <c r="X475" s="17">
        <v>0.33414953457714403</v>
      </c>
      <c r="Y475" s="17">
        <v>0.40586094217132401</v>
      </c>
      <c r="Z475" s="17">
        <v>0.36823332713895301</v>
      </c>
      <c r="AA475" s="17">
        <v>0.34699017860471798</v>
      </c>
      <c r="AB475" s="17"/>
      <c r="AC475" s="17">
        <v>0.36603377819263699</v>
      </c>
      <c r="AD475" s="17">
        <v>0.38390633421296899</v>
      </c>
      <c r="AE475" s="17">
        <v>0.37123750520021398</v>
      </c>
      <c r="AF475" s="17"/>
      <c r="AG475" s="17">
        <v>0.38575715068537197</v>
      </c>
      <c r="AH475" s="17">
        <v>0.40674794535272801</v>
      </c>
      <c r="AI475" s="17">
        <v>0.39223561620724201</v>
      </c>
      <c r="AJ475" s="17">
        <v>0.33450189462213298</v>
      </c>
      <c r="AK475" s="17"/>
      <c r="AL475" s="17">
        <v>0.36737328735365399</v>
      </c>
      <c r="AM475" s="17">
        <v>0.346095939153796</v>
      </c>
      <c r="AN475" s="17">
        <v>0.375733368067519</v>
      </c>
      <c r="AO475" s="17">
        <v>0.357863305298249</v>
      </c>
      <c r="AP475" s="17">
        <v>0.42526027796126498</v>
      </c>
      <c r="AQ475" s="17"/>
      <c r="AR475" s="17">
        <v>0.34071163959314799</v>
      </c>
      <c r="AS475" s="17">
        <v>0.35162166057520899</v>
      </c>
      <c r="AT475" s="17">
        <v>0.36029210291498698</v>
      </c>
      <c r="AU475" s="17">
        <v>0.40273748880163901</v>
      </c>
      <c r="AV475" s="17">
        <v>0.42122829824212599</v>
      </c>
      <c r="AW475" s="17"/>
      <c r="AX475" s="17">
        <v>0.33386334074305601</v>
      </c>
      <c r="AY475" s="17">
        <v>0.36478578850004501</v>
      </c>
      <c r="AZ475" s="17">
        <v>0.31136963283851798</v>
      </c>
      <c r="BA475" s="17">
        <v>0.35446824772958202</v>
      </c>
      <c r="BB475" s="17">
        <v>0.47324371922488101</v>
      </c>
      <c r="BC475" s="17">
        <v>0.430329009334872</v>
      </c>
      <c r="BD475" s="17"/>
      <c r="BE475" s="17">
        <v>0.34306321920243499</v>
      </c>
      <c r="BF475" s="17">
        <v>0.365654510088818</v>
      </c>
      <c r="BG475" s="17">
        <v>0.39440392337146801</v>
      </c>
      <c r="BH475" s="17"/>
      <c r="BI475" s="17">
        <v>0.328624857763265</v>
      </c>
      <c r="BJ475" s="17">
        <v>0.37417104324116801</v>
      </c>
      <c r="BK475" s="17"/>
      <c r="BL475" s="17">
        <v>0.394613344090261</v>
      </c>
      <c r="BM475" s="17">
        <v>0.37456129433665297</v>
      </c>
      <c r="BN475" s="17">
        <v>0.34282797556229899</v>
      </c>
      <c r="BO475" s="17">
        <v>0.35687682114888802</v>
      </c>
      <c r="BP475" s="17">
        <v>0.31518737134748398</v>
      </c>
      <c r="BQ475" s="17"/>
      <c r="BR475" s="17">
        <v>0.37087796895160902</v>
      </c>
      <c r="BS475" s="17">
        <v>0.30982384475823699</v>
      </c>
      <c r="BT475" s="17">
        <v>0.352826925316094</v>
      </c>
      <c r="BU475" s="17">
        <v>0.35847790157311199</v>
      </c>
      <c r="BV475" s="17"/>
      <c r="BW475" s="17">
        <v>0.37518084016613901</v>
      </c>
      <c r="BX475" s="17">
        <v>0.39364556878958201</v>
      </c>
      <c r="BY475" s="17">
        <v>0.377161894618598</v>
      </c>
      <c r="BZ475" s="17">
        <v>0.35512168448513198</v>
      </c>
      <c r="CA475" s="17">
        <v>0.322641296108376</v>
      </c>
      <c r="CB475" s="17"/>
      <c r="CC475" s="17">
        <v>0.31112517349123597</v>
      </c>
      <c r="CD475" s="17">
        <v>0.33581507169112401</v>
      </c>
      <c r="CE475" s="17">
        <v>0.33700410813896903</v>
      </c>
      <c r="CF475" s="17">
        <v>0.35368673223778802</v>
      </c>
      <c r="CG475" s="17">
        <v>0.35413506374929798</v>
      </c>
      <c r="CH475" s="17">
        <v>0.39167351787001098</v>
      </c>
      <c r="CI475" s="17">
        <v>0.37702603470587398</v>
      </c>
      <c r="CJ475" s="17">
        <v>0.36631335526140402</v>
      </c>
      <c r="CK475" s="17">
        <v>0.44807855479460301</v>
      </c>
      <c r="CL475" s="17">
        <v>0.38977684391902301</v>
      </c>
    </row>
    <row r="476" spans="2:90" x14ac:dyDescent="0.25">
      <c r="B476" t="s">
        <v>306</v>
      </c>
      <c r="C476" s="17">
        <v>0.27331672263111201</v>
      </c>
      <c r="D476" s="17">
        <v>0.26542151533875502</v>
      </c>
      <c r="E476" s="17">
        <v>0.28062961128652197</v>
      </c>
      <c r="F476" s="17"/>
      <c r="G476" s="17">
        <v>0.27906602964357502</v>
      </c>
      <c r="H476" s="17">
        <v>0.23642514108141699</v>
      </c>
      <c r="I476" s="17">
        <v>0.27123458244627402</v>
      </c>
      <c r="J476" s="17">
        <v>0.30926226450329403</v>
      </c>
      <c r="K476" s="17">
        <v>0.28637538712884902</v>
      </c>
      <c r="L476" s="17">
        <v>0.26449527398105899</v>
      </c>
      <c r="M476" s="17"/>
      <c r="N476" s="17">
        <v>0.261309976246557</v>
      </c>
      <c r="O476" s="17">
        <v>0.28460242013370102</v>
      </c>
      <c r="P476" s="17">
        <v>0.28549163231740199</v>
      </c>
      <c r="Q476" s="17">
        <v>0.26693727315356203</v>
      </c>
      <c r="R476" s="17"/>
      <c r="S476" s="17">
        <v>0.23867073232217101</v>
      </c>
      <c r="T476" s="17">
        <v>0.26392234610135901</v>
      </c>
      <c r="U476" s="17">
        <v>0.32006869329772503</v>
      </c>
      <c r="V476" s="17">
        <v>0.24171712502780501</v>
      </c>
      <c r="W476" s="17">
        <v>0.26164657534436703</v>
      </c>
      <c r="X476" s="17">
        <v>0.29926280677106998</v>
      </c>
      <c r="Y476" s="17">
        <v>0.28473551809791198</v>
      </c>
      <c r="Z476" s="17">
        <v>0.28331564704004097</v>
      </c>
      <c r="AA476" s="17">
        <v>0.29149847964738401</v>
      </c>
      <c r="AB476" s="17"/>
      <c r="AC476" s="17">
        <v>0.28693872473455401</v>
      </c>
      <c r="AD476" s="17">
        <v>0.260509304998643</v>
      </c>
      <c r="AE476" s="17">
        <v>0.26141908508545603</v>
      </c>
      <c r="AF476" s="17"/>
      <c r="AG476" s="17">
        <v>0.26747927744342098</v>
      </c>
      <c r="AH476" s="17">
        <v>0.22173238509940299</v>
      </c>
      <c r="AI476" s="17">
        <v>0.26297451043657899</v>
      </c>
      <c r="AJ476" s="17">
        <v>0.318789540444325</v>
      </c>
      <c r="AK476" s="17"/>
      <c r="AL476" s="17">
        <v>0.26979581011082199</v>
      </c>
      <c r="AM476" s="17">
        <v>0.288804963399794</v>
      </c>
      <c r="AN476" s="17">
        <v>0.27477662918790902</v>
      </c>
      <c r="AO476" s="17">
        <v>0.25295354620524402</v>
      </c>
      <c r="AP476" s="17">
        <v>0.17506768913412599</v>
      </c>
      <c r="AQ476" s="17"/>
      <c r="AR476" s="17">
        <v>0.26594094179317901</v>
      </c>
      <c r="AS476" s="17">
        <v>0.29324756874957902</v>
      </c>
      <c r="AT476" s="17">
        <v>0.308573441699169</v>
      </c>
      <c r="AU476" s="17">
        <v>0.25235151133002898</v>
      </c>
      <c r="AV476" s="17">
        <v>0.182054681202026</v>
      </c>
      <c r="AW476" s="17"/>
      <c r="AX476" s="17">
        <v>0.23821414607692601</v>
      </c>
      <c r="AY476" s="17">
        <v>0.29422974864579499</v>
      </c>
      <c r="AZ476" s="17">
        <v>0.31587845872734999</v>
      </c>
      <c r="BA476" s="17">
        <v>0.28537705210964698</v>
      </c>
      <c r="BB476" s="17">
        <v>0.229069876182937</v>
      </c>
      <c r="BC476" s="17">
        <v>0.26177359096862102</v>
      </c>
      <c r="BD476" s="17"/>
      <c r="BE476" s="17">
        <v>0.274658117435432</v>
      </c>
      <c r="BF476" s="17">
        <v>0.25546263008499398</v>
      </c>
      <c r="BG476" s="17">
        <v>0.29072910738230101</v>
      </c>
      <c r="BH476" s="17"/>
      <c r="BI476" s="17">
        <v>0.28823774065082602</v>
      </c>
      <c r="BJ476" s="17">
        <v>0.26952861491750302</v>
      </c>
      <c r="BK476" s="17"/>
      <c r="BL476" s="17">
        <v>0.25894708874761702</v>
      </c>
      <c r="BM476" s="17">
        <v>0.269107448826164</v>
      </c>
      <c r="BN476" s="17">
        <v>0.27875263643271703</v>
      </c>
      <c r="BO476" s="17">
        <v>0.302068504725992</v>
      </c>
      <c r="BP476" s="17">
        <v>0.29025108627400298</v>
      </c>
      <c r="BQ476" s="17"/>
      <c r="BR476" s="17">
        <v>0.27976384618893602</v>
      </c>
      <c r="BS476" s="17">
        <v>0.27085774894012699</v>
      </c>
      <c r="BT476" s="17">
        <v>0.21658940516903799</v>
      </c>
      <c r="BU476" s="17">
        <v>0.23888795874857599</v>
      </c>
      <c r="BV476" s="17"/>
      <c r="BW476" s="17">
        <v>0.25880445682205899</v>
      </c>
      <c r="BX476" s="17">
        <v>0.25787881126442003</v>
      </c>
      <c r="BY476" s="17">
        <v>0.277566637304557</v>
      </c>
      <c r="BZ476" s="17">
        <v>0.28582191033343202</v>
      </c>
      <c r="CA476" s="17">
        <v>0.28508885641931397</v>
      </c>
      <c r="CB476" s="17"/>
      <c r="CC476" s="17">
        <v>0.25177644595586002</v>
      </c>
      <c r="CD476" s="17">
        <v>0.293284973523528</v>
      </c>
      <c r="CE476" s="17">
        <v>0.30126770340272202</v>
      </c>
      <c r="CF476" s="17">
        <v>0.26210720976725099</v>
      </c>
      <c r="CG476" s="17">
        <v>0.296718961848011</v>
      </c>
      <c r="CH476" s="17">
        <v>0.27597884299171899</v>
      </c>
      <c r="CI476" s="17">
        <v>0.30978244139364203</v>
      </c>
      <c r="CJ476" s="17">
        <v>0.28298298347904099</v>
      </c>
      <c r="CK476" s="17">
        <v>0.20715778750647801</v>
      </c>
      <c r="CL476" s="17">
        <v>0.24596563731300999</v>
      </c>
    </row>
    <row r="477" spans="2:90" x14ac:dyDescent="0.25">
      <c r="B477" t="s">
        <v>307</v>
      </c>
      <c r="C477" s="17">
        <v>9.9540936953215697E-2</v>
      </c>
      <c r="D477" s="17">
        <v>8.8754443030152896E-2</v>
      </c>
      <c r="E477" s="17">
        <v>0.110065274457913</v>
      </c>
      <c r="F477" s="17"/>
      <c r="G477" s="17">
        <v>0.10687569621720901</v>
      </c>
      <c r="H477" s="17">
        <v>9.4209827055286396E-2</v>
      </c>
      <c r="I477" s="17">
        <v>0.109101290317387</v>
      </c>
      <c r="J477" s="17">
        <v>0.119903030597277</v>
      </c>
      <c r="K477" s="17">
        <v>0.11161981139751501</v>
      </c>
      <c r="L477" s="17">
        <v>7.0726030388231206E-2</v>
      </c>
      <c r="M477" s="17"/>
      <c r="N477" s="17">
        <v>5.0413002191625998E-2</v>
      </c>
      <c r="O477" s="17">
        <v>0.107197589968891</v>
      </c>
      <c r="P477" s="17">
        <v>0.116512266525945</v>
      </c>
      <c r="Q477" s="17">
        <v>0.12856298380554601</v>
      </c>
      <c r="R477" s="17"/>
      <c r="S477" s="17">
        <v>8.3552389605654503E-2</v>
      </c>
      <c r="T477" s="17">
        <v>8.24680717377137E-2</v>
      </c>
      <c r="U477" s="17">
        <v>0.10503359993683101</v>
      </c>
      <c r="V477" s="17">
        <v>8.5537172478265602E-2</v>
      </c>
      <c r="W477" s="17">
        <v>8.6973704478091995E-2</v>
      </c>
      <c r="X477" s="17">
        <v>0.123309743483119</v>
      </c>
      <c r="Y477" s="17">
        <v>0.101683075890743</v>
      </c>
      <c r="Z477" s="17">
        <v>0.148382416845107</v>
      </c>
      <c r="AA477" s="17">
        <v>0.117250998859369</v>
      </c>
      <c r="AB477" s="17"/>
      <c r="AC477" s="17">
        <v>0.11259892421609401</v>
      </c>
      <c r="AD477" s="17">
        <v>8.2708267757138201E-2</v>
      </c>
      <c r="AE477" s="17">
        <v>9.3354174130082804E-2</v>
      </c>
      <c r="AF477" s="17"/>
      <c r="AG477" s="17">
        <v>6.1593488759490701E-2</v>
      </c>
      <c r="AH477" s="17">
        <v>6.8996730531554307E-2</v>
      </c>
      <c r="AI477" s="17">
        <v>9.4790336788428603E-2</v>
      </c>
      <c r="AJ477" s="17">
        <v>0.15799381925436401</v>
      </c>
      <c r="AK477" s="17"/>
      <c r="AL477" s="17">
        <v>0.121843820589393</v>
      </c>
      <c r="AM477" s="17">
        <v>0.119981348630294</v>
      </c>
      <c r="AN477" s="17">
        <v>7.8028540722373599E-2</v>
      </c>
      <c r="AO477" s="17">
        <v>6.3574341431309606E-2</v>
      </c>
      <c r="AP477" s="17">
        <v>5.19093367455409E-2</v>
      </c>
      <c r="AQ477" s="17"/>
      <c r="AR477" s="17">
        <v>0.13138786743839201</v>
      </c>
      <c r="AS477" s="17">
        <v>0.107669122710033</v>
      </c>
      <c r="AT477" s="17">
        <v>9.7483039079364495E-2</v>
      </c>
      <c r="AU477" s="17">
        <v>9.7651148767818302E-2</v>
      </c>
      <c r="AV477" s="17">
        <v>4.1438922628341798E-2</v>
      </c>
      <c r="AW477" s="17"/>
      <c r="AX477" s="17">
        <v>9.8065883400444906E-2</v>
      </c>
      <c r="AY477" s="17">
        <v>9.5821037751063098E-2</v>
      </c>
      <c r="AZ477" s="17">
        <v>0.12280924563242</v>
      </c>
      <c r="BA477" s="17">
        <v>0.101004984127361</v>
      </c>
      <c r="BB477" s="17">
        <v>8.3733594815781798E-2</v>
      </c>
      <c r="BC477" s="17">
        <v>0.10322231934325</v>
      </c>
      <c r="BD477" s="17"/>
      <c r="BE477" s="17">
        <v>0.101145731998058</v>
      </c>
      <c r="BF477" s="17">
        <v>9.9311493966832795E-2</v>
      </c>
      <c r="BG477" s="17">
        <v>9.60256858320164E-2</v>
      </c>
      <c r="BH477" s="17"/>
      <c r="BI477" s="17">
        <v>0.16400350992743601</v>
      </c>
      <c r="BJ477" s="17">
        <v>8.3175353210866304E-2</v>
      </c>
      <c r="BK477" s="17"/>
      <c r="BL477" s="17">
        <v>7.4746685179158404E-2</v>
      </c>
      <c r="BM477" s="17">
        <v>0.105013557470573</v>
      </c>
      <c r="BN477" s="17">
        <v>0.13464952045516501</v>
      </c>
      <c r="BO477" s="17">
        <v>0.13293897615299</v>
      </c>
      <c r="BP477" s="17">
        <v>0.11008723706548799</v>
      </c>
      <c r="BQ477" s="17"/>
      <c r="BR477" s="17">
        <v>0.102764959015225</v>
      </c>
      <c r="BS477" s="17">
        <v>0.112668392148167</v>
      </c>
      <c r="BT477" s="17">
        <v>2.98582065653221E-2</v>
      </c>
      <c r="BU477" s="17">
        <v>9.9664673718865698E-2</v>
      </c>
      <c r="BV477" s="17"/>
      <c r="BW477" s="17">
        <v>6.3951791521890899E-2</v>
      </c>
      <c r="BX477" s="17">
        <v>7.5481081347688994E-2</v>
      </c>
      <c r="BY477" s="17">
        <v>9.1830049239124203E-2</v>
      </c>
      <c r="BZ477" s="17">
        <v>0.12332616790169899</v>
      </c>
      <c r="CA477" s="17">
        <v>0.13943856183487299</v>
      </c>
      <c r="CB477" s="17"/>
      <c r="CC477" s="17">
        <v>0.173715317888263</v>
      </c>
      <c r="CD477" s="17">
        <v>0.120255138147078</v>
      </c>
      <c r="CE477" s="17">
        <v>0.107528792639284</v>
      </c>
      <c r="CF477" s="17">
        <v>0.121821767096729</v>
      </c>
      <c r="CG477" s="17">
        <v>7.3389280518635802E-2</v>
      </c>
      <c r="CH477" s="17">
        <v>0.102741334715962</v>
      </c>
      <c r="CI477" s="17">
        <v>6.6378942151021997E-2</v>
      </c>
      <c r="CJ477" s="17">
        <v>9.3171996742185098E-2</v>
      </c>
      <c r="CK477" s="17">
        <v>7.8356628015288296E-2</v>
      </c>
      <c r="CL477" s="17">
        <v>4.5901109637888599E-2</v>
      </c>
    </row>
    <row r="478" spans="2:90" x14ac:dyDescent="0.25">
      <c r="B478" t="s">
        <v>163</v>
      </c>
      <c r="C478" s="17">
        <v>0.137099765336472</v>
      </c>
      <c r="D478" s="17">
        <v>0.114094862441446</v>
      </c>
      <c r="E478" s="17">
        <v>0.15739135559417999</v>
      </c>
      <c r="F478" s="17"/>
      <c r="G478" s="17">
        <v>9.4344872868856094E-2</v>
      </c>
      <c r="H478" s="17">
        <v>7.6713086018611695E-2</v>
      </c>
      <c r="I478" s="17">
        <v>9.7418997314783803E-2</v>
      </c>
      <c r="J478" s="17">
        <v>0.123601866710986</v>
      </c>
      <c r="K478" s="17">
        <v>0.14229451578526101</v>
      </c>
      <c r="L478" s="17">
        <v>0.233948803459683</v>
      </c>
      <c r="M478" s="17"/>
      <c r="N478" s="17">
        <v>0.131071973315492</v>
      </c>
      <c r="O478" s="17">
        <v>0.14996565337055501</v>
      </c>
      <c r="P478" s="17">
        <v>0.130519852608659</v>
      </c>
      <c r="Q478" s="17">
        <v>0.13697265593546701</v>
      </c>
      <c r="R478" s="17"/>
      <c r="S478" s="17">
        <v>0.146535326451988</v>
      </c>
      <c r="T478" s="17">
        <v>0.17733978030965999</v>
      </c>
      <c r="U478" s="17">
        <v>0.14206430481524901</v>
      </c>
      <c r="V478" s="17">
        <v>0.15489955001025299</v>
      </c>
      <c r="W478" s="17">
        <v>0.13561698237736</v>
      </c>
      <c r="X478" s="17">
        <v>0.10152683760348601</v>
      </c>
      <c r="Y478" s="17">
        <v>0.11841923383903501</v>
      </c>
      <c r="Z478" s="17">
        <v>6.9714171151574605E-2</v>
      </c>
      <c r="AA478" s="17">
        <v>0.12497380074587799</v>
      </c>
      <c r="AB478" s="17"/>
      <c r="AC478" s="17">
        <v>0.14704211855865101</v>
      </c>
      <c r="AD478" s="17">
        <v>0.12650381948489101</v>
      </c>
      <c r="AE478" s="17">
        <v>0.13951956531707299</v>
      </c>
      <c r="AF478" s="17"/>
      <c r="AG478" s="17">
        <v>0.14058545291508501</v>
      </c>
      <c r="AH478" s="17">
        <v>8.1469220250997496E-2</v>
      </c>
      <c r="AI478" s="17">
        <v>0.15860488309562101</v>
      </c>
      <c r="AJ478" s="17">
        <v>0.119860424590116</v>
      </c>
      <c r="AK478" s="17"/>
      <c r="AL478" s="17">
        <v>0.15311604344917301</v>
      </c>
      <c r="AM478" s="17">
        <v>0.142138445065217</v>
      </c>
      <c r="AN478" s="17">
        <v>0.127899655444249</v>
      </c>
      <c r="AO478" s="17">
        <v>8.1034021236875101E-2</v>
      </c>
      <c r="AP478" s="17">
        <v>7.7895255267134506E-2</v>
      </c>
      <c r="AQ478" s="17"/>
      <c r="AR478" s="17">
        <v>0.18704879536508301</v>
      </c>
      <c r="AS478" s="17">
        <v>0.13451946018154201</v>
      </c>
      <c r="AT478" s="17">
        <v>0.12058785971694599</v>
      </c>
      <c r="AU478" s="17">
        <v>0.103365822153675</v>
      </c>
      <c r="AV478" s="17">
        <v>0.11131328454133101</v>
      </c>
      <c r="AW478" s="17"/>
      <c r="AX478" s="17">
        <v>9.60499690826883E-2</v>
      </c>
      <c r="AY478" s="17">
        <v>0.15545396809802201</v>
      </c>
      <c r="AZ478" s="17">
        <v>0.12980948759845201</v>
      </c>
      <c r="BA478" s="17">
        <v>0.156027328536468</v>
      </c>
      <c r="BB478" s="17">
        <v>0.14875064876919</v>
      </c>
      <c r="BC478" s="17">
        <v>0.138293449419295</v>
      </c>
      <c r="BD478" s="17"/>
      <c r="BE478" s="17">
        <v>0.16148328522981101</v>
      </c>
      <c r="BF478" s="17">
        <v>6.0589029716071503E-2</v>
      </c>
      <c r="BG478" s="17">
        <v>0.17171713758184601</v>
      </c>
      <c r="BH478" s="17"/>
      <c r="BI478" s="17">
        <v>0.137242664836595</v>
      </c>
      <c r="BJ478" s="17">
        <v>0.137063486397732</v>
      </c>
      <c r="BK478" s="17"/>
      <c r="BL478" s="17">
        <v>0.16986771662762901</v>
      </c>
      <c r="BM478" s="17">
        <v>0.104765289985608</v>
      </c>
      <c r="BN478" s="17">
        <v>0.113014350991626</v>
      </c>
      <c r="BO478" s="17">
        <v>9.6579110708150395E-2</v>
      </c>
      <c r="BP478" s="17">
        <v>0.122127335047019</v>
      </c>
      <c r="BQ478" s="17"/>
      <c r="BR478" s="17">
        <v>0.147501058574386</v>
      </c>
      <c r="BS478" s="17">
        <v>9.38679196390695E-2</v>
      </c>
      <c r="BT478" s="17">
        <v>6.7109851323913297E-2</v>
      </c>
      <c r="BU478" s="17">
        <v>6.9855663601835802E-2</v>
      </c>
      <c r="BV478" s="17"/>
      <c r="BW478" s="17">
        <v>0.16847434963512201</v>
      </c>
      <c r="BX478" s="17">
        <v>0.14404937965988601</v>
      </c>
      <c r="BY478" s="17">
        <v>0.138811270195694</v>
      </c>
      <c r="BZ478" s="17">
        <v>0.120267106613869</v>
      </c>
      <c r="CA478" s="17">
        <v>0.120453769234336</v>
      </c>
      <c r="CB478" s="17"/>
      <c r="CC478" s="17">
        <v>0.116816579969985</v>
      </c>
      <c r="CD478" s="17">
        <v>0.110292115166519</v>
      </c>
      <c r="CE478" s="17">
        <v>0.112447651535426</v>
      </c>
      <c r="CF478" s="17">
        <v>0.12002614892221999</v>
      </c>
      <c r="CG478" s="17">
        <v>0.14954860408986501</v>
      </c>
      <c r="CH478" s="17">
        <v>0.145834156160637</v>
      </c>
      <c r="CI478" s="17">
        <v>0.14201956071184399</v>
      </c>
      <c r="CJ478" s="17">
        <v>0.133783560069512</v>
      </c>
      <c r="CK478" s="17">
        <v>0.159517465981797</v>
      </c>
      <c r="CL478" s="17">
        <v>0.192690440539761</v>
      </c>
    </row>
    <row r="479" spans="2:90" x14ac:dyDescent="0.25"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</row>
    <row r="480" spans="2:90" x14ac:dyDescent="0.25">
      <c r="B480" s="6" t="s">
        <v>313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</row>
    <row r="481" spans="2:90" x14ac:dyDescent="0.25">
      <c r="B481" s="24" t="s">
        <v>113</v>
      </c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</row>
    <row r="482" spans="2:90" x14ac:dyDescent="0.25">
      <c r="B482" t="s">
        <v>303</v>
      </c>
      <c r="C482" s="17">
        <v>3.1301050281322899E-2</v>
      </c>
      <c r="D482" s="17">
        <v>3.9419600871861797E-2</v>
      </c>
      <c r="E482" s="17">
        <v>2.38377891403929E-2</v>
      </c>
      <c r="F482" s="17"/>
      <c r="G482" s="17">
        <v>9.3738705208079601E-2</v>
      </c>
      <c r="H482" s="17">
        <v>5.6091463321132101E-2</v>
      </c>
      <c r="I482" s="17">
        <v>3.3475040463534597E-2</v>
      </c>
      <c r="J482" s="17">
        <v>1.23803701213835E-2</v>
      </c>
      <c r="K482" s="17">
        <v>1.24607145420577E-2</v>
      </c>
      <c r="L482" s="17">
        <v>1.01024799348267E-2</v>
      </c>
      <c r="M482" s="17"/>
      <c r="N482" s="17">
        <v>4.03125693713378E-2</v>
      </c>
      <c r="O482" s="17">
        <v>3.1614853037745201E-2</v>
      </c>
      <c r="P482" s="17">
        <v>3.4102863521970603E-2</v>
      </c>
      <c r="Q482" s="17">
        <v>1.92393760463591E-2</v>
      </c>
      <c r="R482" s="17"/>
      <c r="S482" s="17">
        <v>6.2937173846279296E-2</v>
      </c>
      <c r="T482" s="17">
        <v>2.05789924480714E-2</v>
      </c>
      <c r="U482" s="17">
        <v>4.1043703092525701E-3</v>
      </c>
      <c r="V482" s="17">
        <v>2.6627646490859101E-2</v>
      </c>
      <c r="W482" s="17">
        <v>3.0613756605947898E-2</v>
      </c>
      <c r="X482" s="17">
        <v>4.0123850706742403E-2</v>
      </c>
      <c r="Y482" s="17">
        <v>2.5950618891959799E-2</v>
      </c>
      <c r="Z482" s="17">
        <v>3.7924532402350997E-2</v>
      </c>
      <c r="AA482" s="17">
        <v>2.6837834920631701E-2</v>
      </c>
      <c r="AB482" s="17"/>
      <c r="AC482" s="17">
        <v>2.1230309356462099E-2</v>
      </c>
      <c r="AD482" s="17">
        <v>3.6310825988185198E-2</v>
      </c>
      <c r="AE482" s="17">
        <v>3.7050970443379197E-2</v>
      </c>
      <c r="AF482" s="17"/>
      <c r="AG482" s="17">
        <v>2.42489420932589E-2</v>
      </c>
      <c r="AH482" s="17">
        <v>6.8079754665465494E-2</v>
      </c>
      <c r="AI482" s="17">
        <v>2.61507084342203E-2</v>
      </c>
      <c r="AJ482" s="17">
        <v>1.6868726937076299E-2</v>
      </c>
      <c r="AK482" s="17"/>
      <c r="AL482" s="17">
        <v>1.10866356004051E-2</v>
      </c>
      <c r="AM482" s="17">
        <v>3.1517886820925801E-2</v>
      </c>
      <c r="AN482" s="17">
        <v>3.6802854173150198E-2</v>
      </c>
      <c r="AO482" s="17">
        <v>6.9155249039396002E-2</v>
      </c>
      <c r="AP482" s="17">
        <v>8.6354193181514605E-2</v>
      </c>
      <c r="AQ482" s="17"/>
      <c r="AR482" s="17">
        <v>1.72872676443457E-2</v>
      </c>
      <c r="AS482" s="17">
        <v>3.1580171359437498E-2</v>
      </c>
      <c r="AT482" s="17">
        <v>2.4008833123040502E-2</v>
      </c>
      <c r="AU482" s="17">
        <v>3.04535618008147E-2</v>
      </c>
      <c r="AV482" s="17">
        <v>7.8915595952013098E-2</v>
      </c>
      <c r="AW482" s="17"/>
      <c r="AX482" s="17">
        <v>6.7831849529719199E-2</v>
      </c>
      <c r="AY482" s="17">
        <v>2.7939245345333499E-2</v>
      </c>
      <c r="AZ482" s="17">
        <v>2.7873561982572698E-2</v>
      </c>
      <c r="BA482" s="17">
        <v>9.8186500630482801E-3</v>
      </c>
      <c r="BB482" s="17">
        <v>1.19073226680347E-2</v>
      </c>
      <c r="BC482" s="17">
        <v>1.20774355796422E-2</v>
      </c>
      <c r="BD482" s="17"/>
      <c r="BE482" s="17">
        <v>2.2681554838318799E-2</v>
      </c>
      <c r="BF482" s="17">
        <v>6.7074053510753795E-2</v>
      </c>
      <c r="BG482" s="17">
        <v>9.6537297480778408E-3</v>
      </c>
      <c r="BH482" s="17"/>
      <c r="BI482" s="17">
        <v>1.6343805357199901E-2</v>
      </c>
      <c r="BJ482" s="17">
        <v>3.5098355183478397E-2</v>
      </c>
      <c r="BK482" s="17"/>
      <c r="BL482" s="17">
        <v>2.7547904503512601E-2</v>
      </c>
      <c r="BM482" s="17">
        <v>3.5121872877799297E-2</v>
      </c>
      <c r="BN482" s="17">
        <v>3.3567579687374401E-2</v>
      </c>
      <c r="BO482" s="17">
        <v>3.1323089955573501E-2</v>
      </c>
      <c r="BP482" s="17">
        <v>3.5185712629170598E-2</v>
      </c>
      <c r="BQ482" s="17"/>
      <c r="BR482" s="17">
        <v>2.17764004721691E-2</v>
      </c>
      <c r="BS482" s="17">
        <v>5.9754517320973602E-2</v>
      </c>
      <c r="BT482" s="17">
        <v>9.7480979144918503E-2</v>
      </c>
      <c r="BU482" s="17">
        <v>9.3149567431303495E-2</v>
      </c>
      <c r="BV482" s="17"/>
      <c r="BW482" s="17">
        <v>4.0841429957411697E-2</v>
      </c>
      <c r="BX482" s="17">
        <v>2.5972800201656501E-2</v>
      </c>
      <c r="BY482" s="17">
        <v>2.6352682023502601E-2</v>
      </c>
      <c r="BZ482" s="17">
        <v>1.8899507154639599E-2</v>
      </c>
      <c r="CA482" s="17">
        <v>4.1254775179706597E-2</v>
      </c>
      <c r="CB482" s="17"/>
      <c r="CC482" s="17">
        <v>3.6181390343084298E-2</v>
      </c>
      <c r="CD482" s="17">
        <v>3.8089987820711803E-2</v>
      </c>
      <c r="CE482" s="17">
        <v>3.9997535306882E-2</v>
      </c>
      <c r="CF482" s="17">
        <v>2.9633277977381502E-2</v>
      </c>
      <c r="CG482" s="17">
        <v>3.6902328560427002E-2</v>
      </c>
      <c r="CH482" s="17">
        <v>1.6446150956965298E-2</v>
      </c>
      <c r="CI482" s="17">
        <v>3.6277652942113603E-2</v>
      </c>
      <c r="CJ482" s="17">
        <v>1.96095381573059E-2</v>
      </c>
      <c r="CK482" s="17">
        <v>2.5869002772651899E-2</v>
      </c>
      <c r="CL482" s="17">
        <v>2.0775139391704001E-2</v>
      </c>
    </row>
    <row r="483" spans="2:90" x14ac:dyDescent="0.25">
      <c r="B483" t="s">
        <v>304</v>
      </c>
      <c r="C483" s="17">
        <v>0.120585380639678</v>
      </c>
      <c r="D483" s="17">
        <v>0.13909386115733</v>
      </c>
      <c r="E483" s="17">
        <v>0.10378305207148</v>
      </c>
      <c r="F483" s="17"/>
      <c r="G483" s="17">
        <v>0.21009452917712801</v>
      </c>
      <c r="H483" s="17">
        <v>0.217424457695086</v>
      </c>
      <c r="I483" s="17">
        <v>0.14753853256748301</v>
      </c>
      <c r="J483" s="17">
        <v>5.3598715241975202E-2</v>
      </c>
      <c r="K483" s="17">
        <v>6.7865311369618903E-2</v>
      </c>
      <c r="L483" s="17">
        <v>7.4907672379112597E-2</v>
      </c>
      <c r="M483" s="17"/>
      <c r="N483" s="17">
        <v>0.16574704188102399</v>
      </c>
      <c r="O483" s="17">
        <v>0.126658296934888</v>
      </c>
      <c r="P483" s="17">
        <v>0.10108704383827399</v>
      </c>
      <c r="Q483" s="17">
        <v>8.3301498443760905E-2</v>
      </c>
      <c r="R483" s="17"/>
      <c r="S483" s="17">
        <v>0.17424215285217701</v>
      </c>
      <c r="T483" s="17">
        <v>8.9434939476339806E-2</v>
      </c>
      <c r="U483" s="17">
        <v>0.101683341726474</v>
      </c>
      <c r="V483" s="17">
        <v>9.3096090848332494E-2</v>
      </c>
      <c r="W483" s="17">
        <v>9.7873970288162304E-2</v>
      </c>
      <c r="X483" s="17">
        <v>0.157778988944869</v>
      </c>
      <c r="Y483" s="17">
        <v>0.116171329144902</v>
      </c>
      <c r="Z483" s="17">
        <v>0.10950664209454999</v>
      </c>
      <c r="AA483" s="17">
        <v>0.12563807681924499</v>
      </c>
      <c r="AB483" s="17"/>
      <c r="AC483" s="17">
        <v>0.100362361672301</v>
      </c>
      <c r="AD483" s="17">
        <v>0.13184240694275801</v>
      </c>
      <c r="AE483" s="17">
        <v>0.13071520878941401</v>
      </c>
      <c r="AF483" s="17"/>
      <c r="AG483" s="17">
        <v>0.147495505701732</v>
      </c>
      <c r="AH483" s="17">
        <v>0.19221561455410299</v>
      </c>
      <c r="AI483" s="17">
        <v>9.3012028831478993E-2</v>
      </c>
      <c r="AJ483" s="17">
        <v>8.4474049583309299E-2</v>
      </c>
      <c r="AK483" s="17"/>
      <c r="AL483" s="17">
        <v>8.9881600277645204E-2</v>
      </c>
      <c r="AM483" s="17">
        <v>8.7782447021822294E-2</v>
      </c>
      <c r="AN483" s="17">
        <v>0.13473326618949899</v>
      </c>
      <c r="AO483" s="17">
        <v>0.233266035235554</v>
      </c>
      <c r="AP483" s="17">
        <v>0.25704270498090798</v>
      </c>
      <c r="AQ483" s="17"/>
      <c r="AR483" s="17">
        <v>9.8489159279193203E-2</v>
      </c>
      <c r="AS483" s="17">
        <v>0.115929713583851</v>
      </c>
      <c r="AT483" s="17">
        <v>0.10361744743172099</v>
      </c>
      <c r="AU483" s="17">
        <v>0.13464210688745401</v>
      </c>
      <c r="AV483" s="17">
        <v>0.21505648916932599</v>
      </c>
      <c r="AW483" s="17"/>
      <c r="AX483" s="17">
        <v>0.20921288025420101</v>
      </c>
      <c r="AY483" s="17">
        <v>0.100246432098306</v>
      </c>
      <c r="AZ483" s="17">
        <v>0.10554777533705</v>
      </c>
      <c r="BA483" s="17">
        <v>7.5585717975949304E-2</v>
      </c>
      <c r="BB483" s="17">
        <v>8.5621479808616799E-2</v>
      </c>
      <c r="BC483" s="17">
        <v>0.10537574220361801</v>
      </c>
      <c r="BD483" s="17"/>
      <c r="BE483" s="17">
        <v>0.11208739443353199</v>
      </c>
      <c r="BF483" s="17">
        <v>0.19320400246506</v>
      </c>
      <c r="BG483" s="17">
        <v>6.55060074666384E-2</v>
      </c>
      <c r="BH483" s="17"/>
      <c r="BI483" s="17">
        <v>9.4293404779243195E-2</v>
      </c>
      <c r="BJ483" s="17">
        <v>0.12726031638678001</v>
      </c>
      <c r="BK483" s="17"/>
      <c r="BL483" s="17">
        <v>0.11520549984334801</v>
      </c>
      <c r="BM483" s="17">
        <v>0.109254639747783</v>
      </c>
      <c r="BN483" s="17">
        <v>0.10864670338447099</v>
      </c>
      <c r="BO483" s="17">
        <v>0.17495461594192999</v>
      </c>
      <c r="BP483" s="17">
        <v>0.136471490961461</v>
      </c>
      <c r="BQ483" s="17"/>
      <c r="BR483" s="17">
        <v>9.5880474169670896E-2</v>
      </c>
      <c r="BS483" s="17">
        <v>0.17726985498117301</v>
      </c>
      <c r="BT483" s="17">
        <v>0.35186077170147101</v>
      </c>
      <c r="BU483" s="17">
        <v>0.234410630887051</v>
      </c>
      <c r="BV483" s="17"/>
      <c r="BW483" s="17">
        <v>9.4078859316400906E-2</v>
      </c>
      <c r="BX483" s="17">
        <v>0.122068223432998</v>
      </c>
      <c r="BY483" s="17">
        <v>0.123621420044358</v>
      </c>
      <c r="BZ483" s="17">
        <v>0.116084441291189</v>
      </c>
      <c r="CA483" s="17">
        <v>0.13424809254928199</v>
      </c>
      <c r="CB483" s="17"/>
      <c r="CC483" s="17">
        <v>0.15046010786292</v>
      </c>
      <c r="CD483" s="17">
        <v>0.15389401449975701</v>
      </c>
      <c r="CE483" s="17">
        <v>0.135226477653623</v>
      </c>
      <c r="CF483" s="17">
        <v>0.135859299962939</v>
      </c>
      <c r="CG483" s="17">
        <v>0.11017372333627801</v>
      </c>
      <c r="CH483" s="17">
        <v>9.0015398701918506E-2</v>
      </c>
      <c r="CI483" s="17">
        <v>0.101549847472664</v>
      </c>
      <c r="CJ483" s="17">
        <v>0.11863904118952</v>
      </c>
      <c r="CK483" s="17">
        <v>7.0723283612495705E-2</v>
      </c>
      <c r="CL483" s="17">
        <v>0.10082662075785701</v>
      </c>
    </row>
    <row r="484" spans="2:90" x14ac:dyDescent="0.25">
      <c r="B484" t="s">
        <v>305</v>
      </c>
      <c r="C484" s="17">
        <v>0.33331800128462302</v>
      </c>
      <c r="D484" s="17">
        <v>0.34577837704901399</v>
      </c>
      <c r="E484" s="17">
        <v>0.32205035398542498</v>
      </c>
      <c r="F484" s="17"/>
      <c r="G484" s="17">
        <v>0.29021621231370698</v>
      </c>
      <c r="H484" s="17">
        <v>0.31410770118710402</v>
      </c>
      <c r="I484" s="17">
        <v>0.33222232967771198</v>
      </c>
      <c r="J484" s="17">
        <v>0.34207422120888598</v>
      </c>
      <c r="K484" s="17">
        <v>0.36962922294494699</v>
      </c>
      <c r="L484" s="17">
        <v>0.33644147186808998</v>
      </c>
      <c r="M484" s="17"/>
      <c r="N484" s="17">
        <v>0.31749404784131802</v>
      </c>
      <c r="O484" s="17">
        <v>0.33324699461759399</v>
      </c>
      <c r="P484" s="17">
        <v>0.32670037472566299</v>
      </c>
      <c r="Q484" s="17">
        <v>0.35550699187143903</v>
      </c>
      <c r="R484" s="17"/>
      <c r="S484" s="17">
        <v>0.33026828195517699</v>
      </c>
      <c r="T484" s="17">
        <v>0.32277513458370799</v>
      </c>
      <c r="U484" s="17">
        <v>0.30042376672100501</v>
      </c>
      <c r="V484" s="17">
        <v>0.356999283740282</v>
      </c>
      <c r="W484" s="17">
        <v>0.327135379827934</v>
      </c>
      <c r="X484" s="17">
        <v>0.32672739709806298</v>
      </c>
      <c r="Y484" s="17">
        <v>0.35468224941994902</v>
      </c>
      <c r="Z484" s="17">
        <v>0.40914576375817202</v>
      </c>
      <c r="AA484" s="17">
        <v>0.32120032997451098</v>
      </c>
      <c r="AB484" s="17"/>
      <c r="AC484" s="17">
        <v>0.31537992684246602</v>
      </c>
      <c r="AD484" s="17">
        <v>0.34876657352787399</v>
      </c>
      <c r="AE484" s="17">
        <v>0.35687972031045201</v>
      </c>
      <c r="AF484" s="17"/>
      <c r="AG484" s="17">
        <v>0.36768227350855998</v>
      </c>
      <c r="AH484" s="17">
        <v>0.342669805880293</v>
      </c>
      <c r="AI484" s="17">
        <v>0.37897603053443302</v>
      </c>
      <c r="AJ484" s="17">
        <v>0.28925275259625899</v>
      </c>
      <c r="AK484" s="17"/>
      <c r="AL484" s="17">
        <v>0.359053158161039</v>
      </c>
      <c r="AM484" s="17">
        <v>0.31680093044264701</v>
      </c>
      <c r="AN484" s="17">
        <v>0.34228798940490202</v>
      </c>
      <c r="AO484" s="17">
        <v>0.27579456897919502</v>
      </c>
      <c r="AP484" s="17">
        <v>0.31699181023532302</v>
      </c>
      <c r="AQ484" s="17"/>
      <c r="AR484" s="17">
        <v>0.33882366055944901</v>
      </c>
      <c r="AS484" s="17">
        <v>0.34008422896167201</v>
      </c>
      <c r="AT484" s="17">
        <v>0.32753437349886</v>
      </c>
      <c r="AU484" s="17">
        <v>0.33525074717187497</v>
      </c>
      <c r="AV484" s="17">
        <v>0.305699553212811</v>
      </c>
      <c r="AW484" s="17"/>
      <c r="AX484" s="17">
        <v>0.32848857112472801</v>
      </c>
      <c r="AY484" s="17">
        <v>0.327563290938575</v>
      </c>
      <c r="AZ484" s="17">
        <v>0.33447452653505699</v>
      </c>
      <c r="BA484" s="17">
        <v>0.33844840699786399</v>
      </c>
      <c r="BB484" s="17">
        <v>0.35834005550375803</v>
      </c>
      <c r="BC484" s="17">
        <v>0.319442050048098</v>
      </c>
      <c r="BD484" s="17"/>
      <c r="BE484" s="17">
        <v>0.34063063210463201</v>
      </c>
      <c r="BF484" s="17">
        <v>0.34163988897904901</v>
      </c>
      <c r="BG484" s="17">
        <v>0.31782514886850299</v>
      </c>
      <c r="BH484" s="17"/>
      <c r="BI484" s="17">
        <v>0.29389272851590997</v>
      </c>
      <c r="BJ484" s="17">
        <v>0.34332718294293701</v>
      </c>
      <c r="BK484" s="17"/>
      <c r="BL484" s="17">
        <v>0.31470162681927799</v>
      </c>
      <c r="BM484" s="17">
        <v>0.36876944808182999</v>
      </c>
      <c r="BN484" s="17">
        <v>0.371224843523009</v>
      </c>
      <c r="BO484" s="17">
        <v>0.30247834612445401</v>
      </c>
      <c r="BP484" s="17">
        <v>0.34075992239575598</v>
      </c>
      <c r="BQ484" s="17"/>
      <c r="BR484" s="17">
        <v>0.335947072255534</v>
      </c>
      <c r="BS484" s="17">
        <v>0.30430992047203098</v>
      </c>
      <c r="BT484" s="17">
        <v>0.33513073765872298</v>
      </c>
      <c r="BU484" s="17">
        <v>0.31559472108058401</v>
      </c>
      <c r="BV484" s="17"/>
      <c r="BW484" s="17">
        <v>0.37566849237455602</v>
      </c>
      <c r="BX484" s="17">
        <v>0.32412438766845503</v>
      </c>
      <c r="BY484" s="17">
        <v>0.34124138350243099</v>
      </c>
      <c r="BZ484" s="17">
        <v>0.31070952921518702</v>
      </c>
      <c r="CA484" s="17">
        <v>0.31627691435081501</v>
      </c>
      <c r="CB484" s="17"/>
      <c r="CC484" s="17">
        <v>0.33301312293848201</v>
      </c>
      <c r="CD484" s="17">
        <v>0.300604046766208</v>
      </c>
      <c r="CE484" s="17">
        <v>0.31420193625875298</v>
      </c>
      <c r="CF484" s="17">
        <v>0.314278406527562</v>
      </c>
      <c r="CG484" s="17">
        <v>0.355063218680778</v>
      </c>
      <c r="CH484" s="17">
        <v>0.349822715589517</v>
      </c>
      <c r="CI484" s="17">
        <v>0.324875520362021</v>
      </c>
      <c r="CJ484" s="17">
        <v>0.306251268522858</v>
      </c>
      <c r="CK484" s="17">
        <v>0.430208352548478</v>
      </c>
      <c r="CL484" s="17">
        <v>0.311447111121882</v>
      </c>
    </row>
    <row r="485" spans="2:90" x14ac:dyDescent="0.25">
      <c r="B485" t="s">
        <v>306</v>
      </c>
      <c r="C485" s="17">
        <v>0.31507414935669797</v>
      </c>
      <c r="D485" s="17">
        <v>0.30481315863337799</v>
      </c>
      <c r="E485" s="17">
        <v>0.32459740147145399</v>
      </c>
      <c r="F485" s="17"/>
      <c r="G485" s="17">
        <v>0.244625916408443</v>
      </c>
      <c r="H485" s="17">
        <v>0.25068473188087298</v>
      </c>
      <c r="I485" s="17">
        <v>0.29172176353361301</v>
      </c>
      <c r="J485" s="17">
        <v>0.34699994780207</v>
      </c>
      <c r="K485" s="17">
        <v>0.32981973608039</v>
      </c>
      <c r="L485" s="17">
        <v>0.376926939650151</v>
      </c>
      <c r="M485" s="17"/>
      <c r="N485" s="17">
        <v>0.31595763120627102</v>
      </c>
      <c r="O485" s="17">
        <v>0.28904903722095199</v>
      </c>
      <c r="P485" s="17">
        <v>0.33063232804142301</v>
      </c>
      <c r="Q485" s="17">
        <v>0.32607786744030598</v>
      </c>
      <c r="R485" s="17"/>
      <c r="S485" s="17">
        <v>0.26990295843199102</v>
      </c>
      <c r="T485" s="17">
        <v>0.34457942986197199</v>
      </c>
      <c r="U485" s="17">
        <v>0.38424739590603801</v>
      </c>
      <c r="V485" s="17">
        <v>0.313327052899115</v>
      </c>
      <c r="W485" s="17">
        <v>0.34426991368843801</v>
      </c>
      <c r="X485" s="17">
        <v>0.26812593916176097</v>
      </c>
      <c r="Y485" s="17">
        <v>0.316593421915349</v>
      </c>
      <c r="Z485" s="17">
        <v>0.30123515494859998</v>
      </c>
      <c r="AA485" s="17">
        <v>0.30223745908543198</v>
      </c>
      <c r="AB485" s="17"/>
      <c r="AC485" s="17">
        <v>0.34038838630264101</v>
      </c>
      <c r="AD485" s="17">
        <v>0.312158563280858</v>
      </c>
      <c r="AE485" s="17">
        <v>0.274933907430572</v>
      </c>
      <c r="AF485" s="17"/>
      <c r="AG485" s="17">
        <v>0.31141649901959101</v>
      </c>
      <c r="AH485" s="17">
        <v>0.27127433624841601</v>
      </c>
      <c r="AI485" s="17">
        <v>0.32204194255125201</v>
      </c>
      <c r="AJ485" s="17">
        <v>0.33615672237341099</v>
      </c>
      <c r="AK485" s="17"/>
      <c r="AL485" s="17">
        <v>0.31744127951941098</v>
      </c>
      <c r="AM485" s="17">
        <v>0.34125464052835702</v>
      </c>
      <c r="AN485" s="17">
        <v>0.30730743073844202</v>
      </c>
      <c r="AO485" s="17">
        <v>0.274368267026947</v>
      </c>
      <c r="AP485" s="17">
        <v>0.241512622767351</v>
      </c>
      <c r="AQ485" s="17"/>
      <c r="AR485" s="17">
        <v>0.29936744535301402</v>
      </c>
      <c r="AS485" s="17">
        <v>0.32110971408981098</v>
      </c>
      <c r="AT485" s="17">
        <v>0.33384511646164</v>
      </c>
      <c r="AU485" s="17">
        <v>0.30937618244348303</v>
      </c>
      <c r="AV485" s="17">
        <v>0.28164596526518199</v>
      </c>
      <c r="AW485" s="17"/>
      <c r="AX485" s="17">
        <v>0.26237369993244702</v>
      </c>
      <c r="AY485" s="17">
        <v>0.31828984516683601</v>
      </c>
      <c r="AZ485" s="17">
        <v>0.32699879674521698</v>
      </c>
      <c r="BA485" s="17">
        <v>0.34413628161815502</v>
      </c>
      <c r="BB485" s="17">
        <v>0.33838856815015</v>
      </c>
      <c r="BC485" s="17">
        <v>0.35239368110243402</v>
      </c>
      <c r="BD485" s="17"/>
      <c r="BE485" s="17">
        <v>0.31307789039830097</v>
      </c>
      <c r="BF485" s="17">
        <v>0.24895865650204499</v>
      </c>
      <c r="BG485" s="17">
        <v>0.37909314871873501</v>
      </c>
      <c r="BH485" s="17"/>
      <c r="BI485" s="17">
        <v>0.33777087803504402</v>
      </c>
      <c r="BJ485" s="17">
        <v>0.30931196524388799</v>
      </c>
      <c r="BK485" s="17"/>
      <c r="BL485" s="17">
        <v>0.35549215436670201</v>
      </c>
      <c r="BM485" s="17">
        <v>0.28852728621034601</v>
      </c>
      <c r="BN485" s="17">
        <v>0.26804597572367</v>
      </c>
      <c r="BO485" s="17">
        <v>0.29860410839972601</v>
      </c>
      <c r="BP485" s="17">
        <v>0.286654953415588</v>
      </c>
      <c r="BQ485" s="17"/>
      <c r="BR485" s="17">
        <v>0.33563844964670098</v>
      </c>
      <c r="BS485" s="17">
        <v>0.28573067866840601</v>
      </c>
      <c r="BT485" s="17">
        <v>0.13562499579052201</v>
      </c>
      <c r="BU485" s="17">
        <v>0.20024213129986199</v>
      </c>
      <c r="BV485" s="17"/>
      <c r="BW485" s="17">
        <v>0.30699072230255398</v>
      </c>
      <c r="BX485" s="17">
        <v>0.34317358164464001</v>
      </c>
      <c r="BY485" s="17">
        <v>0.315029879110444</v>
      </c>
      <c r="BZ485" s="17">
        <v>0.33948788226283</v>
      </c>
      <c r="CA485" s="17">
        <v>0.28778953899728799</v>
      </c>
      <c r="CB485" s="17"/>
      <c r="CC485" s="17">
        <v>0.28355966450929498</v>
      </c>
      <c r="CD485" s="17">
        <v>0.27226818101484301</v>
      </c>
      <c r="CE485" s="17">
        <v>0.31722865368918401</v>
      </c>
      <c r="CF485" s="17">
        <v>0.31979760864961898</v>
      </c>
      <c r="CG485" s="17">
        <v>0.29700515995322102</v>
      </c>
      <c r="CH485" s="17">
        <v>0.34323292744733902</v>
      </c>
      <c r="CI485" s="17">
        <v>0.35998049576117802</v>
      </c>
      <c r="CJ485" s="17">
        <v>0.353511871845331</v>
      </c>
      <c r="CK485" s="17">
        <v>0.313560464300145</v>
      </c>
      <c r="CL485" s="17">
        <v>0.33932581954789898</v>
      </c>
    </row>
    <row r="486" spans="2:90" x14ac:dyDescent="0.25">
      <c r="B486" t="s">
        <v>307</v>
      </c>
      <c r="C486" s="17">
        <v>0.15200416592316501</v>
      </c>
      <c r="D486" s="17">
        <v>0.124467177979981</v>
      </c>
      <c r="E486" s="17">
        <v>0.17803064597989399</v>
      </c>
      <c r="F486" s="17"/>
      <c r="G486" s="17">
        <v>9.4770913361007597E-2</v>
      </c>
      <c r="H486" s="17">
        <v>9.7430410255036098E-2</v>
      </c>
      <c r="I486" s="17">
        <v>0.14438916545428199</v>
      </c>
      <c r="J486" s="17">
        <v>0.194235375288208</v>
      </c>
      <c r="K486" s="17">
        <v>0.17771154974113501</v>
      </c>
      <c r="L486" s="17">
        <v>0.17502352505597299</v>
      </c>
      <c r="M486" s="17"/>
      <c r="N486" s="17">
        <v>0.12861618347992501</v>
      </c>
      <c r="O486" s="17">
        <v>0.160644230793937</v>
      </c>
      <c r="P486" s="17">
        <v>0.17534497132951499</v>
      </c>
      <c r="Q486" s="17">
        <v>0.14812320721616801</v>
      </c>
      <c r="R486" s="17"/>
      <c r="S486" s="17">
        <v>0.106525577340669</v>
      </c>
      <c r="T486" s="17">
        <v>0.177262526322119</v>
      </c>
      <c r="U486" s="17">
        <v>0.14780407000906101</v>
      </c>
      <c r="V486" s="17">
        <v>0.16398560332334899</v>
      </c>
      <c r="W486" s="17">
        <v>0.14988186129088199</v>
      </c>
      <c r="X486" s="17">
        <v>0.166539856832569</v>
      </c>
      <c r="Y486" s="17">
        <v>0.13447008774977501</v>
      </c>
      <c r="Z486" s="17">
        <v>0.12438389257910901</v>
      </c>
      <c r="AA486" s="17">
        <v>0.181310880610144</v>
      </c>
      <c r="AB486" s="17"/>
      <c r="AC486" s="17">
        <v>0.18950668157016201</v>
      </c>
      <c r="AD486" s="17">
        <v>0.134235817221284</v>
      </c>
      <c r="AE486" s="17">
        <v>0.12640755010079499</v>
      </c>
      <c r="AF486" s="17"/>
      <c r="AG486" s="17">
        <v>0.12422742162736899</v>
      </c>
      <c r="AH486" s="17">
        <v>9.3337799344230601E-2</v>
      </c>
      <c r="AI486" s="17">
        <v>0.137828710194698</v>
      </c>
      <c r="AJ486" s="17">
        <v>0.24184456394232301</v>
      </c>
      <c r="AK486" s="17"/>
      <c r="AL486" s="17">
        <v>0.177651349227747</v>
      </c>
      <c r="AM486" s="17">
        <v>0.15975644291732999</v>
      </c>
      <c r="AN486" s="17">
        <v>0.12906692257299199</v>
      </c>
      <c r="AO486" s="17">
        <v>0.11534670612065601</v>
      </c>
      <c r="AP486" s="17">
        <v>7.9511778520996598E-2</v>
      </c>
      <c r="AQ486" s="17"/>
      <c r="AR486" s="17">
        <v>0.15565455548010901</v>
      </c>
      <c r="AS486" s="17">
        <v>0.14380090340799501</v>
      </c>
      <c r="AT486" s="17">
        <v>0.178087177585314</v>
      </c>
      <c r="AU486" s="17">
        <v>0.145029956104993</v>
      </c>
      <c r="AV486" s="17">
        <v>9.8379725752089697E-2</v>
      </c>
      <c r="AW486" s="17"/>
      <c r="AX486" s="17">
        <v>9.3391406545418901E-2</v>
      </c>
      <c r="AY486" s="17">
        <v>0.17316438351924399</v>
      </c>
      <c r="AZ486" s="17">
        <v>0.15573052336143001</v>
      </c>
      <c r="BA486" s="17">
        <v>0.18323175024032701</v>
      </c>
      <c r="BB486" s="17">
        <v>0.16184797427022701</v>
      </c>
      <c r="BC486" s="17">
        <v>0.155790288601168</v>
      </c>
      <c r="BD486" s="17"/>
      <c r="BE486" s="17">
        <v>0.141528736870183</v>
      </c>
      <c r="BF486" s="17">
        <v>0.116998949237619</v>
      </c>
      <c r="BG486" s="17">
        <v>0.19854003357164199</v>
      </c>
      <c r="BH486" s="17"/>
      <c r="BI486" s="17">
        <v>0.21027650934438399</v>
      </c>
      <c r="BJ486" s="17">
        <v>0.137210140923507</v>
      </c>
      <c r="BK486" s="17"/>
      <c r="BL486" s="17">
        <v>0.15910375237145799</v>
      </c>
      <c r="BM486" s="17">
        <v>0.15628161443529501</v>
      </c>
      <c r="BN486" s="17">
        <v>0.16330897521114399</v>
      </c>
      <c r="BO486" s="17">
        <v>0.14273975978933001</v>
      </c>
      <c r="BP486" s="17">
        <v>0.12538366487966601</v>
      </c>
      <c r="BQ486" s="17"/>
      <c r="BR486" s="17">
        <v>0.16474729541481201</v>
      </c>
      <c r="BS486" s="17">
        <v>0.106910630643753</v>
      </c>
      <c r="BT486" s="17">
        <v>3.0638588531955401E-2</v>
      </c>
      <c r="BU486" s="17">
        <v>0.123565521390156</v>
      </c>
      <c r="BV486" s="17"/>
      <c r="BW486" s="17">
        <v>0.13514148552418501</v>
      </c>
      <c r="BX486" s="17">
        <v>0.137052959978605</v>
      </c>
      <c r="BY486" s="17">
        <v>0.14681807159580401</v>
      </c>
      <c r="BZ486" s="17">
        <v>0.17546267474407801</v>
      </c>
      <c r="CA486" s="17">
        <v>0.16557459251331599</v>
      </c>
      <c r="CB486" s="17"/>
      <c r="CC486" s="17">
        <v>0.15715470568839501</v>
      </c>
      <c r="CD486" s="17">
        <v>0.17914624028453199</v>
      </c>
      <c r="CE486" s="17">
        <v>0.14647746378611901</v>
      </c>
      <c r="CF486" s="17">
        <v>0.14471045537494701</v>
      </c>
      <c r="CG486" s="17">
        <v>0.15216352822308901</v>
      </c>
      <c r="CH486" s="17">
        <v>0.144227551815551</v>
      </c>
      <c r="CI486" s="17">
        <v>0.13748953937209901</v>
      </c>
      <c r="CJ486" s="17">
        <v>0.17404014156759801</v>
      </c>
      <c r="CK486" s="17">
        <v>0.13191408267149199</v>
      </c>
      <c r="CL486" s="17">
        <v>0.16246286237289001</v>
      </c>
    </row>
    <row r="487" spans="2:90" x14ac:dyDescent="0.25">
      <c r="B487" t="s">
        <v>163</v>
      </c>
      <c r="C487" s="17">
        <v>4.77172525145136E-2</v>
      </c>
      <c r="D487" s="17">
        <v>4.6427824308434097E-2</v>
      </c>
      <c r="E487" s="17">
        <v>4.7700757351353797E-2</v>
      </c>
      <c r="F487" s="17"/>
      <c r="G487" s="17">
        <v>6.6553723531634898E-2</v>
      </c>
      <c r="H487" s="17">
        <v>6.4261235660768301E-2</v>
      </c>
      <c r="I487" s="17">
        <v>5.0653168303375698E-2</v>
      </c>
      <c r="J487" s="17">
        <v>5.0711370337478301E-2</v>
      </c>
      <c r="K487" s="17">
        <v>4.2513465321851698E-2</v>
      </c>
      <c r="L487" s="17">
        <v>2.6597911111846999E-2</v>
      </c>
      <c r="M487" s="17"/>
      <c r="N487" s="17">
        <v>3.1872526220123702E-2</v>
      </c>
      <c r="O487" s="17">
        <v>5.8786587394884002E-2</v>
      </c>
      <c r="P487" s="17">
        <v>3.2132418543154601E-2</v>
      </c>
      <c r="Q487" s="17">
        <v>6.7751058981967399E-2</v>
      </c>
      <c r="R487" s="17"/>
      <c r="S487" s="17">
        <v>5.6123855573706999E-2</v>
      </c>
      <c r="T487" s="17">
        <v>4.5368977307788799E-2</v>
      </c>
      <c r="U487" s="17">
        <v>6.1737055328168401E-2</v>
      </c>
      <c r="V487" s="17">
        <v>4.5964322698062998E-2</v>
      </c>
      <c r="W487" s="17">
        <v>5.0225118298635602E-2</v>
      </c>
      <c r="X487" s="17">
        <v>4.0703967255995899E-2</v>
      </c>
      <c r="Y487" s="17">
        <v>5.2132292878064097E-2</v>
      </c>
      <c r="Z487" s="17">
        <v>1.78040142172173E-2</v>
      </c>
      <c r="AA487" s="17">
        <v>4.2775418590035898E-2</v>
      </c>
      <c r="AB487" s="17"/>
      <c r="AC487" s="17">
        <v>3.3132334255968503E-2</v>
      </c>
      <c r="AD487" s="17">
        <v>3.6685813039041698E-2</v>
      </c>
      <c r="AE487" s="17">
        <v>7.4012642925389394E-2</v>
      </c>
      <c r="AF487" s="17"/>
      <c r="AG487" s="17">
        <v>2.4929358049489401E-2</v>
      </c>
      <c r="AH487" s="17">
        <v>3.2422689307493001E-2</v>
      </c>
      <c r="AI487" s="17">
        <v>4.19905794539185E-2</v>
      </c>
      <c r="AJ487" s="17">
        <v>3.1403184567621097E-2</v>
      </c>
      <c r="AK487" s="17"/>
      <c r="AL487" s="17">
        <v>4.4885977213753099E-2</v>
      </c>
      <c r="AM487" s="17">
        <v>6.2887652268918098E-2</v>
      </c>
      <c r="AN487" s="17">
        <v>4.9801536921015001E-2</v>
      </c>
      <c r="AO487" s="17">
        <v>3.20691735982526E-2</v>
      </c>
      <c r="AP487" s="17">
        <v>1.85868903139066E-2</v>
      </c>
      <c r="AQ487" s="17"/>
      <c r="AR487" s="17">
        <v>9.0377911683888507E-2</v>
      </c>
      <c r="AS487" s="17">
        <v>4.7495268597232403E-2</v>
      </c>
      <c r="AT487" s="17">
        <v>3.2907051899425797E-2</v>
      </c>
      <c r="AU487" s="17">
        <v>4.5247445591380803E-2</v>
      </c>
      <c r="AV487" s="17">
        <v>2.03026706485777E-2</v>
      </c>
      <c r="AW487" s="17"/>
      <c r="AX487" s="17">
        <v>3.8701592613485498E-2</v>
      </c>
      <c r="AY487" s="17">
        <v>5.2796802931705501E-2</v>
      </c>
      <c r="AZ487" s="17">
        <v>4.93748160386729E-2</v>
      </c>
      <c r="BA487" s="17">
        <v>4.8779193104656199E-2</v>
      </c>
      <c r="BB487" s="17">
        <v>4.3894599599214497E-2</v>
      </c>
      <c r="BC487" s="17">
        <v>5.4920802465039303E-2</v>
      </c>
      <c r="BD487" s="17"/>
      <c r="BE487" s="17">
        <v>6.9993791355032905E-2</v>
      </c>
      <c r="BF487" s="17">
        <v>3.2124449305473798E-2</v>
      </c>
      <c r="BG487" s="17">
        <v>2.9381931626404401E-2</v>
      </c>
      <c r="BH487" s="17"/>
      <c r="BI487" s="17">
        <v>4.7422673968218601E-2</v>
      </c>
      <c r="BJ487" s="17">
        <v>4.7792039319409202E-2</v>
      </c>
      <c r="BK487" s="17"/>
      <c r="BL487" s="17">
        <v>2.7949062095702099E-2</v>
      </c>
      <c r="BM487" s="17">
        <v>4.2045138646946499E-2</v>
      </c>
      <c r="BN487" s="17">
        <v>5.5205922470332E-2</v>
      </c>
      <c r="BO487" s="17">
        <v>4.9900079788985599E-2</v>
      </c>
      <c r="BP487" s="17">
        <v>7.5544255718358697E-2</v>
      </c>
      <c r="BQ487" s="17"/>
      <c r="BR487" s="17">
        <v>4.6010308041113397E-2</v>
      </c>
      <c r="BS487" s="17">
        <v>6.6024397913663102E-2</v>
      </c>
      <c r="BT487" s="17">
        <v>4.9263927172409801E-2</v>
      </c>
      <c r="BU487" s="17">
        <v>3.30374279110437E-2</v>
      </c>
      <c r="BV487" s="17"/>
      <c r="BW487" s="17">
        <v>4.7279010524892598E-2</v>
      </c>
      <c r="BX487" s="17">
        <v>4.7608047073645403E-2</v>
      </c>
      <c r="BY487" s="17">
        <v>4.6936563723460299E-2</v>
      </c>
      <c r="BZ487" s="17">
        <v>3.9355965332076102E-2</v>
      </c>
      <c r="CA487" s="17">
        <v>5.4856086409592199E-2</v>
      </c>
      <c r="CB487" s="17"/>
      <c r="CC487" s="17">
        <v>3.9631008657823201E-2</v>
      </c>
      <c r="CD487" s="17">
        <v>5.5997529613946703E-2</v>
      </c>
      <c r="CE487" s="17">
        <v>4.6867933305439001E-2</v>
      </c>
      <c r="CF487" s="17">
        <v>5.5720951507551901E-2</v>
      </c>
      <c r="CG487" s="17">
        <v>4.8692041246205998E-2</v>
      </c>
      <c r="CH487" s="17">
        <v>5.6255255488708099E-2</v>
      </c>
      <c r="CI487" s="17">
        <v>3.9826944089924002E-2</v>
      </c>
      <c r="CJ487" s="17">
        <v>2.7948138717387501E-2</v>
      </c>
      <c r="CK487" s="17">
        <v>2.7724814094737701E-2</v>
      </c>
      <c r="CL487" s="17">
        <v>6.5162446807767699E-2</v>
      </c>
    </row>
    <row r="488" spans="2:90" x14ac:dyDescent="0.25"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</row>
    <row r="489" spans="2:90" x14ac:dyDescent="0.25">
      <c r="B489" s="6" t="s">
        <v>314</v>
      </c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</row>
    <row r="490" spans="2:90" x14ac:dyDescent="0.25">
      <c r="B490" s="24" t="s">
        <v>113</v>
      </c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</row>
    <row r="491" spans="2:90" x14ac:dyDescent="0.25">
      <c r="B491" t="s">
        <v>303</v>
      </c>
      <c r="C491" s="17">
        <v>2.5049156765958199E-2</v>
      </c>
      <c r="D491" s="17">
        <v>3.4130456291135799E-2</v>
      </c>
      <c r="E491" s="17">
        <v>1.6657896120196101E-2</v>
      </c>
      <c r="F491" s="17"/>
      <c r="G491" s="17">
        <v>8.0738481388883995E-2</v>
      </c>
      <c r="H491" s="17">
        <v>4.7003347878311202E-2</v>
      </c>
      <c r="I491" s="17">
        <v>3.0169093375667699E-2</v>
      </c>
      <c r="J491" s="17">
        <v>3.1316645578857E-3</v>
      </c>
      <c r="K491" s="17">
        <v>8.1878406889586992E-3</v>
      </c>
      <c r="L491" s="17">
        <v>7.6768711603380302E-3</v>
      </c>
      <c r="M491" s="17"/>
      <c r="N491" s="17">
        <v>3.6935353288990599E-2</v>
      </c>
      <c r="O491" s="17">
        <v>1.8433709853416299E-2</v>
      </c>
      <c r="P491" s="17">
        <v>2.2548130673021902E-2</v>
      </c>
      <c r="Q491" s="17">
        <v>2.1659957680891899E-2</v>
      </c>
      <c r="R491" s="17"/>
      <c r="S491" s="17">
        <v>4.7890158965811003E-2</v>
      </c>
      <c r="T491" s="17">
        <v>1.05551568906577E-2</v>
      </c>
      <c r="U491" s="17">
        <v>7.6377630669450898E-3</v>
      </c>
      <c r="V491" s="17">
        <v>1.30895318487993E-2</v>
      </c>
      <c r="W491" s="17">
        <v>2.9206845425542201E-2</v>
      </c>
      <c r="X491" s="17">
        <v>3.6556584153355998E-2</v>
      </c>
      <c r="Y491" s="17">
        <v>1.51259384091035E-2</v>
      </c>
      <c r="Z491" s="17">
        <v>5.1655507380143399E-2</v>
      </c>
      <c r="AA491" s="17">
        <v>2.50850651421884E-2</v>
      </c>
      <c r="AB491" s="17"/>
      <c r="AC491" s="17">
        <v>1.5327599560935099E-2</v>
      </c>
      <c r="AD491" s="17">
        <v>3.2715470880110703E-2</v>
      </c>
      <c r="AE491" s="17">
        <v>2.57481272299767E-2</v>
      </c>
      <c r="AF491" s="17"/>
      <c r="AG491" s="17">
        <v>2.9651702015532199E-2</v>
      </c>
      <c r="AH491" s="17">
        <v>5.5866072730694702E-2</v>
      </c>
      <c r="AI491" s="17">
        <v>1.37487609704722E-2</v>
      </c>
      <c r="AJ491" s="17">
        <v>7.6236078230130901E-3</v>
      </c>
      <c r="AK491" s="17"/>
      <c r="AL491" s="17">
        <v>1.2042908003028201E-2</v>
      </c>
      <c r="AM491" s="17">
        <v>1.8763622777319699E-2</v>
      </c>
      <c r="AN491" s="17">
        <v>2.9766879068516099E-2</v>
      </c>
      <c r="AO491" s="17">
        <v>6.6113087815035998E-2</v>
      </c>
      <c r="AP491" s="17">
        <v>2.7772374278135802E-2</v>
      </c>
      <c r="AQ491" s="17"/>
      <c r="AR491" s="17">
        <v>3.2120098703165997E-2</v>
      </c>
      <c r="AS491" s="17">
        <v>2.3071173944156202E-2</v>
      </c>
      <c r="AT491" s="17">
        <v>1.6842934180760601E-2</v>
      </c>
      <c r="AU491" s="17">
        <v>2.1840009734051698E-2</v>
      </c>
      <c r="AV491" s="17">
        <v>6.5673002249187998E-2</v>
      </c>
      <c r="AW491" s="17"/>
      <c r="AX491" s="17">
        <v>5.9670434107639399E-2</v>
      </c>
      <c r="AY491" s="17">
        <v>1.8167260359835999E-2</v>
      </c>
      <c r="AZ491" s="17">
        <v>2.1727296269134E-2</v>
      </c>
      <c r="BA491" s="17">
        <v>1.2090799568062E-2</v>
      </c>
      <c r="BB491" s="17">
        <v>8.3969719935160399E-3</v>
      </c>
      <c r="BC491" s="17">
        <v>0</v>
      </c>
      <c r="BD491" s="17"/>
      <c r="BE491" s="17">
        <v>1.79957241619715E-2</v>
      </c>
      <c r="BF491" s="17">
        <v>5.5127812425619802E-2</v>
      </c>
      <c r="BG491" s="17">
        <v>5.9273571875371397E-3</v>
      </c>
      <c r="BH491" s="17"/>
      <c r="BI491" s="17">
        <v>2.0213013955942698E-2</v>
      </c>
      <c r="BJ491" s="17">
        <v>2.6276943627319201E-2</v>
      </c>
      <c r="BK491" s="17"/>
      <c r="BL491" s="17">
        <v>2.3674527321227899E-2</v>
      </c>
      <c r="BM491" s="17">
        <v>2.0980172697022001E-2</v>
      </c>
      <c r="BN491" s="17">
        <v>2.0510939625219899E-2</v>
      </c>
      <c r="BO491" s="17">
        <v>2.3259326965739201E-2</v>
      </c>
      <c r="BP491" s="17">
        <v>3.7135529364964698E-2</v>
      </c>
      <c r="BQ491" s="17"/>
      <c r="BR491" s="17">
        <v>1.8185333927338999E-2</v>
      </c>
      <c r="BS491" s="17">
        <v>4.3561581685602903E-2</v>
      </c>
      <c r="BT491" s="17">
        <v>8.7037661259157406E-2</v>
      </c>
      <c r="BU491" s="17">
        <v>5.4144425340318401E-2</v>
      </c>
      <c r="BV491" s="17"/>
      <c r="BW491" s="17">
        <v>2.6743165101968398E-2</v>
      </c>
      <c r="BX491" s="17">
        <v>1.8103546821456099E-2</v>
      </c>
      <c r="BY491" s="17">
        <v>2.3274060273400201E-2</v>
      </c>
      <c r="BZ491" s="17">
        <v>1.8725256134193499E-2</v>
      </c>
      <c r="CA491" s="17">
        <v>3.3257128512112502E-2</v>
      </c>
      <c r="CB491" s="17"/>
      <c r="CC491" s="17">
        <v>2.82708223809819E-2</v>
      </c>
      <c r="CD491" s="17">
        <v>3.6153618335514497E-2</v>
      </c>
      <c r="CE491" s="17">
        <v>4.2810111145786901E-2</v>
      </c>
      <c r="CF491" s="17">
        <v>2.83105368362002E-2</v>
      </c>
      <c r="CG491" s="17">
        <v>1.63184612476007E-2</v>
      </c>
      <c r="CH491" s="17">
        <v>5.6489495387626104E-3</v>
      </c>
      <c r="CI491" s="17">
        <v>2.1685549049547202E-2</v>
      </c>
      <c r="CJ491" s="17">
        <v>1.49494250043663E-2</v>
      </c>
      <c r="CK491" s="17">
        <v>1.9376109363474701E-2</v>
      </c>
      <c r="CL491" s="17">
        <v>2.2336623812252002E-2</v>
      </c>
    </row>
    <row r="492" spans="2:90" x14ac:dyDescent="0.25">
      <c r="B492" t="s">
        <v>304</v>
      </c>
      <c r="C492" s="17">
        <v>0.109603076846515</v>
      </c>
      <c r="D492" s="17">
        <v>0.122396268201637</v>
      </c>
      <c r="E492" s="17">
        <v>9.81023824916709E-2</v>
      </c>
      <c r="F492" s="17"/>
      <c r="G492" s="17">
        <v>0.18209747761675699</v>
      </c>
      <c r="H492" s="17">
        <v>0.21075074020586401</v>
      </c>
      <c r="I492" s="17">
        <v>0.14382549654759</v>
      </c>
      <c r="J492" s="17">
        <v>6.3960411132179706E-2</v>
      </c>
      <c r="K492" s="17">
        <v>4.7730802419911497E-2</v>
      </c>
      <c r="L492" s="17">
        <v>5.4314901750460103E-2</v>
      </c>
      <c r="M492" s="17"/>
      <c r="N492" s="17">
        <v>0.151731927877825</v>
      </c>
      <c r="O492" s="17">
        <v>0.105720667412699</v>
      </c>
      <c r="P492" s="17">
        <v>9.0222530672551093E-2</v>
      </c>
      <c r="Q492" s="17">
        <v>8.4931884712694306E-2</v>
      </c>
      <c r="R492" s="17"/>
      <c r="S492" s="17">
        <v>0.166555120010591</v>
      </c>
      <c r="T492" s="17">
        <v>7.5262159824273006E-2</v>
      </c>
      <c r="U492" s="17">
        <v>9.2671469458364603E-2</v>
      </c>
      <c r="V492" s="17">
        <v>0.107131080089531</v>
      </c>
      <c r="W492" s="17">
        <v>0.11077757764267999</v>
      </c>
      <c r="X492" s="17">
        <v>0.12217006168636101</v>
      </c>
      <c r="Y492" s="17">
        <v>8.5158550361168095E-2</v>
      </c>
      <c r="Z492" s="17">
        <v>8.7588155932660394E-2</v>
      </c>
      <c r="AA492" s="17">
        <v>0.115055243207883</v>
      </c>
      <c r="AB492" s="17"/>
      <c r="AC492" s="17">
        <v>7.5057675517802097E-2</v>
      </c>
      <c r="AD492" s="17">
        <v>0.12441938993950299</v>
      </c>
      <c r="AE492" s="17">
        <v>0.141446708161028</v>
      </c>
      <c r="AF492" s="17"/>
      <c r="AG492" s="17">
        <v>0.12074651599530301</v>
      </c>
      <c r="AH492" s="17">
        <v>0.20949018327687199</v>
      </c>
      <c r="AI492" s="17">
        <v>0.10536928147840099</v>
      </c>
      <c r="AJ492" s="17">
        <v>5.3624302462055198E-2</v>
      </c>
      <c r="AK492" s="17"/>
      <c r="AL492" s="17">
        <v>7.3517543965725102E-2</v>
      </c>
      <c r="AM492" s="17">
        <v>9.1335476293870593E-2</v>
      </c>
      <c r="AN492" s="17">
        <v>0.149842229201363</v>
      </c>
      <c r="AO492" s="17">
        <v>0.187640712937751</v>
      </c>
      <c r="AP492" s="17">
        <v>0.179753665968513</v>
      </c>
      <c r="AQ492" s="17"/>
      <c r="AR492" s="17">
        <v>8.5675892318709798E-2</v>
      </c>
      <c r="AS492" s="17">
        <v>9.8034834322713496E-2</v>
      </c>
      <c r="AT492" s="17">
        <v>0.103754842314566</v>
      </c>
      <c r="AU492" s="17">
        <v>0.112446859503918</v>
      </c>
      <c r="AV492" s="17">
        <v>0.206387100255332</v>
      </c>
      <c r="AW492" s="17"/>
      <c r="AX492" s="17">
        <v>0.18743472495431601</v>
      </c>
      <c r="AY492" s="17">
        <v>8.5538995499888096E-2</v>
      </c>
      <c r="AZ492" s="17">
        <v>0.11040381732719599</v>
      </c>
      <c r="BA492" s="17">
        <v>7.8965365316484903E-2</v>
      </c>
      <c r="BB492" s="17">
        <v>7.2170040169278804E-2</v>
      </c>
      <c r="BC492" s="17">
        <v>8.8056821828916707E-2</v>
      </c>
      <c r="BD492" s="17"/>
      <c r="BE492" s="17">
        <v>9.8139310484990305E-2</v>
      </c>
      <c r="BF492" s="17">
        <v>0.19876506267948399</v>
      </c>
      <c r="BG492" s="17">
        <v>4.3422977579478703E-2</v>
      </c>
      <c r="BH492" s="17"/>
      <c r="BI492" s="17">
        <v>8.4634492549036905E-2</v>
      </c>
      <c r="BJ492" s="17">
        <v>0.115942033521604</v>
      </c>
      <c r="BK492" s="17"/>
      <c r="BL492" s="17">
        <v>9.0412805130993104E-2</v>
      </c>
      <c r="BM492" s="17">
        <v>0.117402755962181</v>
      </c>
      <c r="BN492" s="17">
        <v>0.105236975958499</v>
      </c>
      <c r="BO492" s="17">
        <v>0.16975234362857</v>
      </c>
      <c r="BP492" s="17">
        <v>0.124039360405637</v>
      </c>
      <c r="BQ492" s="17"/>
      <c r="BR492" s="17">
        <v>8.5888615149542602E-2</v>
      </c>
      <c r="BS492" s="17">
        <v>0.19020949393839701</v>
      </c>
      <c r="BT492" s="17">
        <v>0.28677830928095199</v>
      </c>
      <c r="BU492" s="17">
        <v>0.235922059813858</v>
      </c>
      <c r="BV492" s="17"/>
      <c r="BW492" s="17">
        <v>0.123834940375153</v>
      </c>
      <c r="BX492" s="17">
        <v>0.10510676182487901</v>
      </c>
      <c r="BY492" s="17">
        <v>9.9039674717720697E-2</v>
      </c>
      <c r="BZ492" s="17">
        <v>9.3191613392091296E-2</v>
      </c>
      <c r="CA492" s="17">
        <v>0.116568258188836</v>
      </c>
      <c r="CB492" s="17"/>
      <c r="CC492" s="17">
        <v>0.13790872498703599</v>
      </c>
      <c r="CD492" s="17">
        <v>0.13041673426469</v>
      </c>
      <c r="CE492" s="17">
        <v>0.102186778559095</v>
      </c>
      <c r="CF492" s="17">
        <v>0.10968506582571901</v>
      </c>
      <c r="CG492" s="17">
        <v>9.9262942133422599E-2</v>
      </c>
      <c r="CH492" s="17">
        <v>8.3897115249849594E-2</v>
      </c>
      <c r="CI492" s="17">
        <v>9.4403441193225399E-2</v>
      </c>
      <c r="CJ492" s="17">
        <v>9.4156741045366504E-2</v>
      </c>
      <c r="CK492" s="17">
        <v>0.122612457444087</v>
      </c>
      <c r="CL492" s="17">
        <v>9.0369937578356804E-2</v>
      </c>
    </row>
    <row r="493" spans="2:90" x14ac:dyDescent="0.25">
      <c r="B493" t="s">
        <v>305</v>
      </c>
      <c r="C493" s="17">
        <v>0.39034206897439899</v>
      </c>
      <c r="D493" s="17">
        <v>0.38716032311042903</v>
      </c>
      <c r="E493" s="17">
        <v>0.39353949680618799</v>
      </c>
      <c r="F493" s="17"/>
      <c r="G493" s="17">
        <v>0.37831101037324499</v>
      </c>
      <c r="H493" s="17">
        <v>0.36026163541554601</v>
      </c>
      <c r="I493" s="17">
        <v>0.386033260351417</v>
      </c>
      <c r="J493" s="17">
        <v>0.37947848959008401</v>
      </c>
      <c r="K493" s="17">
        <v>0.39720351187596897</v>
      </c>
      <c r="L493" s="17">
        <v>0.42371226323108102</v>
      </c>
      <c r="M493" s="17"/>
      <c r="N493" s="17">
        <v>0.43315070763659003</v>
      </c>
      <c r="O493" s="17">
        <v>0.38081518390150498</v>
      </c>
      <c r="P493" s="17">
        <v>0.35910741879465902</v>
      </c>
      <c r="Q493" s="17">
        <v>0.38341439908368902</v>
      </c>
      <c r="R493" s="17"/>
      <c r="S493" s="17">
        <v>0.376248369588355</v>
      </c>
      <c r="T493" s="17">
        <v>0.425765437430075</v>
      </c>
      <c r="U493" s="17">
        <v>0.42504955933507499</v>
      </c>
      <c r="V493" s="17">
        <v>0.42679831354166298</v>
      </c>
      <c r="W493" s="17">
        <v>0.418064183275207</v>
      </c>
      <c r="X493" s="17">
        <v>0.30552811039898797</v>
      </c>
      <c r="Y493" s="17">
        <v>0.389612620937132</v>
      </c>
      <c r="Z493" s="17">
        <v>0.39935925911443299</v>
      </c>
      <c r="AA493" s="17">
        <v>0.352044386348353</v>
      </c>
      <c r="AB493" s="17"/>
      <c r="AC493" s="17">
        <v>0.33198855450037501</v>
      </c>
      <c r="AD493" s="17">
        <v>0.436896873808373</v>
      </c>
      <c r="AE493" s="17">
        <v>0.42147668853637499</v>
      </c>
      <c r="AF493" s="17"/>
      <c r="AG493" s="17">
        <v>0.41675415018970602</v>
      </c>
      <c r="AH493" s="17">
        <v>0.44945207389866298</v>
      </c>
      <c r="AI493" s="17">
        <v>0.48367536365175201</v>
      </c>
      <c r="AJ493" s="17">
        <v>0.27924205369638899</v>
      </c>
      <c r="AK493" s="17"/>
      <c r="AL493" s="17">
        <v>0.39067795235033598</v>
      </c>
      <c r="AM493" s="17">
        <v>0.35387289706567499</v>
      </c>
      <c r="AN493" s="17">
        <v>0.41220290691876199</v>
      </c>
      <c r="AO493" s="17">
        <v>0.40245069958917001</v>
      </c>
      <c r="AP493" s="17">
        <v>0.53803685987123895</v>
      </c>
      <c r="AQ493" s="17"/>
      <c r="AR493" s="17">
        <v>0.34289207618051198</v>
      </c>
      <c r="AS493" s="17">
        <v>0.39875895137463402</v>
      </c>
      <c r="AT493" s="17">
        <v>0.38215849830814502</v>
      </c>
      <c r="AU493" s="17">
        <v>0.43818997457902098</v>
      </c>
      <c r="AV493" s="17">
        <v>0.39367022709921401</v>
      </c>
      <c r="AW493" s="17"/>
      <c r="AX493" s="17">
        <v>0.380094602841833</v>
      </c>
      <c r="AY493" s="17">
        <v>0.38274553876856299</v>
      </c>
      <c r="AZ493" s="17">
        <v>0.35112543070612101</v>
      </c>
      <c r="BA493" s="17">
        <v>0.375711298749139</v>
      </c>
      <c r="BB493" s="17">
        <v>0.468705068718409</v>
      </c>
      <c r="BC493" s="17">
        <v>0.44727793623748902</v>
      </c>
      <c r="BD493" s="17"/>
      <c r="BE493" s="17">
        <v>0.39667535938346499</v>
      </c>
      <c r="BF493" s="17">
        <v>0.35016004986114502</v>
      </c>
      <c r="BG493" s="17">
        <v>0.42061244470345199</v>
      </c>
      <c r="BH493" s="17"/>
      <c r="BI493" s="17">
        <v>0.35388457224096398</v>
      </c>
      <c r="BJ493" s="17">
        <v>0.39959779967671</v>
      </c>
      <c r="BK493" s="17"/>
      <c r="BL493" s="17">
        <v>0.405989756174711</v>
      </c>
      <c r="BM493" s="17">
        <v>0.401102405251543</v>
      </c>
      <c r="BN493" s="17">
        <v>0.37658120834750902</v>
      </c>
      <c r="BO493" s="17">
        <v>0.32249149239339903</v>
      </c>
      <c r="BP493" s="17">
        <v>0.39183063259558099</v>
      </c>
      <c r="BQ493" s="17"/>
      <c r="BR493" s="17">
        <v>0.38887588440002202</v>
      </c>
      <c r="BS493" s="17">
        <v>0.41459635852608301</v>
      </c>
      <c r="BT493" s="17">
        <v>0.371575682499444</v>
      </c>
      <c r="BU493" s="17">
        <v>0.41716386138169298</v>
      </c>
      <c r="BV493" s="17"/>
      <c r="BW493" s="17">
        <v>0.39036115974140001</v>
      </c>
      <c r="BX493" s="17">
        <v>0.42142739214803598</v>
      </c>
      <c r="BY493" s="17">
        <v>0.41874345497913601</v>
      </c>
      <c r="BZ493" s="17">
        <v>0.37880323947651701</v>
      </c>
      <c r="CA493" s="17">
        <v>0.35183978481686501</v>
      </c>
      <c r="CB493" s="17"/>
      <c r="CC493" s="17">
        <v>0.35437854844298999</v>
      </c>
      <c r="CD493" s="17">
        <v>0.326466430464388</v>
      </c>
      <c r="CE493" s="17">
        <v>0.385801252419328</v>
      </c>
      <c r="CF493" s="17">
        <v>0.38923378413056497</v>
      </c>
      <c r="CG493" s="17">
        <v>0.39836292007962698</v>
      </c>
      <c r="CH493" s="17">
        <v>0.45303614239859802</v>
      </c>
      <c r="CI493" s="17">
        <v>0.39041695795933201</v>
      </c>
      <c r="CJ493" s="17">
        <v>0.39235393002723001</v>
      </c>
      <c r="CK493" s="17">
        <v>0.41214747078838898</v>
      </c>
      <c r="CL493" s="17">
        <v>0.42961326511775699</v>
      </c>
    </row>
    <row r="494" spans="2:90" x14ac:dyDescent="0.25">
      <c r="B494" t="s">
        <v>306</v>
      </c>
      <c r="C494" s="17">
        <v>0.25191580869135399</v>
      </c>
      <c r="D494" s="17">
        <v>0.25209729080834498</v>
      </c>
      <c r="E494" s="17">
        <v>0.25283209653432798</v>
      </c>
      <c r="F494" s="17"/>
      <c r="G494" s="17">
        <v>0.17402468895279</v>
      </c>
      <c r="H494" s="17">
        <v>0.18047386109393801</v>
      </c>
      <c r="I494" s="17">
        <v>0.22678629250721</v>
      </c>
      <c r="J494" s="17">
        <v>0.28415354498941398</v>
      </c>
      <c r="K494" s="17">
        <v>0.30387327413530402</v>
      </c>
      <c r="L494" s="17">
        <v>0.297976020984693</v>
      </c>
      <c r="M494" s="17"/>
      <c r="N494" s="17">
        <v>0.21752520917159901</v>
      </c>
      <c r="O494" s="17">
        <v>0.26682089298850098</v>
      </c>
      <c r="P494" s="17">
        <v>0.27524352707280397</v>
      </c>
      <c r="Q494" s="17">
        <v>0.248597758896973</v>
      </c>
      <c r="R494" s="17"/>
      <c r="S494" s="17">
        <v>0.205708477706667</v>
      </c>
      <c r="T494" s="17">
        <v>0.25778389929856699</v>
      </c>
      <c r="U494" s="17">
        <v>0.26926447671037201</v>
      </c>
      <c r="V494" s="17">
        <v>0.22296109609860301</v>
      </c>
      <c r="W494" s="17">
        <v>0.25949799645085903</v>
      </c>
      <c r="X494" s="17">
        <v>0.28935455641083402</v>
      </c>
      <c r="Y494" s="17">
        <v>0.26516793459554899</v>
      </c>
      <c r="Z494" s="17">
        <v>0.21490051518376299</v>
      </c>
      <c r="AA494" s="17">
        <v>0.27962676766880201</v>
      </c>
      <c r="AB494" s="17"/>
      <c r="AC494" s="17">
        <v>0.30627324241010001</v>
      </c>
      <c r="AD494" s="17">
        <v>0.24043043514149401</v>
      </c>
      <c r="AE494" s="17">
        <v>0.18800082584588099</v>
      </c>
      <c r="AF494" s="17"/>
      <c r="AG494" s="17">
        <v>0.258784264787073</v>
      </c>
      <c r="AH494" s="17">
        <v>0.17279533070185699</v>
      </c>
      <c r="AI494" s="17">
        <v>0.24844900462272601</v>
      </c>
      <c r="AJ494" s="17">
        <v>0.316312054838434</v>
      </c>
      <c r="AK494" s="17"/>
      <c r="AL494" s="17">
        <v>0.29194493615873901</v>
      </c>
      <c r="AM494" s="17">
        <v>0.28010504534112501</v>
      </c>
      <c r="AN494" s="17">
        <v>0.21499406633087201</v>
      </c>
      <c r="AO494" s="17">
        <v>0.192347356051465</v>
      </c>
      <c r="AP494" s="17">
        <v>0.141064752985811</v>
      </c>
      <c r="AQ494" s="17"/>
      <c r="AR494" s="17">
        <v>0.23570112812902899</v>
      </c>
      <c r="AS494" s="17">
        <v>0.26481596204447999</v>
      </c>
      <c r="AT494" s="17">
        <v>0.28332508192202399</v>
      </c>
      <c r="AU494" s="17">
        <v>0.212168472991455</v>
      </c>
      <c r="AV494" s="17">
        <v>0.20114714305884601</v>
      </c>
      <c r="AW494" s="17"/>
      <c r="AX494" s="17">
        <v>0.20140872125592099</v>
      </c>
      <c r="AY494" s="17">
        <v>0.26412001733569002</v>
      </c>
      <c r="AZ494" s="17">
        <v>0.26129707024305299</v>
      </c>
      <c r="BA494" s="17">
        <v>0.28801464051034698</v>
      </c>
      <c r="BB494" s="17">
        <v>0.249349821122995</v>
      </c>
      <c r="BC494" s="17">
        <v>0.26930858541532099</v>
      </c>
      <c r="BD494" s="17"/>
      <c r="BE494" s="17">
        <v>0.23444014025149301</v>
      </c>
      <c r="BF494" s="17">
        <v>0.223702000946048</v>
      </c>
      <c r="BG494" s="17">
        <v>0.30212758047660498</v>
      </c>
      <c r="BH494" s="17"/>
      <c r="BI494" s="17">
        <v>0.27482126814379998</v>
      </c>
      <c r="BJ494" s="17">
        <v>0.24610063257395201</v>
      </c>
      <c r="BK494" s="17"/>
      <c r="BL494" s="17">
        <v>0.28392338922877097</v>
      </c>
      <c r="BM494" s="17">
        <v>0.230096078637892</v>
      </c>
      <c r="BN494" s="17">
        <v>0.24183805774837999</v>
      </c>
      <c r="BO494" s="17">
        <v>0.25659912829903903</v>
      </c>
      <c r="BP494" s="17">
        <v>0.21550010827966001</v>
      </c>
      <c r="BQ494" s="17"/>
      <c r="BR494" s="17">
        <v>0.27062751557996201</v>
      </c>
      <c r="BS494" s="17">
        <v>0.206553607681559</v>
      </c>
      <c r="BT494" s="17">
        <v>0.116372297891096</v>
      </c>
      <c r="BU494" s="17">
        <v>0.13048127784461999</v>
      </c>
      <c r="BV494" s="17"/>
      <c r="BW494" s="17">
        <v>0.23607358687539701</v>
      </c>
      <c r="BX494" s="17">
        <v>0.24314005317520501</v>
      </c>
      <c r="BY494" s="17">
        <v>0.25540464805100999</v>
      </c>
      <c r="BZ494" s="17">
        <v>0.27069644062090797</v>
      </c>
      <c r="CA494" s="17">
        <v>0.25608679021237302</v>
      </c>
      <c r="CB494" s="17"/>
      <c r="CC494" s="17">
        <v>0.24305888195866299</v>
      </c>
      <c r="CD494" s="17">
        <v>0.249489077903394</v>
      </c>
      <c r="CE494" s="17">
        <v>0.243086091171548</v>
      </c>
      <c r="CF494" s="17">
        <v>0.23199351321612199</v>
      </c>
      <c r="CG494" s="17">
        <v>0.28292741133138599</v>
      </c>
      <c r="CH494" s="17">
        <v>0.22924387051225101</v>
      </c>
      <c r="CI494" s="17">
        <v>0.29719798156880201</v>
      </c>
      <c r="CJ494" s="17">
        <v>0.28640988174404702</v>
      </c>
      <c r="CK494" s="17">
        <v>0.26263725568146401</v>
      </c>
      <c r="CL494" s="17">
        <v>0.21190116281133001</v>
      </c>
    </row>
    <row r="495" spans="2:90" x14ac:dyDescent="0.25">
      <c r="B495" t="s">
        <v>307</v>
      </c>
      <c r="C495" s="17">
        <v>0.14870692064309199</v>
      </c>
      <c r="D495" s="17">
        <v>0.151069609996447</v>
      </c>
      <c r="E495" s="17">
        <v>0.146532612122731</v>
      </c>
      <c r="F495" s="17"/>
      <c r="G495" s="17">
        <v>6.8843929079344696E-2</v>
      </c>
      <c r="H495" s="17">
        <v>0.10358719529595101</v>
      </c>
      <c r="I495" s="17">
        <v>0.14258992242333099</v>
      </c>
      <c r="J495" s="17">
        <v>0.197930287173603</v>
      </c>
      <c r="K495" s="17">
        <v>0.19013438590495699</v>
      </c>
      <c r="L495" s="17">
        <v>0.15826751318711399</v>
      </c>
      <c r="M495" s="17"/>
      <c r="N495" s="17">
        <v>0.10893197615126</v>
      </c>
      <c r="O495" s="17">
        <v>0.14588372563381299</v>
      </c>
      <c r="P495" s="17">
        <v>0.18885257064133801</v>
      </c>
      <c r="Q495" s="17">
        <v>0.16057278057848501</v>
      </c>
      <c r="R495" s="17"/>
      <c r="S495" s="17">
        <v>0.11605689334258</v>
      </c>
      <c r="T495" s="17">
        <v>0.138596923935354</v>
      </c>
      <c r="U495" s="17">
        <v>0.13140910721233001</v>
      </c>
      <c r="V495" s="17">
        <v>0.163526947831864</v>
      </c>
      <c r="W495" s="17">
        <v>0.11265517826183299</v>
      </c>
      <c r="X495" s="17">
        <v>0.18931442328533299</v>
      </c>
      <c r="Y495" s="17">
        <v>0.164650773315209</v>
      </c>
      <c r="Z495" s="17">
        <v>0.180918469618706</v>
      </c>
      <c r="AA495" s="17">
        <v>0.168941025556436</v>
      </c>
      <c r="AB495" s="17"/>
      <c r="AC495" s="17">
        <v>0.21360082881971501</v>
      </c>
      <c r="AD495" s="17">
        <v>0.111293184266164</v>
      </c>
      <c r="AE495" s="17">
        <v>0.11005725109017001</v>
      </c>
      <c r="AF495" s="17"/>
      <c r="AG495" s="17">
        <v>0.13179678247938101</v>
      </c>
      <c r="AH495" s="17">
        <v>6.7001582558449999E-2</v>
      </c>
      <c r="AI495" s="17">
        <v>8.3186486296400797E-2</v>
      </c>
      <c r="AJ495" s="17">
        <v>0.28381154403839898</v>
      </c>
      <c r="AK495" s="17"/>
      <c r="AL495" s="17">
        <v>0.157398966047478</v>
      </c>
      <c r="AM495" s="17">
        <v>0.15862325719547399</v>
      </c>
      <c r="AN495" s="17">
        <v>0.121625219428623</v>
      </c>
      <c r="AO495" s="17">
        <v>9.8544003961652804E-2</v>
      </c>
      <c r="AP495" s="17">
        <v>5.2102981198027698E-2</v>
      </c>
      <c r="AQ495" s="17"/>
      <c r="AR495" s="17">
        <v>0.165814198474283</v>
      </c>
      <c r="AS495" s="17">
        <v>0.147474957672065</v>
      </c>
      <c r="AT495" s="17">
        <v>0.15391544464658899</v>
      </c>
      <c r="AU495" s="17">
        <v>0.15659589334152901</v>
      </c>
      <c r="AV495" s="17">
        <v>8.6248875877849907E-2</v>
      </c>
      <c r="AW495" s="17"/>
      <c r="AX495" s="17">
        <v>0.11322313586098399</v>
      </c>
      <c r="AY495" s="17">
        <v>0.17133687664674399</v>
      </c>
      <c r="AZ495" s="17">
        <v>0.18149946598696601</v>
      </c>
      <c r="BA495" s="17">
        <v>0.15604841756058099</v>
      </c>
      <c r="BB495" s="17">
        <v>0.132015401990972</v>
      </c>
      <c r="BC495" s="17">
        <v>0.112457272396127</v>
      </c>
      <c r="BD495" s="17"/>
      <c r="BE495" s="17">
        <v>0.15278653372378101</v>
      </c>
      <c r="BF495" s="17">
        <v>0.124630030281313</v>
      </c>
      <c r="BG495" s="17">
        <v>0.16511926291085599</v>
      </c>
      <c r="BH495" s="17"/>
      <c r="BI495" s="17">
        <v>0.18578000817575099</v>
      </c>
      <c r="BJ495" s="17">
        <v>0.13929490541301701</v>
      </c>
      <c r="BK495" s="17"/>
      <c r="BL495" s="17">
        <v>0.15023962370794</v>
      </c>
      <c r="BM495" s="17">
        <v>0.16407178156414701</v>
      </c>
      <c r="BN495" s="17">
        <v>0.17205105697298301</v>
      </c>
      <c r="BO495" s="17">
        <v>0.15636826047812299</v>
      </c>
      <c r="BP495" s="17">
        <v>0.114897931375504</v>
      </c>
      <c r="BQ495" s="17"/>
      <c r="BR495" s="17">
        <v>0.163706377019566</v>
      </c>
      <c r="BS495" s="17">
        <v>7.6142341385596696E-2</v>
      </c>
      <c r="BT495" s="17">
        <v>4.6175381480286999E-2</v>
      </c>
      <c r="BU495" s="17">
        <v>9.3048460890519394E-2</v>
      </c>
      <c r="BV495" s="17"/>
      <c r="BW495" s="17">
        <v>0.13753229239981901</v>
      </c>
      <c r="BX495" s="17">
        <v>0.144289494576577</v>
      </c>
      <c r="BY495" s="17">
        <v>0.13007099552385101</v>
      </c>
      <c r="BZ495" s="17">
        <v>0.168201405178312</v>
      </c>
      <c r="CA495" s="17">
        <v>0.16880676347854301</v>
      </c>
      <c r="CB495" s="17"/>
      <c r="CC495" s="17">
        <v>0.181342730732442</v>
      </c>
      <c r="CD495" s="17">
        <v>0.16981915682350801</v>
      </c>
      <c r="CE495" s="17">
        <v>0.15219041815781001</v>
      </c>
      <c r="CF495" s="17">
        <v>0.165665824723634</v>
      </c>
      <c r="CG495" s="17">
        <v>0.11561952047007699</v>
      </c>
      <c r="CH495" s="17">
        <v>0.13904631030681</v>
      </c>
      <c r="CI495" s="17">
        <v>0.14949871712613999</v>
      </c>
      <c r="CJ495" s="17">
        <v>0.14928575821057599</v>
      </c>
      <c r="CK495" s="17">
        <v>0.1171536389047</v>
      </c>
      <c r="CL495" s="17">
        <v>0.155617185014918</v>
      </c>
    </row>
    <row r="496" spans="2:90" x14ac:dyDescent="0.25">
      <c r="B496" t="s">
        <v>163</v>
      </c>
      <c r="C496" s="17">
        <v>7.4382968078681097E-2</v>
      </c>
      <c r="D496" s="17">
        <v>5.3146051592005E-2</v>
      </c>
      <c r="E496" s="17">
        <v>9.2335515924886397E-2</v>
      </c>
      <c r="F496" s="17"/>
      <c r="G496" s="17">
        <v>0.115984412588979</v>
      </c>
      <c r="H496" s="17">
        <v>9.7923220110388995E-2</v>
      </c>
      <c r="I496" s="17">
        <v>7.0595934794782905E-2</v>
      </c>
      <c r="J496" s="17">
        <v>7.1345602556834503E-2</v>
      </c>
      <c r="K496" s="17">
        <v>5.2870184974900203E-2</v>
      </c>
      <c r="L496" s="17">
        <v>5.8052429686313703E-2</v>
      </c>
      <c r="M496" s="17"/>
      <c r="N496" s="17">
        <v>5.17248258737351E-2</v>
      </c>
      <c r="O496" s="17">
        <v>8.2325820210064807E-2</v>
      </c>
      <c r="P496" s="17">
        <v>6.4025822145626105E-2</v>
      </c>
      <c r="Q496" s="17">
        <v>0.100823219047267</v>
      </c>
      <c r="R496" s="17"/>
      <c r="S496" s="17">
        <v>8.7540980385995795E-2</v>
      </c>
      <c r="T496" s="17">
        <v>9.2036422621072894E-2</v>
      </c>
      <c r="U496" s="17">
        <v>7.3967624216913594E-2</v>
      </c>
      <c r="V496" s="17">
        <v>6.6493030589539801E-2</v>
      </c>
      <c r="W496" s="17">
        <v>6.9798218943880205E-2</v>
      </c>
      <c r="X496" s="17">
        <v>5.7076264065126503E-2</v>
      </c>
      <c r="Y496" s="17">
        <v>8.0284182381838903E-2</v>
      </c>
      <c r="Z496" s="17">
        <v>6.5578092770294194E-2</v>
      </c>
      <c r="AA496" s="17">
        <v>5.9247512076337501E-2</v>
      </c>
      <c r="AB496" s="17"/>
      <c r="AC496" s="17">
        <v>5.7752099191073401E-2</v>
      </c>
      <c r="AD496" s="17">
        <v>5.4244645964354798E-2</v>
      </c>
      <c r="AE496" s="17">
        <v>0.113270399136569</v>
      </c>
      <c r="AF496" s="17"/>
      <c r="AG496" s="17">
        <v>4.2266584533004803E-2</v>
      </c>
      <c r="AH496" s="17">
        <v>4.5394756833463099E-2</v>
      </c>
      <c r="AI496" s="17">
        <v>6.5571102980248805E-2</v>
      </c>
      <c r="AJ496" s="17">
        <v>5.9386437141708902E-2</v>
      </c>
      <c r="AK496" s="17"/>
      <c r="AL496" s="17">
        <v>7.4417693474694305E-2</v>
      </c>
      <c r="AM496" s="17">
        <v>9.7299701326535995E-2</v>
      </c>
      <c r="AN496" s="17">
        <v>7.1568699051864096E-2</v>
      </c>
      <c r="AO496" s="17">
        <v>5.2904139644925102E-2</v>
      </c>
      <c r="AP496" s="17">
        <v>6.1269365698274E-2</v>
      </c>
      <c r="AQ496" s="17"/>
      <c r="AR496" s="17">
        <v>0.13779660619430101</v>
      </c>
      <c r="AS496" s="17">
        <v>6.7844120641951194E-2</v>
      </c>
      <c r="AT496" s="17">
        <v>6.0003198627915699E-2</v>
      </c>
      <c r="AU496" s="17">
        <v>5.8758789850025098E-2</v>
      </c>
      <c r="AV496" s="17">
        <v>4.6873651459569302E-2</v>
      </c>
      <c r="AW496" s="17"/>
      <c r="AX496" s="17">
        <v>5.8168380979306003E-2</v>
      </c>
      <c r="AY496" s="17">
        <v>7.8091311389278495E-2</v>
      </c>
      <c r="AZ496" s="17">
        <v>7.3946919467529501E-2</v>
      </c>
      <c r="BA496" s="17">
        <v>8.9169478295386503E-2</v>
      </c>
      <c r="BB496" s="17">
        <v>6.9362696004828903E-2</v>
      </c>
      <c r="BC496" s="17">
        <v>8.2899384122146702E-2</v>
      </c>
      <c r="BD496" s="17"/>
      <c r="BE496" s="17">
        <v>9.9962931994299301E-2</v>
      </c>
      <c r="BF496" s="17">
        <v>4.7615043806389701E-2</v>
      </c>
      <c r="BG496" s="17">
        <v>6.2790377142071793E-2</v>
      </c>
      <c r="BH496" s="17"/>
      <c r="BI496" s="17">
        <v>8.0666644934505399E-2</v>
      </c>
      <c r="BJ496" s="17">
        <v>7.2787685187398199E-2</v>
      </c>
      <c r="BK496" s="17"/>
      <c r="BL496" s="17">
        <v>4.5759898436356201E-2</v>
      </c>
      <c r="BM496" s="17">
        <v>6.6346805887215199E-2</v>
      </c>
      <c r="BN496" s="17">
        <v>8.3781761347409597E-2</v>
      </c>
      <c r="BO496" s="17">
        <v>7.1529448235130896E-2</v>
      </c>
      <c r="BP496" s="17">
        <v>0.116596437978654</v>
      </c>
      <c r="BQ496" s="17"/>
      <c r="BR496" s="17">
        <v>7.2716273923568595E-2</v>
      </c>
      <c r="BS496" s="17">
        <v>6.8936616782760696E-2</v>
      </c>
      <c r="BT496" s="17">
        <v>9.2060667589064504E-2</v>
      </c>
      <c r="BU496" s="17">
        <v>6.9239914728991395E-2</v>
      </c>
      <c r="BV496" s="17"/>
      <c r="BW496" s="17">
        <v>8.5454855506262306E-2</v>
      </c>
      <c r="BX496" s="17">
        <v>6.7932751453846293E-2</v>
      </c>
      <c r="BY496" s="17">
        <v>7.3467166454882701E-2</v>
      </c>
      <c r="BZ496" s="17">
        <v>7.0382045197979096E-2</v>
      </c>
      <c r="CA496" s="17">
        <v>7.3441274791270994E-2</v>
      </c>
      <c r="CB496" s="17"/>
      <c r="CC496" s="17">
        <v>5.5040291497886702E-2</v>
      </c>
      <c r="CD496" s="17">
        <v>8.7654982208504803E-2</v>
      </c>
      <c r="CE496" s="17">
        <v>7.3925348546432498E-2</v>
      </c>
      <c r="CF496" s="17">
        <v>7.511127526776E-2</v>
      </c>
      <c r="CG496" s="17">
        <v>8.7508744737886807E-2</v>
      </c>
      <c r="CH496" s="17">
        <v>8.9127611993728303E-2</v>
      </c>
      <c r="CI496" s="17">
        <v>4.6797353102952501E-2</v>
      </c>
      <c r="CJ496" s="17">
        <v>6.2844263968413805E-2</v>
      </c>
      <c r="CK496" s="17">
        <v>6.6073067817884704E-2</v>
      </c>
      <c r="CL496" s="17">
        <v>9.01618256653864E-2</v>
      </c>
    </row>
    <row r="497" spans="2:90" x14ac:dyDescent="0.25"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</row>
    <row r="498" spans="2:90" x14ac:dyDescent="0.25">
      <c r="B498" s="6" t="s">
        <v>315</v>
      </c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</row>
    <row r="499" spans="2:90" x14ac:dyDescent="0.25">
      <c r="B499" s="24" t="s">
        <v>113</v>
      </c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</row>
    <row r="500" spans="2:90" x14ac:dyDescent="0.25">
      <c r="B500" t="s">
        <v>303</v>
      </c>
      <c r="C500" s="17">
        <v>2.9913998196531899E-2</v>
      </c>
      <c r="D500" s="17">
        <v>3.6398991730222902E-2</v>
      </c>
      <c r="E500" s="17">
        <v>2.39736157982074E-2</v>
      </c>
      <c r="F500" s="17"/>
      <c r="G500" s="17">
        <v>8.3585286887199003E-2</v>
      </c>
      <c r="H500" s="17">
        <v>6.3322679948567703E-2</v>
      </c>
      <c r="I500" s="17">
        <v>2.7512785557912301E-2</v>
      </c>
      <c r="J500" s="17">
        <v>1.2315608729968E-2</v>
      </c>
      <c r="K500" s="17">
        <v>9.6275513366583295E-3</v>
      </c>
      <c r="L500" s="17">
        <v>9.5991113846515506E-3</v>
      </c>
      <c r="M500" s="17"/>
      <c r="N500" s="17">
        <v>3.9355665384871598E-2</v>
      </c>
      <c r="O500" s="17">
        <v>1.5466417361087E-2</v>
      </c>
      <c r="P500" s="17">
        <v>2.49726159610844E-2</v>
      </c>
      <c r="Q500" s="17">
        <v>3.9528222635696199E-2</v>
      </c>
      <c r="R500" s="17"/>
      <c r="S500" s="17">
        <v>6.0664122468137502E-2</v>
      </c>
      <c r="T500" s="17">
        <v>1.4385840938426601E-2</v>
      </c>
      <c r="U500" s="17">
        <v>7.8869172176179708E-3</v>
      </c>
      <c r="V500" s="17">
        <v>2.7972259726716901E-2</v>
      </c>
      <c r="W500" s="17">
        <v>2.9075892365924099E-2</v>
      </c>
      <c r="X500" s="17">
        <v>4.8535968780352899E-2</v>
      </c>
      <c r="Y500" s="17">
        <v>1.32915337888816E-2</v>
      </c>
      <c r="Z500" s="17">
        <v>4.0365616760937702E-2</v>
      </c>
      <c r="AA500" s="17">
        <v>2.5450954482698299E-2</v>
      </c>
      <c r="AB500" s="17"/>
      <c r="AC500" s="17">
        <v>1.59602566968754E-2</v>
      </c>
      <c r="AD500" s="17">
        <v>3.68546419879478E-2</v>
      </c>
      <c r="AE500" s="17">
        <v>3.9107409836517899E-2</v>
      </c>
      <c r="AF500" s="17"/>
      <c r="AG500" s="17">
        <v>2.8871399250050701E-2</v>
      </c>
      <c r="AH500" s="17">
        <v>6.4247973803184893E-2</v>
      </c>
      <c r="AI500" s="17">
        <v>3.4455835058423097E-2</v>
      </c>
      <c r="AJ500" s="17">
        <v>9.8354295457352206E-3</v>
      </c>
      <c r="AK500" s="17"/>
      <c r="AL500" s="17">
        <v>1.7742240173549199E-2</v>
      </c>
      <c r="AM500" s="17">
        <v>2.3029827519347099E-2</v>
      </c>
      <c r="AN500" s="17">
        <v>3.8967614837436403E-2</v>
      </c>
      <c r="AO500" s="17">
        <v>6.8873559400050896E-2</v>
      </c>
      <c r="AP500" s="17">
        <v>3.5333927941629401E-2</v>
      </c>
      <c r="AQ500" s="17"/>
      <c r="AR500" s="17">
        <v>2.52668096495678E-2</v>
      </c>
      <c r="AS500" s="17">
        <v>2.7859509484486001E-2</v>
      </c>
      <c r="AT500" s="17">
        <v>2.15871524925304E-2</v>
      </c>
      <c r="AU500" s="17">
        <v>2.8001208354382402E-2</v>
      </c>
      <c r="AV500" s="17">
        <v>7.7151084224602998E-2</v>
      </c>
      <c r="AW500" s="17"/>
      <c r="AX500" s="17">
        <v>7.4293920006667694E-2</v>
      </c>
      <c r="AY500" s="17">
        <v>1.6157078544481399E-2</v>
      </c>
      <c r="AZ500" s="17">
        <v>2.28234358428402E-2</v>
      </c>
      <c r="BA500" s="17">
        <v>1.2967365138047899E-2</v>
      </c>
      <c r="BB500" s="17">
        <v>1.7950342236464599E-2</v>
      </c>
      <c r="BC500" s="17">
        <v>1.34133871923439E-2</v>
      </c>
      <c r="BD500" s="17"/>
      <c r="BE500" s="17">
        <v>3.0210490164862502E-2</v>
      </c>
      <c r="BF500" s="17">
        <v>5.59542098696428E-2</v>
      </c>
      <c r="BG500" s="17">
        <v>5.9039601312807603E-3</v>
      </c>
      <c r="BH500" s="17"/>
      <c r="BI500" s="17">
        <v>2.6660739883058001E-2</v>
      </c>
      <c r="BJ500" s="17">
        <v>3.0739926621479299E-2</v>
      </c>
      <c r="BK500" s="17"/>
      <c r="BL500" s="17">
        <v>3.0800826493274799E-2</v>
      </c>
      <c r="BM500" s="17">
        <v>2.4635082363460601E-2</v>
      </c>
      <c r="BN500" s="17">
        <v>2.8323882212842402E-2</v>
      </c>
      <c r="BO500" s="17">
        <v>2.34179834897063E-2</v>
      </c>
      <c r="BP500" s="17">
        <v>4.0253812249621997E-2</v>
      </c>
      <c r="BQ500" s="17"/>
      <c r="BR500" s="17">
        <v>2.3023044983180401E-2</v>
      </c>
      <c r="BS500" s="17">
        <v>5.5657760069357201E-2</v>
      </c>
      <c r="BT500" s="17">
        <v>8.4130590306430997E-2</v>
      </c>
      <c r="BU500" s="17">
        <v>5.9041338348294101E-2</v>
      </c>
      <c r="BV500" s="17"/>
      <c r="BW500" s="17">
        <v>3.3619779217065097E-2</v>
      </c>
      <c r="BX500" s="17">
        <v>2.86068669439828E-2</v>
      </c>
      <c r="BY500" s="17">
        <v>2.9917866628123201E-2</v>
      </c>
      <c r="BZ500" s="17">
        <v>2.31271771980548E-2</v>
      </c>
      <c r="CA500" s="17">
        <v>3.08121505018711E-2</v>
      </c>
      <c r="CB500" s="17"/>
      <c r="CC500" s="17">
        <v>2.1315959745474299E-2</v>
      </c>
      <c r="CD500" s="17">
        <v>4.7558653131189801E-2</v>
      </c>
      <c r="CE500" s="17">
        <v>4.2418208136959401E-2</v>
      </c>
      <c r="CF500" s="17">
        <v>3.2317973844645902E-2</v>
      </c>
      <c r="CG500" s="17">
        <v>1.9593649450247601E-2</v>
      </c>
      <c r="CH500" s="17">
        <v>1.1940876065952399E-2</v>
      </c>
      <c r="CI500" s="17">
        <v>3.3856857282221597E-2</v>
      </c>
      <c r="CJ500" s="17">
        <v>1.9715624439865301E-2</v>
      </c>
      <c r="CK500" s="17">
        <v>2.7518440345984999E-2</v>
      </c>
      <c r="CL500" s="17">
        <v>3.0103860934775802E-2</v>
      </c>
    </row>
    <row r="501" spans="2:90" x14ac:dyDescent="0.25">
      <c r="B501" t="s">
        <v>304</v>
      </c>
      <c r="C501" s="17">
        <v>0.11719830994163299</v>
      </c>
      <c r="D501" s="17">
        <v>0.13135389172053799</v>
      </c>
      <c r="E501" s="17">
        <v>0.10383267379063101</v>
      </c>
      <c r="F501" s="17"/>
      <c r="G501" s="17">
        <v>0.21903870871388301</v>
      </c>
      <c r="H501" s="17">
        <v>0.22080052923277199</v>
      </c>
      <c r="I501" s="17">
        <v>0.15739341312187899</v>
      </c>
      <c r="J501" s="17">
        <v>7.9451800678611906E-2</v>
      </c>
      <c r="K501" s="17">
        <v>4.3652798096458903E-2</v>
      </c>
      <c r="L501" s="17">
        <v>4.51104837522995E-2</v>
      </c>
      <c r="M501" s="17"/>
      <c r="N501" s="17">
        <v>0.157110299239861</v>
      </c>
      <c r="O501" s="17">
        <v>0.119110893944311</v>
      </c>
      <c r="P501" s="17">
        <v>9.5414314951095702E-2</v>
      </c>
      <c r="Q501" s="17">
        <v>9.3007817619378097E-2</v>
      </c>
      <c r="R501" s="17"/>
      <c r="S501" s="17">
        <v>0.18507552800902899</v>
      </c>
      <c r="T501" s="17">
        <v>0.101581407170227</v>
      </c>
      <c r="U501" s="17">
        <v>7.8821582626667996E-2</v>
      </c>
      <c r="V501" s="17">
        <v>9.6752781414739905E-2</v>
      </c>
      <c r="W501" s="17">
        <v>8.1576208962243102E-2</v>
      </c>
      <c r="X501" s="17">
        <v>9.6685553524081896E-2</v>
      </c>
      <c r="Y501" s="17">
        <v>0.112125680140129</v>
      </c>
      <c r="Z501" s="17">
        <v>0.11824437456029301</v>
      </c>
      <c r="AA501" s="17">
        <v>0.145997199578836</v>
      </c>
      <c r="AB501" s="17"/>
      <c r="AC501" s="17">
        <v>8.1380396670940006E-2</v>
      </c>
      <c r="AD501" s="17">
        <v>0.130757081650234</v>
      </c>
      <c r="AE501" s="17">
        <v>0.145674128914874</v>
      </c>
      <c r="AF501" s="17"/>
      <c r="AG501" s="17">
        <v>0.12529513192730299</v>
      </c>
      <c r="AH501" s="17">
        <v>0.19764932590982601</v>
      </c>
      <c r="AI501" s="17">
        <v>0.100716434968084</v>
      </c>
      <c r="AJ501" s="17">
        <v>6.66247363134988E-2</v>
      </c>
      <c r="AK501" s="17"/>
      <c r="AL501" s="17">
        <v>6.4835993787959803E-2</v>
      </c>
      <c r="AM501" s="17">
        <v>0.103808082436789</v>
      </c>
      <c r="AN501" s="17">
        <v>0.143663516114242</v>
      </c>
      <c r="AO501" s="17">
        <v>0.21957328523043099</v>
      </c>
      <c r="AP501" s="17">
        <v>0.22761837855422401</v>
      </c>
      <c r="AQ501" s="17"/>
      <c r="AR501" s="17">
        <v>0.107461292746757</v>
      </c>
      <c r="AS501" s="17">
        <v>0.10350862059263399</v>
      </c>
      <c r="AT501" s="17">
        <v>0.10601347624199101</v>
      </c>
      <c r="AU501" s="17">
        <v>0.13551405150635601</v>
      </c>
      <c r="AV501" s="17">
        <v>0.18456893554685799</v>
      </c>
      <c r="AW501" s="17"/>
      <c r="AX501" s="17">
        <v>0.190103857230946</v>
      </c>
      <c r="AY501" s="17">
        <v>9.6722314619790306E-2</v>
      </c>
      <c r="AZ501" s="17">
        <v>0.133046978086972</v>
      </c>
      <c r="BA501" s="17">
        <v>8.2560493833835402E-2</v>
      </c>
      <c r="BB501" s="17">
        <v>7.1048625925839506E-2</v>
      </c>
      <c r="BC501" s="17">
        <v>9.3795086554409393E-2</v>
      </c>
      <c r="BD501" s="17"/>
      <c r="BE501" s="17">
        <v>0.118233976023515</v>
      </c>
      <c r="BF501" s="17">
        <v>0.19446197289394701</v>
      </c>
      <c r="BG501" s="17">
        <v>4.5600425897297903E-2</v>
      </c>
      <c r="BH501" s="17"/>
      <c r="BI501" s="17">
        <v>8.85482997430483E-2</v>
      </c>
      <c r="BJ501" s="17">
        <v>0.124471897071201</v>
      </c>
      <c r="BK501" s="17"/>
      <c r="BL501" s="17">
        <v>8.7486153462109501E-2</v>
      </c>
      <c r="BM501" s="17">
        <v>0.12917108419148099</v>
      </c>
      <c r="BN501" s="17">
        <v>8.6706677260411799E-2</v>
      </c>
      <c r="BO501" s="17">
        <v>0.15662270244378201</v>
      </c>
      <c r="BP501" s="17">
        <v>0.16523783990870999</v>
      </c>
      <c r="BQ501" s="17"/>
      <c r="BR501" s="17">
        <v>8.88256730592345E-2</v>
      </c>
      <c r="BS501" s="17">
        <v>0.23266620849738301</v>
      </c>
      <c r="BT501" s="17">
        <v>0.31101859014952099</v>
      </c>
      <c r="BU501" s="17">
        <v>0.25503606816275298</v>
      </c>
      <c r="BV501" s="17"/>
      <c r="BW501" s="17">
        <v>0.119506398539228</v>
      </c>
      <c r="BX501" s="17">
        <v>0.113912330992624</v>
      </c>
      <c r="BY501" s="17">
        <v>0.115244705868352</v>
      </c>
      <c r="BZ501" s="17">
        <v>0.104426357426915</v>
      </c>
      <c r="CA501" s="17">
        <v>0.12112028877032301</v>
      </c>
      <c r="CB501" s="17"/>
      <c r="CC501" s="17">
        <v>0.14843235164992499</v>
      </c>
      <c r="CD501" s="17">
        <v>0.115279429279266</v>
      </c>
      <c r="CE501" s="17">
        <v>0.11356105253894599</v>
      </c>
      <c r="CF501" s="17">
        <v>0.13543075097408</v>
      </c>
      <c r="CG501" s="17">
        <v>0.15548870408058499</v>
      </c>
      <c r="CH501" s="17">
        <v>8.4848765426696907E-2</v>
      </c>
      <c r="CI501" s="17">
        <v>9.8145164765932102E-2</v>
      </c>
      <c r="CJ501" s="17">
        <v>8.3018682154103698E-2</v>
      </c>
      <c r="CK501" s="17">
        <v>9.5534918284582201E-2</v>
      </c>
      <c r="CL501" s="17">
        <v>0.102500141984827</v>
      </c>
    </row>
    <row r="502" spans="2:90" x14ac:dyDescent="0.25">
      <c r="B502" t="s">
        <v>305</v>
      </c>
      <c r="C502" s="17">
        <v>0.26740697855515499</v>
      </c>
      <c r="D502" s="17">
        <v>0.27706350990393502</v>
      </c>
      <c r="E502" s="17">
        <v>0.25952228288248202</v>
      </c>
      <c r="F502" s="17"/>
      <c r="G502" s="17">
        <v>0.29866382936539698</v>
      </c>
      <c r="H502" s="17">
        <v>0.30579792497793201</v>
      </c>
      <c r="I502" s="17">
        <v>0.28985776832786497</v>
      </c>
      <c r="J502" s="17">
        <v>0.253674484276668</v>
      </c>
      <c r="K502" s="17">
        <v>0.261484453475057</v>
      </c>
      <c r="L502" s="17">
        <v>0.22365892541593699</v>
      </c>
      <c r="M502" s="17"/>
      <c r="N502" s="17">
        <v>0.27974402121896802</v>
      </c>
      <c r="O502" s="17">
        <v>0.26238179107578102</v>
      </c>
      <c r="P502" s="17">
        <v>0.26313860346879397</v>
      </c>
      <c r="Q502" s="17">
        <v>0.26032491945789399</v>
      </c>
      <c r="R502" s="17"/>
      <c r="S502" s="17">
        <v>0.297157454323701</v>
      </c>
      <c r="T502" s="17">
        <v>0.22963136860296399</v>
      </c>
      <c r="U502" s="17">
        <v>0.30185761151045998</v>
      </c>
      <c r="V502" s="17">
        <v>0.27204396013868898</v>
      </c>
      <c r="W502" s="17">
        <v>0.34535424730497899</v>
      </c>
      <c r="X502" s="17">
        <v>0.225867459614815</v>
      </c>
      <c r="Y502" s="17">
        <v>0.32248933657102002</v>
      </c>
      <c r="Z502" s="17">
        <v>0.186485207086444</v>
      </c>
      <c r="AA502" s="17">
        <v>0.21828111962856001</v>
      </c>
      <c r="AB502" s="17"/>
      <c r="AC502" s="17">
        <v>0.251003837481104</v>
      </c>
      <c r="AD502" s="17">
        <v>0.25833419148195902</v>
      </c>
      <c r="AE502" s="17">
        <v>0.30548197483950901</v>
      </c>
      <c r="AF502" s="17"/>
      <c r="AG502" s="17">
        <v>0.26594370722890598</v>
      </c>
      <c r="AH502" s="17">
        <v>0.29262240592338601</v>
      </c>
      <c r="AI502" s="17">
        <v>0.27891578370954001</v>
      </c>
      <c r="AJ502" s="17">
        <v>0.237418952846638</v>
      </c>
      <c r="AK502" s="17"/>
      <c r="AL502" s="17">
        <v>0.26976884567416898</v>
      </c>
      <c r="AM502" s="17">
        <v>0.23133441503407401</v>
      </c>
      <c r="AN502" s="17">
        <v>0.28312092854465898</v>
      </c>
      <c r="AO502" s="17">
        <v>0.28557814102134199</v>
      </c>
      <c r="AP502" s="17">
        <v>0.338749674074312</v>
      </c>
      <c r="AQ502" s="17"/>
      <c r="AR502" s="17">
        <v>0.27352327306035001</v>
      </c>
      <c r="AS502" s="17">
        <v>0.2616299134599</v>
      </c>
      <c r="AT502" s="17">
        <v>0.252888053051114</v>
      </c>
      <c r="AU502" s="17">
        <v>0.28054926713325401</v>
      </c>
      <c r="AV502" s="17">
        <v>0.30400635509659302</v>
      </c>
      <c r="AW502" s="17"/>
      <c r="AX502" s="17">
        <v>0.30693199384148001</v>
      </c>
      <c r="AY502" s="17">
        <v>0.24197318589341199</v>
      </c>
      <c r="AZ502" s="17">
        <v>0.20141399095767501</v>
      </c>
      <c r="BA502" s="17">
        <v>0.23010600545578899</v>
      </c>
      <c r="BB502" s="17">
        <v>0.36200927335467098</v>
      </c>
      <c r="BC502" s="17">
        <v>0.318778566435932</v>
      </c>
      <c r="BD502" s="17"/>
      <c r="BE502" s="17">
        <v>0.27162034303478499</v>
      </c>
      <c r="BF502" s="17">
        <v>0.29983762113319501</v>
      </c>
      <c r="BG502" s="17">
        <v>0.23379180155147899</v>
      </c>
      <c r="BH502" s="17"/>
      <c r="BI502" s="17">
        <v>0.23997865819783001</v>
      </c>
      <c r="BJ502" s="17">
        <v>0.27437040637084698</v>
      </c>
      <c r="BK502" s="17"/>
      <c r="BL502" s="17">
        <v>0.246636724565549</v>
      </c>
      <c r="BM502" s="17">
        <v>0.26710797221750998</v>
      </c>
      <c r="BN502" s="17">
        <v>0.35336614705055103</v>
      </c>
      <c r="BO502" s="17">
        <v>0.27931830379269301</v>
      </c>
      <c r="BP502" s="17">
        <v>0.27663787158172398</v>
      </c>
      <c r="BQ502" s="17"/>
      <c r="BR502" s="17">
        <v>0.25220682023060298</v>
      </c>
      <c r="BS502" s="17">
        <v>0.31646617454567899</v>
      </c>
      <c r="BT502" s="17">
        <v>0.38136447718282501</v>
      </c>
      <c r="BU502" s="17">
        <v>0.33805172882800799</v>
      </c>
      <c r="BV502" s="17"/>
      <c r="BW502" s="17">
        <v>0.26900920134637901</v>
      </c>
      <c r="BX502" s="17">
        <v>0.26132718523044501</v>
      </c>
      <c r="BY502" s="17">
        <v>0.27505101431269402</v>
      </c>
      <c r="BZ502" s="17">
        <v>0.28669712015964699</v>
      </c>
      <c r="CA502" s="17">
        <v>0.23980094098684601</v>
      </c>
      <c r="CB502" s="17"/>
      <c r="CC502" s="17">
        <v>0.27362841252989101</v>
      </c>
      <c r="CD502" s="17">
        <v>0.23606495285624701</v>
      </c>
      <c r="CE502" s="17">
        <v>0.29058240492209098</v>
      </c>
      <c r="CF502" s="17">
        <v>0.26911437833222202</v>
      </c>
      <c r="CG502" s="17">
        <v>0.26080739814315101</v>
      </c>
      <c r="CH502" s="17">
        <v>0.26466163959421202</v>
      </c>
      <c r="CI502" s="17">
        <v>0.248684125443633</v>
      </c>
      <c r="CJ502" s="17">
        <v>0.25898277428253802</v>
      </c>
      <c r="CK502" s="17">
        <v>0.287191602752425</v>
      </c>
      <c r="CL502" s="17">
        <v>0.27314333585234402</v>
      </c>
    </row>
    <row r="503" spans="2:90" x14ac:dyDescent="0.25">
      <c r="B503" t="s">
        <v>306</v>
      </c>
      <c r="C503" s="17">
        <v>0.34190958681242001</v>
      </c>
      <c r="D503" s="17">
        <v>0.33837663259109102</v>
      </c>
      <c r="E503" s="17">
        <v>0.34543554719553599</v>
      </c>
      <c r="F503" s="17"/>
      <c r="G503" s="17">
        <v>0.22272037615248699</v>
      </c>
      <c r="H503" s="17">
        <v>0.22272442491255701</v>
      </c>
      <c r="I503" s="17">
        <v>0.28720055891822399</v>
      </c>
      <c r="J503" s="17">
        <v>0.36673086023150098</v>
      </c>
      <c r="K503" s="17">
        <v>0.40163162947395198</v>
      </c>
      <c r="L503" s="17">
        <v>0.46183805778024201</v>
      </c>
      <c r="M503" s="17"/>
      <c r="N503" s="17">
        <v>0.34584578645918901</v>
      </c>
      <c r="O503" s="17">
        <v>0.35064921130173199</v>
      </c>
      <c r="P503" s="17">
        <v>0.34412061966163499</v>
      </c>
      <c r="Q503" s="17">
        <v>0.32548822418557999</v>
      </c>
      <c r="R503" s="17"/>
      <c r="S503" s="17">
        <v>0.288825679078132</v>
      </c>
      <c r="T503" s="17">
        <v>0.42103716995434398</v>
      </c>
      <c r="U503" s="17">
        <v>0.35583839960775898</v>
      </c>
      <c r="V503" s="17">
        <v>0.33639637501389202</v>
      </c>
      <c r="W503" s="17">
        <v>0.30220178435522799</v>
      </c>
      <c r="X503" s="17">
        <v>0.33318572463721402</v>
      </c>
      <c r="Y503" s="17">
        <v>0.32314935842396902</v>
      </c>
      <c r="Z503" s="17">
        <v>0.396198087421475</v>
      </c>
      <c r="AA503" s="17">
        <v>0.32786350026786698</v>
      </c>
      <c r="AB503" s="17"/>
      <c r="AC503" s="17">
        <v>0.36253040396067199</v>
      </c>
      <c r="AD503" s="17">
        <v>0.37074947526682001</v>
      </c>
      <c r="AE503" s="17">
        <v>0.27107107762580301</v>
      </c>
      <c r="AF503" s="17"/>
      <c r="AG503" s="17">
        <v>0.38479071777437501</v>
      </c>
      <c r="AH503" s="17">
        <v>0.282180466259907</v>
      </c>
      <c r="AI503" s="17">
        <v>0.38760035901769002</v>
      </c>
      <c r="AJ503" s="17">
        <v>0.35207816705769202</v>
      </c>
      <c r="AK503" s="17"/>
      <c r="AL503" s="17">
        <v>0.36517867311539698</v>
      </c>
      <c r="AM503" s="17">
        <v>0.37880610280306298</v>
      </c>
      <c r="AN503" s="17">
        <v>0.32155069529638203</v>
      </c>
      <c r="AO503" s="17">
        <v>0.26559032451645598</v>
      </c>
      <c r="AP503" s="17">
        <v>0.268197366494697</v>
      </c>
      <c r="AQ503" s="17"/>
      <c r="AR503" s="17">
        <v>0.29620553597021099</v>
      </c>
      <c r="AS503" s="17">
        <v>0.36362015114714202</v>
      </c>
      <c r="AT503" s="17">
        <v>0.37106730534319898</v>
      </c>
      <c r="AU503" s="17">
        <v>0.32047207673957101</v>
      </c>
      <c r="AV503" s="17">
        <v>0.29233923771424702</v>
      </c>
      <c r="AW503" s="17"/>
      <c r="AX503" s="17">
        <v>0.24553149865462101</v>
      </c>
      <c r="AY503" s="17">
        <v>0.37463496299052701</v>
      </c>
      <c r="AZ503" s="17">
        <v>0.34105358294965898</v>
      </c>
      <c r="BA503" s="17">
        <v>0.38957245329880402</v>
      </c>
      <c r="BB503" s="17">
        <v>0.36965730348145798</v>
      </c>
      <c r="BC503" s="17">
        <v>0.35640205534587599</v>
      </c>
      <c r="BD503" s="17"/>
      <c r="BE503" s="17">
        <v>0.33234169678639802</v>
      </c>
      <c r="BF503" s="17">
        <v>0.25648655149971999</v>
      </c>
      <c r="BG503" s="17">
        <v>0.43278732789451602</v>
      </c>
      <c r="BH503" s="17"/>
      <c r="BI503" s="17">
        <v>0.33926023931379001</v>
      </c>
      <c r="BJ503" s="17">
        <v>0.34258219599245898</v>
      </c>
      <c r="BK503" s="17"/>
      <c r="BL503" s="17">
        <v>0.40669038321821399</v>
      </c>
      <c r="BM503" s="17">
        <v>0.34158734691178499</v>
      </c>
      <c r="BN503" s="17">
        <v>0.26488901369087298</v>
      </c>
      <c r="BO503" s="17">
        <v>0.27530996715261002</v>
      </c>
      <c r="BP503" s="17">
        <v>0.27384426882127</v>
      </c>
      <c r="BQ503" s="17"/>
      <c r="BR503" s="17">
        <v>0.37068962359865898</v>
      </c>
      <c r="BS503" s="17">
        <v>0.24524857515616399</v>
      </c>
      <c r="BT503" s="17">
        <v>0.14324874556799999</v>
      </c>
      <c r="BU503" s="17">
        <v>0.19282495217146101</v>
      </c>
      <c r="BV503" s="17"/>
      <c r="BW503" s="17">
        <v>0.375717773599062</v>
      </c>
      <c r="BX503" s="17">
        <v>0.37391864029337102</v>
      </c>
      <c r="BY503" s="17">
        <v>0.34606793501108002</v>
      </c>
      <c r="BZ503" s="17">
        <v>0.32591790334216197</v>
      </c>
      <c r="CA503" s="17">
        <v>0.30696157211340902</v>
      </c>
      <c r="CB503" s="17"/>
      <c r="CC503" s="17">
        <v>0.26713731343744801</v>
      </c>
      <c r="CD503" s="17">
        <v>0.312078758022169</v>
      </c>
      <c r="CE503" s="17">
        <v>0.31886794194187601</v>
      </c>
      <c r="CF503" s="17">
        <v>0.30103652670762998</v>
      </c>
      <c r="CG503" s="17">
        <v>0.34560748727943302</v>
      </c>
      <c r="CH503" s="17">
        <v>0.36283124078405599</v>
      </c>
      <c r="CI503" s="17">
        <v>0.38233592440663</v>
      </c>
      <c r="CJ503" s="17">
        <v>0.42850126428041801</v>
      </c>
      <c r="CK503" s="17">
        <v>0.38046067466496802</v>
      </c>
      <c r="CL503" s="17">
        <v>0.390817231187574</v>
      </c>
    </row>
    <row r="504" spans="2:90" x14ac:dyDescent="0.25">
      <c r="B504" t="s">
        <v>307</v>
      </c>
      <c r="C504" s="17">
        <v>0.19299742317017199</v>
      </c>
      <c r="D504" s="17">
        <v>0.17313653499543899</v>
      </c>
      <c r="E504" s="17">
        <v>0.21141232274810101</v>
      </c>
      <c r="F504" s="17"/>
      <c r="G504" s="17">
        <v>9.4695339548803201E-2</v>
      </c>
      <c r="H504" s="17">
        <v>0.121826379635214</v>
      </c>
      <c r="I504" s="17">
        <v>0.18747378916131299</v>
      </c>
      <c r="J504" s="17">
        <v>0.242566329554846</v>
      </c>
      <c r="K504" s="17">
        <v>0.24828710298899001</v>
      </c>
      <c r="L504" s="17">
        <v>0.21968969156999499</v>
      </c>
      <c r="M504" s="17"/>
      <c r="N504" s="17">
        <v>0.140101256414919</v>
      </c>
      <c r="O504" s="17">
        <v>0.19748298159941199</v>
      </c>
      <c r="P504" s="17">
        <v>0.24015992337467401</v>
      </c>
      <c r="Q504" s="17">
        <v>0.20490374081305099</v>
      </c>
      <c r="R504" s="17"/>
      <c r="S504" s="17">
        <v>0.11640819109835999</v>
      </c>
      <c r="T504" s="17">
        <v>0.18220725506382701</v>
      </c>
      <c r="U504" s="17">
        <v>0.19905889947263</v>
      </c>
      <c r="V504" s="17">
        <v>0.22400616193199099</v>
      </c>
      <c r="W504" s="17">
        <v>0.17244057990655701</v>
      </c>
      <c r="X504" s="17">
        <v>0.243356637047702</v>
      </c>
      <c r="Y504" s="17">
        <v>0.17262962605370899</v>
      </c>
      <c r="Z504" s="17">
        <v>0.239714936205389</v>
      </c>
      <c r="AA504" s="17">
        <v>0.23877354487472099</v>
      </c>
      <c r="AB504" s="17"/>
      <c r="AC504" s="17">
        <v>0.25633121060265102</v>
      </c>
      <c r="AD504" s="17">
        <v>0.16276491971621099</v>
      </c>
      <c r="AE504" s="17">
        <v>0.15774751535696799</v>
      </c>
      <c r="AF504" s="17"/>
      <c r="AG504" s="17">
        <v>0.17080906340131899</v>
      </c>
      <c r="AH504" s="17">
        <v>0.122315123674471</v>
      </c>
      <c r="AI504" s="17">
        <v>0.15624819839616699</v>
      </c>
      <c r="AJ504" s="17">
        <v>0.30698858200969198</v>
      </c>
      <c r="AK504" s="17"/>
      <c r="AL504" s="17">
        <v>0.22781802257832201</v>
      </c>
      <c r="AM504" s="17">
        <v>0.20553753333414501</v>
      </c>
      <c r="AN504" s="17">
        <v>0.161800550971155</v>
      </c>
      <c r="AO504" s="17">
        <v>0.130405214842294</v>
      </c>
      <c r="AP504" s="17">
        <v>5.2982963794499197E-2</v>
      </c>
      <c r="AQ504" s="17"/>
      <c r="AR504" s="17">
        <v>0.183827185996536</v>
      </c>
      <c r="AS504" s="17">
        <v>0.19938301313565901</v>
      </c>
      <c r="AT504" s="17">
        <v>0.21171850815752399</v>
      </c>
      <c r="AU504" s="17">
        <v>0.19745153362048801</v>
      </c>
      <c r="AV504" s="17">
        <v>0.109135289437356</v>
      </c>
      <c r="AW504" s="17"/>
      <c r="AX504" s="17">
        <v>0.13404099326697499</v>
      </c>
      <c r="AY504" s="17">
        <v>0.219857291146625</v>
      </c>
      <c r="AZ504" s="17">
        <v>0.25259220999371201</v>
      </c>
      <c r="BA504" s="17">
        <v>0.23713116123509301</v>
      </c>
      <c r="BB504" s="17">
        <v>0.12554884599313501</v>
      </c>
      <c r="BC504" s="17">
        <v>0.15854211347400299</v>
      </c>
      <c r="BD504" s="17"/>
      <c r="BE504" s="17">
        <v>0.17970832710363799</v>
      </c>
      <c r="BF504" s="17">
        <v>0.158565369888268</v>
      </c>
      <c r="BG504" s="17">
        <v>0.24382755295342301</v>
      </c>
      <c r="BH504" s="17"/>
      <c r="BI504" s="17">
        <v>0.25224266494397402</v>
      </c>
      <c r="BJ504" s="17">
        <v>0.177956401367139</v>
      </c>
      <c r="BK504" s="17"/>
      <c r="BL504" s="17">
        <v>0.19810011232555699</v>
      </c>
      <c r="BM504" s="17">
        <v>0.19766294154293501</v>
      </c>
      <c r="BN504" s="17">
        <v>0.187704261810207</v>
      </c>
      <c r="BO504" s="17">
        <v>0.20976379037130899</v>
      </c>
      <c r="BP504" s="17">
        <v>0.16925098129946201</v>
      </c>
      <c r="BQ504" s="17"/>
      <c r="BR504" s="17">
        <v>0.21713075661623099</v>
      </c>
      <c r="BS504" s="17">
        <v>8.41545235570791E-2</v>
      </c>
      <c r="BT504" s="17">
        <v>2.2791091937967901E-2</v>
      </c>
      <c r="BU504" s="17">
        <v>0.11226899144859399</v>
      </c>
      <c r="BV504" s="17"/>
      <c r="BW504" s="17">
        <v>0.16327791721496901</v>
      </c>
      <c r="BX504" s="17">
        <v>0.180561731781191</v>
      </c>
      <c r="BY504" s="17">
        <v>0.18523636204466001</v>
      </c>
      <c r="BZ504" s="17">
        <v>0.203621533097122</v>
      </c>
      <c r="CA504" s="17">
        <v>0.23788064113117</v>
      </c>
      <c r="CB504" s="17"/>
      <c r="CC504" s="17">
        <v>0.24153606323132401</v>
      </c>
      <c r="CD504" s="17">
        <v>0.21620950229182501</v>
      </c>
      <c r="CE504" s="17">
        <v>0.176955126419089</v>
      </c>
      <c r="CF504" s="17">
        <v>0.20190505497598199</v>
      </c>
      <c r="CG504" s="17">
        <v>0.16184777649756199</v>
      </c>
      <c r="CH504" s="17">
        <v>0.222744855121528</v>
      </c>
      <c r="CI504" s="17">
        <v>0.19857961993279499</v>
      </c>
      <c r="CJ504" s="17">
        <v>0.18625170439836</v>
      </c>
      <c r="CK504" s="17">
        <v>0.177809775159782</v>
      </c>
      <c r="CL504" s="17">
        <v>0.15865878649402301</v>
      </c>
    </row>
    <row r="505" spans="2:90" x14ac:dyDescent="0.25">
      <c r="B505" t="s">
        <v>163</v>
      </c>
      <c r="C505" s="17">
        <v>5.0573703324088198E-2</v>
      </c>
      <c r="D505" s="17">
        <v>4.36704390587732E-2</v>
      </c>
      <c r="E505" s="17">
        <v>5.5823557585042899E-2</v>
      </c>
      <c r="F505" s="17"/>
      <c r="G505" s="17">
        <v>8.1296459332229995E-2</v>
      </c>
      <c r="H505" s="17">
        <v>6.5528061292957102E-2</v>
      </c>
      <c r="I505" s="17">
        <v>5.0561684912807402E-2</v>
      </c>
      <c r="J505" s="17">
        <v>4.5260916528405699E-2</v>
      </c>
      <c r="K505" s="17">
        <v>3.5316464628883999E-2</v>
      </c>
      <c r="L505" s="17">
        <v>4.0103730096875602E-2</v>
      </c>
      <c r="M505" s="17"/>
      <c r="N505" s="17">
        <v>3.7842971282191197E-2</v>
      </c>
      <c r="O505" s="17">
        <v>5.4908704717677899E-2</v>
      </c>
      <c r="P505" s="17">
        <v>3.2193922582717298E-2</v>
      </c>
      <c r="Q505" s="17">
        <v>7.6747075288400204E-2</v>
      </c>
      <c r="R505" s="17"/>
      <c r="S505" s="17">
        <v>5.18690250226405E-2</v>
      </c>
      <c r="T505" s="17">
        <v>5.1156958270210703E-2</v>
      </c>
      <c r="U505" s="17">
        <v>5.6536589564865299E-2</v>
      </c>
      <c r="V505" s="17">
        <v>4.2828461773971198E-2</v>
      </c>
      <c r="W505" s="17">
        <v>6.9351287105069506E-2</v>
      </c>
      <c r="X505" s="17">
        <v>5.23686563958339E-2</v>
      </c>
      <c r="Y505" s="17">
        <v>5.6314465022291399E-2</v>
      </c>
      <c r="Z505" s="17">
        <v>1.89917779654603E-2</v>
      </c>
      <c r="AA505" s="17">
        <v>4.3633681167317598E-2</v>
      </c>
      <c r="AB505" s="17"/>
      <c r="AC505" s="17">
        <v>3.2793894587758297E-2</v>
      </c>
      <c r="AD505" s="17">
        <v>4.0539689896827602E-2</v>
      </c>
      <c r="AE505" s="17">
        <v>8.0917893426327894E-2</v>
      </c>
      <c r="AF505" s="17"/>
      <c r="AG505" s="17">
        <v>2.4289980418046201E-2</v>
      </c>
      <c r="AH505" s="17">
        <v>4.0984704429224299E-2</v>
      </c>
      <c r="AI505" s="17">
        <v>4.2063388850095702E-2</v>
      </c>
      <c r="AJ505" s="17">
        <v>2.7054132226743799E-2</v>
      </c>
      <c r="AK505" s="17"/>
      <c r="AL505" s="17">
        <v>5.4656224670602202E-2</v>
      </c>
      <c r="AM505" s="17">
        <v>5.7484038872581598E-2</v>
      </c>
      <c r="AN505" s="17">
        <v>5.08966942361255E-2</v>
      </c>
      <c r="AO505" s="17">
        <v>2.9979474989425901E-2</v>
      </c>
      <c r="AP505" s="17">
        <v>7.7117689140637602E-2</v>
      </c>
      <c r="AQ505" s="17"/>
      <c r="AR505" s="17">
        <v>0.113715902576577</v>
      </c>
      <c r="AS505" s="17">
        <v>4.3998792180179401E-2</v>
      </c>
      <c r="AT505" s="17">
        <v>3.6725504713641999E-2</v>
      </c>
      <c r="AU505" s="17">
        <v>3.80118626459496E-2</v>
      </c>
      <c r="AV505" s="17">
        <v>3.2799097980344201E-2</v>
      </c>
      <c r="AW505" s="17"/>
      <c r="AX505" s="17">
        <v>4.9097736999310602E-2</v>
      </c>
      <c r="AY505" s="17">
        <v>5.0655166805164603E-2</v>
      </c>
      <c r="AZ505" s="17">
        <v>4.9069802169141703E-2</v>
      </c>
      <c r="BA505" s="17">
        <v>4.7662521038430099E-2</v>
      </c>
      <c r="BB505" s="17">
        <v>5.3785609008432197E-2</v>
      </c>
      <c r="BC505" s="17">
        <v>5.9068790997435998E-2</v>
      </c>
      <c r="BD505" s="17"/>
      <c r="BE505" s="17">
        <v>6.7885166886801504E-2</v>
      </c>
      <c r="BF505" s="17">
        <v>3.46942747152265E-2</v>
      </c>
      <c r="BG505" s="17">
        <v>3.8088931572003597E-2</v>
      </c>
      <c r="BH505" s="17"/>
      <c r="BI505" s="17">
        <v>5.3309397918299001E-2</v>
      </c>
      <c r="BJ505" s="17">
        <v>4.9879172576875297E-2</v>
      </c>
      <c r="BK505" s="17"/>
      <c r="BL505" s="17">
        <v>3.0285799935295898E-2</v>
      </c>
      <c r="BM505" s="17">
        <v>3.9835572772828599E-2</v>
      </c>
      <c r="BN505" s="17">
        <v>7.9010017975115601E-2</v>
      </c>
      <c r="BO505" s="17">
        <v>5.5567252749899397E-2</v>
      </c>
      <c r="BP505" s="17">
        <v>7.4775226139212295E-2</v>
      </c>
      <c r="BQ505" s="17"/>
      <c r="BR505" s="17">
        <v>4.8124081512091799E-2</v>
      </c>
      <c r="BS505" s="17">
        <v>6.5806758174337801E-2</v>
      </c>
      <c r="BT505" s="17">
        <v>5.7446504855255001E-2</v>
      </c>
      <c r="BU505" s="17">
        <v>4.2776921040889301E-2</v>
      </c>
      <c r="BV505" s="17"/>
      <c r="BW505" s="17">
        <v>3.88689300832969E-2</v>
      </c>
      <c r="BX505" s="17">
        <v>4.1673244758385998E-2</v>
      </c>
      <c r="BY505" s="17">
        <v>4.8482116135090798E-2</v>
      </c>
      <c r="BZ505" s="17">
        <v>5.6209908776098799E-2</v>
      </c>
      <c r="CA505" s="17">
        <v>6.34244064963813E-2</v>
      </c>
      <c r="CB505" s="17"/>
      <c r="CC505" s="17">
        <v>4.79498994059381E-2</v>
      </c>
      <c r="CD505" s="17">
        <v>7.2808704419302997E-2</v>
      </c>
      <c r="CE505" s="17">
        <v>5.7615266041039101E-2</v>
      </c>
      <c r="CF505" s="17">
        <v>6.0195315165441E-2</v>
      </c>
      <c r="CG505" s="17">
        <v>5.6654984549021702E-2</v>
      </c>
      <c r="CH505" s="17">
        <v>5.2972623007555501E-2</v>
      </c>
      <c r="CI505" s="17">
        <v>3.8398308168788503E-2</v>
      </c>
      <c r="CJ505" s="17">
        <v>2.35299504447153E-2</v>
      </c>
      <c r="CK505" s="17">
        <v>3.1484588792258301E-2</v>
      </c>
      <c r="CL505" s="17">
        <v>4.4776643546455601E-2</v>
      </c>
    </row>
    <row r="506" spans="2:90" x14ac:dyDescent="0.25"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</row>
    <row r="507" spans="2:90" x14ac:dyDescent="0.25">
      <c r="B507" s="6" t="s">
        <v>316</v>
      </c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</row>
    <row r="508" spans="2:90" x14ac:dyDescent="0.25">
      <c r="B508" s="24" t="s">
        <v>113</v>
      </c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</row>
    <row r="509" spans="2:90" x14ac:dyDescent="0.25">
      <c r="B509" t="s">
        <v>303</v>
      </c>
      <c r="C509" s="17">
        <v>4.4477535264589599E-2</v>
      </c>
      <c r="D509" s="17">
        <v>5.2648612768180801E-2</v>
      </c>
      <c r="E509" s="17">
        <v>3.7021924360456697E-2</v>
      </c>
      <c r="F509" s="17"/>
      <c r="G509" s="17">
        <v>0.100509671856043</v>
      </c>
      <c r="H509" s="17">
        <v>7.5824059026491794E-2</v>
      </c>
      <c r="I509" s="17">
        <v>5.03086537074144E-2</v>
      </c>
      <c r="J509" s="17">
        <v>2.4456445241658901E-2</v>
      </c>
      <c r="K509" s="17">
        <v>1.7519423882422999E-2</v>
      </c>
      <c r="L509" s="17">
        <v>2.5126368467130001E-2</v>
      </c>
      <c r="M509" s="17"/>
      <c r="N509" s="17">
        <v>5.6969373165778499E-2</v>
      </c>
      <c r="O509" s="17">
        <v>3.61155618926517E-2</v>
      </c>
      <c r="P509" s="17">
        <v>4.9620110432834E-2</v>
      </c>
      <c r="Q509" s="17">
        <v>3.58116908983208E-2</v>
      </c>
      <c r="R509" s="17"/>
      <c r="S509" s="17">
        <v>7.10028040828483E-2</v>
      </c>
      <c r="T509" s="17">
        <v>1.9604236900309699E-2</v>
      </c>
      <c r="U509" s="17">
        <v>1.7691464296654101E-2</v>
      </c>
      <c r="V509" s="17">
        <v>4.4754753572039403E-2</v>
      </c>
      <c r="W509" s="17">
        <v>5.1027689435994797E-2</v>
      </c>
      <c r="X509" s="17">
        <v>5.5886924118148398E-2</v>
      </c>
      <c r="Y509" s="17">
        <v>4.6273125669757997E-2</v>
      </c>
      <c r="Z509" s="17">
        <v>4.2146549194464498E-2</v>
      </c>
      <c r="AA509" s="17">
        <v>5.04184129280036E-2</v>
      </c>
      <c r="AB509" s="17"/>
      <c r="AC509" s="17">
        <v>4.1151729110674502E-2</v>
      </c>
      <c r="AD509" s="17">
        <v>4.4760491025724998E-2</v>
      </c>
      <c r="AE509" s="17">
        <v>5.3315012866066401E-2</v>
      </c>
      <c r="AF509" s="17"/>
      <c r="AG509" s="17">
        <v>3.66131583803425E-2</v>
      </c>
      <c r="AH509" s="17">
        <v>9.6295629153119996E-2</v>
      </c>
      <c r="AI509" s="17">
        <v>3.0471974940409999E-2</v>
      </c>
      <c r="AJ509" s="17">
        <v>2.5477113738307501E-2</v>
      </c>
      <c r="AK509" s="17"/>
      <c r="AL509" s="17">
        <v>2.7587964779950899E-2</v>
      </c>
      <c r="AM509" s="17">
        <v>2.9865518737939099E-2</v>
      </c>
      <c r="AN509" s="17">
        <v>4.4133156534312198E-2</v>
      </c>
      <c r="AO509" s="17">
        <v>0.110431761127067</v>
      </c>
      <c r="AP509" s="17">
        <v>9.4558762683406294E-2</v>
      </c>
      <c r="AQ509" s="17"/>
      <c r="AR509" s="17">
        <v>4.7996258409729799E-2</v>
      </c>
      <c r="AS509" s="17">
        <v>3.7063427895942601E-2</v>
      </c>
      <c r="AT509" s="17">
        <v>3.7194989850693701E-2</v>
      </c>
      <c r="AU509" s="17">
        <v>4.9687788917011498E-2</v>
      </c>
      <c r="AV509" s="17">
        <v>8.3050980040903E-2</v>
      </c>
      <c r="AW509" s="17"/>
      <c r="AX509" s="17">
        <v>9.0085507393168798E-2</v>
      </c>
      <c r="AY509" s="17">
        <v>2.71691684551323E-2</v>
      </c>
      <c r="AZ509" s="17">
        <v>3.3115890592959302E-2</v>
      </c>
      <c r="BA509" s="17">
        <v>2.88641301248766E-2</v>
      </c>
      <c r="BB509" s="17">
        <v>2.5689313691719399E-2</v>
      </c>
      <c r="BC509" s="17">
        <v>6.19679926748136E-2</v>
      </c>
      <c r="BD509" s="17"/>
      <c r="BE509" s="17">
        <v>3.7703887118837098E-2</v>
      </c>
      <c r="BF509" s="17">
        <v>8.0910317187660202E-2</v>
      </c>
      <c r="BG509" s="17">
        <v>2.00934092486461E-2</v>
      </c>
      <c r="BH509" s="17"/>
      <c r="BI509" s="17">
        <v>3.1834385874783301E-2</v>
      </c>
      <c r="BJ509" s="17">
        <v>4.7687343849001099E-2</v>
      </c>
      <c r="BK509" s="17"/>
      <c r="BL509" s="17">
        <v>3.9338174472257403E-2</v>
      </c>
      <c r="BM509" s="17">
        <v>4.96299883495619E-2</v>
      </c>
      <c r="BN509" s="17">
        <v>4.1938286352158301E-2</v>
      </c>
      <c r="BO509" s="17">
        <v>4.06780776980252E-2</v>
      </c>
      <c r="BP509" s="17">
        <v>5.3536240618971997E-2</v>
      </c>
      <c r="BQ509" s="17"/>
      <c r="BR509" s="17">
        <v>3.5561608545760001E-2</v>
      </c>
      <c r="BS509" s="17">
        <v>8.4939953743334906E-2</v>
      </c>
      <c r="BT509" s="17">
        <v>0.10742766530820499</v>
      </c>
      <c r="BU509" s="17">
        <v>8.1138919330977194E-2</v>
      </c>
      <c r="BV509" s="17"/>
      <c r="BW509" s="17">
        <v>3.9971530557142497E-2</v>
      </c>
      <c r="BX509" s="17">
        <v>4.3750394804671001E-2</v>
      </c>
      <c r="BY509" s="17">
        <v>3.6784513334789E-2</v>
      </c>
      <c r="BZ509" s="17">
        <v>4.5310104527183599E-2</v>
      </c>
      <c r="CA509" s="17">
        <v>5.1899164642959503E-2</v>
      </c>
      <c r="CB509" s="17"/>
      <c r="CC509" s="17">
        <v>4.8672026628056003E-2</v>
      </c>
      <c r="CD509" s="17">
        <v>5.7636025260564501E-2</v>
      </c>
      <c r="CE509" s="17">
        <v>5.9196663153534397E-2</v>
      </c>
      <c r="CF509" s="17">
        <v>5.3689346708571797E-2</v>
      </c>
      <c r="CG509" s="17">
        <v>3.8422983833588303E-2</v>
      </c>
      <c r="CH509" s="17">
        <v>2.7453006873960899E-2</v>
      </c>
      <c r="CI509" s="17">
        <v>4.6421594230752497E-2</v>
      </c>
      <c r="CJ509" s="17">
        <v>3.7729077292682399E-2</v>
      </c>
      <c r="CK509" s="17">
        <v>2.8755024589299401E-2</v>
      </c>
      <c r="CL509" s="17">
        <v>2.88570954363815E-2</v>
      </c>
    </row>
    <row r="510" spans="2:90" x14ac:dyDescent="0.25">
      <c r="B510" t="s">
        <v>304</v>
      </c>
      <c r="C510" s="17">
        <v>0.175221141221094</v>
      </c>
      <c r="D510" s="17">
        <v>0.176516909839328</v>
      </c>
      <c r="E510" s="17">
        <v>0.17476388937810899</v>
      </c>
      <c r="F510" s="17"/>
      <c r="G510" s="17">
        <v>0.24992677333560701</v>
      </c>
      <c r="H510" s="17">
        <v>0.24873084093876899</v>
      </c>
      <c r="I510" s="17">
        <v>0.187543287146338</v>
      </c>
      <c r="J510" s="17">
        <v>0.12979087968495201</v>
      </c>
      <c r="K510" s="17">
        <v>0.102340551972555</v>
      </c>
      <c r="L510" s="17">
        <v>0.16164300277256</v>
      </c>
      <c r="M510" s="17"/>
      <c r="N510" s="17">
        <v>0.22909077554153401</v>
      </c>
      <c r="O510" s="17">
        <v>0.165702756333549</v>
      </c>
      <c r="P510" s="17">
        <v>0.147413424817603</v>
      </c>
      <c r="Q510" s="17">
        <v>0.15223528202623199</v>
      </c>
      <c r="R510" s="17"/>
      <c r="S510" s="17">
        <v>0.213096165073696</v>
      </c>
      <c r="T510" s="17">
        <v>0.15481247663206599</v>
      </c>
      <c r="U510" s="17">
        <v>0.16126626781258099</v>
      </c>
      <c r="V510" s="17">
        <v>0.18237865505417999</v>
      </c>
      <c r="W510" s="17">
        <v>0.16294649170721701</v>
      </c>
      <c r="X510" s="17">
        <v>0.151486047533196</v>
      </c>
      <c r="Y510" s="17">
        <v>0.154626268610426</v>
      </c>
      <c r="Z510" s="17">
        <v>0.140236790460086</v>
      </c>
      <c r="AA510" s="17">
        <v>0.215724294179515</v>
      </c>
      <c r="AB510" s="17"/>
      <c r="AC510" s="17">
        <v>0.15049515135151101</v>
      </c>
      <c r="AD510" s="17">
        <v>0.19607730424352299</v>
      </c>
      <c r="AE510" s="17">
        <v>0.15840041052218501</v>
      </c>
      <c r="AF510" s="17"/>
      <c r="AG510" s="17">
        <v>0.203782344070603</v>
      </c>
      <c r="AH510" s="17">
        <v>0.243334507931319</v>
      </c>
      <c r="AI510" s="17">
        <v>0.17749564491763001</v>
      </c>
      <c r="AJ510" s="17">
        <v>0.13697314250447201</v>
      </c>
      <c r="AK510" s="17"/>
      <c r="AL510" s="17">
        <v>0.13220579419919401</v>
      </c>
      <c r="AM510" s="17">
        <v>0.151138692296474</v>
      </c>
      <c r="AN510" s="17">
        <v>0.194078737235274</v>
      </c>
      <c r="AO510" s="17">
        <v>0.28298789417389603</v>
      </c>
      <c r="AP510" s="17">
        <v>0.27080480287640002</v>
      </c>
      <c r="AQ510" s="17"/>
      <c r="AR510" s="17">
        <v>0.15315649431088901</v>
      </c>
      <c r="AS510" s="17">
        <v>0.15872840125604101</v>
      </c>
      <c r="AT510" s="17">
        <v>0.17718930871517699</v>
      </c>
      <c r="AU510" s="17">
        <v>0.17862728428928601</v>
      </c>
      <c r="AV510" s="17">
        <v>0.27467400202962899</v>
      </c>
      <c r="AW510" s="17"/>
      <c r="AX510" s="17">
        <v>0.231254816836404</v>
      </c>
      <c r="AY510" s="17">
        <v>0.144027710975665</v>
      </c>
      <c r="AZ510" s="17">
        <v>0.147685900490063</v>
      </c>
      <c r="BA510" s="17">
        <v>0.16318528982416899</v>
      </c>
      <c r="BB510" s="17">
        <v>0.18558959561680399</v>
      </c>
      <c r="BC510" s="17">
        <v>0.19211577285897999</v>
      </c>
      <c r="BD510" s="17"/>
      <c r="BE510" s="17">
        <v>0.15259142754325</v>
      </c>
      <c r="BF510" s="17">
        <v>0.23817667674272999</v>
      </c>
      <c r="BG510" s="17">
        <v>0.14591281983186899</v>
      </c>
      <c r="BH510" s="17"/>
      <c r="BI510" s="17">
        <v>0.138987885021681</v>
      </c>
      <c r="BJ510" s="17">
        <v>0.18441994234289599</v>
      </c>
      <c r="BK510" s="17"/>
      <c r="BL510" s="17">
        <v>0.18851531997101501</v>
      </c>
      <c r="BM510" s="17">
        <v>0.16874703475314601</v>
      </c>
      <c r="BN510" s="17">
        <v>0.104546359279398</v>
      </c>
      <c r="BO510" s="17">
        <v>0.16485485988512699</v>
      </c>
      <c r="BP510" s="17">
        <v>0.194658334619078</v>
      </c>
      <c r="BQ510" s="17"/>
      <c r="BR510" s="17">
        <v>0.15641641893132199</v>
      </c>
      <c r="BS510" s="17">
        <v>0.217759540603604</v>
      </c>
      <c r="BT510" s="17">
        <v>0.32092674015816602</v>
      </c>
      <c r="BU510" s="17">
        <v>0.292613887342838</v>
      </c>
      <c r="BV510" s="17"/>
      <c r="BW510" s="17">
        <v>0.16128486178187801</v>
      </c>
      <c r="BX510" s="17">
        <v>0.18984554404491899</v>
      </c>
      <c r="BY510" s="17">
        <v>0.192731945487952</v>
      </c>
      <c r="BZ510" s="17">
        <v>0.16735797271026301</v>
      </c>
      <c r="CA510" s="17">
        <v>0.15073382225468299</v>
      </c>
      <c r="CB510" s="17"/>
      <c r="CC510" s="17">
        <v>0.161804906257558</v>
      </c>
      <c r="CD510" s="17">
        <v>0.14123324998794201</v>
      </c>
      <c r="CE510" s="17">
        <v>0.14028723288815001</v>
      </c>
      <c r="CF510" s="17">
        <v>0.19261896644441601</v>
      </c>
      <c r="CG510" s="17">
        <v>0.21187472330019999</v>
      </c>
      <c r="CH510" s="17">
        <v>0.18930692328465001</v>
      </c>
      <c r="CI510" s="17">
        <v>0.14443954084524099</v>
      </c>
      <c r="CJ510" s="17">
        <v>0.15349774402748101</v>
      </c>
      <c r="CK510" s="17">
        <v>0.20842140370433301</v>
      </c>
      <c r="CL510" s="17">
        <v>0.17978677411076899</v>
      </c>
    </row>
    <row r="511" spans="2:90" x14ac:dyDescent="0.25">
      <c r="B511" t="s">
        <v>305</v>
      </c>
      <c r="C511" s="17">
        <v>0.42738728068961901</v>
      </c>
      <c r="D511" s="17">
        <v>0.42517967857401001</v>
      </c>
      <c r="E511" s="17">
        <v>0.42924791691665098</v>
      </c>
      <c r="F511" s="17"/>
      <c r="G511" s="17">
        <v>0.32955920583824899</v>
      </c>
      <c r="H511" s="17">
        <v>0.350667317457457</v>
      </c>
      <c r="I511" s="17">
        <v>0.41793601359419402</v>
      </c>
      <c r="J511" s="17">
        <v>0.423185461239381</v>
      </c>
      <c r="K511" s="17">
        <v>0.48596087556713202</v>
      </c>
      <c r="L511" s="17">
        <v>0.49680772142292701</v>
      </c>
      <c r="M511" s="17"/>
      <c r="N511" s="17">
        <v>0.44777474145940599</v>
      </c>
      <c r="O511" s="17">
        <v>0.436317641025253</v>
      </c>
      <c r="P511" s="17">
        <v>0.41640886585047299</v>
      </c>
      <c r="Q511" s="17">
        <v>0.40260713139711002</v>
      </c>
      <c r="R511" s="17"/>
      <c r="S511" s="17">
        <v>0.374749029426241</v>
      </c>
      <c r="T511" s="17">
        <v>0.45888706563983001</v>
      </c>
      <c r="U511" s="17">
        <v>0.4612058384378</v>
      </c>
      <c r="V511" s="17">
        <v>0.43434805824110201</v>
      </c>
      <c r="W511" s="17">
        <v>0.45399033484321799</v>
      </c>
      <c r="X511" s="17">
        <v>0.386116912900133</v>
      </c>
      <c r="Y511" s="17">
        <v>0.48755748286981299</v>
      </c>
      <c r="Z511" s="17">
        <v>0.45270749690840201</v>
      </c>
      <c r="AA511" s="17">
        <v>0.37990241280139198</v>
      </c>
      <c r="AB511" s="17"/>
      <c r="AC511" s="17">
        <v>0.43530975105896302</v>
      </c>
      <c r="AD511" s="17">
        <v>0.43888659202531899</v>
      </c>
      <c r="AE511" s="17">
        <v>0.42470256534777101</v>
      </c>
      <c r="AF511" s="17"/>
      <c r="AG511" s="17">
        <v>0.47199753394595201</v>
      </c>
      <c r="AH511" s="17">
        <v>0.39288418259109298</v>
      </c>
      <c r="AI511" s="17">
        <v>0.50479640431564998</v>
      </c>
      <c r="AJ511" s="17">
        <v>0.388225824329543</v>
      </c>
      <c r="AK511" s="17"/>
      <c r="AL511" s="17">
        <v>0.43561779265168699</v>
      </c>
      <c r="AM511" s="17">
        <v>0.428319506454929</v>
      </c>
      <c r="AN511" s="17">
        <v>0.44016328569207602</v>
      </c>
      <c r="AO511" s="17">
        <v>0.36757706369594301</v>
      </c>
      <c r="AP511" s="17">
        <v>0.384494525429116</v>
      </c>
      <c r="AQ511" s="17"/>
      <c r="AR511" s="17">
        <v>0.382789882372086</v>
      </c>
      <c r="AS511" s="17">
        <v>0.43619021959467602</v>
      </c>
      <c r="AT511" s="17">
        <v>0.44656150109385401</v>
      </c>
      <c r="AU511" s="17">
        <v>0.41920194800177901</v>
      </c>
      <c r="AV511" s="17">
        <v>0.40440623685627602</v>
      </c>
      <c r="AW511" s="17"/>
      <c r="AX511" s="17">
        <v>0.33947812486807399</v>
      </c>
      <c r="AY511" s="17">
        <v>0.46063037303025101</v>
      </c>
      <c r="AZ511" s="17">
        <v>0.426276934503316</v>
      </c>
      <c r="BA511" s="17">
        <v>0.43291668239433401</v>
      </c>
      <c r="BB511" s="17">
        <v>0.51745508785346594</v>
      </c>
      <c r="BC511" s="17">
        <v>0.413049282796149</v>
      </c>
      <c r="BD511" s="17"/>
      <c r="BE511" s="17">
        <v>0.41896421230604097</v>
      </c>
      <c r="BF511" s="17">
        <v>0.378542762167981</v>
      </c>
      <c r="BG511" s="17">
        <v>0.48650849322065798</v>
      </c>
      <c r="BH511" s="17"/>
      <c r="BI511" s="17">
        <v>0.400485937761422</v>
      </c>
      <c r="BJ511" s="17">
        <v>0.43421692090036801</v>
      </c>
      <c r="BK511" s="17"/>
      <c r="BL511" s="17">
        <v>0.470366416356296</v>
      </c>
      <c r="BM511" s="17">
        <v>0.42461785746187503</v>
      </c>
      <c r="BN511" s="17">
        <v>0.42274131325101699</v>
      </c>
      <c r="BO511" s="17">
        <v>0.39104801032987802</v>
      </c>
      <c r="BP511" s="17">
        <v>0.37698495197068399</v>
      </c>
      <c r="BQ511" s="17"/>
      <c r="BR511" s="17">
        <v>0.43929551674638501</v>
      </c>
      <c r="BS511" s="17">
        <v>0.386614388239991</v>
      </c>
      <c r="BT511" s="17">
        <v>0.38504689668369002</v>
      </c>
      <c r="BU511" s="17">
        <v>0.30661837313965401</v>
      </c>
      <c r="BV511" s="17"/>
      <c r="BW511" s="17">
        <v>0.47963416277207499</v>
      </c>
      <c r="BX511" s="17">
        <v>0.431873467546601</v>
      </c>
      <c r="BY511" s="17">
        <v>0.475956460035449</v>
      </c>
      <c r="BZ511" s="17">
        <v>0.40558583404807103</v>
      </c>
      <c r="CA511" s="17">
        <v>0.36894012954618499</v>
      </c>
      <c r="CB511" s="17"/>
      <c r="CC511" s="17">
        <v>0.372332220674436</v>
      </c>
      <c r="CD511" s="17">
        <v>0.36749899396237301</v>
      </c>
      <c r="CE511" s="17">
        <v>0.40164134061145401</v>
      </c>
      <c r="CF511" s="17">
        <v>0.370219400044771</v>
      </c>
      <c r="CG511" s="17">
        <v>0.39910152309909502</v>
      </c>
      <c r="CH511" s="17">
        <v>0.48222796772141602</v>
      </c>
      <c r="CI511" s="17">
        <v>0.49685585423322998</v>
      </c>
      <c r="CJ511" s="17">
        <v>0.47056454037455803</v>
      </c>
      <c r="CK511" s="17">
        <v>0.49072188367805603</v>
      </c>
      <c r="CL511" s="17">
        <v>0.50232518222410805</v>
      </c>
    </row>
    <row r="512" spans="2:90" x14ac:dyDescent="0.25">
      <c r="B512" t="s">
        <v>306</v>
      </c>
      <c r="C512" s="17">
        <v>0.20238457022693801</v>
      </c>
      <c r="D512" s="17">
        <v>0.20981190090629001</v>
      </c>
      <c r="E512" s="17">
        <v>0.19547151974192301</v>
      </c>
      <c r="F512" s="17"/>
      <c r="G512" s="17">
        <v>0.18142812115868001</v>
      </c>
      <c r="H512" s="17">
        <v>0.17733680972980601</v>
      </c>
      <c r="I512" s="17">
        <v>0.18499575724705999</v>
      </c>
      <c r="J512" s="17">
        <v>0.24620728918104501</v>
      </c>
      <c r="K512" s="17">
        <v>0.23818790256984701</v>
      </c>
      <c r="L512" s="17">
        <v>0.18650586006029601</v>
      </c>
      <c r="M512" s="17"/>
      <c r="N512" s="17">
        <v>0.17156656853459601</v>
      </c>
      <c r="O512" s="17">
        <v>0.192893071275022</v>
      </c>
      <c r="P512" s="17">
        <v>0.23967125997508701</v>
      </c>
      <c r="Q512" s="17">
        <v>0.215737783608761</v>
      </c>
      <c r="R512" s="17"/>
      <c r="S512" s="17">
        <v>0.17223380862732701</v>
      </c>
      <c r="T512" s="17">
        <v>0.20312316243912501</v>
      </c>
      <c r="U512" s="17">
        <v>0.24315330595291301</v>
      </c>
      <c r="V512" s="17">
        <v>0.19384211523870801</v>
      </c>
      <c r="W512" s="17">
        <v>0.19320138394294301</v>
      </c>
      <c r="X512" s="17">
        <v>0.24132471846070599</v>
      </c>
      <c r="Y512" s="17">
        <v>0.184218825748072</v>
      </c>
      <c r="Z512" s="17">
        <v>0.188238063925872</v>
      </c>
      <c r="AA512" s="17">
        <v>0.20669012851125801</v>
      </c>
      <c r="AB512" s="17"/>
      <c r="AC512" s="17">
        <v>0.213926867924359</v>
      </c>
      <c r="AD512" s="17">
        <v>0.203717701524712</v>
      </c>
      <c r="AE512" s="17">
        <v>0.18249182281824899</v>
      </c>
      <c r="AF512" s="17"/>
      <c r="AG512" s="17">
        <v>0.19541404685755701</v>
      </c>
      <c r="AH512" s="17">
        <v>0.15832435846708201</v>
      </c>
      <c r="AI512" s="17">
        <v>0.19517645553607299</v>
      </c>
      <c r="AJ512" s="17">
        <v>0.253549215804242</v>
      </c>
      <c r="AK512" s="17"/>
      <c r="AL512" s="17">
        <v>0.22862735610514401</v>
      </c>
      <c r="AM512" s="17">
        <v>0.21133258529910201</v>
      </c>
      <c r="AN512" s="17">
        <v>0.19520849845260199</v>
      </c>
      <c r="AO512" s="17">
        <v>0.14559267383174501</v>
      </c>
      <c r="AP512" s="17">
        <v>0.176787109454492</v>
      </c>
      <c r="AQ512" s="17"/>
      <c r="AR512" s="17">
        <v>0.174357013486725</v>
      </c>
      <c r="AS512" s="17">
        <v>0.221818368718463</v>
      </c>
      <c r="AT512" s="17">
        <v>0.20584267758306701</v>
      </c>
      <c r="AU512" s="17">
        <v>0.20921991822215599</v>
      </c>
      <c r="AV512" s="17">
        <v>0.15309189462968001</v>
      </c>
      <c r="AW512" s="17"/>
      <c r="AX512" s="17">
        <v>0.20414643427322801</v>
      </c>
      <c r="AY512" s="17">
        <v>0.203465014813694</v>
      </c>
      <c r="AZ512" s="17">
        <v>0.230842956185599</v>
      </c>
      <c r="BA512" s="17">
        <v>0.20270013916561699</v>
      </c>
      <c r="BB512" s="17">
        <v>0.152062975050238</v>
      </c>
      <c r="BC512" s="17">
        <v>0.22978605181426401</v>
      </c>
      <c r="BD512" s="17"/>
      <c r="BE512" s="17">
        <v>0.22431193616696701</v>
      </c>
      <c r="BF512" s="17">
        <v>0.17723038962507701</v>
      </c>
      <c r="BG512" s="17">
        <v>0.198722089437632</v>
      </c>
      <c r="BH512" s="17"/>
      <c r="BI512" s="17">
        <v>0.224920459707312</v>
      </c>
      <c r="BJ512" s="17">
        <v>0.19666321953485699</v>
      </c>
      <c r="BK512" s="17"/>
      <c r="BL512" s="17">
        <v>0.19040875086526801</v>
      </c>
      <c r="BM512" s="17">
        <v>0.21577645514365501</v>
      </c>
      <c r="BN512" s="17">
        <v>0.251197647669752</v>
      </c>
      <c r="BO512" s="17">
        <v>0.20049190546085299</v>
      </c>
      <c r="BP512" s="17">
        <v>0.192963723034249</v>
      </c>
      <c r="BQ512" s="17"/>
      <c r="BR512" s="17">
        <v>0.210527631466258</v>
      </c>
      <c r="BS512" s="17">
        <v>0.19278436602985199</v>
      </c>
      <c r="BT512" s="17">
        <v>9.9608879792662197E-2</v>
      </c>
      <c r="BU512" s="17">
        <v>0.20538637340299701</v>
      </c>
      <c r="BV512" s="17"/>
      <c r="BW512" s="17">
        <v>0.19093206195433801</v>
      </c>
      <c r="BX512" s="17">
        <v>0.19103126463688</v>
      </c>
      <c r="BY512" s="17">
        <v>0.16362184570591801</v>
      </c>
      <c r="BZ512" s="17">
        <v>0.225646686140342</v>
      </c>
      <c r="CA512" s="17">
        <v>0.236130236415934</v>
      </c>
      <c r="CB512" s="17"/>
      <c r="CC512" s="17">
        <v>0.21915725223078</v>
      </c>
      <c r="CD512" s="17">
        <v>0.216391492891533</v>
      </c>
      <c r="CE512" s="17">
        <v>0.24485965453984099</v>
      </c>
      <c r="CF512" s="17">
        <v>0.19962572604047299</v>
      </c>
      <c r="CG512" s="17">
        <v>0.205724269285392</v>
      </c>
      <c r="CH512" s="17">
        <v>0.160183751754163</v>
      </c>
      <c r="CI512" s="17">
        <v>0.20898906827978</v>
      </c>
      <c r="CJ512" s="17">
        <v>0.22382889075324</v>
      </c>
      <c r="CK512" s="17">
        <v>0.15883077289978201</v>
      </c>
      <c r="CL512" s="17">
        <v>0.170245083562299</v>
      </c>
    </row>
    <row r="513" spans="2:90" x14ac:dyDescent="0.25">
      <c r="B513" t="s">
        <v>307</v>
      </c>
      <c r="C513" s="17">
        <v>8.6433058793396703E-2</v>
      </c>
      <c r="D513" s="17">
        <v>7.9773564020540103E-2</v>
      </c>
      <c r="E513" s="17">
        <v>9.2456329479000995E-2</v>
      </c>
      <c r="F513" s="17"/>
      <c r="G513" s="17">
        <v>5.36702143972499E-2</v>
      </c>
      <c r="H513" s="17">
        <v>7.1988166903646206E-2</v>
      </c>
      <c r="I513" s="17">
        <v>9.9528006829659704E-2</v>
      </c>
      <c r="J513" s="17">
        <v>0.106016615009462</v>
      </c>
      <c r="K513" s="17">
        <v>0.108846613506522</v>
      </c>
      <c r="L513" s="17">
        <v>7.3273126778688594E-2</v>
      </c>
      <c r="M513" s="17"/>
      <c r="N513" s="17">
        <v>5.1323000533009602E-2</v>
      </c>
      <c r="O513" s="17">
        <v>9.60938039936238E-2</v>
      </c>
      <c r="P513" s="17">
        <v>0.10463228898339599</v>
      </c>
      <c r="Q513" s="17">
        <v>9.6879646286464505E-2</v>
      </c>
      <c r="R513" s="17"/>
      <c r="S513" s="17">
        <v>9.7620614548502599E-2</v>
      </c>
      <c r="T513" s="17">
        <v>8.4396595528164295E-2</v>
      </c>
      <c r="U513" s="17">
        <v>5.5763057593871901E-2</v>
      </c>
      <c r="V513" s="17">
        <v>8.5369968254187606E-2</v>
      </c>
      <c r="W513" s="17">
        <v>7.9201022885656502E-2</v>
      </c>
      <c r="X513" s="17">
        <v>0.10079344628590201</v>
      </c>
      <c r="Y513" s="17">
        <v>7.3312595821950904E-2</v>
      </c>
      <c r="Z513" s="17">
        <v>0.12985678637654199</v>
      </c>
      <c r="AA513" s="17">
        <v>8.7481158849006105E-2</v>
      </c>
      <c r="AB513" s="17"/>
      <c r="AC513" s="17">
        <v>0.106106302809939</v>
      </c>
      <c r="AD513" s="17">
        <v>6.8558429373567306E-2</v>
      </c>
      <c r="AE513" s="17">
        <v>8.6796868921446294E-2</v>
      </c>
      <c r="AF513" s="17"/>
      <c r="AG513" s="17">
        <v>5.4851886123124201E-2</v>
      </c>
      <c r="AH513" s="17">
        <v>6.5680403833636297E-2</v>
      </c>
      <c r="AI513" s="17">
        <v>5.1134927657628698E-2</v>
      </c>
      <c r="AJ513" s="17">
        <v>0.14824615289905901</v>
      </c>
      <c r="AK513" s="17"/>
      <c r="AL513" s="17">
        <v>0.108094038491359</v>
      </c>
      <c r="AM513" s="17">
        <v>9.9524497714517796E-2</v>
      </c>
      <c r="AN513" s="17">
        <v>6.55455711171989E-2</v>
      </c>
      <c r="AO513" s="17">
        <v>4.9185909713378898E-2</v>
      </c>
      <c r="AP513" s="17">
        <v>4.2935740573706901E-2</v>
      </c>
      <c r="AQ513" s="17"/>
      <c r="AR513" s="17">
        <v>0.113759851547616</v>
      </c>
      <c r="AS513" s="17">
        <v>9.0527783177985599E-2</v>
      </c>
      <c r="AT513" s="17">
        <v>8.4594633714238296E-2</v>
      </c>
      <c r="AU513" s="17">
        <v>8.6760634241907095E-2</v>
      </c>
      <c r="AV513" s="17">
        <v>4.9873354656577301E-2</v>
      </c>
      <c r="AW513" s="17"/>
      <c r="AX513" s="17">
        <v>7.8676090105818206E-2</v>
      </c>
      <c r="AY513" s="17">
        <v>9.8780281333991707E-2</v>
      </c>
      <c r="AZ513" s="17">
        <v>0.10363114215083</v>
      </c>
      <c r="BA513" s="17">
        <v>9.4861336023984194E-2</v>
      </c>
      <c r="BB513" s="17">
        <v>5.7746361194961501E-2</v>
      </c>
      <c r="BC513" s="17">
        <v>4.4818527963077899E-2</v>
      </c>
      <c r="BD513" s="17"/>
      <c r="BE513" s="17">
        <v>8.2520712361458706E-2</v>
      </c>
      <c r="BF513" s="17">
        <v>7.9706317261484305E-2</v>
      </c>
      <c r="BG513" s="17">
        <v>9.6692066539687704E-2</v>
      </c>
      <c r="BH513" s="17"/>
      <c r="BI513" s="17">
        <v>0.13633124232357399</v>
      </c>
      <c r="BJ513" s="17">
        <v>7.3765042866064404E-2</v>
      </c>
      <c r="BK513" s="17"/>
      <c r="BL513" s="17">
        <v>7.0286862538029599E-2</v>
      </c>
      <c r="BM513" s="17">
        <v>8.16021644622313E-2</v>
      </c>
      <c r="BN513" s="17">
        <v>0.104158802914397</v>
      </c>
      <c r="BO513" s="17">
        <v>0.13571202271205701</v>
      </c>
      <c r="BP513" s="17">
        <v>8.86250538472141E-2</v>
      </c>
      <c r="BQ513" s="17"/>
      <c r="BR513" s="17">
        <v>9.4473881869296297E-2</v>
      </c>
      <c r="BS513" s="17">
        <v>5.4948411132766301E-2</v>
      </c>
      <c r="BT513" s="17">
        <v>2.1094738399486199E-2</v>
      </c>
      <c r="BU513" s="17">
        <v>6.2809776283257193E-2</v>
      </c>
      <c r="BV513" s="17"/>
      <c r="BW513" s="17">
        <v>6.5253275265753294E-2</v>
      </c>
      <c r="BX513" s="17">
        <v>8.0275437468757704E-2</v>
      </c>
      <c r="BY513" s="17">
        <v>7.0172077382959303E-2</v>
      </c>
      <c r="BZ513" s="17">
        <v>9.6913413127218601E-2</v>
      </c>
      <c r="CA513" s="17">
        <v>0.12048643965073499</v>
      </c>
      <c r="CB513" s="17"/>
      <c r="CC513" s="17">
        <v>0.14323622062983099</v>
      </c>
      <c r="CD513" s="17">
        <v>0.13527891852858701</v>
      </c>
      <c r="CE513" s="17">
        <v>8.6825648107794598E-2</v>
      </c>
      <c r="CF513" s="17">
        <v>0.103662209821519</v>
      </c>
      <c r="CG513" s="17">
        <v>8.1499392112597602E-2</v>
      </c>
      <c r="CH513" s="17">
        <v>7.6602036468983004E-2</v>
      </c>
      <c r="CI513" s="17">
        <v>6.1672841515566901E-2</v>
      </c>
      <c r="CJ513" s="17">
        <v>6.7091754124511599E-2</v>
      </c>
      <c r="CK513" s="17">
        <v>5.79274184246584E-2</v>
      </c>
      <c r="CL513" s="17">
        <v>4.0372570774858701E-2</v>
      </c>
    </row>
    <row r="514" spans="2:90" x14ac:dyDescent="0.25">
      <c r="B514" t="s">
        <v>163</v>
      </c>
      <c r="C514" s="17">
        <v>6.4096413804362401E-2</v>
      </c>
      <c r="D514" s="17">
        <v>5.6069333891651398E-2</v>
      </c>
      <c r="E514" s="17">
        <v>7.1038420123858595E-2</v>
      </c>
      <c r="F514" s="17"/>
      <c r="G514" s="17">
        <v>8.4906013414169895E-2</v>
      </c>
      <c r="H514" s="17">
        <v>7.5452805943830595E-2</v>
      </c>
      <c r="I514" s="17">
        <v>5.9688281475333803E-2</v>
      </c>
      <c r="J514" s="17">
        <v>7.0343309643500801E-2</v>
      </c>
      <c r="K514" s="17">
        <v>4.71446325015214E-2</v>
      </c>
      <c r="L514" s="17">
        <v>5.6643920498398802E-2</v>
      </c>
      <c r="M514" s="17"/>
      <c r="N514" s="17">
        <v>4.3275540765675302E-2</v>
      </c>
      <c r="O514" s="17">
        <v>7.2877165479901307E-2</v>
      </c>
      <c r="P514" s="17">
        <v>4.2254049940606199E-2</v>
      </c>
      <c r="Q514" s="17">
        <v>9.6728465783111298E-2</v>
      </c>
      <c r="R514" s="17"/>
      <c r="S514" s="17">
        <v>7.1297578241384704E-2</v>
      </c>
      <c r="T514" s="17">
        <v>7.9176462860505101E-2</v>
      </c>
      <c r="U514" s="17">
        <v>6.0920065906180397E-2</v>
      </c>
      <c r="V514" s="17">
        <v>5.93064496397828E-2</v>
      </c>
      <c r="W514" s="17">
        <v>5.9633077184971302E-2</v>
      </c>
      <c r="X514" s="17">
        <v>6.4391950701915904E-2</v>
      </c>
      <c r="Y514" s="17">
        <v>5.4011701279980402E-2</v>
      </c>
      <c r="Z514" s="17">
        <v>4.6814313134633002E-2</v>
      </c>
      <c r="AA514" s="17">
        <v>5.9783592730825001E-2</v>
      </c>
      <c r="AB514" s="17"/>
      <c r="AC514" s="17">
        <v>5.3010197744552998E-2</v>
      </c>
      <c r="AD514" s="17">
        <v>4.7999481807153702E-2</v>
      </c>
      <c r="AE514" s="17">
        <v>9.4293319524281494E-2</v>
      </c>
      <c r="AF514" s="17"/>
      <c r="AG514" s="17">
        <v>3.73410306224208E-2</v>
      </c>
      <c r="AH514" s="17">
        <v>4.3480918023748399E-2</v>
      </c>
      <c r="AI514" s="17">
        <v>4.0924592632607899E-2</v>
      </c>
      <c r="AJ514" s="17">
        <v>4.75285507243772E-2</v>
      </c>
      <c r="AK514" s="17"/>
      <c r="AL514" s="17">
        <v>6.7867053772665498E-2</v>
      </c>
      <c r="AM514" s="17">
        <v>7.9819199497038196E-2</v>
      </c>
      <c r="AN514" s="17">
        <v>6.0870750968537099E-2</v>
      </c>
      <c r="AO514" s="17">
        <v>4.4224697457971002E-2</v>
      </c>
      <c r="AP514" s="17">
        <v>3.0419058982878201E-2</v>
      </c>
      <c r="AQ514" s="17"/>
      <c r="AR514" s="17">
        <v>0.127940499872955</v>
      </c>
      <c r="AS514" s="17">
        <v>5.5671799356892003E-2</v>
      </c>
      <c r="AT514" s="17">
        <v>4.8616889042969798E-2</v>
      </c>
      <c r="AU514" s="17">
        <v>5.6502426327859803E-2</v>
      </c>
      <c r="AV514" s="17">
        <v>3.4903531786934602E-2</v>
      </c>
      <c r="AW514" s="17"/>
      <c r="AX514" s="17">
        <v>5.6359026523307799E-2</v>
      </c>
      <c r="AY514" s="17">
        <v>6.5927451391266101E-2</v>
      </c>
      <c r="AZ514" s="17">
        <v>5.84471760772333E-2</v>
      </c>
      <c r="BA514" s="17">
        <v>7.7472422467018798E-2</v>
      </c>
      <c r="BB514" s="17">
        <v>6.1456666592810703E-2</v>
      </c>
      <c r="BC514" s="17">
        <v>5.8262371892715097E-2</v>
      </c>
      <c r="BD514" s="17"/>
      <c r="BE514" s="17">
        <v>8.3907824503446402E-2</v>
      </c>
      <c r="BF514" s="17">
        <v>4.5433537015066999E-2</v>
      </c>
      <c r="BG514" s="17">
        <v>5.2071121721507602E-2</v>
      </c>
      <c r="BH514" s="17"/>
      <c r="BI514" s="17">
        <v>6.7440089311227303E-2</v>
      </c>
      <c r="BJ514" s="17">
        <v>6.3247530506813601E-2</v>
      </c>
      <c r="BK514" s="17"/>
      <c r="BL514" s="17">
        <v>4.1084475797134798E-2</v>
      </c>
      <c r="BM514" s="17">
        <v>5.9626499829531499E-2</v>
      </c>
      <c r="BN514" s="17">
        <v>7.5417590533277401E-2</v>
      </c>
      <c r="BO514" s="17">
        <v>6.7215123914059996E-2</v>
      </c>
      <c r="BP514" s="17">
        <v>9.3231695909803305E-2</v>
      </c>
      <c r="BQ514" s="17"/>
      <c r="BR514" s="17">
        <v>6.3724942440978899E-2</v>
      </c>
      <c r="BS514" s="17">
        <v>6.2953340250452294E-2</v>
      </c>
      <c r="BT514" s="17">
        <v>6.5895079657790304E-2</v>
      </c>
      <c r="BU514" s="17">
        <v>5.1432670500276403E-2</v>
      </c>
      <c r="BV514" s="17"/>
      <c r="BW514" s="17">
        <v>6.29241076688134E-2</v>
      </c>
      <c r="BX514" s="17">
        <v>6.3223891498171494E-2</v>
      </c>
      <c r="BY514" s="17">
        <v>6.0733158052931703E-2</v>
      </c>
      <c r="BZ514" s="17">
        <v>5.9185989446921702E-2</v>
      </c>
      <c r="CA514" s="17">
        <v>7.1810207489502995E-2</v>
      </c>
      <c r="CB514" s="17"/>
      <c r="CC514" s="17">
        <v>5.4797373579339698E-2</v>
      </c>
      <c r="CD514" s="17">
        <v>8.1961319368999905E-2</v>
      </c>
      <c r="CE514" s="17">
        <v>6.7189460699225906E-2</v>
      </c>
      <c r="CF514" s="17">
        <v>8.01843509402487E-2</v>
      </c>
      <c r="CG514" s="17">
        <v>6.3377108369127799E-2</v>
      </c>
      <c r="CH514" s="17">
        <v>6.4226313896826703E-2</v>
      </c>
      <c r="CI514" s="17">
        <v>4.1621100895429398E-2</v>
      </c>
      <c r="CJ514" s="17">
        <v>4.7287993427527E-2</v>
      </c>
      <c r="CK514" s="17">
        <v>5.5343496703870898E-2</v>
      </c>
      <c r="CL514" s="17">
        <v>7.8413293891583802E-2</v>
      </c>
    </row>
    <row r="515" spans="2:90" x14ac:dyDescent="0.25"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</row>
    <row r="516" spans="2:90" x14ac:dyDescent="0.25">
      <c r="B516" s="6" t="s">
        <v>317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</row>
    <row r="517" spans="2:90" x14ac:dyDescent="0.25">
      <c r="B517" s="24" t="s">
        <v>113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</row>
    <row r="518" spans="2:90" x14ac:dyDescent="0.25">
      <c r="B518" t="s">
        <v>303</v>
      </c>
      <c r="C518" s="17">
        <v>4.8326932445644698E-2</v>
      </c>
      <c r="D518" s="17">
        <v>5.8323580014396401E-2</v>
      </c>
      <c r="E518" s="17">
        <v>3.9179352731933903E-2</v>
      </c>
      <c r="F518" s="17"/>
      <c r="G518" s="17">
        <v>0.12520947720907499</v>
      </c>
      <c r="H518" s="17">
        <v>7.9228292315884796E-2</v>
      </c>
      <c r="I518" s="17">
        <v>4.5977253366293901E-2</v>
      </c>
      <c r="J518" s="17">
        <v>3.15696050321604E-2</v>
      </c>
      <c r="K518" s="17">
        <v>2.2485408257974401E-2</v>
      </c>
      <c r="L518" s="17">
        <v>2.2579953714838698E-2</v>
      </c>
      <c r="M518" s="17"/>
      <c r="N518" s="17">
        <v>5.6920786543103299E-2</v>
      </c>
      <c r="O518" s="17">
        <v>4.0219893441194102E-2</v>
      </c>
      <c r="P518" s="17">
        <v>5.4427509333920002E-2</v>
      </c>
      <c r="Q518" s="17">
        <v>4.2821059957374001E-2</v>
      </c>
      <c r="R518" s="17"/>
      <c r="S518" s="17">
        <v>7.8722792428834495E-2</v>
      </c>
      <c r="T518" s="17">
        <v>2.90785110201995E-2</v>
      </c>
      <c r="U518" s="17">
        <v>2.4761394363129598E-2</v>
      </c>
      <c r="V518" s="17">
        <v>4.7661327969900198E-2</v>
      </c>
      <c r="W518" s="17">
        <v>4.7246843500937503E-2</v>
      </c>
      <c r="X518" s="17">
        <v>4.7232462717371901E-2</v>
      </c>
      <c r="Y518" s="17">
        <v>5.4124605448311103E-2</v>
      </c>
      <c r="Z518" s="17">
        <v>4.57533856372455E-2</v>
      </c>
      <c r="AA518" s="17">
        <v>5.3053324714070198E-2</v>
      </c>
      <c r="AB518" s="17"/>
      <c r="AC518" s="17">
        <v>4.34077252475197E-2</v>
      </c>
      <c r="AD518" s="17">
        <v>4.8634356554382398E-2</v>
      </c>
      <c r="AE518" s="17">
        <v>4.1475896057199001E-2</v>
      </c>
      <c r="AF518" s="17"/>
      <c r="AG518" s="17">
        <v>4.7589283140430601E-2</v>
      </c>
      <c r="AH518" s="17">
        <v>9.5108695648320807E-2</v>
      </c>
      <c r="AI518" s="17">
        <v>4.4350322026733099E-2</v>
      </c>
      <c r="AJ518" s="17">
        <v>3.16857053634702E-2</v>
      </c>
      <c r="AK518" s="17"/>
      <c r="AL518" s="17">
        <v>3.0189243476718398E-2</v>
      </c>
      <c r="AM518" s="17">
        <v>3.8399438336164299E-2</v>
      </c>
      <c r="AN518" s="17">
        <v>5.10204413707048E-2</v>
      </c>
      <c r="AO518" s="17">
        <v>0.102438283995079</v>
      </c>
      <c r="AP518" s="17">
        <v>0.10082397418419101</v>
      </c>
      <c r="AQ518" s="17"/>
      <c r="AR518" s="17">
        <v>4.2076364923977899E-2</v>
      </c>
      <c r="AS518" s="17">
        <v>3.7741076204325298E-2</v>
      </c>
      <c r="AT518" s="17">
        <v>4.2050607000009899E-2</v>
      </c>
      <c r="AU518" s="17">
        <v>4.92912779218053E-2</v>
      </c>
      <c r="AV518" s="17">
        <v>0.11771775883789</v>
      </c>
      <c r="AW518" s="17"/>
      <c r="AX518" s="17">
        <v>9.4134616691293999E-2</v>
      </c>
      <c r="AY518" s="17">
        <v>2.7994883733353699E-2</v>
      </c>
      <c r="AZ518" s="17">
        <v>3.6627029905480002E-2</v>
      </c>
      <c r="BA518" s="17">
        <v>3.8427196210226201E-2</v>
      </c>
      <c r="BB518" s="17">
        <v>2.95967337314695E-2</v>
      </c>
      <c r="BC518" s="17">
        <v>6.3985873671205298E-2</v>
      </c>
      <c r="BD518" s="17"/>
      <c r="BE518" s="17">
        <v>4.3897939105429197E-2</v>
      </c>
      <c r="BF518" s="17">
        <v>8.3465755073229606E-2</v>
      </c>
      <c r="BG518" s="17">
        <v>2.2220756285385598E-2</v>
      </c>
      <c r="BH518" s="17"/>
      <c r="BI518" s="17">
        <v>3.7632661481650599E-2</v>
      </c>
      <c r="BJ518" s="17">
        <v>5.10419650443995E-2</v>
      </c>
      <c r="BK518" s="17"/>
      <c r="BL518" s="17">
        <v>4.3600160939181502E-2</v>
      </c>
      <c r="BM518" s="17">
        <v>4.9302480506558201E-2</v>
      </c>
      <c r="BN518" s="17">
        <v>5.9655830068443202E-2</v>
      </c>
      <c r="BO518" s="17">
        <v>5.2569879924129398E-2</v>
      </c>
      <c r="BP518" s="17">
        <v>5.2622563605787501E-2</v>
      </c>
      <c r="BQ518" s="17"/>
      <c r="BR518" s="17">
        <v>4.0568881182090601E-2</v>
      </c>
      <c r="BS518" s="17">
        <v>7.5126926656438706E-2</v>
      </c>
      <c r="BT518" s="17">
        <v>0.115975200882105</v>
      </c>
      <c r="BU518" s="17">
        <v>7.2529902610651995E-2</v>
      </c>
      <c r="BV518" s="17"/>
      <c r="BW518" s="17">
        <v>4.63870599797385E-2</v>
      </c>
      <c r="BX518" s="17">
        <v>4.4434835182648999E-2</v>
      </c>
      <c r="BY518" s="17">
        <v>5.2158008923298499E-2</v>
      </c>
      <c r="BZ518" s="17">
        <v>4.77750667301583E-2</v>
      </c>
      <c r="CA518" s="17">
        <v>4.62452452522241E-2</v>
      </c>
      <c r="CB518" s="17"/>
      <c r="CC518" s="17">
        <v>4.3992591426541203E-2</v>
      </c>
      <c r="CD518" s="17">
        <v>5.5185286991139802E-2</v>
      </c>
      <c r="CE518" s="17">
        <v>4.7962594901721702E-2</v>
      </c>
      <c r="CF518" s="17">
        <v>5.9322674958889397E-2</v>
      </c>
      <c r="CG518" s="17">
        <v>6.2818602338689994E-2</v>
      </c>
      <c r="CH518" s="17">
        <v>3.9757941918913201E-2</v>
      </c>
      <c r="CI518" s="17">
        <v>3.9928282486152399E-2</v>
      </c>
      <c r="CJ518" s="17">
        <v>4.3888539261021299E-2</v>
      </c>
      <c r="CK518" s="17">
        <v>4.8439473823073197E-2</v>
      </c>
      <c r="CL518" s="17">
        <v>2.3363880141454098E-2</v>
      </c>
    </row>
    <row r="519" spans="2:90" x14ac:dyDescent="0.25">
      <c r="B519" t="s">
        <v>304</v>
      </c>
      <c r="C519" s="17">
        <v>0.18962271744894499</v>
      </c>
      <c r="D519" s="17">
        <v>0.19624326845234</v>
      </c>
      <c r="E519" s="17">
        <v>0.183621435312014</v>
      </c>
      <c r="F519" s="17"/>
      <c r="G519" s="17">
        <v>0.23378255927691499</v>
      </c>
      <c r="H519" s="17">
        <v>0.25889242188790701</v>
      </c>
      <c r="I519" s="17">
        <v>0.226538692940984</v>
      </c>
      <c r="J519" s="17">
        <v>0.163678476606018</v>
      </c>
      <c r="K519" s="17">
        <v>0.12649259339100799</v>
      </c>
      <c r="L519" s="17">
        <v>0.15512011165684</v>
      </c>
      <c r="M519" s="17"/>
      <c r="N519" s="17">
        <v>0.25168075560231801</v>
      </c>
      <c r="O519" s="17">
        <v>0.16012525811847</v>
      </c>
      <c r="P519" s="17">
        <v>0.176086056980015</v>
      </c>
      <c r="Q519" s="17">
        <v>0.16621665496990401</v>
      </c>
      <c r="R519" s="17"/>
      <c r="S519" s="17">
        <v>0.24946333411612001</v>
      </c>
      <c r="T519" s="17">
        <v>0.17595135254631</v>
      </c>
      <c r="U519" s="17">
        <v>0.1847630109941</v>
      </c>
      <c r="V519" s="17">
        <v>0.19105531631679101</v>
      </c>
      <c r="W519" s="17">
        <v>0.16403887211660101</v>
      </c>
      <c r="X519" s="17">
        <v>0.162837316385121</v>
      </c>
      <c r="Y519" s="17">
        <v>0.17046399261814099</v>
      </c>
      <c r="Z519" s="17">
        <v>0.16826644524152401</v>
      </c>
      <c r="AA519" s="17">
        <v>0.19817260483294499</v>
      </c>
      <c r="AB519" s="17"/>
      <c r="AC519" s="17">
        <v>0.154119591968404</v>
      </c>
      <c r="AD519" s="17">
        <v>0.22239670971003</v>
      </c>
      <c r="AE519" s="17">
        <v>0.18109221084360899</v>
      </c>
      <c r="AF519" s="17"/>
      <c r="AG519" s="17">
        <v>0.20435943707356199</v>
      </c>
      <c r="AH519" s="17">
        <v>0.26291660538322897</v>
      </c>
      <c r="AI519" s="17">
        <v>0.21268360791708399</v>
      </c>
      <c r="AJ519" s="17">
        <v>0.13370953256544399</v>
      </c>
      <c r="AK519" s="17"/>
      <c r="AL519" s="17">
        <v>0.14210556181121001</v>
      </c>
      <c r="AM519" s="17">
        <v>0.16235179045158701</v>
      </c>
      <c r="AN519" s="17">
        <v>0.22254041909809799</v>
      </c>
      <c r="AO519" s="17">
        <v>0.28007171419869897</v>
      </c>
      <c r="AP519" s="17">
        <v>0.22015097263011901</v>
      </c>
      <c r="AQ519" s="17"/>
      <c r="AR519" s="17">
        <v>0.15402028310473301</v>
      </c>
      <c r="AS519" s="17">
        <v>0.179233604970608</v>
      </c>
      <c r="AT519" s="17">
        <v>0.18711987951404699</v>
      </c>
      <c r="AU519" s="17">
        <v>0.19651073386395099</v>
      </c>
      <c r="AV519" s="17">
        <v>0.27744517900834198</v>
      </c>
      <c r="AW519" s="17"/>
      <c r="AX519" s="17">
        <v>0.269742940074507</v>
      </c>
      <c r="AY519" s="17">
        <v>0.166155620066849</v>
      </c>
      <c r="AZ519" s="17">
        <v>0.16894017302209099</v>
      </c>
      <c r="BA519" s="17">
        <v>0.156164312453374</v>
      </c>
      <c r="BB519" s="17">
        <v>0.18699514887515201</v>
      </c>
      <c r="BC519" s="17">
        <v>0.13780545248842499</v>
      </c>
      <c r="BD519" s="17"/>
      <c r="BE519" s="17">
        <v>0.174650448193996</v>
      </c>
      <c r="BF519" s="17">
        <v>0.25949016477016801</v>
      </c>
      <c r="BG519" s="17">
        <v>0.14654129965638299</v>
      </c>
      <c r="BH519" s="17"/>
      <c r="BI519" s="17">
        <v>0.15036762700933101</v>
      </c>
      <c r="BJ519" s="17">
        <v>0.19958869367766199</v>
      </c>
      <c r="BK519" s="17"/>
      <c r="BL519" s="17">
        <v>0.18671693695757799</v>
      </c>
      <c r="BM519" s="17">
        <v>0.19525231330443399</v>
      </c>
      <c r="BN519" s="17">
        <v>0.13154232357594201</v>
      </c>
      <c r="BO519" s="17">
        <v>0.193762644921256</v>
      </c>
      <c r="BP519" s="17">
        <v>0.23148928749653999</v>
      </c>
      <c r="BQ519" s="17"/>
      <c r="BR519" s="17">
        <v>0.165984125486866</v>
      </c>
      <c r="BS519" s="17">
        <v>0.242307549842669</v>
      </c>
      <c r="BT519" s="17">
        <v>0.353918702001978</v>
      </c>
      <c r="BU519" s="17">
        <v>0.381188088338965</v>
      </c>
      <c r="BV519" s="17"/>
      <c r="BW519" s="17">
        <v>0.19595935752469601</v>
      </c>
      <c r="BX519" s="17">
        <v>0.19873111898745399</v>
      </c>
      <c r="BY519" s="17">
        <v>0.17966377021838401</v>
      </c>
      <c r="BZ519" s="17">
        <v>0.17943392201806099</v>
      </c>
      <c r="CA519" s="17">
        <v>0.18464735830353199</v>
      </c>
      <c r="CB519" s="17"/>
      <c r="CC519" s="17">
        <v>0.23046183244309301</v>
      </c>
      <c r="CD519" s="17">
        <v>0.17569655083005201</v>
      </c>
      <c r="CE519" s="17">
        <v>0.161004446026805</v>
      </c>
      <c r="CF519" s="17">
        <v>0.18994167214892799</v>
      </c>
      <c r="CG519" s="17">
        <v>0.18482692822712499</v>
      </c>
      <c r="CH519" s="17">
        <v>0.17727248911735899</v>
      </c>
      <c r="CI519" s="17">
        <v>0.19335115257732399</v>
      </c>
      <c r="CJ519" s="17">
        <v>0.18416604939850101</v>
      </c>
      <c r="CK519" s="17">
        <v>0.183827576358879</v>
      </c>
      <c r="CL519" s="17">
        <v>0.19839949596145501</v>
      </c>
    </row>
    <row r="520" spans="2:90" x14ac:dyDescent="0.25">
      <c r="B520" t="s">
        <v>305</v>
      </c>
      <c r="C520" s="17">
        <v>0.49842616445092802</v>
      </c>
      <c r="D520" s="17">
        <v>0.49481125877891802</v>
      </c>
      <c r="E520" s="17">
        <v>0.50353798363149105</v>
      </c>
      <c r="F520" s="17"/>
      <c r="G520" s="17">
        <v>0.38266479937722703</v>
      </c>
      <c r="H520" s="17">
        <v>0.39000827050175002</v>
      </c>
      <c r="I520" s="17">
        <v>0.43852259785745901</v>
      </c>
      <c r="J520" s="17">
        <v>0.50590141467768401</v>
      </c>
      <c r="K520" s="17">
        <v>0.56830959060881103</v>
      </c>
      <c r="L520" s="17">
        <v>0.61809459318270199</v>
      </c>
      <c r="M520" s="17"/>
      <c r="N520" s="17">
        <v>0.51076701263403901</v>
      </c>
      <c r="O520" s="17">
        <v>0.51182227740358199</v>
      </c>
      <c r="P520" s="17">
        <v>0.48167519904322798</v>
      </c>
      <c r="Q520" s="17">
        <v>0.48313417276432102</v>
      </c>
      <c r="R520" s="17"/>
      <c r="S520" s="17">
        <v>0.39539660963002399</v>
      </c>
      <c r="T520" s="17">
        <v>0.54512679916134499</v>
      </c>
      <c r="U520" s="17">
        <v>0.55469172017269597</v>
      </c>
      <c r="V520" s="17">
        <v>0.50073194675504995</v>
      </c>
      <c r="W520" s="17">
        <v>0.505022479542382</v>
      </c>
      <c r="X520" s="17">
        <v>0.496598401429592</v>
      </c>
      <c r="Y520" s="17">
        <v>0.53464215279343397</v>
      </c>
      <c r="Z520" s="17">
        <v>0.51503884657546495</v>
      </c>
      <c r="AA520" s="17">
        <v>0.481637634604274</v>
      </c>
      <c r="AB520" s="17"/>
      <c r="AC520" s="17">
        <v>0.52457625319459</v>
      </c>
      <c r="AD520" s="17">
        <v>0.51013482416164602</v>
      </c>
      <c r="AE520" s="17">
        <v>0.47335711801554597</v>
      </c>
      <c r="AF520" s="17"/>
      <c r="AG520" s="17">
        <v>0.54644529124519303</v>
      </c>
      <c r="AH520" s="17">
        <v>0.44531957270976302</v>
      </c>
      <c r="AI520" s="17">
        <v>0.556073549734316</v>
      </c>
      <c r="AJ520" s="17">
        <v>0.49509496132150499</v>
      </c>
      <c r="AK520" s="17"/>
      <c r="AL520" s="17">
        <v>0.52302878438590095</v>
      </c>
      <c r="AM520" s="17">
        <v>0.50447947673340898</v>
      </c>
      <c r="AN520" s="17">
        <v>0.49298816563196601</v>
      </c>
      <c r="AO520" s="17">
        <v>0.42955293650383303</v>
      </c>
      <c r="AP520" s="17">
        <v>0.51515321418881899</v>
      </c>
      <c r="AQ520" s="17"/>
      <c r="AR520" s="17">
        <v>0.45607425902835602</v>
      </c>
      <c r="AS520" s="17">
        <v>0.50997760662254599</v>
      </c>
      <c r="AT520" s="17">
        <v>0.50625901896422898</v>
      </c>
      <c r="AU520" s="17">
        <v>0.519581805989486</v>
      </c>
      <c r="AV520" s="17">
        <v>0.44643202557153899</v>
      </c>
      <c r="AW520" s="17"/>
      <c r="AX520" s="17">
        <v>0.37790833417388198</v>
      </c>
      <c r="AY520" s="17">
        <v>0.52108964506128297</v>
      </c>
      <c r="AZ520" s="17">
        <v>0.47666009627722999</v>
      </c>
      <c r="BA520" s="17">
        <v>0.54333271976527597</v>
      </c>
      <c r="BB520" s="17">
        <v>0.62375304183941604</v>
      </c>
      <c r="BC520" s="17">
        <v>0.528994748078916</v>
      </c>
      <c r="BD520" s="17"/>
      <c r="BE520" s="17">
        <v>0.47333704558811901</v>
      </c>
      <c r="BF520" s="17">
        <v>0.43008747142998899</v>
      </c>
      <c r="BG520" s="17">
        <v>0.59437339167304604</v>
      </c>
      <c r="BH520" s="17"/>
      <c r="BI520" s="17">
        <v>0.49634442751679803</v>
      </c>
      <c r="BJ520" s="17">
        <v>0.49895467019547302</v>
      </c>
      <c r="BK520" s="17"/>
      <c r="BL520" s="17">
        <v>0.55351227201498199</v>
      </c>
      <c r="BM520" s="17">
        <v>0.49529683388794399</v>
      </c>
      <c r="BN520" s="17">
        <v>0.49478387999534201</v>
      </c>
      <c r="BO520" s="17">
        <v>0.46066226408229199</v>
      </c>
      <c r="BP520" s="17">
        <v>0.41696621403668099</v>
      </c>
      <c r="BQ520" s="17"/>
      <c r="BR520" s="17">
        <v>0.51879023191840001</v>
      </c>
      <c r="BS520" s="17">
        <v>0.42623554100645</v>
      </c>
      <c r="BT520" s="17">
        <v>0.38550819360405802</v>
      </c>
      <c r="BU520" s="17">
        <v>0.36152618294511002</v>
      </c>
      <c r="BV520" s="17"/>
      <c r="BW520" s="17">
        <v>0.52756172025057302</v>
      </c>
      <c r="BX520" s="17">
        <v>0.51029991448004997</v>
      </c>
      <c r="BY520" s="17">
        <v>0.53434484890309097</v>
      </c>
      <c r="BZ520" s="17">
        <v>0.48869259683255001</v>
      </c>
      <c r="CA520" s="17">
        <v>0.44329395206611499</v>
      </c>
      <c r="CB520" s="17"/>
      <c r="CC520" s="17">
        <v>0.40477638419195799</v>
      </c>
      <c r="CD520" s="17">
        <v>0.425374432378406</v>
      </c>
      <c r="CE520" s="17">
        <v>0.49612918677909201</v>
      </c>
      <c r="CF520" s="17">
        <v>0.45863988681120299</v>
      </c>
      <c r="CG520" s="17">
        <v>0.499603639607614</v>
      </c>
      <c r="CH520" s="17">
        <v>0.53342889163700602</v>
      </c>
      <c r="CI520" s="17">
        <v>0.57067255184876597</v>
      </c>
      <c r="CJ520" s="17">
        <v>0.51585856549860698</v>
      </c>
      <c r="CK520" s="17">
        <v>0.58327891146560296</v>
      </c>
      <c r="CL520" s="17">
        <v>0.54802762153078899</v>
      </c>
    </row>
    <row r="521" spans="2:90" x14ac:dyDescent="0.25">
      <c r="B521" t="s">
        <v>306</v>
      </c>
      <c r="C521" s="17">
        <v>0.13767590197180099</v>
      </c>
      <c r="D521" s="17">
        <v>0.13805629956833701</v>
      </c>
      <c r="E521" s="17">
        <v>0.13709853689391999</v>
      </c>
      <c r="F521" s="17"/>
      <c r="G521" s="17">
        <v>0.12724608541705501</v>
      </c>
      <c r="H521" s="17">
        <v>0.128459233040979</v>
      </c>
      <c r="I521" s="17">
        <v>0.14136849473770899</v>
      </c>
      <c r="J521" s="17">
        <v>0.161172776969913</v>
      </c>
      <c r="K521" s="17">
        <v>0.142454122075094</v>
      </c>
      <c r="L521" s="17">
        <v>0.126452202227258</v>
      </c>
      <c r="M521" s="17"/>
      <c r="N521" s="17">
        <v>0.10933730777265301</v>
      </c>
      <c r="O521" s="17">
        <v>0.14554629445662901</v>
      </c>
      <c r="P521" s="17">
        <v>0.15106833684207699</v>
      </c>
      <c r="Q521" s="17">
        <v>0.150367361164325</v>
      </c>
      <c r="R521" s="17"/>
      <c r="S521" s="17">
        <v>0.145175832556794</v>
      </c>
      <c r="T521" s="17">
        <v>0.13122684603995899</v>
      </c>
      <c r="U521" s="17">
        <v>0.13340132632069501</v>
      </c>
      <c r="V521" s="17">
        <v>0.13162677994000099</v>
      </c>
      <c r="W521" s="17">
        <v>0.14371686631900299</v>
      </c>
      <c r="X521" s="17">
        <v>0.12864964035784099</v>
      </c>
      <c r="Y521" s="17">
        <v>0.13441410164669099</v>
      </c>
      <c r="Z521" s="17">
        <v>0.14837846315228101</v>
      </c>
      <c r="AA521" s="17">
        <v>0.146955047095428</v>
      </c>
      <c r="AB521" s="17"/>
      <c r="AC521" s="17">
        <v>0.15449183890934901</v>
      </c>
      <c r="AD521" s="17">
        <v>0.125203893809571</v>
      </c>
      <c r="AE521" s="17">
        <v>0.12916308832439399</v>
      </c>
      <c r="AF521" s="17"/>
      <c r="AG521" s="17">
        <v>0.130758215524199</v>
      </c>
      <c r="AH521" s="17">
        <v>0.106481934635919</v>
      </c>
      <c r="AI521" s="17">
        <v>0.11563851711016</v>
      </c>
      <c r="AJ521" s="17">
        <v>0.17031081156564301</v>
      </c>
      <c r="AK521" s="17"/>
      <c r="AL521" s="17">
        <v>0.15573978414579101</v>
      </c>
      <c r="AM521" s="17">
        <v>0.14241238596316799</v>
      </c>
      <c r="AN521" s="17">
        <v>0.12789565738865399</v>
      </c>
      <c r="AO521" s="17">
        <v>0.111920483088468</v>
      </c>
      <c r="AP521" s="17">
        <v>0.100095115018404</v>
      </c>
      <c r="AQ521" s="17"/>
      <c r="AR521" s="17">
        <v>0.14210611403370699</v>
      </c>
      <c r="AS521" s="17">
        <v>0.14007195961541799</v>
      </c>
      <c r="AT521" s="17">
        <v>0.15485194995888299</v>
      </c>
      <c r="AU521" s="17">
        <v>0.12661906443818299</v>
      </c>
      <c r="AV521" s="17">
        <v>9.2138187466403704E-2</v>
      </c>
      <c r="AW521" s="17"/>
      <c r="AX521" s="17">
        <v>0.134905518185338</v>
      </c>
      <c r="AY521" s="17">
        <v>0.14682540698061899</v>
      </c>
      <c r="AZ521" s="17">
        <v>0.17422212190907199</v>
      </c>
      <c r="BA521" s="17">
        <v>0.13090845088966899</v>
      </c>
      <c r="BB521" s="17">
        <v>7.1225639610270397E-2</v>
      </c>
      <c r="BC521" s="17">
        <v>0.176534429678077</v>
      </c>
      <c r="BD521" s="17"/>
      <c r="BE521" s="17">
        <v>0.15530309389872601</v>
      </c>
      <c r="BF521" s="17">
        <v>0.12683755068584299</v>
      </c>
      <c r="BG521" s="17">
        <v>0.12542973612337099</v>
      </c>
      <c r="BH521" s="17"/>
      <c r="BI521" s="17">
        <v>0.14706015461782401</v>
      </c>
      <c r="BJ521" s="17">
        <v>0.135293453281779</v>
      </c>
      <c r="BK521" s="17"/>
      <c r="BL521" s="17">
        <v>0.132370028957084</v>
      </c>
      <c r="BM521" s="17">
        <v>0.14062584972380501</v>
      </c>
      <c r="BN521" s="17">
        <v>0.137940223001179</v>
      </c>
      <c r="BO521" s="17">
        <v>0.127403489388312</v>
      </c>
      <c r="BP521" s="17">
        <v>0.14620905062733</v>
      </c>
      <c r="BQ521" s="17"/>
      <c r="BR521" s="17">
        <v>0.14441293781543901</v>
      </c>
      <c r="BS521" s="17">
        <v>0.14050164316614799</v>
      </c>
      <c r="BT521" s="17">
        <v>7.9336870087323194E-2</v>
      </c>
      <c r="BU521" s="17">
        <v>7.6069829354541499E-2</v>
      </c>
      <c r="BV521" s="17"/>
      <c r="BW521" s="17">
        <v>0.13416739095433</v>
      </c>
      <c r="BX521" s="17">
        <v>0.15000526113850901</v>
      </c>
      <c r="BY521" s="17">
        <v>0.11895155315077099</v>
      </c>
      <c r="BZ521" s="17">
        <v>0.149218125711639</v>
      </c>
      <c r="CA521" s="17">
        <v>0.14055872943110301</v>
      </c>
      <c r="CB521" s="17"/>
      <c r="CC521" s="17">
        <v>0.12231049938083501</v>
      </c>
      <c r="CD521" s="17">
        <v>0.15648550026011099</v>
      </c>
      <c r="CE521" s="17">
        <v>0.16032887054348299</v>
      </c>
      <c r="CF521" s="17">
        <v>0.15358863639245399</v>
      </c>
      <c r="CG521" s="17">
        <v>0.122057414244423</v>
      </c>
      <c r="CH521" s="17">
        <v>0.13152394551042901</v>
      </c>
      <c r="CI521" s="17">
        <v>0.125278122405969</v>
      </c>
      <c r="CJ521" s="17">
        <v>0.159858532048854</v>
      </c>
      <c r="CK521" s="17">
        <v>9.4699190980634604E-2</v>
      </c>
      <c r="CL521" s="17">
        <v>0.15198207060827101</v>
      </c>
    </row>
    <row r="522" spans="2:90" x14ac:dyDescent="0.25">
      <c r="B522" t="s">
        <v>307</v>
      </c>
      <c r="C522" s="17">
        <v>7.6234389973607902E-2</v>
      </c>
      <c r="D522" s="17">
        <v>7.2511219499966598E-2</v>
      </c>
      <c r="E522" s="17">
        <v>7.9443419756908704E-2</v>
      </c>
      <c r="F522" s="17"/>
      <c r="G522" s="17">
        <v>6.1675346657986303E-2</v>
      </c>
      <c r="H522" s="17">
        <v>7.1478296360585003E-2</v>
      </c>
      <c r="I522" s="17">
        <v>9.5133010335485005E-2</v>
      </c>
      <c r="J522" s="17">
        <v>9.6980176893976797E-2</v>
      </c>
      <c r="K522" s="17">
        <v>9.6953424332262006E-2</v>
      </c>
      <c r="L522" s="17">
        <v>4.4150327080876503E-2</v>
      </c>
      <c r="M522" s="17"/>
      <c r="N522" s="17">
        <v>4.3179926686097901E-2</v>
      </c>
      <c r="O522" s="17">
        <v>8.1761273264183906E-2</v>
      </c>
      <c r="P522" s="17">
        <v>9.73371836922821E-2</v>
      </c>
      <c r="Q522" s="17">
        <v>8.6749132608587007E-2</v>
      </c>
      <c r="R522" s="17"/>
      <c r="S522" s="17">
        <v>7.3283960353773894E-2</v>
      </c>
      <c r="T522" s="17">
        <v>6.8369075732993695E-2</v>
      </c>
      <c r="U522" s="17">
        <v>4.7359736934730799E-2</v>
      </c>
      <c r="V522" s="17">
        <v>8.5467221644583799E-2</v>
      </c>
      <c r="W522" s="17">
        <v>8.1880269303764297E-2</v>
      </c>
      <c r="X522" s="17">
        <v>0.11438122110827401</v>
      </c>
      <c r="Y522" s="17">
        <v>5.8767298951242497E-2</v>
      </c>
      <c r="Z522" s="17">
        <v>9.4677318599233104E-2</v>
      </c>
      <c r="AA522" s="17">
        <v>7.6273096861977197E-2</v>
      </c>
      <c r="AB522" s="17"/>
      <c r="AC522" s="17">
        <v>9.0166628308461103E-2</v>
      </c>
      <c r="AD522" s="17">
        <v>5.6598005954756898E-2</v>
      </c>
      <c r="AE522" s="17">
        <v>8.8942375130310905E-2</v>
      </c>
      <c r="AF522" s="17"/>
      <c r="AG522" s="17">
        <v>4.0001480972349297E-2</v>
      </c>
      <c r="AH522" s="17">
        <v>5.1585151056331498E-2</v>
      </c>
      <c r="AI522" s="17">
        <v>3.0628940814554001E-2</v>
      </c>
      <c r="AJ522" s="17">
        <v>0.13905789682998501</v>
      </c>
      <c r="AK522" s="17"/>
      <c r="AL522" s="17">
        <v>0.106843119872352</v>
      </c>
      <c r="AM522" s="17">
        <v>8.3106620977903306E-2</v>
      </c>
      <c r="AN522" s="17">
        <v>5.5913638627266303E-2</v>
      </c>
      <c r="AO522" s="17">
        <v>3.8918168984789302E-2</v>
      </c>
      <c r="AP522" s="17">
        <v>2.9262853782769799E-2</v>
      </c>
      <c r="AQ522" s="17"/>
      <c r="AR522" s="17">
        <v>0.107011095198723</v>
      </c>
      <c r="AS522" s="17">
        <v>8.6739714431684198E-2</v>
      </c>
      <c r="AT522" s="17">
        <v>6.6617397366329906E-2</v>
      </c>
      <c r="AU522" s="17">
        <v>7.4786644229905899E-2</v>
      </c>
      <c r="AV522" s="17">
        <v>4.3791068915668099E-2</v>
      </c>
      <c r="AW522" s="17"/>
      <c r="AX522" s="17">
        <v>7.6768076882726397E-2</v>
      </c>
      <c r="AY522" s="17">
        <v>8.6735132618598595E-2</v>
      </c>
      <c r="AZ522" s="17">
        <v>8.0616929096847798E-2</v>
      </c>
      <c r="BA522" s="17">
        <v>8.0381658223675198E-2</v>
      </c>
      <c r="BB522" s="17">
        <v>5.2260881872651897E-2</v>
      </c>
      <c r="BC522" s="17">
        <v>4.2454768939203198E-2</v>
      </c>
      <c r="BD522" s="17"/>
      <c r="BE522" s="17">
        <v>8.00669611442138E-2</v>
      </c>
      <c r="BF522" s="17">
        <v>7.2749419076570607E-2</v>
      </c>
      <c r="BG522" s="17">
        <v>7.3864060620676505E-2</v>
      </c>
      <c r="BH522" s="17"/>
      <c r="BI522" s="17">
        <v>0.118693296212597</v>
      </c>
      <c r="BJ522" s="17">
        <v>6.5455037651747996E-2</v>
      </c>
      <c r="BK522" s="17"/>
      <c r="BL522" s="17">
        <v>5.3072490119860899E-2</v>
      </c>
      <c r="BM522" s="17">
        <v>8.1631239321346E-2</v>
      </c>
      <c r="BN522" s="17">
        <v>0.115826041158891</v>
      </c>
      <c r="BO522" s="17">
        <v>0.113830115947</v>
      </c>
      <c r="BP522" s="17">
        <v>7.2721185574180294E-2</v>
      </c>
      <c r="BQ522" s="17"/>
      <c r="BR522" s="17">
        <v>8.0802641915034598E-2</v>
      </c>
      <c r="BS522" s="17">
        <v>6.2752459759403106E-2</v>
      </c>
      <c r="BT522" s="17">
        <v>2.3354597238275401E-2</v>
      </c>
      <c r="BU522" s="17">
        <v>6.4520866424537804E-2</v>
      </c>
      <c r="BV522" s="17"/>
      <c r="BW522" s="17">
        <v>5.0439471750872301E-2</v>
      </c>
      <c r="BX522" s="17">
        <v>5.4795319137911101E-2</v>
      </c>
      <c r="BY522" s="17">
        <v>6.4956586436763705E-2</v>
      </c>
      <c r="BZ522" s="17">
        <v>9.0816733166950103E-2</v>
      </c>
      <c r="CA522" s="17">
        <v>0.117781441657511</v>
      </c>
      <c r="CB522" s="17"/>
      <c r="CC522" s="17">
        <v>0.14994171713444299</v>
      </c>
      <c r="CD522" s="17">
        <v>0.124670477755277</v>
      </c>
      <c r="CE522" s="17">
        <v>8.0381115713442697E-2</v>
      </c>
      <c r="CF522" s="17">
        <v>8.2685549264938596E-2</v>
      </c>
      <c r="CG522" s="17">
        <v>6.1368302530209001E-2</v>
      </c>
      <c r="CH522" s="17">
        <v>6.5474470561448395E-2</v>
      </c>
      <c r="CI522" s="17">
        <v>4.6603459313027201E-2</v>
      </c>
      <c r="CJ522" s="17">
        <v>5.7847220202707501E-2</v>
      </c>
      <c r="CK522" s="17">
        <v>4.8716539581977102E-2</v>
      </c>
      <c r="CL522" s="17">
        <v>3.5281722044616E-2</v>
      </c>
    </row>
    <row r="523" spans="2:90" x14ac:dyDescent="0.25">
      <c r="B523" t="s">
        <v>163</v>
      </c>
      <c r="C523" s="17">
        <v>4.9713893709073899E-2</v>
      </c>
      <c r="D523" s="17">
        <v>4.0054373686041998E-2</v>
      </c>
      <c r="E523" s="17">
        <v>5.7119271673731598E-2</v>
      </c>
      <c r="F523" s="17"/>
      <c r="G523" s="17">
        <v>6.9421732061740501E-2</v>
      </c>
      <c r="H523" s="17">
        <v>7.1933485892894597E-2</v>
      </c>
      <c r="I523" s="17">
        <v>5.2459950762068899E-2</v>
      </c>
      <c r="J523" s="17">
        <v>4.0697549820247501E-2</v>
      </c>
      <c r="K523" s="17">
        <v>4.3304861334850502E-2</v>
      </c>
      <c r="L523" s="17">
        <v>3.36028121374847E-2</v>
      </c>
      <c r="M523" s="17"/>
      <c r="N523" s="17">
        <v>2.8114210761787401E-2</v>
      </c>
      <c r="O523" s="17">
        <v>6.0525003315940198E-2</v>
      </c>
      <c r="P523" s="17">
        <v>3.9405714108477603E-2</v>
      </c>
      <c r="Q523" s="17">
        <v>7.0711618535489407E-2</v>
      </c>
      <c r="R523" s="17"/>
      <c r="S523" s="17">
        <v>5.7957470914453302E-2</v>
      </c>
      <c r="T523" s="17">
        <v>5.0247415499193003E-2</v>
      </c>
      <c r="U523" s="17">
        <v>5.5022811214648699E-2</v>
      </c>
      <c r="V523" s="17">
        <v>4.3457407373674199E-2</v>
      </c>
      <c r="W523" s="17">
        <v>5.8094669217312503E-2</v>
      </c>
      <c r="X523" s="17">
        <v>5.0300958001799997E-2</v>
      </c>
      <c r="Y523" s="17">
        <v>4.7587848542179997E-2</v>
      </c>
      <c r="Z523" s="17">
        <v>2.78855407942518E-2</v>
      </c>
      <c r="AA523" s="17">
        <v>4.3908291891305302E-2</v>
      </c>
      <c r="AB523" s="17"/>
      <c r="AC523" s="17">
        <v>3.3237962371676602E-2</v>
      </c>
      <c r="AD523" s="17">
        <v>3.7032209809613498E-2</v>
      </c>
      <c r="AE523" s="17">
        <v>8.5969311628941003E-2</v>
      </c>
      <c r="AF523" s="17"/>
      <c r="AG523" s="17">
        <v>3.0846292044266199E-2</v>
      </c>
      <c r="AH523" s="17">
        <v>3.85880405664367E-2</v>
      </c>
      <c r="AI523" s="17">
        <v>4.0625062397153598E-2</v>
      </c>
      <c r="AJ523" s="17">
        <v>3.0141092353952601E-2</v>
      </c>
      <c r="AK523" s="17"/>
      <c r="AL523" s="17">
        <v>4.20935063080271E-2</v>
      </c>
      <c r="AM523" s="17">
        <v>6.9250287537768504E-2</v>
      </c>
      <c r="AN523" s="17">
        <v>4.9641677883311301E-2</v>
      </c>
      <c r="AO523" s="17">
        <v>3.7098413229131599E-2</v>
      </c>
      <c r="AP523" s="17">
        <v>3.45138701956966E-2</v>
      </c>
      <c r="AQ523" s="17"/>
      <c r="AR523" s="17">
        <v>9.8711883710502504E-2</v>
      </c>
      <c r="AS523" s="17">
        <v>4.6236038155418199E-2</v>
      </c>
      <c r="AT523" s="17">
        <v>4.3101147196501002E-2</v>
      </c>
      <c r="AU523" s="17">
        <v>3.3210473556668903E-2</v>
      </c>
      <c r="AV523" s="17">
        <v>2.2475780200157301E-2</v>
      </c>
      <c r="AW523" s="17"/>
      <c r="AX523" s="17">
        <v>4.6540513992251599E-2</v>
      </c>
      <c r="AY523" s="17">
        <v>5.1199311539295897E-2</v>
      </c>
      <c r="AZ523" s="17">
        <v>6.2933649789279997E-2</v>
      </c>
      <c r="BA523" s="17">
        <v>5.0785662457779497E-2</v>
      </c>
      <c r="BB523" s="17">
        <v>3.6168554071039798E-2</v>
      </c>
      <c r="BC523" s="17">
        <v>5.0224727144173399E-2</v>
      </c>
      <c r="BD523" s="17"/>
      <c r="BE523" s="17">
        <v>7.2744512069515793E-2</v>
      </c>
      <c r="BF523" s="17">
        <v>2.7369638964199298E-2</v>
      </c>
      <c r="BG523" s="17">
        <v>3.7570755641137502E-2</v>
      </c>
      <c r="BH523" s="17"/>
      <c r="BI523" s="17">
        <v>4.9901833161799497E-2</v>
      </c>
      <c r="BJ523" s="17">
        <v>4.9666180148938803E-2</v>
      </c>
      <c r="BK523" s="17"/>
      <c r="BL523" s="17">
        <v>3.0728111011314101E-2</v>
      </c>
      <c r="BM523" s="17">
        <v>3.7891283255912997E-2</v>
      </c>
      <c r="BN523" s="17">
        <v>6.0251702200202997E-2</v>
      </c>
      <c r="BO523" s="17">
        <v>5.1771605737010402E-2</v>
      </c>
      <c r="BP523" s="17">
        <v>7.9991698659480803E-2</v>
      </c>
      <c r="BQ523" s="17"/>
      <c r="BR523" s="17">
        <v>4.9441181682168898E-2</v>
      </c>
      <c r="BS523" s="17">
        <v>5.30758795688911E-2</v>
      </c>
      <c r="BT523" s="17">
        <v>4.1906436186260401E-2</v>
      </c>
      <c r="BU523" s="17">
        <v>4.4165130326193403E-2</v>
      </c>
      <c r="BV523" s="17"/>
      <c r="BW523" s="17">
        <v>4.5484999539789898E-2</v>
      </c>
      <c r="BX523" s="17">
        <v>4.17335510734263E-2</v>
      </c>
      <c r="BY523" s="17">
        <v>4.9925232367692002E-2</v>
      </c>
      <c r="BZ523" s="17">
        <v>4.4063555540642202E-2</v>
      </c>
      <c r="CA523" s="17">
        <v>6.7473273289515495E-2</v>
      </c>
      <c r="CB523" s="17"/>
      <c r="CC523" s="17">
        <v>4.8516975423129501E-2</v>
      </c>
      <c r="CD523" s="17">
        <v>6.2587751785013607E-2</v>
      </c>
      <c r="CE523" s="17">
        <v>5.4193786035455799E-2</v>
      </c>
      <c r="CF523" s="17">
        <v>5.5821580423586897E-2</v>
      </c>
      <c r="CG523" s="17">
        <v>6.9325113051939502E-2</v>
      </c>
      <c r="CH523" s="17">
        <v>5.2542261254844902E-2</v>
      </c>
      <c r="CI523" s="17">
        <v>2.41664313687617E-2</v>
      </c>
      <c r="CJ523" s="17">
        <v>3.8381093590310202E-2</v>
      </c>
      <c r="CK523" s="17">
        <v>4.1038307789833597E-2</v>
      </c>
      <c r="CL523" s="17">
        <v>4.2945209713414999E-2</v>
      </c>
    </row>
    <row r="524" spans="2:90" x14ac:dyDescent="0.25"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</row>
    <row r="525" spans="2:90" x14ac:dyDescent="0.25">
      <c r="B525" s="6" t="s">
        <v>318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</row>
    <row r="526" spans="2:90" x14ac:dyDescent="0.25">
      <c r="B526" s="24" t="s">
        <v>113</v>
      </c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</row>
    <row r="527" spans="2:90" x14ac:dyDescent="0.25">
      <c r="B527" t="s">
        <v>303</v>
      </c>
      <c r="C527" s="17">
        <v>2.56421843456766E-2</v>
      </c>
      <c r="D527" s="17">
        <v>3.0541752434437099E-2</v>
      </c>
      <c r="E527" s="17">
        <v>2.1167196242543498E-2</v>
      </c>
      <c r="F527" s="17"/>
      <c r="G527" s="17">
        <v>7.8922193895887796E-2</v>
      </c>
      <c r="H527" s="17">
        <v>5.7056727587152203E-2</v>
      </c>
      <c r="I527" s="17">
        <v>1.9826561448352299E-2</v>
      </c>
      <c r="J527" s="17">
        <v>8.5672402074965792E-3</v>
      </c>
      <c r="K527" s="17">
        <v>7.8812429903146793E-3</v>
      </c>
      <c r="L527" s="17">
        <v>7.2449921901401497E-3</v>
      </c>
      <c r="M527" s="17"/>
      <c r="N527" s="17">
        <v>3.7107581739962398E-2</v>
      </c>
      <c r="O527" s="17">
        <v>1.41362258105875E-2</v>
      </c>
      <c r="P527" s="17">
        <v>2.0575475694721301E-2</v>
      </c>
      <c r="Q527" s="17">
        <v>3.0058772443566101E-2</v>
      </c>
      <c r="R527" s="17"/>
      <c r="S527" s="17">
        <v>3.6593294727568601E-2</v>
      </c>
      <c r="T527" s="17">
        <v>2.0842997048475202E-2</v>
      </c>
      <c r="U527" s="17">
        <v>1.10647857786236E-2</v>
      </c>
      <c r="V527" s="17">
        <v>1.7247737117656901E-2</v>
      </c>
      <c r="W527" s="17">
        <v>1.60149592572051E-2</v>
      </c>
      <c r="X527" s="17">
        <v>4.5027873100650297E-2</v>
      </c>
      <c r="Y527" s="17">
        <v>1.34444033687435E-2</v>
      </c>
      <c r="Z527" s="17">
        <v>3.7824532082255599E-2</v>
      </c>
      <c r="AA527" s="17">
        <v>3.2439370687226902E-2</v>
      </c>
      <c r="AB527" s="17"/>
      <c r="AC527" s="17">
        <v>1.8752307521519601E-2</v>
      </c>
      <c r="AD527" s="17">
        <v>2.80277818120163E-2</v>
      </c>
      <c r="AE527" s="17">
        <v>2.4626689364623498E-2</v>
      </c>
      <c r="AF527" s="17"/>
      <c r="AG527" s="17">
        <v>2.5006893679629199E-2</v>
      </c>
      <c r="AH527" s="17">
        <v>5.35930543234251E-2</v>
      </c>
      <c r="AI527" s="17">
        <v>2.9790244098801599E-2</v>
      </c>
      <c r="AJ527" s="17">
        <v>1.23955252747828E-2</v>
      </c>
      <c r="AK527" s="17"/>
      <c r="AL527" s="17">
        <v>1.8322340611611702E-2</v>
      </c>
      <c r="AM527" s="17">
        <v>1.8617857417497202E-2</v>
      </c>
      <c r="AN527" s="17">
        <v>1.9281474191597099E-2</v>
      </c>
      <c r="AO527" s="17">
        <v>7.4546890670786001E-2</v>
      </c>
      <c r="AP527" s="17">
        <v>6.4150867174545004E-2</v>
      </c>
      <c r="AQ527" s="17"/>
      <c r="AR527" s="17">
        <v>2.1493434392067901E-2</v>
      </c>
      <c r="AS527" s="17">
        <v>2.3102514824578899E-2</v>
      </c>
      <c r="AT527" s="17">
        <v>1.9402581717242399E-2</v>
      </c>
      <c r="AU527" s="17">
        <v>2.67251149959374E-2</v>
      </c>
      <c r="AV527" s="17">
        <v>6.0250912951193301E-2</v>
      </c>
      <c r="AW527" s="17"/>
      <c r="AX527" s="17">
        <v>5.7213062824080597E-2</v>
      </c>
      <c r="AY527" s="17">
        <v>1.6785947464421899E-2</v>
      </c>
      <c r="AZ527" s="17">
        <v>2.1740632522561198E-2</v>
      </c>
      <c r="BA527" s="17">
        <v>1.7778955597364199E-2</v>
      </c>
      <c r="BB527" s="17">
        <v>9.3766104186804294E-3</v>
      </c>
      <c r="BC527" s="17">
        <v>8.5720768928443103E-3</v>
      </c>
      <c r="BD527" s="17"/>
      <c r="BE527" s="17">
        <v>2.6038571573672099E-2</v>
      </c>
      <c r="BF527" s="17">
        <v>4.7220142089350901E-2</v>
      </c>
      <c r="BG527" s="17">
        <v>5.5691902774255104E-3</v>
      </c>
      <c r="BH527" s="17"/>
      <c r="BI527" s="17">
        <v>2.1895788961898002E-2</v>
      </c>
      <c r="BJ527" s="17">
        <v>2.6593309076762099E-2</v>
      </c>
      <c r="BK527" s="17"/>
      <c r="BL527" s="17">
        <v>2.43792162521295E-2</v>
      </c>
      <c r="BM527" s="17">
        <v>3.0059941153065602E-2</v>
      </c>
      <c r="BN527" s="17">
        <v>3.4937020949523098E-2</v>
      </c>
      <c r="BO527" s="17">
        <v>1.4190720255473599E-2</v>
      </c>
      <c r="BP527" s="17">
        <v>2.55319556718995E-2</v>
      </c>
      <c r="BQ527" s="17"/>
      <c r="BR527" s="17">
        <v>1.9058657998331799E-2</v>
      </c>
      <c r="BS527" s="17">
        <v>4.2446621889056797E-2</v>
      </c>
      <c r="BT527" s="17">
        <v>6.9397702150116897E-2</v>
      </c>
      <c r="BU527" s="17">
        <v>7.6124949572448003E-2</v>
      </c>
      <c r="BV527" s="17"/>
      <c r="BW527" s="17">
        <v>3.3136032041258798E-2</v>
      </c>
      <c r="BX527" s="17">
        <v>2.39621889657354E-2</v>
      </c>
      <c r="BY527" s="17">
        <v>1.8052885113333899E-2</v>
      </c>
      <c r="BZ527" s="17">
        <v>1.79985765716459E-2</v>
      </c>
      <c r="CA527" s="17">
        <v>2.7235052070776401E-2</v>
      </c>
      <c r="CB527" s="17"/>
      <c r="CC527" s="17">
        <v>3.0937970026676E-2</v>
      </c>
      <c r="CD527" s="17">
        <v>2.5895084645490101E-2</v>
      </c>
      <c r="CE527" s="17">
        <v>2.4753122043100699E-2</v>
      </c>
      <c r="CF527" s="17">
        <v>3.2664400381301403E-2</v>
      </c>
      <c r="CG527" s="17">
        <v>1.29550450076268E-2</v>
      </c>
      <c r="CH527" s="17">
        <v>7.1829495137857502E-3</v>
      </c>
      <c r="CI527" s="17">
        <v>1.7611526688862199E-2</v>
      </c>
      <c r="CJ527" s="17">
        <v>2.43158852556766E-2</v>
      </c>
      <c r="CK527" s="17">
        <v>2.0909809954094201E-2</v>
      </c>
      <c r="CL527" s="17">
        <v>4.0474515228074E-2</v>
      </c>
    </row>
    <row r="528" spans="2:90" x14ac:dyDescent="0.25">
      <c r="B528" t="s">
        <v>304</v>
      </c>
      <c r="C528" s="17">
        <v>8.0841267140501799E-2</v>
      </c>
      <c r="D528" s="17">
        <v>9.5586231192156104E-2</v>
      </c>
      <c r="E528" s="17">
        <v>6.7389886272740299E-2</v>
      </c>
      <c r="F528" s="17"/>
      <c r="G528" s="17">
        <v>0.15836201502387001</v>
      </c>
      <c r="H528" s="17">
        <v>0.141632807769556</v>
      </c>
      <c r="I528" s="17">
        <v>0.11398642284034</v>
      </c>
      <c r="J528" s="17">
        <v>4.5057780193285303E-2</v>
      </c>
      <c r="K528" s="17">
        <v>4.4652199464445999E-2</v>
      </c>
      <c r="L528" s="17">
        <v>2.8928393294488701E-2</v>
      </c>
      <c r="M528" s="17"/>
      <c r="N528" s="17">
        <v>0.106395107435966</v>
      </c>
      <c r="O528" s="17">
        <v>8.6048371040260099E-2</v>
      </c>
      <c r="P528" s="17">
        <v>6.7262867050672998E-2</v>
      </c>
      <c r="Q528" s="17">
        <v>5.9838550981723797E-2</v>
      </c>
      <c r="R528" s="17"/>
      <c r="S528" s="17">
        <v>0.116979684195553</v>
      </c>
      <c r="T528" s="17">
        <v>7.8255386569767799E-2</v>
      </c>
      <c r="U528" s="17">
        <v>6.1564032776857402E-2</v>
      </c>
      <c r="V528" s="17">
        <v>5.6816277863811902E-2</v>
      </c>
      <c r="W528" s="17">
        <v>6.6973460882308905E-2</v>
      </c>
      <c r="X528" s="17">
        <v>8.1184211582042004E-2</v>
      </c>
      <c r="Y528" s="17">
        <v>8.2595682169685297E-2</v>
      </c>
      <c r="Z528" s="17">
        <v>6.2107103196351203E-2</v>
      </c>
      <c r="AA528" s="17">
        <v>9.0551678861650803E-2</v>
      </c>
      <c r="AB528" s="17"/>
      <c r="AC528" s="17">
        <v>5.8052420239420699E-2</v>
      </c>
      <c r="AD528" s="17">
        <v>8.3788653323994697E-2</v>
      </c>
      <c r="AE528" s="17">
        <v>0.10861926140110199</v>
      </c>
      <c r="AF528" s="17"/>
      <c r="AG528" s="17">
        <v>0.101663121991603</v>
      </c>
      <c r="AH528" s="17">
        <v>0.135691836638067</v>
      </c>
      <c r="AI528" s="17">
        <v>6.6366306123779098E-2</v>
      </c>
      <c r="AJ528" s="17">
        <v>3.6981297867205699E-2</v>
      </c>
      <c r="AK528" s="17"/>
      <c r="AL528" s="17">
        <v>5.9254255774791202E-2</v>
      </c>
      <c r="AM528" s="17">
        <v>6.5876922896200896E-2</v>
      </c>
      <c r="AN528" s="17">
        <v>0.10341659921816999</v>
      </c>
      <c r="AO528" s="17">
        <v>0.124892038731785</v>
      </c>
      <c r="AP528" s="17">
        <v>0.18002699197817401</v>
      </c>
      <c r="AQ528" s="17"/>
      <c r="AR528" s="17">
        <v>5.8572901580449498E-2</v>
      </c>
      <c r="AS528" s="17">
        <v>8.1663980493025395E-2</v>
      </c>
      <c r="AT528" s="17">
        <v>7.2825911983828095E-2</v>
      </c>
      <c r="AU528" s="17">
        <v>7.5135049535045295E-2</v>
      </c>
      <c r="AV528" s="17">
        <v>0.15287182651522599</v>
      </c>
      <c r="AW528" s="17"/>
      <c r="AX528" s="17">
        <v>0.14529357108077501</v>
      </c>
      <c r="AY528" s="17">
        <v>6.3881757654824997E-2</v>
      </c>
      <c r="AZ528" s="17">
        <v>7.8132033615276E-2</v>
      </c>
      <c r="BA528" s="17">
        <v>6.0480772558308499E-2</v>
      </c>
      <c r="BB528" s="17">
        <v>2.9589187424559502E-2</v>
      </c>
      <c r="BC528" s="17">
        <v>7.9293366259774095E-2</v>
      </c>
      <c r="BD528" s="17"/>
      <c r="BE528" s="17">
        <v>7.8444396557632995E-2</v>
      </c>
      <c r="BF528" s="17">
        <v>0.13809512739924601</v>
      </c>
      <c r="BG528" s="17">
        <v>3.2197865588191897E-2</v>
      </c>
      <c r="BH528" s="17"/>
      <c r="BI528" s="17">
        <v>5.5561580025036701E-2</v>
      </c>
      <c r="BJ528" s="17">
        <v>8.7259205757906799E-2</v>
      </c>
      <c r="BK528" s="17"/>
      <c r="BL528" s="17">
        <v>5.9355562403601299E-2</v>
      </c>
      <c r="BM528" s="17">
        <v>8.1227749626546497E-2</v>
      </c>
      <c r="BN528" s="17">
        <v>0.11808566797238</v>
      </c>
      <c r="BO528" s="17">
        <v>9.5062508818035796E-2</v>
      </c>
      <c r="BP528" s="17">
        <v>0.10901831691957101</v>
      </c>
      <c r="BQ528" s="17"/>
      <c r="BR528" s="17">
        <v>6.4393937901062598E-2</v>
      </c>
      <c r="BS528" s="17">
        <v>0.119173139630046</v>
      </c>
      <c r="BT528" s="17">
        <v>0.22040745103071399</v>
      </c>
      <c r="BU528" s="17">
        <v>0.15718636557606699</v>
      </c>
      <c r="BV528" s="17"/>
      <c r="BW528" s="17">
        <v>7.1245850818902806E-2</v>
      </c>
      <c r="BX528" s="17">
        <v>7.8016859552051204E-2</v>
      </c>
      <c r="BY528" s="17">
        <v>9.1080299960799305E-2</v>
      </c>
      <c r="BZ528" s="17">
        <v>6.6878601032188401E-2</v>
      </c>
      <c r="CA528" s="17">
        <v>9.4973754542477903E-2</v>
      </c>
      <c r="CB528" s="17"/>
      <c r="CC528" s="17">
        <v>0.112130920036231</v>
      </c>
      <c r="CD528" s="17">
        <v>8.3799664752565298E-2</v>
      </c>
      <c r="CE528" s="17">
        <v>0.11258701751420799</v>
      </c>
      <c r="CF528" s="17">
        <v>7.9525292253652693E-2</v>
      </c>
      <c r="CG528" s="17">
        <v>7.6258522974914394E-2</v>
      </c>
      <c r="CH528" s="17">
        <v>6.9389008271633704E-2</v>
      </c>
      <c r="CI528" s="17">
        <v>8.1586998233797406E-2</v>
      </c>
      <c r="CJ528" s="17">
        <v>4.5594319568705202E-2</v>
      </c>
      <c r="CK528" s="17">
        <v>6.8443509816979803E-2</v>
      </c>
      <c r="CL528" s="17">
        <v>6.5728218252013804E-2</v>
      </c>
    </row>
    <row r="529" spans="2:90" x14ac:dyDescent="0.25">
      <c r="B529" t="s">
        <v>305</v>
      </c>
      <c r="C529" s="17">
        <v>0.35162038048958899</v>
      </c>
      <c r="D529" s="17">
        <v>0.37032907550191202</v>
      </c>
      <c r="E529" s="17">
        <v>0.33562678009487001</v>
      </c>
      <c r="F529" s="17"/>
      <c r="G529" s="17">
        <v>0.261952794488233</v>
      </c>
      <c r="H529" s="17">
        <v>0.30953838954846702</v>
      </c>
      <c r="I529" s="17">
        <v>0.34340005211172597</v>
      </c>
      <c r="J529" s="17">
        <v>0.37274773597340699</v>
      </c>
      <c r="K529" s="17">
        <v>0.37584246804214</v>
      </c>
      <c r="L529" s="17">
        <v>0.39657434941696601</v>
      </c>
      <c r="M529" s="17"/>
      <c r="N529" s="17">
        <v>0.37344832715332599</v>
      </c>
      <c r="O529" s="17">
        <v>0.35445116832041101</v>
      </c>
      <c r="P529" s="17">
        <v>0.33734187762984003</v>
      </c>
      <c r="Q529" s="17">
        <v>0.33465583026317403</v>
      </c>
      <c r="R529" s="17"/>
      <c r="S529" s="17">
        <v>0.268734841119384</v>
      </c>
      <c r="T529" s="17">
        <v>0.37353236909982401</v>
      </c>
      <c r="U529" s="17">
        <v>0.35556747027635599</v>
      </c>
      <c r="V529" s="17">
        <v>0.383866610598258</v>
      </c>
      <c r="W529" s="17">
        <v>0.39899960725947597</v>
      </c>
      <c r="X529" s="17">
        <v>0.30830984879696299</v>
      </c>
      <c r="Y529" s="17">
        <v>0.40290142203061102</v>
      </c>
      <c r="Z529" s="17">
        <v>0.41115773681812001</v>
      </c>
      <c r="AA529" s="17">
        <v>0.33638994128876498</v>
      </c>
      <c r="AB529" s="17"/>
      <c r="AC529" s="17">
        <v>0.36092654119231599</v>
      </c>
      <c r="AD529" s="17">
        <v>0.36009323493154299</v>
      </c>
      <c r="AE529" s="17">
        <v>0.34648463346031799</v>
      </c>
      <c r="AF529" s="17"/>
      <c r="AG529" s="17">
        <v>0.414354675396998</v>
      </c>
      <c r="AH529" s="17">
        <v>0.33975233331098897</v>
      </c>
      <c r="AI529" s="17">
        <v>0.35132534973803697</v>
      </c>
      <c r="AJ529" s="17">
        <v>0.33943369232340798</v>
      </c>
      <c r="AK529" s="17"/>
      <c r="AL529" s="17">
        <v>0.36080175763761002</v>
      </c>
      <c r="AM529" s="17">
        <v>0.33818856868170299</v>
      </c>
      <c r="AN529" s="17">
        <v>0.36418369611868001</v>
      </c>
      <c r="AO529" s="17">
        <v>0.35301167815759099</v>
      </c>
      <c r="AP529" s="17">
        <v>0.31764760361503602</v>
      </c>
      <c r="AQ529" s="17"/>
      <c r="AR529" s="17">
        <v>0.28496195893550003</v>
      </c>
      <c r="AS529" s="17">
        <v>0.33666087963517499</v>
      </c>
      <c r="AT529" s="17">
        <v>0.36899650032778702</v>
      </c>
      <c r="AU529" s="17">
        <v>0.385412722762555</v>
      </c>
      <c r="AV529" s="17">
        <v>0.38570083445068798</v>
      </c>
      <c r="AW529" s="17"/>
      <c r="AX529" s="17">
        <v>0.25327230300220599</v>
      </c>
      <c r="AY529" s="17">
        <v>0.36342786928311199</v>
      </c>
      <c r="AZ529" s="17">
        <v>0.28955865180269102</v>
      </c>
      <c r="BA529" s="17">
        <v>0.37018677272226302</v>
      </c>
      <c r="BB529" s="17">
        <v>0.52203079341419401</v>
      </c>
      <c r="BC529" s="17">
        <v>0.43791124204596299</v>
      </c>
      <c r="BD529" s="17"/>
      <c r="BE529" s="17">
        <v>0.31725930644935701</v>
      </c>
      <c r="BF529" s="17">
        <v>0.34314514626019899</v>
      </c>
      <c r="BG529" s="17">
        <v>0.40159718734300998</v>
      </c>
      <c r="BH529" s="17"/>
      <c r="BI529" s="17">
        <v>0.31224213139224899</v>
      </c>
      <c r="BJ529" s="17">
        <v>0.36161762390535102</v>
      </c>
      <c r="BK529" s="17"/>
      <c r="BL529" s="17">
        <v>0.40268663111198799</v>
      </c>
      <c r="BM529" s="17">
        <v>0.36227512542225698</v>
      </c>
      <c r="BN529" s="17">
        <v>0.25447115309262403</v>
      </c>
      <c r="BO529" s="17">
        <v>0.29096732994619601</v>
      </c>
      <c r="BP529" s="17">
        <v>0.30474355578489198</v>
      </c>
      <c r="BQ529" s="17"/>
      <c r="BR529" s="17">
        <v>0.36061160716656598</v>
      </c>
      <c r="BS529" s="17">
        <v>0.32969487141070902</v>
      </c>
      <c r="BT529" s="17">
        <v>0.31473269461445502</v>
      </c>
      <c r="BU529" s="17">
        <v>0.26634648838757702</v>
      </c>
      <c r="BV529" s="17"/>
      <c r="BW529" s="17">
        <v>0.374418235802087</v>
      </c>
      <c r="BX529" s="17">
        <v>0.356738447737388</v>
      </c>
      <c r="BY529" s="17">
        <v>0.366624738419423</v>
      </c>
      <c r="BZ529" s="17">
        <v>0.36748446376904198</v>
      </c>
      <c r="CA529" s="17">
        <v>0.29735219350854802</v>
      </c>
      <c r="CB529" s="17"/>
      <c r="CC529" s="17">
        <v>0.28749525214070798</v>
      </c>
      <c r="CD529" s="17">
        <v>0.302584523794028</v>
      </c>
      <c r="CE529" s="17">
        <v>0.29270862856631602</v>
      </c>
      <c r="CF529" s="17">
        <v>0.30134118616981498</v>
      </c>
      <c r="CG529" s="17">
        <v>0.36716620597103</v>
      </c>
      <c r="CH529" s="17">
        <v>0.386750062269965</v>
      </c>
      <c r="CI529" s="17">
        <v>0.359728108941888</v>
      </c>
      <c r="CJ529" s="17">
        <v>0.39475679822114002</v>
      </c>
      <c r="CK529" s="17">
        <v>0.44132361288248501</v>
      </c>
      <c r="CL529" s="17">
        <v>0.42119740343738099</v>
      </c>
    </row>
    <row r="530" spans="2:90" x14ac:dyDescent="0.25">
      <c r="B530" t="s">
        <v>306</v>
      </c>
      <c r="C530" s="17">
        <v>0.28208161894478401</v>
      </c>
      <c r="D530" s="17">
        <v>0.28641591682851503</v>
      </c>
      <c r="E530" s="17">
        <v>0.277382405788829</v>
      </c>
      <c r="F530" s="17"/>
      <c r="G530" s="17">
        <v>0.26005412523243299</v>
      </c>
      <c r="H530" s="17">
        <v>0.27920360443473502</v>
      </c>
      <c r="I530" s="17">
        <v>0.27154794917355701</v>
      </c>
      <c r="J530" s="17">
        <v>0.30670392192571999</v>
      </c>
      <c r="K530" s="17">
        <v>0.298467817303745</v>
      </c>
      <c r="L530" s="17">
        <v>0.27267219539367199</v>
      </c>
      <c r="M530" s="17"/>
      <c r="N530" s="17">
        <v>0.26992853537176797</v>
      </c>
      <c r="O530" s="17">
        <v>0.26343466434613499</v>
      </c>
      <c r="P530" s="17">
        <v>0.31746323158584699</v>
      </c>
      <c r="Q530" s="17">
        <v>0.28467764686088198</v>
      </c>
      <c r="R530" s="17"/>
      <c r="S530" s="17">
        <v>0.31947776841798198</v>
      </c>
      <c r="T530" s="17">
        <v>0.242681654648883</v>
      </c>
      <c r="U530" s="17">
        <v>0.30416545860941602</v>
      </c>
      <c r="V530" s="17">
        <v>0.30332439584660997</v>
      </c>
      <c r="W530" s="17">
        <v>0.28934006046146199</v>
      </c>
      <c r="X530" s="17">
        <v>0.27250967499830198</v>
      </c>
      <c r="Y530" s="17">
        <v>0.24978918005911999</v>
      </c>
      <c r="Z530" s="17">
        <v>0.24902909878566501</v>
      </c>
      <c r="AA530" s="17">
        <v>0.29055571499135702</v>
      </c>
      <c r="AB530" s="17"/>
      <c r="AC530" s="17">
        <v>0.286796298128141</v>
      </c>
      <c r="AD530" s="17">
        <v>0.29458789644558397</v>
      </c>
      <c r="AE530" s="17">
        <v>0.25466521828337202</v>
      </c>
      <c r="AF530" s="17"/>
      <c r="AG530" s="17">
        <v>0.237286911096695</v>
      </c>
      <c r="AH530" s="17">
        <v>0.29371942795961398</v>
      </c>
      <c r="AI530" s="17">
        <v>0.27289909024319697</v>
      </c>
      <c r="AJ530" s="17">
        <v>0.32112065400191098</v>
      </c>
      <c r="AK530" s="17"/>
      <c r="AL530" s="17">
        <v>0.28931238504997903</v>
      </c>
      <c r="AM530" s="17">
        <v>0.27630400215573497</v>
      </c>
      <c r="AN530" s="17">
        <v>0.28607848552144999</v>
      </c>
      <c r="AO530" s="17">
        <v>0.27597802993790599</v>
      </c>
      <c r="AP530" s="17">
        <v>0.247463783315613</v>
      </c>
      <c r="AQ530" s="17"/>
      <c r="AR530" s="17">
        <v>0.30223890132301301</v>
      </c>
      <c r="AS530" s="17">
        <v>0.28349806622465801</v>
      </c>
      <c r="AT530" s="17">
        <v>0.28799321626778501</v>
      </c>
      <c r="AU530" s="17">
        <v>0.28632723115402198</v>
      </c>
      <c r="AV530" s="17">
        <v>0.23735410245685401</v>
      </c>
      <c r="AW530" s="17"/>
      <c r="AX530" s="17">
        <v>0.32198574729357798</v>
      </c>
      <c r="AY530" s="17">
        <v>0.29670804742661799</v>
      </c>
      <c r="AZ530" s="17">
        <v>0.33516547936737101</v>
      </c>
      <c r="BA530" s="17">
        <v>0.275728276895154</v>
      </c>
      <c r="BB530" s="17">
        <v>0.155361404524235</v>
      </c>
      <c r="BC530" s="17">
        <v>0.18782493874915701</v>
      </c>
      <c r="BD530" s="17"/>
      <c r="BE530" s="17">
        <v>0.29075407953299198</v>
      </c>
      <c r="BF530" s="17">
        <v>0.27910894843505601</v>
      </c>
      <c r="BG530" s="17">
        <v>0.27801171572935401</v>
      </c>
      <c r="BH530" s="17"/>
      <c r="BI530" s="17">
        <v>0.30473001897845298</v>
      </c>
      <c r="BJ530" s="17">
        <v>0.276331704377622</v>
      </c>
      <c r="BK530" s="17"/>
      <c r="BL530" s="17">
        <v>0.26631641991103699</v>
      </c>
      <c r="BM530" s="17">
        <v>0.28965377182998497</v>
      </c>
      <c r="BN530" s="17">
        <v>0.28163015003804398</v>
      </c>
      <c r="BO530" s="17">
        <v>0.33214810469390399</v>
      </c>
      <c r="BP530" s="17">
        <v>0.29603700583982301</v>
      </c>
      <c r="BQ530" s="17"/>
      <c r="BR530" s="17">
        <v>0.28513577210299501</v>
      </c>
      <c r="BS530" s="17">
        <v>0.29131149671760898</v>
      </c>
      <c r="BT530" s="17">
        <v>0.22966070527096899</v>
      </c>
      <c r="BU530" s="17">
        <v>0.289147247697291</v>
      </c>
      <c r="BV530" s="17"/>
      <c r="BW530" s="17">
        <v>0.27456862147794397</v>
      </c>
      <c r="BX530" s="17">
        <v>0.28659470854434999</v>
      </c>
      <c r="BY530" s="17">
        <v>0.27785353097010401</v>
      </c>
      <c r="BZ530" s="17">
        <v>0.277537919800945</v>
      </c>
      <c r="CA530" s="17">
        <v>0.30266214940005298</v>
      </c>
      <c r="CB530" s="17"/>
      <c r="CC530" s="17">
        <v>0.31291177227054301</v>
      </c>
      <c r="CD530" s="17">
        <v>0.288470994170823</v>
      </c>
      <c r="CE530" s="17">
        <v>0.31708806790843602</v>
      </c>
      <c r="CF530" s="17">
        <v>0.29726444966439902</v>
      </c>
      <c r="CG530" s="17">
        <v>0.30788413590079799</v>
      </c>
      <c r="CH530" s="17">
        <v>0.246995009731168</v>
      </c>
      <c r="CI530" s="17">
        <v>0.33498629856864998</v>
      </c>
      <c r="CJ530" s="17">
        <v>0.27142108475643201</v>
      </c>
      <c r="CK530" s="17">
        <v>0.24621157295419999</v>
      </c>
      <c r="CL530" s="17">
        <v>0.20301591133882199</v>
      </c>
    </row>
    <row r="531" spans="2:90" x14ac:dyDescent="0.25">
      <c r="B531" t="s">
        <v>307</v>
      </c>
      <c r="C531" s="17">
        <v>0.114850201142863</v>
      </c>
      <c r="D531" s="17">
        <v>9.7665870072396799E-2</v>
      </c>
      <c r="E531" s="17">
        <v>0.13040474079217401</v>
      </c>
      <c r="F531" s="17"/>
      <c r="G531" s="17">
        <v>0.125849937383814</v>
      </c>
      <c r="H531" s="17">
        <v>0.113883496900679</v>
      </c>
      <c r="I531" s="17">
        <v>0.144855887706279</v>
      </c>
      <c r="J531" s="17">
        <v>0.13846817462934399</v>
      </c>
      <c r="K531" s="17">
        <v>0.11244668354885801</v>
      </c>
      <c r="L531" s="17">
        <v>7.4473933900690806E-2</v>
      </c>
      <c r="M531" s="17"/>
      <c r="N531" s="17">
        <v>8.0496537998307097E-2</v>
      </c>
      <c r="O531" s="17">
        <v>0.111591676555111</v>
      </c>
      <c r="P531" s="17">
        <v>0.13267990118540299</v>
      </c>
      <c r="Q531" s="17">
        <v>0.14044864465352999</v>
      </c>
      <c r="R531" s="17"/>
      <c r="S531" s="17">
        <v>0.15686118562121201</v>
      </c>
      <c r="T531" s="17">
        <v>0.10410626234550099</v>
      </c>
      <c r="U531" s="17">
        <v>0.12074824899169199</v>
      </c>
      <c r="V531" s="17">
        <v>6.4113926460864598E-2</v>
      </c>
      <c r="W531" s="17">
        <v>8.7417680462924197E-2</v>
      </c>
      <c r="X531" s="17">
        <v>0.13690940308927399</v>
      </c>
      <c r="Y531" s="17">
        <v>0.100844425856774</v>
      </c>
      <c r="Z531" s="17">
        <v>8.2313113116469605E-2</v>
      </c>
      <c r="AA531" s="17">
        <v>0.13909220415565199</v>
      </c>
      <c r="AB531" s="17"/>
      <c r="AC531" s="17">
        <v>0.12081320952687501</v>
      </c>
      <c r="AD531" s="17">
        <v>0.100838028321579</v>
      </c>
      <c r="AE531" s="17">
        <v>0.127595098161008</v>
      </c>
      <c r="AF531" s="17"/>
      <c r="AG531" s="17">
        <v>7.3204386175429001E-2</v>
      </c>
      <c r="AH531" s="17">
        <v>8.5378362223646906E-2</v>
      </c>
      <c r="AI531" s="17">
        <v>0.109106678837486</v>
      </c>
      <c r="AJ531" s="17">
        <v>0.15836333012068499</v>
      </c>
      <c r="AK531" s="17"/>
      <c r="AL531" s="17">
        <v>0.127288661322535</v>
      </c>
      <c r="AM531" s="17">
        <v>0.12609703005554199</v>
      </c>
      <c r="AN531" s="17">
        <v>9.7064793801972096E-2</v>
      </c>
      <c r="AO531" s="17">
        <v>8.8522548127838205E-2</v>
      </c>
      <c r="AP531" s="17">
        <v>8.59787260973114E-2</v>
      </c>
      <c r="AQ531" s="17"/>
      <c r="AR531" s="17">
        <v>0.13051260087604799</v>
      </c>
      <c r="AS531" s="17">
        <v>0.13184473427408999</v>
      </c>
      <c r="AT531" s="17">
        <v>0.112977870307837</v>
      </c>
      <c r="AU531" s="17">
        <v>0.111471936033498</v>
      </c>
      <c r="AV531" s="17">
        <v>6.43310398975772E-2</v>
      </c>
      <c r="AW531" s="17"/>
      <c r="AX531" s="17">
        <v>0.14974525427823401</v>
      </c>
      <c r="AY531" s="17">
        <v>0.116633203112571</v>
      </c>
      <c r="AZ531" s="17">
        <v>0.12905364368946601</v>
      </c>
      <c r="BA531" s="17">
        <v>0.10267997932787799</v>
      </c>
      <c r="BB531" s="17">
        <v>5.3134042682950001E-2</v>
      </c>
      <c r="BC531" s="17">
        <v>9.2165250472747304E-2</v>
      </c>
      <c r="BD531" s="17"/>
      <c r="BE531" s="17">
        <v>0.121284116333421</v>
      </c>
      <c r="BF531" s="17">
        <v>0.114709173002914</v>
      </c>
      <c r="BG531" s="17">
        <v>0.106456701620921</v>
      </c>
      <c r="BH531" s="17"/>
      <c r="BI531" s="17">
        <v>0.15042138207254999</v>
      </c>
      <c r="BJ531" s="17">
        <v>0.105819485900519</v>
      </c>
      <c r="BK531" s="17"/>
      <c r="BL531" s="17">
        <v>7.6916599610521094E-2</v>
      </c>
      <c r="BM531" s="17">
        <v>0.110991629058242</v>
      </c>
      <c r="BN531" s="17">
        <v>0.19307040935128</v>
      </c>
      <c r="BO531" s="17">
        <v>0.15643416716559799</v>
      </c>
      <c r="BP531" s="17">
        <v>0.14533806475771499</v>
      </c>
      <c r="BQ531" s="17"/>
      <c r="BR531" s="17">
        <v>0.118629883400652</v>
      </c>
      <c r="BS531" s="17">
        <v>0.10534820345898201</v>
      </c>
      <c r="BT531" s="17">
        <v>5.6953654407605497E-2</v>
      </c>
      <c r="BU531" s="17">
        <v>0.130615139027737</v>
      </c>
      <c r="BV531" s="17"/>
      <c r="BW531" s="17">
        <v>8.5014784337630198E-2</v>
      </c>
      <c r="BX531" s="17">
        <v>9.8058056227066204E-2</v>
      </c>
      <c r="BY531" s="17">
        <v>0.110367850858946</v>
      </c>
      <c r="BZ531" s="17">
        <v>0.13630814546450901</v>
      </c>
      <c r="CA531" s="17">
        <v>0.14294984243191</v>
      </c>
      <c r="CB531" s="17"/>
      <c r="CC531" s="17">
        <v>0.15550468629310901</v>
      </c>
      <c r="CD531" s="17">
        <v>0.16589756174011</v>
      </c>
      <c r="CE531" s="17">
        <v>0.13375074443971799</v>
      </c>
      <c r="CF531" s="17">
        <v>0.147829677108749</v>
      </c>
      <c r="CG531" s="17">
        <v>0.10133746243799201</v>
      </c>
      <c r="CH531" s="17">
        <v>0.141192221546215</v>
      </c>
      <c r="CI531" s="17">
        <v>7.2677722169016107E-2</v>
      </c>
      <c r="CJ531" s="17">
        <v>9.3736595010506393E-2</v>
      </c>
      <c r="CK531" s="17">
        <v>8.2684224845607807E-2</v>
      </c>
      <c r="CL531" s="17">
        <v>3.6480639977259199E-2</v>
      </c>
    </row>
    <row r="532" spans="2:90" x14ac:dyDescent="0.25">
      <c r="B532" t="s">
        <v>163</v>
      </c>
      <c r="C532" s="17">
        <v>0.144964347936585</v>
      </c>
      <c r="D532" s="17">
        <v>0.119461153970584</v>
      </c>
      <c r="E532" s="17">
        <v>0.16802899080884301</v>
      </c>
      <c r="F532" s="17"/>
      <c r="G532" s="17">
        <v>0.114858933975762</v>
      </c>
      <c r="H532" s="17">
        <v>9.8684973759410696E-2</v>
      </c>
      <c r="I532" s="17">
        <v>0.10638312671974599</v>
      </c>
      <c r="J532" s="17">
        <v>0.12845514707074701</v>
      </c>
      <c r="K532" s="17">
        <v>0.160709588650496</v>
      </c>
      <c r="L532" s="17">
        <v>0.22010613580404201</v>
      </c>
      <c r="M532" s="17"/>
      <c r="N532" s="17">
        <v>0.132623910300671</v>
      </c>
      <c r="O532" s="17">
        <v>0.17033789392749499</v>
      </c>
      <c r="P532" s="17">
        <v>0.124676646853515</v>
      </c>
      <c r="Q532" s="17">
        <v>0.150320554797124</v>
      </c>
      <c r="R532" s="17"/>
      <c r="S532" s="17">
        <v>0.101353225918299</v>
      </c>
      <c r="T532" s="17">
        <v>0.180581330287548</v>
      </c>
      <c r="U532" s="17">
        <v>0.14689000356705501</v>
      </c>
      <c r="V532" s="17">
        <v>0.174631052112799</v>
      </c>
      <c r="W532" s="17">
        <v>0.14125423167662299</v>
      </c>
      <c r="X532" s="17">
        <v>0.156058988432769</v>
      </c>
      <c r="Y532" s="17">
        <v>0.150424886515066</v>
      </c>
      <c r="Z532" s="17">
        <v>0.157568416001138</v>
      </c>
      <c r="AA532" s="17">
        <v>0.11097109001534899</v>
      </c>
      <c r="AB532" s="17"/>
      <c r="AC532" s="17">
        <v>0.154659223391727</v>
      </c>
      <c r="AD532" s="17">
        <v>0.13266440516528299</v>
      </c>
      <c r="AE532" s="17">
        <v>0.138009099329576</v>
      </c>
      <c r="AF532" s="17"/>
      <c r="AG532" s="17">
        <v>0.148484011659645</v>
      </c>
      <c r="AH532" s="17">
        <v>9.1864985544257302E-2</v>
      </c>
      <c r="AI532" s="17">
        <v>0.170512330958699</v>
      </c>
      <c r="AJ532" s="17">
        <v>0.13170550041200799</v>
      </c>
      <c r="AK532" s="17"/>
      <c r="AL532" s="17">
        <v>0.14502059960347199</v>
      </c>
      <c r="AM532" s="17">
        <v>0.17491561879332199</v>
      </c>
      <c r="AN532" s="17">
        <v>0.12997495114813101</v>
      </c>
      <c r="AO532" s="17">
        <v>8.3048814374094601E-2</v>
      </c>
      <c r="AP532" s="17">
        <v>0.10473202781932001</v>
      </c>
      <c r="AQ532" s="17"/>
      <c r="AR532" s="17">
        <v>0.202220202892921</v>
      </c>
      <c r="AS532" s="17">
        <v>0.14322982454847299</v>
      </c>
      <c r="AT532" s="17">
        <v>0.137803919395521</v>
      </c>
      <c r="AU532" s="17">
        <v>0.114927945518942</v>
      </c>
      <c r="AV532" s="17">
        <v>9.9491283728462193E-2</v>
      </c>
      <c r="AW532" s="17"/>
      <c r="AX532" s="17">
        <v>7.2490061521126706E-2</v>
      </c>
      <c r="AY532" s="17">
        <v>0.14256317505845301</v>
      </c>
      <c r="AZ532" s="17">
        <v>0.14634955900263499</v>
      </c>
      <c r="BA532" s="17">
        <v>0.17314524289903199</v>
      </c>
      <c r="BB532" s="17">
        <v>0.23050796153538</v>
      </c>
      <c r="BC532" s="17">
        <v>0.194233125579515</v>
      </c>
      <c r="BD532" s="17"/>
      <c r="BE532" s="17">
        <v>0.16621952955292499</v>
      </c>
      <c r="BF532" s="17">
        <v>7.7721462813233694E-2</v>
      </c>
      <c r="BG532" s="17">
        <v>0.176167339441097</v>
      </c>
      <c r="BH532" s="17"/>
      <c r="BI532" s="17">
        <v>0.15514909856981299</v>
      </c>
      <c r="BJ532" s="17">
        <v>0.14237867098184001</v>
      </c>
      <c r="BK532" s="17"/>
      <c r="BL532" s="17">
        <v>0.17034557071072301</v>
      </c>
      <c r="BM532" s="17">
        <v>0.125791782909904</v>
      </c>
      <c r="BN532" s="17">
        <v>0.117805598596148</v>
      </c>
      <c r="BO532" s="17">
        <v>0.111197169120793</v>
      </c>
      <c r="BP532" s="17">
        <v>0.11933110102610001</v>
      </c>
      <c r="BQ532" s="17"/>
      <c r="BR532" s="17">
        <v>0.15217014143039301</v>
      </c>
      <c r="BS532" s="17">
        <v>0.112025666893597</v>
      </c>
      <c r="BT532" s="17">
        <v>0.10884779252614001</v>
      </c>
      <c r="BU532" s="17">
        <v>8.0579809738881E-2</v>
      </c>
      <c r="BV532" s="17"/>
      <c r="BW532" s="17">
        <v>0.161616475522178</v>
      </c>
      <c r="BX532" s="17">
        <v>0.15662973897340901</v>
      </c>
      <c r="BY532" s="17">
        <v>0.136020694677395</v>
      </c>
      <c r="BZ532" s="17">
        <v>0.13379229336167101</v>
      </c>
      <c r="CA532" s="17">
        <v>0.13482700804623601</v>
      </c>
      <c r="CB532" s="17"/>
      <c r="CC532" s="17">
        <v>0.101019399232733</v>
      </c>
      <c r="CD532" s="17">
        <v>0.13335217089698301</v>
      </c>
      <c r="CE532" s="17">
        <v>0.11911241952822001</v>
      </c>
      <c r="CF532" s="17">
        <v>0.14137499442208301</v>
      </c>
      <c r="CG532" s="17">
        <v>0.134398627707639</v>
      </c>
      <c r="CH532" s="17">
        <v>0.148490748667232</v>
      </c>
      <c r="CI532" s="17">
        <v>0.13340934539778601</v>
      </c>
      <c r="CJ532" s="17">
        <v>0.17017531718754</v>
      </c>
      <c r="CK532" s="17">
        <v>0.14042726954663401</v>
      </c>
      <c r="CL532" s="17">
        <v>0.23310331176644999</v>
      </c>
    </row>
    <row r="533" spans="2:90" x14ac:dyDescent="0.25"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</row>
    <row r="534" spans="2:90" x14ac:dyDescent="0.25">
      <c r="B534" s="6" t="s">
        <v>319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</row>
    <row r="535" spans="2:90" x14ac:dyDescent="0.25">
      <c r="B535" s="24" t="s">
        <v>113</v>
      </c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</row>
    <row r="536" spans="2:90" x14ac:dyDescent="0.25">
      <c r="B536" t="s">
        <v>303</v>
      </c>
      <c r="C536" s="17">
        <v>2.75213364856121E-2</v>
      </c>
      <c r="D536" s="17">
        <v>3.8855200864569499E-2</v>
      </c>
      <c r="E536" s="17">
        <v>1.7032541321364E-2</v>
      </c>
      <c r="F536" s="17"/>
      <c r="G536" s="17">
        <v>8.3563420939387595E-2</v>
      </c>
      <c r="H536" s="17">
        <v>6.0286089630836599E-2</v>
      </c>
      <c r="I536" s="17">
        <v>2.81459104414469E-2</v>
      </c>
      <c r="J536" s="17">
        <v>7.9420707299877793E-3</v>
      </c>
      <c r="K536" s="17">
        <v>8.7888405675571497E-3</v>
      </c>
      <c r="L536" s="17">
        <v>4.8627251005084601E-3</v>
      </c>
      <c r="M536" s="17"/>
      <c r="N536" s="17">
        <v>4.36696570318321E-2</v>
      </c>
      <c r="O536" s="17">
        <v>2.27494403020457E-2</v>
      </c>
      <c r="P536" s="17">
        <v>2.19433104060195E-2</v>
      </c>
      <c r="Q536" s="17">
        <v>2.0355981586844801E-2</v>
      </c>
      <c r="R536" s="17"/>
      <c r="S536" s="17">
        <v>5.4850644537998601E-2</v>
      </c>
      <c r="T536" s="17">
        <v>1.2268354930981501E-2</v>
      </c>
      <c r="U536" s="17">
        <v>2.6650042225364299E-2</v>
      </c>
      <c r="V536" s="17">
        <v>1.9700035580045201E-2</v>
      </c>
      <c r="W536" s="17">
        <v>2.0976961173903599E-2</v>
      </c>
      <c r="X536" s="17">
        <v>3.3936150165374997E-2</v>
      </c>
      <c r="Y536" s="17">
        <v>2.6056565821366701E-2</v>
      </c>
      <c r="Z536" s="17">
        <v>1.3046071125199499E-2</v>
      </c>
      <c r="AA536" s="17">
        <v>2.66745019176657E-2</v>
      </c>
      <c r="AB536" s="17"/>
      <c r="AC536" s="17">
        <v>1.70499678183571E-2</v>
      </c>
      <c r="AD536" s="17">
        <v>3.0142998546385299E-2</v>
      </c>
      <c r="AE536" s="17">
        <v>3.8528763986767099E-2</v>
      </c>
      <c r="AF536" s="17"/>
      <c r="AG536" s="17">
        <v>3.3142458830418199E-2</v>
      </c>
      <c r="AH536" s="17">
        <v>5.3462280071925598E-2</v>
      </c>
      <c r="AI536" s="17">
        <v>2.6287384079607401E-2</v>
      </c>
      <c r="AJ536" s="17">
        <v>1.06646263648646E-2</v>
      </c>
      <c r="AK536" s="17"/>
      <c r="AL536" s="17">
        <v>1.6854580201233999E-2</v>
      </c>
      <c r="AM536" s="17">
        <v>1.73526066833413E-2</v>
      </c>
      <c r="AN536" s="17">
        <v>2.64518389271137E-2</v>
      </c>
      <c r="AO536" s="17">
        <v>8.1749371880882299E-2</v>
      </c>
      <c r="AP536" s="17">
        <v>4.8965529694938198E-2</v>
      </c>
      <c r="AQ536" s="17"/>
      <c r="AR536" s="17">
        <v>1.8217264015015E-2</v>
      </c>
      <c r="AS536" s="17">
        <v>2.46549243683254E-2</v>
      </c>
      <c r="AT536" s="17">
        <v>1.9551179705626399E-2</v>
      </c>
      <c r="AU536" s="17">
        <v>2.4780925597487499E-2</v>
      </c>
      <c r="AV536" s="17">
        <v>7.68523277743728E-2</v>
      </c>
      <c r="AW536" s="17"/>
      <c r="AX536" s="17">
        <v>6.9882426007255194E-2</v>
      </c>
      <c r="AY536" s="17">
        <v>1.59000470676414E-2</v>
      </c>
      <c r="AZ536" s="17">
        <v>1.42417457569914E-2</v>
      </c>
      <c r="BA536" s="17">
        <v>1.3971423917435701E-2</v>
      </c>
      <c r="BB536" s="17">
        <v>1.4454159919728199E-2</v>
      </c>
      <c r="BC536" s="17">
        <v>1.2860270361221801E-2</v>
      </c>
      <c r="BD536" s="17"/>
      <c r="BE536" s="17">
        <v>2.6268033926276399E-2</v>
      </c>
      <c r="BF536" s="17">
        <v>5.8649806222051501E-2</v>
      </c>
      <c r="BG536" s="17">
        <v>7.2656468121392605E-4</v>
      </c>
      <c r="BH536" s="17"/>
      <c r="BI536" s="17">
        <v>2.1947210713093902E-2</v>
      </c>
      <c r="BJ536" s="17">
        <v>2.8936480466244401E-2</v>
      </c>
      <c r="BK536" s="17"/>
      <c r="BL536" s="17">
        <v>2.0680926560204399E-2</v>
      </c>
      <c r="BM536" s="17">
        <v>3.5229428667523398E-2</v>
      </c>
      <c r="BN536" s="17">
        <v>3.5333241909689797E-2</v>
      </c>
      <c r="BO536" s="17">
        <v>2.18390007997631E-2</v>
      </c>
      <c r="BP536" s="17">
        <v>3.5033156488282598E-2</v>
      </c>
      <c r="BQ536" s="17"/>
      <c r="BR536" s="17">
        <v>2.0762304615610901E-2</v>
      </c>
      <c r="BS536" s="17">
        <v>3.31393708946685E-2</v>
      </c>
      <c r="BT536" s="17">
        <v>8.7733889500837797E-2</v>
      </c>
      <c r="BU536" s="17">
        <v>7.7698405184544003E-2</v>
      </c>
      <c r="BV536" s="17"/>
      <c r="BW536" s="17">
        <v>3.0177927955854E-2</v>
      </c>
      <c r="BX536" s="17">
        <v>2.2363092081380102E-2</v>
      </c>
      <c r="BY536" s="17">
        <v>3.0228701340619099E-2</v>
      </c>
      <c r="BZ536" s="17">
        <v>2.0209279264847599E-2</v>
      </c>
      <c r="CA536" s="17">
        <v>2.93762348894064E-2</v>
      </c>
      <c r="CB536" s="17"/>
      <c r="CC536" s="17">
        <v>2.9760253838153498E-2</v>
      </c>
      <c r="CD536" s="17">
        <v>2.8670461552251201E-2</v>
      </c>
      <c r="CE536" s="17">
        <v>3.6291932072348598E-2</v>
      </c>
      <c r="CF536" s="17">
        <v>3.69196719492704E-2</v>
      </c>
      <c r="CG536" s="17">
        <v>2.0952821578202701E-2</v>
      </c>
      <c r="CH536" s="17">
        <v>7.0563751130435504E-3</v>
      </c>
      <c r="CI536" s="17">
        <v>2.8584526104560502E-2</v>
      </c>
      <c r="CJ536" s="17">
        <v>2.2097349545793201E-2</v>
      </c>
      <c r="CK536" s="17">
        <v>2.6195039188354301E-2</v>
      </c>
      <c r="CL536" s="17">
        <v>2.55736457651961E-2</v>
      </c>
    </row>
    <row r="537" spans="2:90" x14ac:dyDescent="0.25">
      <c r="B537" t="s">
        <v>304</v>
      </c>
      <c r="C537" s="17">
        <v>9.4077723602933497E-2</v>
      </c>
      <c r="D537" s="17">
        <v>0.106674904438436</v>
      </c>
      <c r="E537" s="17">
        <v>8.2693539282265305E-2</v>
      </c>
      <c r="F537" s="17"/>
      <c r="G537" s="17">
        <v>0.15636122123627999</v>
      </c>
      <c r="H537" s="17">
        <v>0.150970402111091</v>
      </c>
      <c r="I537" s="17">
        <v>0.124444936885933</v>
      </c>
      <c r="J537" s="17">
        <v>6.6520292460972394E-2</v>
      </c>
      <c r="K537" s="17">
        <v>6.0948879790266502E-2</v>
      </c>
      <c r="L537" s="17">
        <v>4.5807902716230101E-2</v>
      </c>
      <c r="M537" s="17"/>
      <c r="N537" s="17">
        <v>0.115834063720002</v>
      </c>
      <c r="O537" s="17">
        <v>7.8113857224932207E-2</v>
      </c>
      <c r="P537" s="17">
        <v>8.5719169839894097E-2</v>
      </c>
      <c r="Q537" s="17">
        <v>9.5179689694680603E-2</v>
      </c>
      <c r="R537" s="17"/>
      <c r="S537" s="17">
        <v>0.11494463489479401</v>
      </c>
      <c r="T537" s="17">
        <v>7.7393315526286893E-2</v>
      </c>
      <c r="U537" s="17">
        <v>8.2842801736140503E-2</v>
      </c>
      <c r="V537" s="17">
        <v>0.101516695515997</v>
      </c>
      <c r="W537" s="17">
        <v>8.9232455690673798E-2</v>
      </c>
      <c r="X537" s="17">
        <v>9.4750005614582494E-2</v>
      </c>
      <c r="Y537" s="17">
        <v>7.5473067893729207E-2</v>
      </c>
      <c r="Z537" s="17">
        <v>8.8320934612407198E-2</v>
      </c>
      <c r="AA537" s="17">
        <v>0.111145612725897</v>
      </c>
      <c r="AB537" s="17"/>
      <c r="AC537" s="17">
        <v>7.2799100234942404E-2</v>
      </c>
      <c r="AD537" s="17">
        <v>0.100224917670257</v>
      </c>
      <c r="AE537" s="17">
        <v>0.10534759284801699</v>
      </c>
      <c r="AF537" s="17"/>
      <c r="AG537" s="17">
        <v>9.2011466119003293E-2</v>
      </c>
      <c r="AH537" s="17">
        <v>0.16614196141533399</v>
      </c>
      <c r="AI537" s="17">
        <v>7.2639675378321902E-2</v>
      </c>
      <c r="AJ537" s="17">
        <v>5.8261691858674802E-2</v>
      </c>
      <c r="AK537" s="17"/>
      <c r="AL537" s="17">
        <v>7.9074585410316603E-2</v>
      </c>
      <c r="AM537" s="17">
        <v>8.3259341285309194E-2</v>
      </c>
      <c r="AN537" s="17">
        <v>0.10016006405632</v>
      </c>
      <c r="AO537" s="17">
        <v>0.15141776468795101</v>
      </c>
      <c r="AP537" s="17">
        <v>0.14605372410433401</v>
      </c>
      <c r="AQ537" s="17"/>
      <c r="AR537" s="17">
        <v>7.0636441175840697E-2</v>
      </c>
      <c r="AS537" s="17">
        <v>9.3118653908698598E-2</v>
      </c>
      <c r="AT537" s="17">
        <v>8.9442006446326799E-2</v>
      </c>
      <c r="AU537" s="17">
        <v>0.100570908080372</v>
      </c>
      <c r="AV537" s="17">
        <v>0.14634030278996901</v>
      </c>
      <c r="AW537" s="17"/>
      <c r="AX537" s="17">
        <v>0.13670539421991201</v>
      </c>
      <c r="AY537" s="17">
        <v>8.9250701281547107E-2</v>
      </c>
      <c r="AZ537" s="17">
        <v>9.6576407882113302E-2</v>
      </c>
      <c r="BA537" s="17">
        <v>5.93975776185671E-2</v>
      </c>
      <c r="BB537" s="17">
        <v>7.9473639922190698E-2</v>
      </c>
      <c r="BC537" s="17">
        <v>7.3304629516126402E-2</v>
      </c>
      <c r="BD537" s="17"/>
      <c r="BE537" s="17">
        <v>9.3859789951029296E-2</v>
      </c>
      <c r="BF537" s="17">
        <v>0.146549516533515</v>
      </c>
      <c r="BG537" s="17">
        <v>4.6669656676985298E-2</v>
      </c>
      <c r="BH537" s="17"/>
      <c r="BI537" s="17">
        <v>8.4208938154820806E-2</v>
      </c>
      <c r="BJ537" s="17">
        <v>9.6583184170741701E-2</v>
      </c>
      <c r="BK537" s="17"/>
      <c r="BL537" s="17">
        <v>7.4781857448173394E-2</v>
      </c>
      <c r="BM537" s="17">
        <v>0.108984263137396</v>
      </c>
      <c r="BN537" s="17">
        <v>0.100556755842382</v>
      </c>
      <c r="BO537" s="17">
        <v>9.8462745657969503E-2</v>
      </c>
      <c r="BP537" s="17">
        <v>0.11692203829745899</v>
      </c>
      <c r="BQ537" s="17"/>
      <c r="BR537" s="17">
        <v>7.5225112412805897E-2</v>
      </c>
      <c r="BS537" s="17">
        <v>0.15737999897725599</v>
      </c>
      <c r="BT537" s="17">
        <v>0.258939163872623</v>
      </c>
      <c r="BU537" s="17">
        <v>0.15888603866568299</v>
      </c>
      <c r="BV537" s="17"/>
      <c r="BW537" s="17">
        <v>8.0912158252220298E-2</v>
      </c>
      <c r="BX537" s="17">
        <v>9.4485025394289296E-2</v>
      </c>
      <c r="BY537" s="17">
        <v>9.6770595124286096E-2</v>
      </c>
      <c r="BZ537" s="17">
        <v>0.100898872441675</v>
      </c>
      <c r="CA537" s="17">
        <v>9.5252114337127602E-2</v>
      </c>
      <c r="CB537" s="17"/>
      <c r="CC537" s="17">
        <v>0.10631670603674299</v>
      </c>
      <c r="CD537" s="17">
        <v>9.9005545325755701E-2</v>
      </c>
      <c r="CE537" s="17">
        <v>9.9744594037841694E-2</v>
      </c>
      <c r="CF537" s="17">
        <v>0.118477333118492</v>
      </c>
      <c r="CG537" s="17">
        <v>0.127035118628015</v>
      </c>
      <c r="CH537" s="17">
        <v>7.9453322889827593E-2</v>
      </c>
      <c r="CI537" s="17">
        <v>7.7861577313192806E-2</v>
      </c>
      <c r="CJ537" s="17">
        <v>6.3414410285350095E-2</v>
      </c>
      <c r="CK537" s="17">
        <v>6.5395611197659007E-2</v>
      </c>
      <c r="CL537" s="17">
        <v>9.5084879315208398E-2</v>
      </c>
    </row>
    <row r="538" spans="2:90" x14ac:dyDescent="0.25">
      <c r="B538" t="s">
        <v>305</v>
      </c>
      <c r="C538" s="17">
        <v>0.37780022945904002</v>
      </c>
      <c r="D538" s="17">
        <v>0.38783766101530398</v>
      </c>
      <c r="E538" s="17">
        <v>0.36961463734924399</v>
      </c>
      <c r="F538" s="17"/>
      <c r="G538" s="17">
        <v>0.28850176801914901</v>
      </c>
      <c r="H538" s="17">
        <v>0.32649978460941798</v>
      </c>
      <c r="I538" s="17">
        <v>0.35221570767426302</v>
      </c>
      <c r="J538" s="17">
        <v>0.35965213686212899</v>
      </c>
      <c r="K538" s="17">
        <v>0.40888408096601703</v>
      </c>
      <c r="L538" s="17">
        <v>0.46478747328643</v>
      </c>
      <c r="M538" s="17"/>
      <c r="N538" s="17">
        <v>0.42105018332789101</v>
      </c>
      <c r="O538" s="17">
        <v>0.36647395938257599</v>
      </c>
      <c r="P538" s="17">
        <v>0.33069659243274002</v>
      </c>
      <c r="Q538" s="17">
        <v>0.38073473130899299</v>
      </c>
      <c r="R538" s="17"/>
      <c r="S538" s="17">
        <v>0.28807231538650901</v>
      </c>
      <c r="T538" s="17">
        <v>0.391604851033999</v>
      </c>
      <c r="U538" s="17">
        <v>0.43062959798276101</v>
      </c>
      <c r="V538" s="17">
        <v>0.43125210172199702</v>
      </c>
      <c r="W538" s="17">
        <v>0.45553902063610602</v>
      </c>
      <c r="X538" s="17">
        <v>0.33214759810421102</v>
      </c>
      <c r="Y538" s="17">
        <v>0.36965981701869</v>
      </c>
      <c r="Z538" s="17">
        <v>0.39017531872609101</v>
      </c>
      <c r="AA538" s="17">
        <v>0.36861796584086998</v>
      </c>
      <c r="AB538" s="17"/>
      <c r="AC538" s="17">
        <v>0.36576930869114899</v>
      </c>
      <c r="AD538" s="17">
        <v>0.41311359021045602</v>
      </c>
      <c r="AE538" s="17">
        <v>0.36485241734384</v>
      </c>
      <c r="AF538" s="17"/>
      <c r="AG538" s="17">
        <v>0.41946790258843503</v>
      </c>
      <c r="AH538" s="17">
        <v>0.38852950321513102</v>
      </c>
      <c r="AI538" s="17">
        <v>0.449996156434532</v>
      </c>
      <c r="AJ538" s="17">
        <v>0.32009093847992798</v>
      </c>
      <c r="AK538" s="17"/>
      <c r="AL538" s="17">
        <v>0.37321600612743699</v>
      </c>
      <c r="AM538" s="17">
        <v>0.33160221044719801</v>
      </c>
      <c r="AN538" s="17">
        <v>0.41288474915051698</v>
      </c>
      <c r="AO538" s="17">
        <v>0.35648513411381899</v>
      </c>
      <c r="AP538" s="17">
        <v>0.41858450093644001</v>
      </c>
      <c r="AQ538" s="17"/>
      <c r="AR538" s="17">
        <v>0.36464693714086999</v>
      </c>
      <c r="AS538" s="17">
        <v>0.37259830846094399</v>
      </c>
      <c r="AT538" s="17">
        <v>0.37978969764225801</v>
      </c>
      <c r="AU538" s="17">
        <v>0.39690202717204998</v>
      </c>
      <c r="AV538" s="17">
        <v>0.39744818178591301</v>
      </c>
      <c r="AW538" s="17"/>
      <c r="AX538" s="17">
        <v>0.31306881072120601</v>
      </c>
      <c r="AY538" s="17">
        <v>0.36593020262737702</v>
      </c>
      <c r="AZ538" s="17">
        <v>0.34907243053672299</v>
      </c>
      <c r="BA538" s="17">
        <v>0.39233578605735298</v>
      </c>
      <c r="BB538" s="17">
        <v>0.49100874592310101</v>
      </c>
      <c r="BC538" s="17">
        <v>0.50881573304191496</v>
      </c>
      <c r="BD538" s="17"/>
      <c r="BE538" s="17">
        <v>0.35743504703553602</v>
      </c>
      <c r="BF538" s="17">
        <v>0.33564173797739399</v>
      </c>
      <c r="BG538" s="17">
        <v>0.44524194613678703</v>
      </c>
      <c r="BH538" s="17"/>
      <c r="BI538" s="17">
        <v>0.34564731517124098</v>
      </c>
      <c r="BJ538" s="17">
        <v>0.38596312440814501</v>
      </c>
      <c r="BK538" s="17"/>
      <c r="BL538" s="17">
        <v>0.43700193918417701</v>
      </c>
      <c r="BM538" s="17">
        <v>0.34200443035884598</v>
      </c>
      <c r="BN538" s="17">
        <v>0.33974443608937899</v>
      </c>
      <c r="BO538" s="17">
        <v>0.37182483694388802</v>
      </c>
      <c r="BP538" s="17">
        <v>0.32347831565392499</v>
      </c>
      <c r="BQ538" s="17"/>
      <c r="BR538" s="17">
        <v>0.389109973331907</v>
      </c>
      <c r="BS538" s="17">
        <v>0.344310819772639</v>
      </c>
      <c r="BT538" s="17">
        <v>0.33056999747330701</v>
      </c>
      <c r="BU538" s="17">
        <v>0.272765455845633</v>
      </c>
      <c r="BV538" s="17"/>
      <c r="BW538" s="17">
        <v>0.42405273944795402</v>
      </c>
      <c r="BX538" s="17">
        <v>0.38584844241023702</v>
      </c>
      <c r="BY538" s="17">
        <v>0.39795698873032598</v>
      </c>
      <c r="BZ538" s="17">
        <v>0.35255837849774802</v>
      </c>
      <c r="CA538" s="17">
        <v>0.333882311120549</v>
      </c>
      <c r="CB538" s="17"/>
      <c r="CC538" s="17">
        <v>0.33080092982275799</v>
      </c>
      <c r="CD538" s="17">
        <v>0.291495408569862</v>
      </c>
      <c r="CE538" s="17">
        <v>0.32901714321047998</v>
      </c>
      <c r="CF538" s="17">
        <v>0.29773943317089102</v>
      </c>
      <c r="CG538" s="17">
        <v>0.393487868142751</v>
      </c>
      <c r="CH538" s="17">
        <v>0.406992615519505</v>
      </c>
      <c r="CI538" s="17">
        <v>0.41471205913030901</v>
      </c>
      <c r="CJ538" s="17">
        <v>0.42043615128805001</v>
      </c>
      <c r="CK538" s="17">
        <v>0.49557551633657598</v>
      </c>
      <c r="CL538" s="17">
        <v>0.44124973517763599</v>
      </c>
    </row>
    <row r="539" spans="2:90" x14ac:dyDescent="0.25">
      <c r="B539" t="s">
        <v>306</v>
      </c>
      <c r="C539" s="17">
        <v>0.28440423243346002</v>
      </c>
      <c r="D539" s="17">
        <v>0.28445327724814801</v>
      </c>
      <c r="E539" s="17">
        <v>0.28372661662087301</v>
      </c>
      <c r="F539" s="17"/>
      <c r="G539" s="17">
        <v>0.25174942142822998</v>
      </c>
      <c r="H539" s="17">
        <v>0.25137403559106802</v>
      </c>
      <c r="I539" s="17">
        <v>0.274493039130767</v>
      </c>
      <c r="J539" s="17">
        <v>0.32993556661448198</v>
      </c>
      <c r="K539" s="17">
        <v>0.25760814504229002</v>
      </c>
      <c r="L539" s="17">
        <v>0.31564883747787498</v>
      </c>
      <c r="M539" s="17"/>
      <c r="N539" s="17">
        <v>0.27787043343010498</v>
      </c>
      <c r="O539" s="17">
        <v>0.29682032268483899</v>
      </c>
      <c r="P539" s="17">
        <v>0.30621238319948701</v>
      </c>
      <c r="Q539" s="17">
        <v>0.26027460355772603</v>
      </c>
      <c r="R539" s="17"/>
      <c r="S539" s="17">
        <v>0.29855017688162599</v>
      </c>
      <c r="T539" s="17">
        <v>0.29717796708833499</v>
      </c>
      <c r="U539" s="17">
        <v>0.30197578436486999</v>
      </c>
      <c r="V539" s="17">
        <v>0.24992714185616299</v>
      </c>
      <c r="W539" s="17">
        <v>0.24604083774016999</v>
      </c>
      <c r="X539" s="17">
        <v>0.30181251271800102</v>
      </c>
      <c r="Y539" s="17">
        <v>0.29914915555493299</v>
      </c>
      <c r="Z539" s="17">
        <v>0.30864847180410798</v>
      </c>
      <c r="AA539" s="17">
        <v>0.25822183491436201</v>
      </c>
      <c r="AB539" s="17"/>
      <c r="AC539" s="17">
        <v>0.30826052566399498</v>
      </c>
      <c r="AD539" s="17">
        <v>0.280247163475984</v>
      </c>
      <c r="AE539" s="17">
        <v>0.24433811074167999</v>
      </c>
      <c r="AF539" s="17"/>
      <c r="AG539" s="17">
        <v>0.28680788557210102</v>
      </c>
      <c r="AH539" s="17">
        <v>0.241864405604583</v>
      </c>
      <c r="AI539" s="17">
        <v>0.27729189481468802</v>
      </c>
      <c r="AJ539" s="17">
        <v>0.33702251694065899</v>
      </c>
      <c r="AK539" s="17"/>
      <c r="AL539" s="17">
        <v>0.294243756325895</v>
      </c>
      <c r="AM539" s="17">
        <v>0.29626868454808403</v>
      </c>
      <c r="AN539" s="17">
        <v>0.27771812771686399</v>
      </c>
      <c r="AO539" s="17">
        <v>0.27339583325339201</v>
      </c>
      <c r="AP539" s="17">
        <v>0.19681644749520599</v>
      </c>
      <c r="AQ539" s="17"/>
      <c r="AR539" s="17">
        <v>0.22126734005795501</v>
      </c>
      <c r="AS539" s="17">
        <v>0.28778996738524298</v>
      </c>
      <c r="AT539" s="17">
        <v>0.30698462481372601</v>
      </c>
      <c r="AU539" s="17">
        <v>0.288145066651739</v>
      </c>
      <c r="AV539" s="17">
        <v>0.25101502157912697</v>
      </c>
      <c r="AW539" s="17"/>
      <c r="AX539" s="17">
        <v>0.26738566866771202</v>
      </c>
      <c r="AY539" s="17">
        <v>0.30441449653538</v>
      </c>
      <c r="AZ539" s="17">
        <v>0.286610268998228</v>
      </c>
      <c r="BA539" s="17">
        <v>0.30164823536473001</v>
      </c>
      <c r="BB539" s="17">
        <v>0.258752054702867</v>
      </c>
      <c r="BC539" s="17">
        <v>0.24089493712613699</v>
      </c>
      <c r="BD539" s="17"/>
      <c r="BE539" s="17">
        <v>0.28972650412436401</v>
      </c>
      <c r="BF539" s="17">
        <v>0.26873773952744101</v>
      </c>
      <c r="BG539" s="17">
        <v>0.29197089661195302</v>
      </c>
      <c r="BH539" s="17"/>
      <c r="BI539" s="17">
        <v>0.28490549034499402</v>
      </c>
      <c r="BJ539" s="17">
        <v>0.28427697443010702</v>
      </c>
      <c r="BK539" s="17"/>
      <c r="BL539" s="17">
        <v>0.29432009764822398</v>
      </c>
      <c r="BM539" s="17">
        <v>0.289835656660409</v>
      </c>
      <c r="BN539" s="17">
        <v>0.22916273244256999</v>
      </c>
      <c r="BO539" s="17">
        <v>0.27335712784560001</v>
      </c>
      <c r="BP539" s="17">
        <v>0.29083734882814899</v>
      </c>
      <c r="BQ539" s="17"/>
      <c r="BR539" s="17">
        <v>0.29263008543083002</v>
      </c>
      <c r="BS539" s="17">
        <v>0.27380317576021501</v>
      </c>
      <c r="BT539" s="17">
        <v>0.186193844844046</v>
      </c>
      <c r="BU539" s="17">
        <v>0.289654413584228</v>
      </c>
      <c r="BV539" s="17"/>
      <c r="BW539" s="17">
        <v>0.277469136527007</v>
      </c>
      <c r="BX539" s="17">
        <v>0.30948504569423202</v>
      </c>
      <c r="BY539" s="17">
        <v>0.279450943747795</v>
      </c>
      <c r="BZ539" s="17">
        <v>0.290563785866778</v>
      </c>
      <c r="CA539" s="17">
        <v>0.267039533011729</v>
      </c>
      <c r="CB539" s="17"/>
      <c r="CC539" s="17">
        <v>0.23313327183346899</v>
      </c>
      <c r="CD539" s="17">
        <v>0.29487850356608297</v>
      </c>
      <c r="CE539" s="17">
        <v>0.302040167517517</v>
      </c>
      <c r="CF539" s="17">
        <v>0.32051912341960098</v>
      </c>
      <c r="CG539" s="17">
        <v>0.24579356388583101</v>
      </c>
      <c r="CH539" s="17">
        <v>0.27470485192266803</v>
      </c>
      <c r="CI539" s="17">
        <v>0.311662938106118</v>
      </c>
      <c r="CJ539" s="17">
        <v>0.33828233677799202</v>
      </c>
      <c r="CK539" s="17">
        <v>0.27191677024188399</v>
      </c>
      <c r="CL539" s="17">
        <v>0.25557550191981698</v>
      </c>
    </row>
    <row r="540" spans="2:90" x14ac:dyDescent="0.25">
      <c r="B540" t="s">
        <v>307</v>
      </c>
      <c r="C540" s="17">
        <v>0.145466650732898</v>
      </c>
      <c r="D540" s="17">
        <v>0.129899665538774</v>
      </c>
      <c r="E540" s="17">
        <v>0.16005889669567799</v>
      </c>
      <c r="F540" s="17"/>
      <c r="G540" s="17">
        <v>0.143814689496018</v>
      </c>
      <c r="H540" s="17">
        <v>0.14033168090954401</v>
      </c>
      <c r="I540" s="17">
        <v>0.15172924099891599</v>
      </c>
      <c r="J540" s="17">
        <v>0.16449678236026299</v>
      </c>
      <c r="K540" s="17">
        <v>0.19323086023901001</v>
      </c>
      <c r="L540" s="17">
        <v>9.9548247795325395E-2</v>
      </c>
      <c r="M540" s="17"/>
      <c r="N540" s="17">
        <v>9.1864312369170503E-2</v>
      </c>
      <c r="O540" s="17">
        <v>0.14583757093048699</v>
      </c>
      <c r="P540" s="17">
        <v>0.19390999637243</v>
      </c>
      <c r="Q540" s="17">
        <v>0.160900384136164</v>
      </c>
      <c r="R540" s="17"/>
      <c r="S540" s="17">
        <v>0.17571899712234301</v>
      </c>
      <c r="T540" s="17">
        <v>0.13011301773422099</v>
      </c>
      <c r="U540" s="17">
        <v>8.4027223283088703E-2</v>
      </c>
      <c r="V540" s="17">
        <v>0.128587585473175</v>
      </c>
      <c r="W540" s="17">
        <v>0.117867095481949</v>
      </c>
      <c r="X540" s="17">
        <v>0.16956005306099101</v>
      </c>
      <c r="Y540" s="17">
        <v>0.152892304875552</v>
      </c>
      <c r="Z540" s="17">
        <v>0.18200464578765299</v>
      </c>
      <c r="AA540" s="17">
        <v>0.17047697163873801</v>
      </c>
      <c r="AB540" s="17"/>
      <c r="AC540" s="17">
        <v>0.17267242536690999</v>
      </c>
      <c r="AD540" s="17">
        <v>0.11734114632489399</v>
      </c>
      <c r="AE540" s="17">
        <v>0.15402418480398</v>
      </c>
      <c r="AF540" s="17"/>
      <c r="AG540" s="17">
        <v>0.119329503099272</v>
      </c>
      <c r="AH540" s="17">
        <v>9.3847599048429597E-2</v>
      </c>
      <c r="AI540" s="17">
        <v>9.4172934404407202E-2</v>
      </c>
      <c r="AJ540" s="17">
        <v>0.23413581169982001</v>
      </c>
      <c r="AK540" s="17"/>
      <c r="AL540" s="17">
        <v>0.17260497456302901</v>
      </c>
      <c r="AM540" s="17">
        <v>0.18285804211058501</v>
      </c>
      <c r="AN540" s="17">
        <v>0.11435004814991299</v>
      </c>
      <c r="AO540" s="17">
        <v>7.8390976177407007E-2</v>
      </c>
      <c r="AP540" s="17">
        <v>9.8341226723900096E-2</v>
      </c>
      <c r="AQ540" s="17"/>
      <c r="AR540" s="17">
        <v>0.19883161141524699</v>
      </c>
      <c r="AS540" s="17">
        <v>0.15084161753452399</v>
      </c>
      <c r="AT540" s="17">
        <v>0.15151243218064001</v>
      </c>
      <c r="AU540" s="17">
        <v>0.12792573023259199</v>
      </c>
      <c r="AV540" s="17">
        <v>8.6460116545802906E-2</v>
      </c>
      <c r="AW540" s="17"/>
      <c r="AX540" s="17">
        <v>0.158981445056153</v>
      </c>
      <c r="AY540" s="17">
        <v>0.14669465765138401</v>
      </c>
      <c r="AZ540" s="17">
        <v>0.17432801773007101</v>
      </c>
      <c r="BA540" s="17">
        <v>0.15386745461822501</v>
      </c>
      <c r="BB540" s="17">
        <v>9.31362349322052E-2</v>
      </c>
      <c r="BC540" s="17">
        <v>9.4308718013356094E-2</v>
      </c>
      <c r="BD540" s="17"/>
      <c r="BE540" s="17">
        <v>0.14994307014262301</v>
      </c>
      <c r="BF540" s="17">
        <v>0.14183807414583499</v>
      </c>
      <c r="BG540" s="17">
        <v>0.14426283534502099</v>
      </c>
      <c r="BH540" s="17"/>
      <c r="BI540" s="17">
        <v>0.18618021649882899</v>
      </c>
      <c r="BJ540" s="17">
        <v>0.135130400731545</v>
      </c>
      <c r="BK540" s="17"/>
      <c r="BL540" s="17">
        <v>0.114771512529748</v>
      </c>
      <c r="BM540" s="17">
        <v>0.16122738179098101</v>
      </c>
      <c r="BN540" s="17">
        <v>0.230218349840806</v>
      </c>
      <c r="BO540" s="17">
        <v>0.16958072671794</v>
      </c>
      <c r="BP540" s="17">
        <v>0.14020358463619001</v>
      </c>
      <c r="BQ540" s="17"/>
      <c r="BR540" s="17">
        <v>0.15293565901772499</v>
      </c>
      <c r="BS540" s="17">
        <v>0.12402029931341201</v>
      </c>
      <c r="BT540" s="17">
        <v>5.2508659214204001E-2</v>
      </c>
      <c r="BU540" s="17">
        <v>0.140715334797163</v>
      </c>
      <c r="BV540" s="17"/>
      <c r="BW540" s="17">
        <v>0.11014958760320701</v>
      </c>
      <c r="BX540" s="17">
        <v>0.123011639271612</v>
      </c>
      <c r="BY540" s="17">
        <v>0.12044901724780201</v>
      </c>
      <c r="BZ540" s="17">
        <v>0.172836061614249</v>
      </c>
      <c r="CA540" s="17">
        <v>0.20061206703901299</v>
      </c>
      <c r="CB540" s="17"/>
      <c r="CC540" s="17">
        <v>0.24630041453038001</v>
      </c>
      <c r="CD540" s="17">
        <v>0.213508683981876</v>
      </c>
      <c r="CE540" s="17">
        <v>0.17472374480946901</v>
      </c>
      <c r="CF540" s="17">
        <v>0.147883975881825</v>
      </c>
      <c r="CG540" s="17">
        <v>0.13363577126394299</v>
      </c>
      <c r="CH540" s="17">
        <v>0.146439826369784</v>
      </c>
      <c r="CI540" s="17">
        <v>9.8248119946199905E-2</v>
      </c>
      <c r="CJ540" s="17">
        <v>0.105481535680171</v>
      </c>
      <c r="CK540" s="17">
        <v>8.5257728992077397E-2</v>
      </c>
      <c r="CL540" s="17">
        <v>8.7078806959377295E-2</v>
      </c>
    </row>
    <row r="541" spans="2:90" x14ac:dyDescent="0.25">
      <c r="B541" t="s">
        <v>163</v>
      </c>
      <c r="C541" s="17">
        <v>7.0729827286056202E-2</v>
      </c>
      <c r="D541" s="17">
        <v>5.2279290894769001E-2</v>
      </c>
      <c r="E541" s="17">
        <v>8.6873768730575701E-2</v>
      </c>
      <c r="F541" s="17"/>
      <c r="G541" s="17">
        <v>7.6009478880936496E-2</v>
      </c>
      <c r="H541" s="17">
        <v>7.0538007148042703E-2</v>
      </c>
      <c r="I541" s="17">
        <v>6.8971164868674106E-2</v>
      </c>
      <c r="J541" s="17">
        <v>7.1453150972165896E-2</v>
      </c>
      <c r="K541" s="17">
        <v>7.05391933948607E-2</v>
      </c>
      <c r="L541" s="17">
        <v>6.9344813623631096E-2</v>
      </c>
      <c r="M541" s="17"/>
      <c r="N541" s="17">
        <v>4.9711350120998803E-2</v>
      </c>
      <c r="O541" s="17">
        <v>9.0004849475118998E-2</v>
      </c>
      <c r="P541" s="17">
        <v>6.1518547749429303E-2</v>
      </c>
      <c r="Q541" s="17">
        <v>8.2554609715591795E-2</v>
      </c>
      <c r="R541" s="17"/>
      <c r="S541" s="17">
        <v>6.7863231176729294E-2</v>
      </c>
      <c r="T541" s="17">
        <v>9.1442493686177406E-2</v>
      </c>
      <c r="U541" s="17">
        <v>7.38745504077752E-2</v>
      </c>
      <c r="V541" s="17">
        <v>6.9016439852622694E-2</v>
      </c>
      <c r="W541" s="17">
        <v>7.03436292771977E-2</v>
      </c>
      <c r="X541" s="17">
        <v>6.7793680336840106E-2</v>
      </c>
      <c r="Y541" s="17">
        <v>7.6769088835728194E-2</v>
      </c>
      <c r="Z541" s="17">
        <v>1.7804557944541301E-2</v>
      </c>
      <c r="AA541" s="17">
        <v>6.4863112962468106E-2</v>
      </c>
      <c r="AB541" s="17"/>
      <c r="AC541" s="17">
        <v>6.3448672224645702E-2</v>
      </c>
      <c r="AD541" s="17">
        <v>5.8930183772024101E-2</v>
      </c>
      <c r="AE541" s="17">
        <v>9.2908930275716006E-2</v>
      </c>
      <c r="AF541" s="17"/>
      <c r="AG541" s="17">
        <v>4.92407837907715E-2</v>
      </c>
      <c r="AH541" s="17">
        <v>5.6154250644596497E-2</v>
      </c>
      <c r="AI541" s="17">
        <v>7.9611954888443096E-2</v>
      </c>
      <c r="AJ541" s="17">
        <v>3.9824414656053499E-2</v>
      </c>
      <c r="AK541" s="17"/>
      <c r="AL541" s="17">
        <v>6.4006097372087595E-2</v>
      </c>
      <c r="AM541" s="17">
        <v>8.86591149254818E-2</v>
      </c>
      <c r="AN541" s="17">
        <v>6.8435171999272307E-2</v>
      </c>
      <c r="AO541" s="17">
        <v>5.8560919886548803E-2</v>
      </c>
      <c r="AP541" s="17">
        <v>9.1238571045181405E-2</v>
      </c>
      <c r="AQ541" s="17"/>
      <c r="AR541" s="17">
        <v>0.12640040619507201</v>
      </c>
      <c r="AS541" s="17">
        <v>7.0996528342264706E-2</v>
      </c>
      <c r="AT541" s="17">
        <v>5.27200592114229E-2</v>
      </c>
      <c r="AU541" s="17">
        <v>6.1675342265758999E-2</v>
      </c>
      <c r="AV541" s="17">
        <v>4.1884049524814997E-2</v>
      </c>
      <c r="AW541" s="17"/>
      <c r="AX541" s="17">
        <v>5.3976255327761798E-2</v>
      </c>
      <c r="AY541" s="17">
        <v>7.7809894836669294E-2</v>
      </c>
      <c r="AZ541" s="17">
        <v>7.9171129095872303E-2</v>
      </c>
      <c r="BA541" s="17">
        <v>7.8779522423689005E-2</v>
      </c>
      <c r="BB541" s="17">
        <v>6.3175164599908504E-2</v>
      </c>
      <c r="BC541" s="17">
        <v>6.9815711941244404E-2</v>
      </c>
      <c r="BD541" s="17"/>
      <c r="BE541" s="17">
        <v>8.2767554820170897E-2</v>
      </c>
      <c r="BF541" s="17">
        <v>4.8583125593762898E-2</v>
      </c>
      <c r="BG541" s="17">
        <v>7.1128100548039794E-2</v>
      </c>
      <c r="BH541" s="17"/>
      <c r="BI541" s="17">
        <v>7.7110829117021107E-2</v>
      </c>
      <c r="BJ541" s="17">
        <v>6.9109835793217403E-2</v>
      </c>
      <c r="BK541" s="17"/>
      <c r="BL541" s="17">
        <v>5.8443666629473298E-2</v>
      </c>
      <c r="BM541" s="17">
        <v>6.2718839384844793E-2</v>
      </c>
      <c r="BN541" s="17">
        <v>6.49844838751725E-2</v>
      </c>
      <c r="BO541" s="17">
        <v>6.49355620348398E-2</v>
      </c>
      <c r="BP541" s="17">
        <v>9.3525556095993598E-2</v>
      </c>
      <c r="BQ541" s="17"/>
      <c r="BR541" s="17">
        <v>6.9336865191120298E-2</v>
      </c>
      <c r="BS541" s="17">
        <v>6.7346335281809805E-2</v>
      </c>
      <c r="BT541" s="17">
        <v>8.4054445094981806E-2</v>
      </c>
      <c r="BU541" s="17">
        <v>6.0280351922748901E-2</v>
      </c>
      <c r="BV541" s="17"/>
      <c r="BW541" s="17">
        <v>7.7238450213758095E-2</v>
      </c>
      <c r="BX541" s="17">
        <v>6.4806755148250003E-2</v>
      </c>
      <c r="BY541" s="17">
        <v>7.5143753809171002E-2</v>
      </c>
      <c r="BZ541" s="17">
        <v>6.2933622314702703E-2</v>
      </c>
      <c r="CA541" s="17">
        <v>7.3837739602174796E-2</v>
      </c>
      <c r="CB541" s="17"/>
      <c r="CC541" s="17">
        <v>5.3688423938496897E-2</v>
      </c>
      <c r="CD541" s="17">
        <v>7.2441397004172403E-2</v>
      </c>
      <c r="CE541" s="17">
        <v>5.8182418352343002E-2</v>
      </c>
      <c r="CF541" s="17">
        <v>7.8460462459920402E-2</v>
      </c>
      <c r="CG541" s="17">
        <v>7.9094856501258304E-2</v>
      </c>
      <c r="CH541" s="17">
        <v>8.5353008185172205E-2</v>
      </c>
      <c r="CI541" s="17">
        <v>6.8930779399619696E-2</v>
      </c>
      <c r="CJ541" s="17">
        <v>5.0288216422643903E-2</v>
      </c>
      <c r="CK541" s="17">
        <v>5.5659334043449901E-2</v>
      </c>
      <c r="CL541" s="17">
        <v>9.5437430862764697E-2</v>
      </c>
    </row>
    <row r="542" spans="2:90" x14ac:dyDescent="0.25"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</row>
    <row r="543" spans="2:90" x14ac:dyDescent="0.25">
      <c r="B543" s="6" t="s">
        <v>335</v>
      </c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</row>
    <row r="544" spans="2:90" x14ac:dyDescent="0.25">
      <c r="B544" s="24" t="s">
        <v>113</v>
      </c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</row>
    <row r="545" spans="2:90" x14ac:dyDescent="0.25">
      <c r="B545" t="s">
        <v>330</v>
      </c>
      <c r="C545" s="17">
        <v>0.33738743467530402</v>
      </c>
      <c r="D545" s="17">
        <v>0.30649376187292798</v>
      </c>
      <c r="E545" s="17">
        <v>0.36775571912134303</v>
      </c>
      <c r="F545" s="17"/>
      <c r="G545" s="17">
        <v>0.19848322847385599</v>
      </c>
      <c r="H545" s="17">
        <v>0.20922501581234801</v>
      </c>
      <c r="I545" s="17">
        <v>0.278393414289136</v>
      </c>
      <c r="J545" s="17">
        <v>0.384371126467763</v>
      </c>
      <c r="K545" s="17">
        <v>0.42954439655941501</v>
      </c>
      <c r="L545" s="17">
        <v>0.43780826013787399</v>
      </c>
      <c r="M545" s="17"/>
      <c r="N545" s="17">
        <v>0.30401611862653399</v>
      </c>
      <c r="O545" s="17">
        <v>0.31682967682497698</v>
      </c>
      <c r="P545" s="17">
        <v>0.39838260346224802</v>
      </c>
      <c r="Q545" s="17">
        <v>0.341067588551423</v>
      </c>
      <c r="R545" s="17"/>
      <c r="S545" s="17">
        <v>0.17619537243356301</v>
      </c>
      <c r="T545" s="17">
        <v>0.40215571791590599</v>
      </c>
      <c r="U545" s="17">
        <v>0.37858393838991999</v>
      </c>
      <c r="V545" s="17">
        <v>0.38452567233590201</v>
      </c>
      <c r="W545" s="17">
        <v>0.37542985029710002</v>
      </c>
      <c r="X545" s="17">
        <v>0.325457021387342</v>
      </c>
      <c r="Y545" s="17">
        <v>0.32868035891365999</v>
      </c>
      <c r="Z545" s="17">
        <v>0.26620014744821102</v>
      </c>
      <c r="AA545" s="17">
        <v>0.39525130292774502</v>
      </c>
      <c r="AB545" s="17"/>
      <c r="AC545" s="17">
        <v>0.42766309394426699</v>
      </c>
      <c r="AD545" s="17">
        <v>0.309382465004374</v>
      </c>
      <c r="AE545" s="17">
        <v>0.24131573536404399</v>
      </c>
      <c r="AF545" s="17"/>
      <c r="AG545" s="17">
        <v>0.37957785019061901</v>
      </c>
      <c r="AH545" s="17">
        <v>0.232748323807215</v>
      </c>
      <c r="AI545" s="17">
        <v>0.36844160841740597</v>
      </c>
      <c r="AJ545" s="17">
        <v>0.42547733581569303</v>
      </c>
      <c r="AK545" s="17"/>
      <c r="AL545" s="17">
        <v>0.36923088056782999</v>
      </c>
      <c r="AM545" s="17">
        <v>0.37254482897862301</v>
      </c>
      <c r="AN545" s="17">
        <v>0.29095890416842801</v>
      </c>
      <c r="AO545" s="17">
        <v>0.223887221232489</v>
      </c>
      <c r="AP545" s="17">
        <v>0.25131424411188102</v>
      </c>
      <c r="AQ545" s="17"/>
      <c r="AR545" s="17">
        <v>0.30757367916733303</v>
      </c>
      <c r="AS545" s="17">
        <v>0.36226285417638399</v>
      </c>
      <c r="AT545" s="17">
        <v>0.35220780684221997</v>
      </c>
      <c r="AU545" s="17">
        <v>0.32800508222170699</v>
      </c>
      <c r="AV545" s="17">
        <v>0.245870985378041</v>
      </c>
      <c r="AW545" s="17"/>
      <c r="AX545" s="17">
        <v>0.20080059528960501</v>
      </c>
      <c r="AY545" s="17">
        <v>0.330468701033024</v>
      </c>
      <c r="AZ545" s="17">
        <v>0.38753093665933003</v>
      </c>
      <c r="BA545" s="17">
        <v>0.39659076520890901</v>
      </c>
      <c r="BB545" s="17">
        <v>0.45296818899447</v>
      </c>
      <c r="BC545" s="17">
        <v>0.41945715436110798</v>
      </c>
      <c r="BD545" s="17"/>
      <c r="BE545" s="17">
        <v>0.300475222703252</v>
      </c>
      <c r="BF545" s="17">
        <v>0.27144411330267498</v>
      </c>
      <c r="BG545" s="17">
        <v>0.44792480042660698</v>
      </c>
      <c r="BH545" s="17"/>
      <c r="BI545" s="17">
        <v>0.41284937303481001</v>
      </c>
      <c r="BJ545" s="17">
        <v>0.31822936178739197</v>
      </c>
      <c r="BK545" s="17"/>
      <c r="BL545" s="17">
        <v>0.39085145036721802</v>
      </c>
      <c r="BM545" s="17">
        <v>0.32696798905811503</v>
      </c>
      <c r="BN545" s="17">
        <v>0.26013130971234799</v>
      </c>
      <c r="BO545" s="17">
        <v>0.345762232585061</v>
      </c>
      <c r="BP545" s="17">
        <v>0.26907366164839802</v>
      </c>
      <c r="BQ545" s="17"/>
      <c r="BR545" s="17">
        <v>0.37104754006712698</v>
      </c>
      <c r="BS545" s="17">
        <v>0.20521866834379901</v>
      </c>
      <c r="BT545" s="17">
        <v>0.117523723170407</v>
      </c>
      <c r="BU545" s="17">
        <v>0.15086204338945999</v>
      </c>
      <c r="BV545" s="17"/>
      <c r="BW545" s="17">
        <v>0.32843295596707101</v>
      </c>
      <c r="BX545" s="17">
        <v>0.32883285993202599</v>
      </c>
      <c r="BY545" s="17">
        <v>0.35076046256321702</v>
      </c>
      <c r="BZ545" s="17">
        <v>0.340058979411344</v>
      </c>
      <c r="CA545" s="17">
        <v>0.345835737434532</v>
      </c>
      <c r="CB545" s="17"/>
      <c r="CC545" s="17">
        <v>0.287359188128539</v>
      </c>
      <c r="CD545" s="17">
        <v>0.31738084889468599</v>
      </c>
      <c r="CE545" s="17">
        <v>0.28164003847515201</v>
      </c>
      <c r="CF545" s="17">
        <v>0.34681692361708799</v>
      </c>
      <c r="CG545" s="17">
        <v>0.31940633369959398</v>
      </c>
      <c r="CH545" s="17">
        <v>0.345192236720408</v>
      </c>
      <c r="CI545" s="17">
        <v>0.35395066166552003</v>
      </c>
      <c r="CJ545" s="17">
        <v>0.44519905101213297</v>
      </c>
      <c r="CK545" s="17">
        <v>0.346251985566567</v>
      </c>
      <c r="CL545" s="17">
        <v>0.37063085530256401</v>
      </c>
    </row>
    <row r="546" spans="2:90" x14ac:dyDescent="0.25">
      <c r="B546" t="s">
        <v>331</v>
      </c>
      <c r="C546" s="17">
        <v>0.319182576782297</v>
      </c>
      <c r="D546" s="17">
        <v>0.333199403302535</v>
      </c>
      <c r="E546" s="17">
        <v>0.30455777877477902</v>
      </c>
      <c r="F546" s="17"/>
      <c r="G546" s="17">
        <v>0.28549074738601199</v>
      </c>
      <c r="H546" s="17">
        <v>0.33254834146012002</v>
      </c>
      <c r="I546" s="17">
        <v>0.34044898499168502</v>
      </c>
      <c r="J546" s="17">
        <v>0.30426841828156198</v>
      </c>
      <c r="K546" s="17">
        <v>0.31161923166480199</v>
      </c>
      <c r="L546" s="17">
        <v>0.32550163929756898</v>
      </c>
      <c r="M546" s="17"/>
      <c r="N546" s="17">
        <v>0.31731688996891</v>
      </c>
      <c r="O546" s="17">
        <v>0.327289928298855</v>
      </c>
      <c r="P546" s="17">
        <v>0.30655272511174497</v>
      </c>
      <c r="Q546" s="17">
        <v>0.32452854433564299</v>
      </c>
      <c r="R546" s="17"/>
      <c r="S546" s="17">
        <v>0.30371147918930802</v>
      </c>
      <c r="T546" s="17">
        <v>0.33947395341804398</v>
      </c>
      <c r="U546" s="17">
        <v>0.31634278487094503</v>
      </c>
      <c r="V546" s="17">
        <v>0.30635439484487398</v>
      </c>
      <c r="W546" s="17">
        <v>0.34716541156235398</v>
      </c>
      <c r="X546" s="17">
        <v>0.337946677097898</v>
      </c>
      <c r="Y546" s="17">
        <v>0.29918856859071102</v>
      </c>
      <c r="Z546" s="17">
        <v>0.33901076272268499</v>
      </c>
      <c r="AA546" s="17">
        <v>0.29952503566032002</v>
      </c>
      <c r="AB546" s="17"/>
      <c r="AC546" s="17">
        <v>0.311309105943116</v>
      </c>
      <c r="AD546" s="17">
        <v>0.342898786252196</v>
      </c>
      <c r="AE546" s="17">
        <v>0.30242393868895601</v>
      </c>
      <c r="AF546" s="17"/>
      <c r="AG546" s="17">
        <v>0.29903159596700002</v>
      </c>
      <c r="AH546" s="17">
        <v>0.343994912105895</v>
      </c>
      <c r="AI546" s="17">
        <v>0.31837418414903501</v>
      </c>
      <c r="AJ546" s="17">
        <v>0.32070958852085302</v>
      </c>
      <c r="AK546" s="17"/>
      <c r="AL546" s="17">
        <v>0.32081094834471902</v>
      </c>
      <c r="AM546" s="17">
        <v>0.32629002191991602</v>
      </c>
      <c r="AN546" s="17">
        <v>0.31879976507581897</v>
      </c>
      <c r="AO546" s="17">
        <v>0.33604096795376098</v>
      </c>
      <c r="AP546" s="17">
        <v>0.28602523766613702</v>
      </c>
      <c r="AQ546" s="17"/>
      <c r="AR546" s="17">
        <v>0.27708150349730798</v>
      </c>
      <c r="AS546" s="17">
        <v>0.32426392772935297</v>
      </c>
      <c r="AT546" s="17">
        <v>0.32050556435508198</v>
      </c>
      <c r="AU546" s="17">
        <v>0.35143916951909598</v>
      </c>
      <c r="AV546" s="17">
        <v>0.29493268800032801</v>
      </c>
      <c r="AW546" s="17"/>
      <c r="AX546" s="17">
        <v>0.31547022734378799</v>
      </c>
      <c r="AY546" s="17">
        <v>0.31880576727101001</v>
      </c>
      <c r="AZ546" s="17">
        <v>0.307096051637198</v>
      </c>
      <c r="BA546" s="17">
        <v>0.34596074080151901</v>
      </c>
      <c r="BB546" s="17">
        <v>0.311600660788447</v>
      </c>
      <c r="BC546" s="17">
        <v>0.28881335285089599</v>
      </c>
      <c r="BD546" s="17"/>
      <c r="BE546" s="17">
        <v>0.31933758836216802</v>
      </c>
      <c r="BF546" s="17">
        <v>0.322760716181548</v>
      </c>
      <c r="BG546" s="17">
        <v>0.31801732158026402</v>
      </c>
      <c r="BH546" s="17"/>
      <c r="BI546" s="17">
        <v>0.29983017905982401</v>
      </c>
      <c r="BJ546" s="17">
        <v>0.32409571119393499</v>
      </c>
      <c r="BK546" s="17"/>
      <c r="BL546" s="17">
        <v>0.325077651148309</v>
      </c>
      <c r="BM546" s="17">
        <v>0.35012601797862503</v>
      </c>
      <c r="BN546" s="17">
        <v>0.35798554331888299</v>
      </c>
      <c r="BO546" s="17">
        <v>0.30450156246434601</v>
      </c>
      <c r="BP546" s="17">
        <v>0.27054685251691402</v>
      </c>
      <c r="BQ546" s="17"/>
      <c r="BR546" s="17">
        <v>0.327944305184524</v>
      </c>
      <c r="BS546" s="17">
        <v>0.32853922757849202</v>
      </c>
      <c r="BT546" s="17">
        <v>0.218350145800176</v>
      </c>
      <c r="BU546" s="17">
        <v>0.27588938126960399</v>
      </c>
      <c r="BV546" s="17"/>
      <c r="BW546" s="17">
        <v>0.31996856165823001</v>
      </c>
      <c r="BX546" s="17">
        <v>0.32924603630031801</v>
      </c>
      <c r="BY546" s="17">
        <v>0.30085258064304299</v>
      </c>
      <c r="BZ546" s="17">
        <v>0.33490000392173203</v>
      </c>
      <c r="CA546" s="17">
        <v>0.30930010684916898</v>
      </c>
      <c r="CB546" s="17"/>
      <c r="CC546" s="17">
        <v>0.34415991826065401</v>
      </c>
      <c r="CD546" s="17">
        <v>0.30456277109526098</v>
      </c>
      <c r="CE546" s="17">
        <v>0.29137241045574303</v>
      </c>
      <c r="CF546" s="17">
        <v>0.280298199826508</v>
      </c>
      <c r="CG546" s="17">
        <v>0.33741133281690899</v>
      </c>
      <c r="CH546" s="17">
        <v>0.35008767216271902</v>
      </c>
      <c r="CI546" s="17">
        <v>0.33691381340244497</v>
      </c>
      <c r="CJ546" s="17">
        <v>0.281101805906257</v>
      </c>
      <c r="CK546" s="17">
        <v>0.33129181487501203</v>
      </c>
      <c r="CL546" s="17">
        <v>0.348264750865871</v>
      </c>
    </row>
    <row r="547" spans="2:90" x14ac:dyDescent="0.25">
      <c r="B547" t="s">
        <v>332</v>
      </c>
      <c r="C547" s="17">
        <v>0.21057008455527601</v>
      </c>
      <c r="D547" s="17">
        <v>0.21933137090827901</v>
      </c>
      <c r="E547" s="17">
        <v>0.202857831866537</v>
      </c>
      <c r="F547" s="17"/>
      <c r="G547" s="17">
        <v>0.25951871353886202</v>
      </c>
      <c r="H547" s="17">
        <v>0.22660124034214299</v>
      </c>
      <c r="I547" s="17">
        <v>0.237610404233284</v>
      </c>
      <c r="J547" s="17">
        <v>0.20466313056034699</v>
      </c>
      <c r="K547" s="17">
        <v>0.18359056872315099</v>
      </c>
      <c r="L547" s="17">
        <v>0.18067884632100101</v>
      </c>
      <c r="M547" s="17"/>
      <c r="N547" s="17">
        <v>0.23149258851120399</v>
      </c>
      <c r="O547" s="17">
        <v>0.22181381380925899</v>
      </c>
      <c r="P547" s="17">
        <v>0.19791389115916799</v>
      </c>
      <c r="Q547" s="17">
        <v>0.185606768431099</v>
      </c>
      <c r="R547" s="17"/>
      <c r="S547" s="17">
        <v>0.27408062579963299</v>
      </c>
      <c r="T547" s="17">
        <v>0.18299381482369201</v>
      </c>
      <c r="U547" s="17">
        <v>0.20719598277356599</v>
      </c>
      <c r="V547" s="17">
        <v>0.17244221747633501</v>
      </c>
      <c r="W547" s="17">
        <v>0.16141039082148101</v>
      </c>
      <c r="X547" s="17">
        <v>0.19729234882491001</v>
      </c>
      <c r="Y547" s="17">
        <v>0.248786971819492</v>
      </c>
      <c r="Z547" s="17">
        <v>0.29725980182529699</v>
      </c>
      <c r="AA547" s="17">
        <v>0.18615349917243301</v>
      </c>
      <c r="AB547" s="17"/>
      <c r="AC547" s="17">
        <v>0.183131839424129</v>
      </c>
      <c r="AD547" s="17">
        <v>0.227248839237394</v>
      </c>
      <c r="AE547" s="17">
        <v>0.24060994471654801</v>
      </c>
      <c r="AF547" s="17"/>
      <c r="AG547" s="17">
        <v>0.21328396130121399</v>
      </c>
      <c r="AH547" s="17">
        <v>0.26256889566685898</v>
      </c>
      <c r="AI547" s="17">
        <v>0.20132921833048401</v>
      </c>
      <c r="AJ547" s="17">
        <v>0.17556186527148199</v>
      </c>
      <c r="AK547" s="17"/>
      <c r="AL547" s="17">
        <v>0.20283364128925499</v>
      </c>
      <c r="AM547" s="17">
        <v>0.17707509131264501</v>
      </c>
      <c r="AN547" s="17">
        <v>0.238016883395754</v>
      </c>
      <c r="AO547" s="17">
        <v>0.25027187068554801</v>
      </c>
      <c r="AP547" s="17">
        <v>0.22906826283281001</v>
      </c>
      <c r="AQ547" s="17"/>
      <c r="AR547" s="17">
        <v>0.20185001053540699</v>
      </c>
      <c r="AS547" s="17">
        <v>0.19846134329183501</v>
      </c>
      <c r="AT547" s="17">
        <v>0.22168929801821199</v>
      </c>
      <c r="AU547" s="17">
        <v>0.207303595187562</v>
      </c>
      <c r="AV547" s="17">
        <v>0.25490418849602797</v>
      </c>
      <c r="AW547" s="17"/>
      <c r="AX547" s="17">
        <v>0.26478374025367402</v>
      </c>
      <c r="AY547" s="17">
        <v>0.220272487214902</v>
      </c>
      <c r="AZ547" s="17">
        <v>0.193213010368536</v>
      </c>
      <c r="BA547" s="17">
        <v>0.178399149243295</v>
      </c>
      <c r="BB547" s="17">
        <v>0.170667845590455</v>
      </c>
      <c r="BC547" s="17">
        <v>0.15366508282851599</v>
      </c>
      <c r="BD547" s="17"/>
      <c r="BE547" s="17">
        <v>0.22853542607199401</v>
      </c>
      <c r="BF547" s="17">
        <v>0.22956092821247601</v>
      </c>
      <c r="BG547" s="17">
        <v>0.17234529764616599</v>
      </c>
      <c r="BH547" s="17"/>
      <c r="BI547" s="17">
        <v>0.19176246414817399</v>
      </c>
      <c r="BJ547" s="17">
        <v>0.21534491237497599</v>
      </c>
      <c r="BK547" s="17"/>
      <c r="BL547" s="17">
        <v>0.190734997066663</v>
      </c>
      <c r="BM547" s="17">
        <v>0.211198822958893</v>
      </c>
      <c r="BN547" s="17">
        <v>0.20436938996408599</v>
      </c>
      <c r="BO547" s="17">
        <v>0.18061652171736101</v>
      </c>
      <c r="BP547" s="17">
        <v>0.26618926605257698</v>
      </c>
      <c r="BQ547" s="17"/>
      <c r="BR547" s="17">
        <v>0.19775846319575099</v>
      </c>
      <c r="BS547" s="17">
        <v>0.25044486313515901</v>
      </c>
      <c r="BT547" s="17">
        <v>0.30179774707929402</v>
      </c>
      <c r="BU547" s="17">
        <v>0.30022163662766699</v>
      </c>
      <c r="BV547" s="17"/>
      <c r="BW547" s="17">
        <v>0.21391572175100099</v>
      </c>
      <c r="BX547" s="17">
        <v>0.22033794446327301</v>
      </c>
      <c r="BY547" s="17">
        <v>0.22376420227655799</v>
      </c>
      <c r="BZ547" s="17">
        <v>0.20227952111418601</v>
      </c>
      <c r="CA547" s="17">
        <v>0.19799136409982099</v>
      </c>
      <c r="CB547" s="17"/>
      <c r="CC547" s="17">
        <v>0.20163881523122601</v>
      </c>
      <c r="CD547" s="17">
        <v>0.20595825940336199</v>
      </c>
      <c r="CE547" s="17">
        <v>0.27312415701376902</v>
      </c>
      <c r="CF547" s="17">
        <v>0.22298593198369701</v>
      </c>
      <c r="CG547" s="17">
        <v>0.189389677655145</v>
      </c>
      <c r="CH547" s="17">
        <v>0.20436785297444901</v>
      </c>
      <c r="CI547" s="17">
        <v>0.190692970902334</v>
      </c>
      <c r="CJ547" s="17">
        <v>0.17416380118956901</v>
      </c>
      <c r="CK547" s="17">
        <v>0.23587172998168801</v>
      </c>
      <c r="CL547" s="17">
        <v>0.21003018349042399</v>
      </c>
    </row>
    <row r="548" spans="2:90" x14ac:dyDescent="0.25">
      <c r="B548" t="s">
        <v>333</v>
      </c>
      <c r="C548" s="17">
        <v>8.8716046025567999E-2</v>
      </c>
      <c r="D548" s="17">
        <v>0.103207622131209</v>
      </c>
      <c r="E548" s="17">
        <v>7.5535765166051302E-2</v>
      </c>
      <c r="F548" s="17"/>
      <c r="G548" s="17">
        <v>0.182945960209494</v>
      </c>
      <c r="H548" s="17">
        <v>0.15969091100951099</v>
      </c>
      <c r="I548" s="17">
        <v>9.7807724562111995E-2</v>
      </c>
      <c r="J548" s="17">
        <v>5.9192209210545702E-2</v>
      </c>
      <c r="K548" s="17">
        <v>4.9281652824713397E-2</v>
      </c>
      <c r="L548" s="17">
        <v>3.6420637295767902E-2</v>
      </c>
      <c r="M548" s="17"/>
      <c r="N548" s="17">
        <v>0.12283640489184</v>
      </c>
      <c r="O548" s="17">
        <v>8.9360543571552695E-2</v>
      </c>
      <c r="P548" s="17">
        <v>6.3342918396450898E-2</v>
      </c>
      <c r="Q548" s="17">
        <v>7.4089134254603603E-2</v>
      </c>
      <c r="R548" s="17"/>
      <c r="S548" s="17">
        <v>0.18571384841824801</v>
      </c>
      <c r="T548" s="17">
        <v>4.6428067896515497E-2</v>
      </c>
      <c r="U548" s="17">
        <v>6.0659519138168E-2</v>
      </c>
      <c r="V548" s="17">
        <v>9.1122291234051106E-2</v>
      </c>
      <c r="W548" s="17">
        <v>7.2226556984305995E-2</v>
      </c>
      <c r="X548" s="17">
        <v>8.6254690385498906E-2</v>
      </c>
      <c r="Y548" s="17">
        <v>7.7558305640489295E-2</v>
      </c>
      <c r="Z548" s="17">
        <v>7.3622058118040096E-2</v>
      </c>
      <c r="AA548" s="17">
        <v>7.1788613964001199E-2</v>
      </c>
      <c r="AB548" s="17"/>
      <c r="AC548" s="17">
        <v>5.5643937243251701E-2</v>
      </c>
      <c r="AD548" s="17">
        <v>8.54693575637233E-2</v>
      </c>
      <c r="AE548" s="17">
        <v>0.12711782231328</v>
      </c>
      <c r="AF548" s="17"/>
      <c r="AG548" s="17">
        <v>8.7678436370436999E-2</v>
      </c>
      <c r="AH548" s="17">
        <v>0.118581717568952</v>
      </c>
      <c r="AI548" s="17">
        <v>6.2975825384856507E-2</v>
      </c>
      <c r="AJ548" s="17">
        <v>6.3473800047616699E-2</v>
      </c>
      <c r="AK548" s="17"/>
      <c r="AL548" s="17">
        <v>4.9092028598278797E-2</v>
      </c>
      <c r="AM548" s="17">
        <v>8.5157873990264601E-2</v>
      </c>
      <c r="AN548" s="17">
        <v>0.11223182349872</v>
      </c>
      <c r="AO548" s="17">
        <v>0.165930924475201</v>
      </c>
      <c r="AP548" s="17">
        <v>0.14767541605641299</v>
      </c>
      <c r="AQ548" s="17"/>
      <c r="AR548" s="17">
        <v>0.101880876893889</v>
      </c>
      <c r="AS548" s="17">
        <v>6.6245510695648699E-2</v>
      </c>
      <c r="AT548" s="17">
        <v>7.4661602789599102E-2</v>
      </c>
      <c r="AU548" s="17">
        <v>9.1777512123998595E-2</v>
      </c>
      <c r="AV548" s="17">
        <v>0.18898491546666599</v>
      </c>
      <c r="AW548" s="17"/>
      <c r="AX548" s="17">
        <v>0.159872381845964</v>
      </c>
      <c r="AY548" s="17">
        <v>9.0075055947542296E-2</v>
      </c>
      <c r="AZ548" s="17">
        <v>6.1846889795102097E-2</v>
      </c>
      <c r="BA548" s="17">
        <v>4.0569513490457502E-2</v>
      </c>
      <c r="BB548" s="17">
        <v>4.3434407766912299E-2</v>
      </c>
      <c r="BC548" s="17">
        <v>8.8751505983687307E-2</v>
      </c>
      <c r="BD548" s="17"/>
      <c r="BE548" s="17">
        <v>9.2255803549555204E-2</v>
      </c>
      <c r="BF548" s="17">
        <v>0.137993543044237</v>
      </c>
      <c r="BG548" s="17">
        <v>3.8314119374579202E-2</v>
      </c>
      <c r="BH548" s="17"/>
      <c r="BI548" s="17">
        <v>5.0600904905269702E-2</v>
      </c>
      <c r="BJ548" s="17">
        <v>9.8392615003122894E-2</v>
      </c>
      <c r="BK548" s="17"/>
      <c r="BL548" s="17">
        <v>7.4468323697468405E-2</v>
      </c>
      <c r="BM548" s="17">
        <v>7.6147060378105605E-2</v>
      </c>
      <c r="BN548" s="17">
        <v>8.3272397563026707E-2</v>
      </c>
      <c r="BO548" s="17">
        <v>9.7816140988509895E-2</v>
      </c>
      <c r="BP548" s="17">
        <v>0.13393984519407601</v>
      </c>
      <c r="BQ548" s="17"/>
      <c r="BR548" s="17">
        <v>6.4371450173960398E-2</v>
      </c>
      <c r="BS548" s="17">
        <v>0.14982783070908201</v>
      </c>
      <c r="BT548" s="17">
        <v>0.296280803233197</v>
      </c>
      <c r="BU548" s="17">
        <v>0.21038076793801799</v>
      </c>
      <c r="BV548" s="17"/>
      <c r="BW548" s="17">
        <v>9.9767801380492904E-2</v>
      </c>
      <c r="BX548" s="17">
        <v>9.4081993526049096E-2</v>
      </c>
      <c r="BY548" s="17">
        <v>8.6589038256006001E-2</v>
      </c>
      <c r="BZ548" s="17">
        <v>7.9461195503499199E-2</v>
      </c>
      <c r="CA548" s="17">
        <v>7.6189617306841997E-2</v>
      </c>
      <c r="CB548" s="17"/>
      <c r="CC548" s="17">
        <v>8.8781435422345803E-2</v>
      </c>
      <c r="CD548" s="17">
        <v>0.103023653206991</v>
      </c>
      <c r="CE548" s="17">
        <v>0.107204367009262</v>
      </c>
      <c r="CF548" s="17">
        <v>9.5036065977735201E-2</v>
      </c>
      <c r="CG548" s="17">
        <v>0.112417054489301</v>
      </c>
      <c r="CH548" s="17">
        <v>5.1243247241458699E-2</v>
      </c>
      <c r="CI548" s="17">
        <v>9.7069715312198698E-2</v>
      </c>
      <c r="CJ548" s="17">
        <v>8.2127908108550501E-2</v>
      </c>
      <c r="CK548" s="17">
        <v>5.9725436819983102E-2</v>
      </c>
      <c r="CL548" s="17">
        <v>5.2045672229985698E-2</v>
      </c>
    </row>
    <row r="549" spans="2:90" x14ac:dyDescent="0.25">
      <c r="B549" t="s">
        <v>163</v>
      </c>
      <c r="C549" s="17">
        <v>4.4143857961554803E-2</v>
      </c>
      <c r="D549" s="17">
        <v>3.7767841785049099E-2</v>
      </c>
      <c r="E549" s="17">
        <v>4.9292905071290097E-2</v>
      </c>
      <c r="F549" s="17"/>
      <c r="G549" s="17">
        <v>7.3561350391776595E-2</v>
      </c>
      <c r="H549" s="17">
        <v>7.1934491375877402E-2</v>
      </c>
      <c r="I549" s="17">
        <v>4.5739471923782499E-2</v>
      </c>
      <c r="J549" s="17">
        <v>4.7505115479782499E-2</v>
      </c>
      <c r="K549" s="17">
        <v>2.59641502279187E-2</v>
      </c>
      <c r="L549" s="17">
        <v>1.9590616947787399E-2</v>
      </c>
      <c r="M549" s="17"/>
      <c r="N549" s="17">
        <v>2.4337998001512401E-2</v>
      </c>
      <c r="O549" s="17">
        <v>4.4706037495356503E-2</v>
      </c>
      <c r="P549" s="17">
        <v>3.3807861870388298E-2</v>
      </c>
      <c r="Q549" s="17">
        <v>7.4707964427231294E-2</v>
      </c>
      <c r="R549" s="17"/>
      <c r="S549" s="17">
        <v>6.0298674159249499E-2</v>
      </c>
      <c r="T549" s="17">
        <v>2.8948445945842099E-2</v>
      </c>
      <c r="U549" s="17">
        <v>3.7217774827400102E-2</v>
      </c>
      <c r="V549" s="17">
        <v>4.5555424108837402E-2</v>
      </c>
      <c r="W549" s="17">
        <v>4.3767790334758701E-2</v>
      </c>
      <c r="X549" s="17">
        <v>5.3049262304351898E-2</v>
      </c>
      <c r="Y549" s="17">
        <v>4.5785795035648003E-2</v>
      </c>
      <c r="Z549" s="17">
        <v>2.3907229885767899E-2</v>
      </c>
      <c r="AA549" s="17">
        <v>4.7281548275501399E-2</v>
      </c>
      <c r="AB549" s="17"/>
      <c r="AC549" s="17">
        <v>2.22520234452354E-2</v>
      </c>
      <c r="AD549" s="17">
        <v>3.5000551942311497E-2</v>
      </c>
      <c r="AE549" s="17">
        <v>8.8532558917170698E-2</v>
      </c>
      <c r="AF549" s="17"/>
      <c r="AG549" s="17">
        <v>2.04281561707302E-2</v>
      </c>
      <c r="AH549" s="17">
        <v>4.2106150851078203E-2</v>
      </c>
      <c r="AI549" s="17">
        <v>4.8879163718218301E-2</v>
      </c>
      <c r="AJ549" s="17">
        <v>1.47774103443557E-2</v>
      </c>
      <c r="AK549" s="17"/>
      <c r="AL549" s="17">
        <v>5.8032501199917097E-2</v>
      </c>
      <c r="AM549" s="17">
        <v>3.8932183798550998E-2</v>
      </c>
      <c r="AN549" s="17">
        <v>3.9992623861279802E-2</v>
      </c>
      <c r="AO549" s="17">
        <v>2.38690156530015E-2</v>
      </c>
      <c r="AP549" s="17">
        <v>8.5916839332759495E-2</v>
      </c>
      <c r="AQ549" s="17"/>
      <c r="AR549" s="17">
        <v>0.111613929906064</v>
      </c>
      <c r="AS549" s="17">
        <v>4.8766364106780098E-2</v>
      </c>
      <c r="AT549" s="17">
        <v>3.0935727994886999E-2</v>
      </c>
      <c r="AU549" s="17">
        <v>2.1474640947636601E-2</v>
      </c>
      <c r="AV549" s="17">
        <v>1.5307222658936999E-2</v>
      </c>
      <c r="AW549" s="17"/>
      <c r="AX549" s="17">
        <v>5.9073055266968898E-2</v>
      </c>
      <c r="AY549" s="17">
        <v>4.0377988533521397E-2</v>
      </c>
      <c r="AZ549" s="17">
        <v>5.0313111539833401E-2</v>
      </c>
      <c r="BA549" s="17">
        <v>3.8479831255820003E-2</v>
      </c>
      <c r="BB549" s="17">
        <v>2.1328896859715799E-2</v>
      </c>
      <c r="BC549" s="17">
        <v>4.9312903975793097E-2</v>
      </c>
      <c r="BD549" s="17"/>
      <c r="BE549" s="17">
        <v>5.9395959313030898E-2</v>
      </c>
      <c r="BF549" s="17">
        <v>3.82406992590631E-2</v>
      </c>
      <c r="BG549" s="17">
        <v>2.33984609723842E-2</v>
      </c>
      <c r="BH549" s="17"/>
      <c r="BI549" s="17">
        <v>4.4957078851921801E-2</v>
      </c>
      <c r="BJ549" s="17">
        <v>4.3937399640574498E-2</v>
      </c>
      <c r="BK549" s="17"/>
      <c r="BL549" s="17">
        <v>1.8867577720341099E-2</v>
      </c>
      <c r="BM549" s="17">
        <v>3.5560109626261598E-2</v>
      </c>
      <c r="BN549" s="17">
        <v>9.4241359441656694E-2</v>
      </c>
      <c r="BO549" s="17">
        <v>7.1303542244722698E-2</v>
      </c>
      <c r="BP549" s="17">
        <v>6.0250374588034103E-2</v>
      </c>
      <c r="BQ549" s="17"/>
      <c r="BR549" s="17">
        <v>3.8878241378636699E-2</v>
      </c>
      <c r="BS549" s="17">
        <v>6.5969410233467002E-2</v>
      </c>
      <c r="BT549" s="17">
        <v>6.6047580716926901E-2</v>
      </c>
      <c r="BU549" s="17">
        <v>6.2646170775250296E-2</v>
      </c>
      <c r="BV549" s="17"/>
      <c r="BW549" s="17">
        <v>3.7914959243205197E-2</v>
      </c>
      <c r="BX549" s="17">
        <v>2.7501165778333898E-2</v>
      </c>
      <c r="BY549" s="17">
        <v>3.8033716261175E-2</v>
      </c>
      <c r="BZ549" s="17">
        <v>4.3300300049238898E-2</v>
      </c>
      <c r="CA549" s="17">
        <v>7.0683174309635596E-2</v>
      </c>
      <c r="CB549" s="17"/>
      <c r="CC549" s="17">
        <v>7.8060642957234597E-2</v>
      </c>
      <c r="CD549" s="17">
        <v>6.9074467399699704E-2</v>
      </c>
      <c r="CE549" s="17">
        <v>4.6659027046073602E-2</v>
      </c>
      <c r="CF549" s="17">
        <v>5.4862878594972797E-2</v>
      </c>
      <c r="CG549" s="17">
        <v>4.1375601339050501E-2</v>
      </c>
      <c r="CH549" s="17">
        <v>4.9108990900965099E-2</v>
      </c>
      <c r="CI549" s="17">
        <v>2.1372838717502202E-2</v>
      </c>
      <c r="CJ549" s="17">
        <v>1.7407433783490502E-2</v>
      </c>
      <c r="CK549" s="17">
        <v>2.68590327567488E-2</v>
      </c>
      <c r="CL549" s="17">
        <v>1.9028538111155398E-2</v>
      </c>
    </row>
    <row r="550" spans="2:90" x14ac:dyDescent="0.25"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</row>
    <row r="551" spans="2:90" x14ac:dyDescent="0.25">
      <c r="B551" s="6" t="s">
        <v>336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</row>
    <row r="552" spans="2:90" x14ac:dyDescent="0.25">
      <c r="B552" s="24" t="s">
        <v>113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</row>
    <row r="553" spans="2:90" x14ac:dyDescent="0.25">
      <c r="B553" t="s">
        <v>330</v>
      </c>
      <c r="C553" s="17">
        <v>0.16551477321307601</v>
      </c>
      <c r="D553" s="17">
        <v>0.14593949781417301</v>
      </c>
      <c r="E553" s="17">
        <v>0.18454904825490701</v>
      </c>
      <c r="F553" s="17"/>
      <c r="G553" s="17">
        <v>0.165620787348363</v>
      </c>
      <c r="H553" s="17">
        <v>0.137905582734309</v>
      </c>
      <c r="I553" s="17">
        <v>0.17529669821827301</v>
      </c>
      <c r="J553" s="17">
        <v>0.18780421458354199</v>
      </c>
      <c r="K553" s="17">
        <v>0.18688496309021499</v>
      </c>
      <c r="L553" s="17">
        <v>0.148301606038022</v>
      </c>
      <c r="M553" s="17"/>
      <c r="N553" s="17">
        <v>0.13731218250731</v>
      </c>
      <c r="O553" s="17">
        <v>0.151504093598087</v>
      </c>
      <c r="P553" s="17">
        <v>0.19754079848768499</v>
      </c>
      <c r="Q553" s="17">
        <v>0.182989468897225</v>
      </c>
      <c r="R553" s="17"/>
      <c r="S553" s="17">
        <v>0.17893020298565901</v>
      </c>
      <c r="T553" s="17">
        <v>0.17046930140736799</v>
      </c>
      <c r="U553" s="17">
        <v>0.167031804192176</v>
      </c>
      <c r="V553" s="17">
        <v>0.17080275099387901</v>
      </c>
      <c r="W553" s="17">
        <v>0.16905310698677001</v>
      </c>
      <c r="X553" s="17">
        <v>0.168861580896802</v>
      </c>
      <c r="Y553" s="17">
        <v>0.16413228146651199</v>
      </c>
      <c r="Z553" s="17">
        <v>0.136361244788131</v>
      </c>
      <c r="AA553" s="17">
        <v>0.144282570004378</v>
      </c>
      <c r="AB553" s="17"/>
      <c r="AC553" s="17">
        <v>0.18072624632567399</v>
      </c>
      <c r="AD553" s="17">
        <v>0.15249372199821901</v>
      </c>
      <c r="AE553" s="17">
        <v>0.16324511527521199</v>
      </c>
      <c r="AF553" s="17"/>
      <c r="AG553" s="17">
        <v>0.15491759538451699</v>
      </c>
      <c r="AH553" s="17">
        <v>0.14228078031611099</v>
      </c>
      <c r="AI553" s="17">
        <v>0.15357920438297001</v>
      </c>
      <c r="AJ553" s="17">
        <v>0.20073260596371301</v>
      </c>
      <c r="AK553" s="17"/>
      <c r="AL553" s="17">
        <v>0.17137207015439601</v>
      </c>
      <c r="AM553" s="17">
        <v>0.183735982358599</v>
      </c>
      <c r="AN553" s="17">
        <v>0.14212261720351499</v>
      </c>
      <c r="AO553" s="17">
        <v>0.150758754808476</v>
      </c>
      <c r="AP553" s="17">
        <v>0.13657407659246101</v>
      </c>
      <c r="AQ553" s="17"/>
      <c r="AR553" s="17">
        <v>0.17217466330724801</v>
      </c>
      <c r="AS553" s="17">
        <v>0.17431221578086001</v>
      </c>
      <c r="AT553" s="17">
        <v>0.17436371402432299</v>
      </c>
      <c r="AU553" s="17">
        <v>0.148500009324081</v>
      </c>
      <c r="AV553" s="17">
        <v>0.11219490785479801</v>
      </c>
      <c r="AW553" s="17"/>
      <c r="AX553" s="17">
        <v>0.17553975126090501</v>
      </c>
      <c r="AY553" s="17">
        <v>0.14902244019734501</v>
      </c>
      <c r="AZ553" s="17">
        <v>0.22828636510664799</v>
      </c>
      <c r="BA553" s="17">
        <v>0.17400200955754599</v>
      </c>
      <c r="BB553" s="17">
        <v>0.100421657777919</v>
      </c>
      <c r="BC553" s="17">
        <v>0.177803264806732</v>
      </c>
      <c r="BD553" s="17"/>
      <c r="BE553" s="17">
        <v>0.160270327068878</v>
      </c>
      <c r="BF553" s="17">
        <v>0.16377608546863501</v>
      </c>
      <c r="BG553" s="17">
        <v>0.175137552370353</v>
      </c>
      <c r="BH553" s="17"/>
      <c r="BI553" s="17">
        <v>0.20010334474806499</v>
      </c>
      <c r="BJ553" s="17">
        <v>0.156733520187224</v>
      </c>
      <c r="BK553" s="17"/>
      <c r="BL553" s="17">
        <v>0.13706222243322699</v>
      </c>
      <c r="BM553" s="17">
        <v>0.166755427492604</v>
      </c>
      <c r="BN553" s="17">
        <v>0.204919674579609</v>
      </c>
      <c r="BO553" s="17">
        <v>0.23594268492669801</v>
      </c>
      <c r="BP553" s="17">
        <v>0.17841368972879201</v>
      </c>
      <c r="BQ553" s="17"/>
      <c r="BR553" s="17">
        <v>0.16400454585798799</v>
      </c>
      <c r="BS553" s="17">
        <v>0.22668982336763799</v>
      </c>
      <c r="BT553" s="17">
        <v>0.12321612897623201</v>
      </c>
      <c r="BU553" s="17">
        <v>0.13616958940451801</v>
      </c>
      <c r="BV553" s="17"/>
      <c r="BW553" s="17">
        <v>0.14793149654586599</v>
      </c>
      <c r="BX553" s="17">
        <v>0.14725461636539</v>
      </c>
      <c r="BY553" s="17">
        <v>0.16735623083648199</v>
      </c>
      <c r="BZ553" s="17">
        <v>0.174089960280673</v>
      </c>
      <c r="CA553" s="17">
        <v>0.19052337917611001</v>
      </c>
      <c r="CB553" s="17"/>
      <c r="CC553" s="17">
        <v>0.203750615683673</v>
      </c>
      <c r="CD553" s="17">
        <v>0.21957691670042401</v>
      </c>
      <c r="CE553" s="17">
        <v>0.155468935256518</v>
      </c>
      <c r="CF553" s="17">
        <v>0.18748481565921499</v>
      </c>
      <c r="CG553" s="17">
        <v>0.18524085372089399</v>
      </c>
      <c r="CH553" s="17">
        <v>0.14720793421613099</v>
      </c>
      <c r="CI553" s="17">
        <v>0.13726995530896499</v>
      </c>
      <c r="CJ553" s="17">
        <v>0.18082141087165901</v>
      </c>
      <c r="CK553" s="17">
        <v>0.122940303923675</v>
      </c>
      <c r="CL553" s="17">
        <v>0.106452107364398</v>
      </c>
    </row>
    <row r="554" spans="2:90" x14ac:dyDescent="0.25">
      <c r="B554" t="s">
        <v>331</v>
      </c>
      <c r="C554" s="17">
        <v>0.274826031412778</v>
      </c>
      <c r="D554" s="17">
        <v>0.273458932136044</v>
      </c>
      <c r="E554" s="17">
        <v>0.27438853101358501</v>
      </c>
      <c r="F554" s="17"/>
      <c r="G554" s="17">
        <v>0.309306523861822</v>
      </c>
      <c r="H554" s="17">
        <v>0.31022782137934202</v>
      </c>
      <c r="I554" s="17">
        <v>0.29236409448636003</v>
      </c>
      <c r="J554" s="17">
        <v>0.26572091494190803</v>
      </c>
      <c r="K554" s="17">
        <v>0.25042641737922899</v>
      </c>
      <c r="L554" s="17">
        <v>0.24447877240263499</v>
      </c>
      <c r="M554" s="17"/>
      <c r="N554" s="17">
        <v>0.261106456607344</v>
      </c>
      <c r="O554" s="17">
        <v>0.29105814858755202</v>
      </c>
      <c r="P554" s="17">
        <v>0.25773701100761798</v>
      </c>
      <c r="Q554" s="17">
        <v>0.289984027104154</v>
      </c>
      <c r="R554" s="17"/>
      <c r="S554" s="17">
        <v>0.32779133280269601</v>
      </c>
      <c r="T554" s="17">
        <v>0.28870915844486</v>
      </c>
      <c r="U554" s="17">
        <v>0.28403773343883998</v>
      </c>
      <c r="V554" s="17">
        <v>0.239673147151414</v>
      </c>
      <c r="W554" s="17">
        <v>0.25315236246292999</v>
      </c>
      <c r="X554" s="17">
        <v>0.223462359406536</v>
      </c>
      <c r="Y554" s="17">
        <v>0.28696908358588902</v>
      </c>
      <c r="Z554" s="17">
        <v>0.23835872465471999</v>
      </c>
      <c r="AA554" s="17">
        <v>0.27635138703284801</v>
      </c>
      <c r="AB554" s="17"/>
      <c r="AC554" s="17">
        <v>0.25579885792457702</v>
      </c>
      <c r="AD554" s="17">
        <v>0.29431697943116403</v>
      </c>
      <c r="AE554" s="17">
        <v>0.270044852374212</v>
      </c>
      <c r="AF554" s="17"/>
      <c r="AG554" s="17">
        <v>0.26058949665789199</v>
      </c>
      <c r="AH554" s="17">
        <v>0.31847664658938102</v>
      </c>
      <c r="AI554" s="17">
        <v>0.29713839606855402</v>
      </c>
      <c r="AJ554" s="17">
        <v>0.26150207276165599</v>
      </c>
      <c r="AK554" s="17"/>
      <c r="AL554" s="17">
        <v>0.276471461467723</v>
      </c>
      <c r="AM554" s="17">
        <v>0.28674810070979201</v>
      </c>
      <c r="AN554" s="17">
        <v>0.28406869647766603</v>
      </c>
      <c r="AO554" s="17">
        <v>0.29919979251848999</v>
      </c>
      <c r="AP554" s="17">
        <v>0.30541614308454401</v>
      </c>
      <c r="AQ554" s="17"/>
      <c r="AR554" s="17">
        <v>0.25281474751739202</v>
      </c>
      <c r="AS554" s="17">
        <v>0.29148388124414798</v>
      </c>
      <c r="AT554" s="17">
        <v>0.27741268790543899</v>
      </c>
      <c r="AU554" s="17">
        <v>0.28186191912826902</v>
      </c>
      <c r="AV554" s="17">
        <v>0.26185314656738001</v>
      </c>
      <c r="AW554" s="17"/>
      <c r="AX554" s="17">
        <v>0.33457601777239099</v>
      </c>
      <c r="AY554" s="17">
        <v>0.27901009790473602</v>
      </c>
      <c r="AZ554" s="17">
        <v>0.25547888232629801</v>
      </c>
      <c r="BA554" s="17">
        <v>0.263387491151303</v>
      </c>
      <c r="BB554" s="17">
        <v>0.21317347833988101</v>
      </c>
      <c r="BC554" s="17">
        <v>0.20789509203131301</v>
      </c>
      <c r="BD554" s="17"/>
      <c r="BE554" s="17">
        <v>0.28976651032518402</v>
      </c>
      <c r="BF554" s="17">
        <v>0.28681194082288403</v>
      </c>
      <c r="BG554" s="17">
        <v>0.246028860047078</v>
      </c>
      <c r="BH554" s="17"/>
      <c r="BI554" s="17">
        <v>0.291475253689223</v>
      </c>
      <c r="BJ554" s="17">
        <v>0.27059917187493299</v>
      </c>
      <c r="BK554" s="17"/>
      <c r="BL554" s="17">
        <v>0.26342210597233601</v>
      </c>
      <c r="BM554" s="17">
        <v>0.26782745839643401</v>
      </c>
      <c r="BN554" s="17">
        <v>0.263365226217535</v>
      </c>
      <c r="BO554" s="17">
        <v>0.29176068197467098</v>
      </c>
      <c r="BP554" s="17">
        <v>0.311028073868789</v>
      </c>
      <c r="BQ554" s="17"/>
      <c r="BR554" s="17">
        <v>0.26612517535076302</v>
      </c>
      <c r="BS554" s="17">
        <v>0.33754779599669199</v>
      </c>
      <c r="BT554" s="17">
        <v>0.31871402366549101</v>
      </c>
      <c r="BU554" s="17">
        <v>0.31222254915596098</v>
      </c>
      <c r="BV554" s="17"/>
      <c r="BW554" s="17">
        <v>0.28922927606563698</v>
      </c>
      <c r="BX554" s="17">
        <v>0.281137305030145</v>
      </c>
      <c r="BY554" s="17">
        <v>0.27637278485106098</v>
      </c>
      <c r="BZ554" s="17">
        <v>0.26440283983327101</v>
      </c>
      <c r="CA554" s="17">
        <v>0.26281858495965499</v>
      </c>
      <c r="CB554" s="17"/>
      <c r="CC554" s="17">
        <v>0.28657064229240498</v>
      </c>
      <c r="CD554" s="17">
        <v>0.25046407416052902</v>
      </c>
      <c r="CE554" s="17">
        <v>0.28836766729186902</v>
      </c>
      <c r="CF554" s="17">
        <v>0.27954703453412499</v>
      </c>
      <c r="CG554" s="17">
        <v>0.276070647495405</v>
      </c>
      <c r="CH554" s="17">
        <v>0.29269462729769702</v>
      </c>
      <c r="CI554" s="17">
        <v>0.26281704346082901</v>
      </c>
      <c r="CJ554" s="17">
        <v>0.28621761112164401</v>
      </c>
      <c r="CK554" s="17">
        <v>0.23291170650961601</v>
      </c>
      <c r="CL554" s="17">
        <v>0.28171291439670698</v>
      </c>
    </row>
    <row r="555" spans="2:90" x14ac:dyDescent="0.25">
      <c r="B555" t="s">
        <v>332</v>
      </c>
      <c r="C555" s="17">
        <v>0.26019407662675498</v>
      </c>
      <c r="D555" s="17">
        <v>0.27952581761402201</v>
      </c>
      <c r="E555" s="17">
        <v>0.24282220292545301</v>
      </c>
      <c r="F555" s="17"/>
      <c r="G555" s="17">
        <v>0.26191701144843799</v>
      </c>
      <c r="H555" s="17">
        <v>0.24614426954129301</v>
      </c>
      <c r="I555" s="17">
        <v>0.22711205568131701</v>
      </c>
      <c r="J555" s="17">
        <v>0.271788161962913</v>
      </c>
      <c r="K555" s="17">
        <v>0.25724098808229601</v>
      </c>
      <c r="L555" s="17">
        <v>0.28643724153253303</v>
      </c>
      <c r="M555" s="17"/>
      <c r="N555" s="17">
        <v>0.289654902631657</v>
      </c>
      <c r="O555" s="17">
        <v>0.25279674100968702</v>
      </c>
      <c r="P555" s="17">
        <v>0.26933599066488401</v>
      </c>
      <c r="Q555" s="17">
        <v>0.22737486090338899</v>
      </c>
      <c r="R555" s="17"/>
      <c r="S555" s="17">
        <v>0.22921873233895901</v>
      </c>
      <c r="T555" s="17">
        <v>0.283239733668458</v>
      </c>
      <c r="U555" s="17">
        <v>0.28248578323967399</v>
      </c>
      <c r="V555" s="17">
        <v>0.25833188839909599</v>
      </c>
      <c r="W555" s="17">
        <v>0.20567720219580499</v>
      </c>
      <c r="X555" s="17">
        <v>0.28410106673831598</v>
      </c>
      <c r="Y555" s="17">
        <v>0.25423312938392501</v>
      </c>
      <c r="Z555" s="17">
        <v>0.28554149976321702</v>
      </c>
      <c r="AA555" s="17">
        <v>0.26475168312365899</v>
      </c>
      <c r="AB555" s="17"/>
      <c r="AC555" s="17">
        <v>0.26583493411342801</v>
      </c>
      <c r="AD555" s="17">
        <v>0.27447008281848201</v>
      </c>
      <c r="AE555" s="17">
        <v>0.22222104145316701</v>
      </c>
      <c r="AF555" s="17"/>
      <c r="AG555" s="17">
        <v>0.26426157758327701</v>
      </c>
      <c r="AH555" s="17">
        <v>0.25191699140789803</v>
      </c>
      <c r="AI555" s="17">
        <v>0.26639213005540802</v>
      </c>
      <c r="AJ555" s="17">
        <v>0.266925661862639</v>
      </c>
      <c r="AK555" s="17"/>
      <c r="AL555" s="17">
        <v>0.2435373972165</v>
      </c>
      <c r="AM555" s="17">
        <v>0.240583043633432</v>
      </c>
      <c r="AN555" s="17">
        <v>0.28549575558748502</v>
      </c>
      <c r="AO555" s="17">
        <v>0.24102008868603</v>
      </c>
      <c r="AP555" s="17">
        <v>0.273026303520504</v>
      </c>
      <c r="AQ555" s="17"/>
      <c r="AR555" s="17">
        <v>0.20671368261022199</v>
      </c>
      <c r="AS555" s="17">
        <v>0.26143819830830001</v>
      </c>
      <c r="AT555" s="17">
        <v>0.26782162353275302</v>
      </c>
      <c r="AU555" s="17">
        <v>0.280940457727342</v>
      </c>
      <c r="AV555" s="17">
        <v>0.28849132364108998</v>
      </c>
      <c r="AW555" s="17"/>
      <c r="AX555" s="17">
        <v>0.246363176023389</v>
      </c>
      <c r="AY555" s="17">
        <v>0.26011998105593198</v>
      </c>
      <c r="AZ555" s="17">
        <v>0.23715638367354999</v>
      </c>
      <c r="BA555" s="17">
        <v>0.27113316710280899</v>
      </c>
      <c r="BB555" s="17">
        <v>0.287656964066829</v>
      </c>
      <c r="BC555" s="17">
        <v>0.28258128909732799</v>
      </c>
      <c r="BD555" s="17"/>
      <c r="BE555" s="17">
        <v>0.25269330379222199</v>
      </c>
      <c r="BF555" s="17">
        <v>0.25776293965236002</v>
      </c>
      <c r="BG555" s="17">
        <v>0.27494557274644099</v>
      </c>
      <c r="BH555" s="17"/>
      <c r="BI555" s="17">
        <v>0.27209373485420801</v>
      </c>
      <c r="BJ555" s="17">
        <v>0.25717302356850003</v>
      </c>
      <c r="BK555" s="17"/>
      <c r="BL555" s="17">
        <v>0.266567905392181</v>
      </c>
      <c r="BM555" s="17">
        <v>0.28508290025217597</v>
      </c>
      <c r="BN555" s="17">
        <v>0.25137730315055701</v>
      </c>
      <c r="BO555" s="17">
        <v>0.217051160051321</v>
      </c>
      <c r="BP555" s="17">
        <v>0.24905053949504799</v>
      </c>
      <c r="BQ555" s="17"/>
      <c r="BR555" s="17">
        <v>0.26641460963727098</v>
      </c>
      <c r="BS555" s="17">
        <v>0.20235453799925901</v>
      </c>
      <c r="BT555" s="17">
        <v>0.24446445918422599</v>
      </c>
      <c r="BU555" s="17">
        <v>0.24410821682542599</v>
      </c>
      <c r="BV555" s="17"/>
      <c r="BW555" s="17">
        <v>0.27543738564268899</v>
      </c>
      <c r="BX555" s="17">
        <v>0.28096413432081402</v>
      </c>
      <c r="BY555" s="17">
        <v>0.25160259822200398</v>
      </c>
      <c r="BZ555" s="17">
        <v>0.26771309719136599</v>
      </c>
      <c r="CA555" s="17">
        <v>0.225593142752153</v>
      </c>
      <c r="CB555" s="17"/>
      <c r="CC555" s="17">
        <v>0.20585067670639201</v>
      </c>
      <c r="CD555" s="17">
        <v>0.23670591571016</v>
      </c>
      <c r="CE555" s="17">
        <v>0.26892819185862699</v>
      </c>
      <c r="CF555" s="17">
        <v>0.23343864647659801</v>
      </c>
      <c r="CG555" s="17">
        <v>0.27472873497393102</v>
      </c>
      <c r="CH555" s="17">
        <v>0.26132084565052899</v>
      </c>
      <c r="CI555" s="17">
        <v>0.28401875472050297</v>
      </c>
      <c r="CJ555" s="17">
        <v>0.252786007633301</v>
      </c>
      <c r="CK555" s="17">
        <v>0.275388593329358</v>
      </c>
      <c r="CL555" s="17">
        <v>0.31385798077257099</v>
      </c>
    </row>
    <row r="556" spans="2:90" x14ac:dyDescent="0.25">
      <c r="B556" t="s">
        <v>333</v>
      </c>
      <c r="C556" s="17">
        <v>0.23705355654280599</v>
      </c>
      <c r="D556" s="17">
        <v>0.24891015489603699</v>
      </c>
      <c r="E556" s="17">
        <v>0.226978931482612</v>
      </c>
      <c r="F556" s="17"/>
      <c r="G556" s="17">
        <v>0.18498229349651599</v>
      </c>
      <c r="H556" s="17">
        <v>0.23145239445629201</v>
      </c>
      <c r="I556" s="17">
        <v>0.23179795266908401</v>
      </c>
      <c r="J556" s="17">
        <v>0.21380707116554901</v>
      </c>
      <c r="K556" s="17">
        <v>0.245586752185039</v>
      </c>
      <c r="L556" s="17">
        <v>0.27891023470770299</v>
      </c>
      <c r="M556" s="17"/>
      <c r="N556" s="17">
        <v>0.27725864987756599</v>
      </c>
      <c r="O556" s="17">
        <v>0.23655940398199801</v>
      </c>
      <c r="P556" s="17">
        <v>0.223515284839649</v>
      </c>
      <c r="Q556" s="17">
        <v>0.20295952913124399</v>
      </c>
      <c r="R556" s="17"/>
      <c r="S556" s="17">
        <v>0.188475162909535</v>
      </c>
      <c r="T556" s="17">
        <v>0.21069302015196201</v>
      </c>
      <c r="U556" s="17">
        <v>0.22479635169084999</v>
      </c>
      <c r="V556" s="17">
        <v>0.26392087948436699</v>
      </c>
      <c r="W556" s="17">
        <v>0.32007474084214099</v>
      </c>
      <c r="X556" s="17">
        <v>0.24733788156928099</v>
      </c>
      <c r="Y556" s="17">
        <v>0.226683214188484</v>
      </c>
      <c r="Z556" s="17">
        <v>0.30416911202219998</v>
      </c>
      <c r="AA556" s="17">
        <v>0.235015790399074</v>
      </c>
      <c r="AB556" s="17"/>
      <c r="AC556" s="17">
        <v>0.25566114975332299</v>
      </c>
      <c r="AD556" s="17">
        <v>0.22655340047202899</v>
      </c>
      <c r="AE556" s="17">
        <v>0.23010904248820199</v>
      </c>
      <c r="AF556" s="17"/>
      <c r="AG556" s="17">
        <v>0.270847526261489</v>
      </c>
      <c r="AH556" s="17">
        <v>0.23477334026761901</v>
      </c>
      <c r="AI556" s="17">
        <v>0.224055934914349</v>
      </c>
      <c r="AJ556" s="17">
        <v>0.23594045245998099</v>
      </c>
      <c r="AK556" s="17"/>
      <c r="AL556" s="17">
        <v>0.22425342270870599</v>
      </c>
      <c r="AM556" s="17">
        <v>0.22718707175398101</v>
      </c>
      <c r="AN556" s="17">
        <v>0.237139735629116</v>
      </c>
      <c r="AO556" s="17">
        <v>0.27224189672166699</v>
      </c>
      <c r="AP556" s="17">
        <v>0.25353820639630398</v>
      </c>
      <c r="AQ556" s="17"/>
      <c r="AR556" s="17">
        <v>0.21845321110929899</v>
      </c>
      <c r="AS556" s="17">
        <v>0.210698889991391</v>
      </c>
      <c r="AT556" s="17">
        <v>0.23810510842068899</v>
      </c>
      <c r="AU556" s="17">
        <v>0.25574849969319702</v>
      </c>
      <c r="AV556" s="17">
        <v>0.30726888089694498</v>
      </c>
      <c r="AW556" s="17"/>
      <c r="AX556" s="17">
        <v>0.17948737747773499</v>
      </c>
      <c r="AY556" s="17">
        <v>0.25123502802421799</v>
      </c>
      <c r="AZ556" s="17">
        <v>0.20920465921525699</v>
      </c>
      <c r="BA556" s="17">
        <v>0.23535907333370901</v>
      </c>
      <c r="BB556" s="17">
        <v>0.33801126644184498</v>
      </c>
      <c r="BC556" s="17">
        <v>0.26252830059996701</v>
      </c>
      <c r="BD556" s="17"/>
      <c r="BE556" s="17">
        <v>0.21649115774516201</v>
      </c>
      <c r="BF556" s="17">
        <v>0.23914550702089399</v>
      </c>
      <c r="BG556" s="17">
        <v>0.26077489846093599</v>
      </c>
      <c r="BH556" s="17"/>
      <c r="BI556" s="17">
        <v>0.17214802559624001</v>
      </c>
      <c r="BJ556" s="17">
        <v>0.25353159725757102</v>
      </c>
      <c r="BK556" s="17"/>
      <c r="BL556" s="17">
        <v>0.28875578533347301</v>
      </c>
      <c r="BM556" s="17">
        <v>0.22188648594808999</v>
      </c>
      <c r="BN556" s="17">
        <v>0.19027384959485499</v>
      </c>
      <c r="BO556" s="17">
        <v>0.18110501438542201</v>
      </c>
      <c r="BP556" s="17">
        <v>0.19487620070616299</v>
      </c>
      <c r="BQ556" s="17"/>
      <c r="BR556" s="17">
        <v>0.243761869044261</v>
      </c>
      <c r="BS556" s="17">
        <v>0.15398529271605599</v>
      </c>
      <c r="BT556" s="17">
        <v>0.24176927799390499</v>
      </c>
      <c r="BU556" s="17">
        <v>0.24463057878174099</v>
      </c>
      <c r="BV556" s="17"/>
      <c r="BW556" s="17">
        <v>0.224323391438428</v>
      </c>
      <c r="BX556" s="17">
        <v>0.24310082334750399</v>
      </c>
      <c r="BY556" s="17">
        <v>0.246800583577031</v>
      </c>
      <c r="BZ556" s="17">
        <v>0.23539423406091201</v>
      </c>
      <c r="CA556" s="17">
        <v>0.23699512168828299</v>
      </c>
      <c r="CB556" s="17"/>
      <c r="CC556" s="17">
        <v>0.22185906516451001</v>
      </c>
      <c r="CD556" s="17">
        <v>0.20781847887284099</v>
      </c>
      <c r="CE556" s="17">
        <v>0.22622072758828299</v>
      </c>
      <c r="CF556" s="17">
        <v>0.24173788071046001</v>
      </c>
      <c r="CG556" s="17">
        <v>0.202565107085864</v>
      </c>
      <c r="CH556" s="17">
        <v>0.215078566779905</v>
      </c>
      <c r="CI556" s="17">
        <v>0.260513897287038</v>
      </c>
      <c r="CJ556" s="17">
        <v>0.25198999509352898</v>
      </c>
      <c r="CK556" s="17">
        <v>0.32152411350409799</v>
      </c>
      <c r="CL556" s="17">
        <v>0.25123600441208399</v>
      </c>
    </row>
    <row r="557" spans="2:90" x14ac:dyDescent="0.25">
      <c r="B557" t="s">
        <v>163</v>
      </c>
      <c r="C557" s="17">
        <v>6.2411562204583999E-2</v>
      </c>
      <c r="D557" s="17">
        <v>5.2165597539723899E-2</v>
      </c>
      <c r="E557" s="17">
        <v>7.1261286323443807E-2</v>
      </c>
      <c r="F557" s="17"/>
      <c r="G557" s="17">
        <v>7.8173383844861097E-2</v>
      </c>
      <c r="H557" s="17">
        <v>7.4269931888764601E-2</v>
      </c>
      <c r="I557" s="17">
        <v>7.3429198944967494E-2</v>
      </c>
      <c r="J557" s="17">
        <v>6.0879637346087902E-2</v>
      </c>
      <c r="K557" s="17">
        <v>5.98608792632205E-2</v>
      </c>
      <c r="L557" s="17">
        <v>4.1872145319106401E-2</v>
      </c>
      <c r="M557" s="17"/>
      <c r="N557" s="17">
        <v>3.4667808376123301E-2</v>
      </c>
      <c r="O557" s="17">
        <v>6.8081612822676094E-2</v>
      </c>
      <c r="P557" s="17">
        <v>5.1870915000164101E-2</v>
      </c>
      <c r="Q557" s="17">
        <v>9.6692113963986803E-2</v>
      </c>
      <c r="R557" s="17"/>
      <c r="S557" s="17">
        <v>7.5584568963152299E-2</v>
      </c>
      <c r="T557" s="17">
        <v>4.6888786327353001E-2</v>
      </c>
      <c r="U557" s="17">
        <v>4.16483274384606E-2</v>
      </c>
      <c r="V557" s="17">
        <v>6.7271333971244698E-2</v>
      </c>
      <c r="W557" s="17">
        <v>5.2042587512353598E-2</v>
      </c>
      <c r="X557" s="17">
        <v>7.6237111389065096E-2</v>
      </c>
      <c r="Y557" s="17">
        <v>6.7982291375190906E-2</v>
      </c>
      <c r="Z557" s="17">
        <v>3.55694187717321E-2</v>
      </c>
      <c r="AA557" s="17">
        <v>7.9598569440041095E-2</v>
      </c>
      <c r="AB557" s="17"/>
      <c r="AC557" s="17">
        <v>4.1978811882998297E-2</v>
      </c>
      <c r="AD557" s="17">
        <v>5.2165815280105797E-2</v>
      </c>
      <c r="AE557" s="17">
        <v>0.114379948409206</v>
      </c>
      <c r="AF557" s="17"/>
      <c r="AG557" s="17">
        <v>4.9383804112825502E-2</v>
      </c>
      <c r="AH557" s="17">
        <v>5.25522414189908E-2</v>
      </c>
      <c r="AI557" s="17">
        <v>5.88343345787192E-2</v>
      </c>
      <c r="AJ557" s="17">
        <v>3.4899206952010403E-2</v>
      </c>
      <c r="AK557" s="17"/>
      <c r="AL557" s="17">
        <v>8.4365648452675093E-2</v>
      </c>
      <c r="AM557" s="17">
        <v>6.17458015441966E-2</v>
      </c>
      <c r="AN557" s="17">
        <v>5.1173195102218003E-2</v>
      </c>
      <c r="AO557" s="17">
        <v>3.6779467265336298E-2</v>
      </c>
      <c r="AP557" s="17">
        <v>3.1445270406186797E-2</v>
      </c>
      <c r="AQ557" s="17"/>
      <c r="AR557" s="17">
        <v>0.14984369545584</v>
      </c>
      <c r="AS557" s="17">
        <v>6.20668146753003E-2</v>
      </c>
      <c r="AT557" s="17">
        <v>4.2296866116796998E-2</v>
      </c>
      <c r="AU557" s="17">
        <v>3.2949114127110803E-2</v>
      </c>
      <c r="AV557" s="17">
        <v>3.01917410397862E-2</v>
      </c>
      <c r="AW557" s="17"/>
      <c r="AX557" s="17">
        <v>6.4033677465580405E-2</v>
      </c>
      <c r="AY557" s="17">
        <v>6.06124528177686E-2</v>
      </c>
      <c r="AZ557" s="17">
        <v>6.9873709678246396E-2</v>
      </c>
      <c r="BA557" s="17">
        <v>5.6118258854633701E-2</v>
      </c>
      <c r="BB557" s="17">
        <v>6.0736633373525403E-2</v>
      </c>
      <c r="BC557" s="17">
        <v>6.9192053464659703E-2</v>
      </c>
      <c r="BD557" s="17"/>
      <c r="BE557" s="17">
        <v>8.0778701068554198E-2</v>
      </c>
      <c r="BF557" s="17">
        <v>5.2503527035227301E-2</v>
      </c>
      <c r="BG557" s="17">
        <v>4.3113116375192002E-2</v>
      </c>
      <c r="BH557" s="17"/>
      <c r="BI557" s="17">
        <v>6.4179641112264499E-2</v>
      </c>
      <c r="BJ557" s="17">
        <v>6.1962687111771698E-2</v>
      </c>
      <c r="BK557" s="17"/>
      <c r="BL557" s="17">
        <v>4.4191980868783502E-2</v>
      </c>
      <c r="BM557" s="17">
        <v>5.8447727910695801E-2</v>
      </c>
      <c r="BN557" s="17">
        <v>9.0063946457444602E-2</v>
      </c>
      <c r="BO557" s="17">
        <v>7.4140458661887801E-2</v>
      </c>
      <c r="BP557" s="17">
        <v>6.6631496201208104E-2</v>
      </c>
      <c r="BQ557" s="17"/>
      <c r="BR557" s="17">
        <v>5.9693800109717997E-2</v>
      </c>
      <c r="BS557" s="17">
        <v>7.9422549920355204E-2</v>
      </c>
      <c r="BT557" s="17">
        <v>7.1836110180145907E-2</v>
      </c>
      <c r="BU557" s="17">
        <v>6.2869065832353799E-2</v>
      </c>
      <c r="BV557" s="17"/>
      <c r="BW557" s="17">
        <v>6.3078450307379297E-2</v>
      </c>
      <c r="BX557" s="17">
        <v>4.75431209361468E-2</v>
      </c>
      <c r="BY557" s="17">
        <v>5.7867802513421697E-2</v>
      </c>
      <c r="BZ557" s="17">
        <v>5.8399868633778898E-2</v>
      </c>
      <c r="CA557" s="17">
        <v>8.4069771423799997E-2</v>
      </c>
      <c r="CB557" s="17"/>
      <c r="CC557" s="17">
        <v>8.19690001530195E-2</v>
      </c>
      <c r="CD557" s="17">
        <v>8.5434614556045396E-2</v>
      </c>
      <c r="CE557" s="17">
        <v>6.1014478004703401E-2</v>
      </c>
      <c r="CF557" s="17">
        <v>5.7791622619602898E-2</v>
      </c>
      <c r="CG557" s="17">
        <v>6.1394656723905303E-2</v>
      </c>
      <c r="CH557" s="17">
        <v>8.3698026055737798E-2</v>
      </c>
      <c r="CI557" s="17">
        <v>5.5380349222663397E-2</v>
      </c>
      <c r="CJ557" s="17">
        <v>2.8184975279866999E-2</v>
      </c>
      <c r="CK557" s="17">
        <v>4.7235282733252601E-2</v>
      </c>
      <c r="CL557" s="17">
        <v>4.67409930542396E-2</v>
      </c>
    </row>
    <row r="558" spans="2:90" x14ac:dyDescent="0.25"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</row>
    <row r="559" spans="2:90" x14ac:dyDescent="0.25">
      <c r="B559" s="6" t="s">
        <v>337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</row>
    <row r="560" spans="2:90" x14ac:dyDescent="0.25">
      <c r="B560" s="24" t="s">
        <v>113</v>
      </c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</row>
    <row r="561" spans="2:90" x14ac:dyDescent="0.25">
      <c r="B561" t="s">
        <v>330</v>
      </c>
      <c r="C561" s="17">
        <v>0.11717828588153301</v>
      </c>
      <c r="D561" s="17">
        <v>0.111263487676936</v>
      </c>
      <c r="E561" s="17">
        <v>0.122805242739362</v>
      </c>
      <c r="F561" s="17"/>
      <c r="G561" s="17">
        <v>0.120565797869144</v>
      </c>
      <c r="H561" s="17">
        <v>0.11621156502636799</v>
      </c>
      <c r="I561" s="17">
        <v>0.13361208088175</v>
      </c>
      <c r="J561" s="17">
        <v>0.139378706662109</v>
      </c>
      <c r="K561" s="17">
        <v>0.11887310642219701</v>
      </c>
      <c r="L561" s="17">
        <v>8.7902509178665794E-2</v>
      </c>
      <c r="M561" s="17"/>
      <c r="N561" s="17">
        <v>8.0340114049738204E-2</v>
      </c>
      <c r="O561" s="17">
        <v>0.11580268164667799</v>
      </c>
      <c r="P561" s="17">
        <v>0.13262452867698499</v>
      </c>
      <c r="Q561" s="17">
        <v>0.143796858520395</v>
      </c>
      <c r="R561" s="17"/>
      <c r="S561" s="17">
        <v>0.17177741067567401</v>
      </c>
      <c r="T561" s="17">
        <v>7.6329096033728006E-2</v>
      </c>
      <c r="U561" s="17">
        <v>8.4715433948094498E-2</v>
      </c>
      <c r="V561" s="17">
        <v>0.11179413596382</v>
      </c>
      <c r="W561" s="17">
        <v>0.126722980620285</v>
      </c>
      <c r="X561" s="17">
        <v>0.119959210264969</v>
      </c>
      <c r="Y561" s="17">
        <v>0.110627788886348</v>
      </c>
      <c r="Z561" s="17">
        <v>0.117780681423826</v>
      </c>
      <c r="AA561" s="17">
        <v>0.12874216865939</v>
      </c>
      <c r="AB561" s="17"/>
      <c r="AC561" s="17">
        <v>0.1341500131427</v>
      </c>
      <c r="AD561" s="17">
        <v>0.106003153507229</v>
      </c>
      <c r="AE561" s="17">
        <v>0.103328013933703</v>
      </c>
      <c r="AF561" s="17"/>
      <c r="AG561" s="17">
        <v>9.6530073650277298E-2</v>
      </c>
      <c r="AH561" s="17">
        <v>9.7579866525233303E-2</v>
      </c>
      <c r="AI561" s="17">
        <v>9.6476750676148498E-2</v>
      </c>
      <c r="AJ561" s="17">
        <v>0.144946678935364</v>
      </c>
      <c r="AK561" s="17"/>
      <c r="AL561" s="17">
        <v>0.12915679673945599</v>
      </c>
      <c r="AM561" s="17">
        <v>0.13925167971069599</v>
      </c>
      <c r="AN561" s="17">
        <v>9.0723374796542605E-2</v>
      </c>
      <c r="AO561" s="17">
        <v>9.1978865448343494E-2</v>
      </c>
      <c r="AP561" s="17">
        <v>5.1911158355620303E-2</v>
      </c>
      <c r="AQ561" s="17"/>
      <c r="AR561" s="17">
        <v>0.163570625944196</v>
      </c>
      <c r="AS561" s="17">
        <v>0.128626913943792</v>
      </c>
      <c r="AT561" s="17">
        <v>0.11436945803743701</v>
      </c>
      <c r="AU561" s="17">
        <v>8.9679509318130304E-2</v>
      </c>
      <c r="AV561" s="17">
        <v>0.108220632160555</v>
      </c>
      <c r="AW561" s="17"/>
      <c r="AX561" s="17">
        <v>0.15395607473761699</v>
      </c>
      <c r="AY561" s="17">
        <v>0.10279633621251</v>
      </c>
      <c r="AZ561" s="17">
        <v>0.128257498756781</v>
      </c>
      <c r="BA561" s="17">
        <v>0.11350592980879901</v>
      </c>
      <c r="BB561" s="17">
        <v>6.4316851662907501E-2</v>
      </c>
      <c r="BC561" s="17">
        <v>0.13776788737804799</v>
      </c>
      <c r="BD561" s="17"/>
      <c r="BE561" s="17">
        <v>0.13184390305659999</v>
      </c>
      <c r="BF561" s="17">
        <v>0.12079448667899199</v>
      </c>
      <c r="BG561" s="17">
        <v>9.5398275489986695E-2</v>
      </c>
      <c r="BH561" s="17"/>
      <c r="BI561" s="17">
        <v>0.15654530838733699</v>
      </c>
      <c r="BJ561" s="17">
        <v>0.107183892642477</v>
      </c>
      <c r="BK561" s="17"/>
      <c r="BL561" s="17">
        <v>9.6861979513444801E-2</v>
      </c>
      <c r="BM561" s="17">
        <v>0.117460851042621</v>
      </c>
      <c r="BN561" s="17">
        <v>0.157695251131484</v>
      </c>
      <c r="BO561" s="17">
        <v>0.18077875463399901</v>
      </c>
      <c r="BP561" s="17">
        <v>0.11663351023611999</v>
      </c>
      <c r="BQ561" s="17"/>
      <c r="BR561" s="17">
        <v>0.116605776708663</v>
      </c>
      <c r="BS561" s="17">
        <v>0.163239272463619</v>
      </c>
      <c r="BT561" s="17">
        <v>8.4056927235915596E-2</v>
      </c>
      <c r="BU561" s="17">
        <v>9.7034247093055095E-2</v>
      </c>
      <c r="BV561" s="17"/>
      <c r="BW561" s="17">
        <v>8.6797401394964793E-2</v>
      </c>
      <c r="BX561" s="17">
        <v>7.6911073393329393E-2</v>
      </c>
      <c r="BY561" s="17">
        <v>0.10665710336776101</v>
      </c>
      <c r="BZ561" s="17">
        <v>0.128116979312274</v>
      </c>
      <c r="CA561" s="17">
        <v>0.182924934963931</v>
      </c>
      <c r="CB561" s="17"/>
      <c r="CC561" s="17">
        <v>0.18373863429009901</v>
      </c>
      <c r="CD561" s="17">
        <v>0.18877330108359</v>
      </c>
      <c r="CE561" s="17">
        <v>0.14703069265591001</v>
      </c>
      <c r="CF561" s="17">
        <v>0.113302133267804</v>
      </c>
      <c r="CG561" s="17">
        <v>0.115612642672384</v>
      </c>
      <c r="CH561" s="17">
        <v>0.109411102045914</v>
      </c>
      <c r="CI561" s="17">
        <v>9.4706334413743903E-2</v>
      </c>
      <c r="CJ561" s="17">
        <v>8.2590366722316594E-2</v>
      </c>
      <c r="CK561" s="17">
        <v>6.0297171347309698E-2</v>
      </c>
      <c r="CL561" s="17">
        <v>4.5356884869483097E-2</v>
      </c>
    </row>
    <row r="562" spans="2:90" x14ac:dyDescent="0.25">
      <c r="B562" t="s">
        <v>331</v>
      </c>
      <c r="C562" s="17">
        <v>0.249650199189966</v>
      </c>
      <c r="D562" s="17">
        <v>0.24739067703873399</v>
      </c>
      <c r="E562" s="17">
        <v>0.25139633168418601</v>
      </c>
      <c r="F562" s="17"/>
      <c r="G562" s="17">
        <v>0.24953898914540401</v>
      </c>
      <c r="H562" s="17">
        <v>0.25602993597165002</v>
      </c>
      <c r="I562" s="17">
        <v>0.250176021451126</v>
      </c>
      <c r="J562" s="17">
        <v>0.24584367739928201</v>
      </c>
      <c r="K562" s="17">
        <v>0.25906475226779102</v>
      </c>
      <c r="L562" s="17">
        <v>0.24101684453060099</v>
      </c>
      <c r="M562" s="17"/>
      <c r="N562" s="17">
        <v>0.24483239787185701</v>
      </c>
      <c r="O562" s="17">
        <v>0.25094736029025599</v>
      </c>
      <c r="P562" s="17">
        <v>0.26651931444634203</v>
      </c>
      <c r="Q562" s="17">
        <v>0.240157867341531</v>
      </c>
      <c r="R562" s="17"/>
      <c r="S562" s="17">
        <v>0.262854869501641</v>
      </c>
      <c r="T562" s="17">
        <v>0.25733335667110802</v>
      </c>
      <c r="U562" s="17">
        <v>0.25163767055834502</v>
      </c>
      <c r="V562" s="17">
        <v>0.27426117413414403</v>
      </c>
      <c r="W562" s="17">
        <v>0.264665189118302</v>
      </c>
      <c r="X562" s="17">
        <v>0.217340830275186</v>
      </c>
      <c r="Y562" s="17">
        <v>0.20455395059868001</v>
      </c>
      <c r="Z562" s="17">
        <v>0.25897694426776702</v>
      </c>
      <c r="AA562" s="17">
        <v>0.24827858568310701</v>
      </c>
      <c r="AB562" s="17"/>
      <c r="AC562" s="17">
        <v>0.26619577351577101</v>
      </c>
      <c r="AD562" s="17">
        <v>0.25329704342249498</v>
      </c>
      <c r="AE562" s="17">
        <v>0.22535827539206699</v>
      </c>
      <c r="AF562" s="17"/>
      <c r="AG562" s="17">
        <v>0.26808807895569797</v>
      </c>
      <c r="AH562" s="17">
        <v>0.25973442953974202</v>
      </c>
      <c r="AI562" s="17">
        <v>0.19884480530262799</v>
      </c>
      <c r="AJ562" s="17">
        <v>0.27537802516836102</v>
      </c>
      <c r="AK562" s="17"/>
      <c r="AL562" s="17">
        <v>0.25033877464971099</v>
      </c>
      <c r="AM562" s="17">
        <v>0.27428743887778201</v>
      </c>
      <c r="AN562" s="17">
        <v>0.25104074984395602</v>
      </c>
      <c r="AO562" s="17">
        <v>0.229059794525867</v>
      </c>
      <c r="AP562" s="17">
        <v>0.282104851644503</v>
      </c>
      <c r="AQ562" s="17"/>
      <c r="AR562" s="17">
        <v>0.21914789399311599</v>
      </c>
      <c r="AS562" s="17">
        <v>0.27569776763866399</v>
      </c>
      <c r="AT562" s="17">
        <v>0.24451827099993101</v>
      </c>
      <c r="AU562" s="17">
        <v>0.250466604068598</v>
      </c>
      <c r="AV562" s="17">
        <v>0.23258687980076201</v>
      </c>
      <c r="AW562" s="17"/>
      <c r="AX562" s="17">
        <v>0.25150465805551298</v>
      </c>
      <c r="AY562" s="17">
        <v>0.24439001231135299</v>
      </c>
      <c r="AZ562" s="17">
        <v>0.25045784786838499</v>
      </c>
      <c r="BA562" s="17">
        <v>0.25306219565907301</v>
      </c>
      <c r="BB562" s="17">
        <v>0.236834817931733</v>
      </c>
      <c r="BC562" s="17">
        <v>0.28756968210970801</v>
      </c>
      <c r="BD562" s="17"/>
      <c r="BE562" s="17">
        <v>0.24452955967387</v>
      </c>
      <c r="BF562" s="17">
        <v>0.255751181016311</v>
      </c>
      <c r="BG562" s="17">
        <v>0.25145204506268598</v>
      </c>
      <c r="BH562" s="17"/>
      <c r="BI562" s="17">
        <v>0.26394872032304001</v>
      </c>
      <c r="BJ562" s="17">
        <v>0.246020129302922</v>
      </c>
      <c r="BK562" s="17"/>
      <c r="BL562" s="17">
        <v>0.25310614323990099</v>
      </c>
      <c r="BM562" s="17">
        <v>0.27194594746291101</v>
      </c>
      <c r="BN562" s="17">
        <v>0.27148324545500402</v>
      </c>
      <c r="BO562" s="17">
        <v>0.25125086421155601</v>
      </c>
      <c r="BP562" s="17">
        <v>0.21210295978629901</v>
      </c>
      <c r="BQ562" s="17"/>
      <c r="BR562" s="17">
        <v>0.256201808298409</v>
      </c>
      <c r="BS562" s="17">
        <v>0.22059042704489801</v>
      </c>
      <c r="BT562" s="17">
        <v>0.23964858102882899</v>
      </c>
      <c r="BU562" s="17">
        <v>0.182732925037557</v>
      </c>
      <c r="BV562" s="17"/>
      <c r="BW562" s="17">
        <v>0.20687193290899</v>
      </c>
      <c r="BX562" s="17">
        <v>0.25783064872182399</v>
      </c>
      <c r="BY562" s="17">
        <v>0.232167530261119</v>
      </c>
      <c r="BZ562" s="17">
        <v>0.27929984173103201</v>
      </c>
      <c r="CA562" s="17">
        <v>0.27444078340647499</v>
      </c>
      <c r="CB562" s="17"/>
      <c r="CC562" s="17">
        <v>0.30197094798216001</v>
      </c>
      <c r="CD562" s="17">
        <v>0.28364286156512097</v>
      </c>
      <c r="CE562" s="17">
        <v>0.28328151511872002</v>
      </c>
      <c r="CF562" s="17">
        <v>0.26951854950084397</v>
      </c>
      <c r="CG562" s="17">
        <v>0.25843517554972401</v>
      </c>
      <c r="CH562" s="17">
        <v>0.240484584494911</v>
      </c>
      <c r="CI562" s="17">
        <v>0.22533200002629</v>
      </c>
      <c r="CJ562" s="17">
        <v>0.24248262348369601</v>
      </c>
      <c r="CK562" s="17">
        <v>0.19536819840723599</v>
      </c>
      <c r="CL562" s="17">
        <v>0.19317381791031099</v>
      </c>
    </row>
    <row r="563" spans="2:90" x14ac:dyDescent="0.25">
      <c r="B563" t="s">
        <v>332</v>
      </c>
      <c r="C563" s="17">
        <v>0.30804176634996799</v>
      </c>
      <c r="D563" s="17">
        <v>0.32383834664205902</v>
      </c>
      <c r="E563" s="17">
        <v>0.29354275988331702</v>
      </c>
      <c r="F563" s="17"/>
      <c r="G563" s="17">
        <v>0.246749813595082</v>
      </c>
      <c r="H563" s="17">
        <v>0.30058714508866102</v>
      </c>
      <c r="I563" s="17">
        <v>0.31822226879708898</v>
      </c>
      <c r="J563" s="17">
        <v>0.31448940255963498</v>
      </c>
      <c r="K563" s="17">
        <v>0.31222637493232003</v>
      </c>
      <c r="L563" s="17">
        <v>0.32636163665460199</v>
      </c>
      <c r="M563" s="17"/>
      <c r="N563" s="17">
        <v>0.318362847788071</v>
      </c>
      <c r="O563" s="17">
        <v>0.32301220806179798</v>
      </c>
      <c r="P563" s="17">
        <v>0.293850323137126</v>
      </c>
      <c r="Q563" s="17">
        <v>0.29299693912363201</v>
      </c>
      <c r="R563" s="17"/>
      <c r="S563" s="17">
        <v>0.26700767826826599</v>
      </c>
      <c r="T563" s="17">
        <v>0.31857740626665298</v>
      </c>
      <c r="U563" s="17">
        <v>0.34382551339915501</v>
      </c>
      <c r="V563" s="17">
        <v>0.30541154532547399</v>
      </c>
      <c r="W563" s="17">
        <v>0.30411063803114802</v>
      </c>
      <c r="X563" s="17">
        <v>0.32679064368201699</v>
      </c>
      <c r="Y563" s="17">
        <v>0.32663796544026402</v>
      </c>
      <c r="Z563" s="17">
        <v>0.303045049478398</v>
      </c>
      <c r="AA563" s="17">
        <v>0.29381521867793198</v>
      </c>
      <c r="AB563" s="17"/>
      <c r="AC563" s="17">
        <v>0.30099670391550598</v>
      </c>
      <c r="AD563" s="17">
        <v>0.33656181725414502</v>
      </c>
      <c r="AE563" s="17">
        <v>0.28063878837344602</v>
      </c>
      <c r="AF563" s="17"/>
      <c r="AG563" s="17">
        <v>0.31862619040144302</v>
      </c>
      <c r="AH563" s="17">
        <v>0.31589800630869203</v>
      </c>
      <c r="AI563" s="17">
        <v>0.35298452292864901</v>
      </c>
      <c r="AJ563" s="17">
        <v>0.31001038620551102</v>
      </c>
      <c r="AK563" s="17"/>
      <c r="AL563" s="17">
        <v>0.29050421906461099</v>
      </c>
      <c r="AM563" s="17">
        <v>0.28116531461785199</v>
      </c>
      <c r="AN563" s="17">
        <v>0.33446385319544503</v>
      </c>
      <c r="AO563" s="17">
        <v>0.33322461862564101</v>
      </c>
      <c r="AP563" s="17">
        <v>0.282363213117161</v>
      </c>
      <c r="AQ563" s="17"/>
      <c r="AR563" s="17">
        <v>0.22999078835845399</v>
      </c>
      <c r="AS563" s="17">
        <v>0.29117688701095501</v>
      </c>
      <c r="AT563" s="17">
        <v>0.32909318497496898</v>
      </c>
      <c r="AU563" s="17">
        <v>0.36635023355143698</v>
      </c>
      <c r="AV563" s="17">
        <v>0.28618784916582501</v>
      </c>
      <c r="AW563" s="17"/>
      <c r="AX563" s="17">
        <v>0.26940023777223199</v>
      </c>
      <c r="AY563" s="17">
        <v>0.31157621867538199</v>
      </c>
      <c r="AZ563" s="17">
        <v>0.33862203374979999</v>
      </c>
      <c r="BA563" s="17">
        <v>0.31058352060029398</v>
      </c>
      <c r="BB563" s="17">
        <v>0.35648107182224098</v>
      </c>
      <c r="BC563" s="17">
        <v>0.276103646132901</v>
      </c>
      <c r="BD563" s="17"/>
      <c r="BE563" s="17">
        <v>0.29718883422680298</v>
      </c>
      <c r="BF563" s="17">
        <v>0.30960024226385202</v>
      </c>
      <c r="BG563" s="17">
        <v>0.32271676123214099</v>
      </c>
      <c r="BH563" s="17"/>
      <c r="BI563" s="17">
        <v>0.28296205550464898</v>
      </c>
      <c r="BJ563" s="17">
        <v>0.31440893553257399</v>
      </c>
      <c r="BK563" s="17"/>
      <c r="BL563" s="17">
        <v>0.33273119148735503</v>
      </c>
      <c r="BM563" s="17">
        <v>0.31578075364029201</v>
      </c>
      <c r="BN563" s="17">
        <v>0.19574753093250699</v>
      </c>
      <c r="BO563" s="17">
        <v>0.31522361516198599</v>
      </c>
      <c r="BP563" s="17">
        <v>0.29594007480323398</v>
      </c>
      <c r="BQ563" s="17"/>
      <c r="BR563" s="17">
        <v>0.31530848873184097</v>
      </c>
      <c r="BS563" s="17">
        <v>0.27951275349358001</v>
      </c>
      <c r="BT563" s="17">
        <v>0.224067195466462</v>
      </c>
      <c r="BU563" s="17">
        <v>0.31690054962624598</v>
      </c>
      <c r="BV563" s="17"/>
      <c r="BW563" s="17">
        <v>0.33190495513573098</v>
      </c>
      <c r="BX563" s="17">
        <v>0.324530700464911</v>
      </c>
      <c r="BY563" s="17">
        <v>0.32553239635761899</v>
      </c>
      <c r="BZ563" s="17">
        <v>0.30186415167212499</v>
      </c>
      <c r="CA563" s="17">
        <v>0.260492624785013</v>
      </c>
      <c r="CB563" s="17"/>
      <c r="CC563" s="17">
        <v>0.238801616861014</v>
      </c>
      <c r="CD563" s="17">
        <v>0.27336361121973801</v>
      </c>
      <c r="CE563" s="17">
        <v>0.29060045672636697</v>
      </c>
      <c r="CF563" s="17">
        <v>0.29405309773537502</v>
      </c>
      <c r="CG563" s="17">
        <v>0.270837363697917</v>
      </c>
      <c r="CH563" s="17">
        <v>0.304301761604445</v>
      </c>
      <c r="CI563" s="17">
        <v>0.35608095099794401</v>
      </c>
      <c r="CJ563" s="17">
        <v>0.38464702398804701</v>
      </c>
      <c r="CK563" s="17">
        <v>0.37611541850695301</v>
      </c>
      <c r="CL563" s="17">
        <v>0.32446124134285997</v>
      </c>
    </row>
    <row r="564" spans="2:90" x14ac:dyDescent="0.25">
      <c r="B564" t="s">
        <v>333</v>
      </c>
      <c r="C564" s="17">
        <v>0.220823374802811</v>
      </c>
      <c r="D564" s="17">
        <v>0.23363936012896</v>
      </c>
      <c r="E564" s="17">
        <v>0.20937990131450901</v>
      </c>
      <c r="F564" s="17"/>
      <c r="G564" s="17">
        <v>0.19621853650250201</v>
      </c>
      <c r="H564" s="17">
        <v>0.20249922835499201</v>
      </c>
      <c r="I564" s="17">
        <v>0.18484481288324101</v>
      </c>
      <c r="J564" s="17">
        <v>0.21200493159029901</v>
      </c>
      <c r="K564" s="17">
        <v>0.229209557258577</v>
      </c>
      <c r="L564" s="17">
        <v>0.27085794560049198</v>
      </c>
      <c r="M564" s="17"/>
      <c r="N564" s="17">
        <v>0.27441180954548799</v>
      </c>
      <c r="O564" s="17">
        <v>0.210518083749657</v>
      </c>
      <c r="P564" s="17">
        <v>0.215805713339046</v>
      </c>
      <c r="Q564" s="17">
        <v>0.18032691078803001</v>
      </c>
      <c r="R564" s="17"/>
      <c r="S564" s="17">
        <v>0.19260983605057899</v>
      </c>
      <c r="T564" s="17">
        <v>0.240969205570533</v>
      </c>
      <c r="U564" s="17">
        <v>0.21813893075395099</v>
      </c>
      <c r="V564" s="17">
        <v>0.21185922575220401</v>
      </c>
      <c r="W564" s="17">
        <v>0.223326777752067</v>
      </c>
      <c r="X564" s="17">
        <v>0.22944568050365199</v>
      </c>
      <c r="Y564" s="17">
        <v>0.243707001748176</v>
      </c>
      <c r="Z564" s="17">
        <v>0.21575257310889101</v>
      </c>
      <c r="AA564" s="17">
        <v>0.21528872096429799</v>
      </c>
      <c r="AB564" s="17"/>
      <c r="AC564" s="17">
        <v>0.227341431702689</v>
      </c>
      <c r="AD564" s="17">
        <v>0.23275720514541801</v>
      </c>
      <c r="AE564" s="17">
        <v>0.19377784949709401</v>
      </c>
      <c r="AF564" s="17"/>
      <c r="AG564" s="17">
        <v>0.24565890491843301</v>
      </c>
      <c r="AH564" s="17">
        <v>0.23520605152201099</v>
      </c>
      <c r="AI564" s="17">
        <v>0.25196784527885202</v>
      </c>
      <c r="AJ564" s="17">
        <v>0.20276131837755601</v>
      </c>
      <c r="AK564" s="17"/>
      <c r="AL564" s="17">
        <v>0.21615493024119301</v>
      </c>
      <c r="AM564" s="17">
        <v>0.20155877500856301</v>
      </c>
      <c r="AN564" s="17">
        <v>0.229453403246558</v>
      </c>
      <c r="AO564" s="17">
        <v>0.26024782363580201</v>
      </c>
      <c r="AP564" s="17">
        <v>0.140194826583455</v>
      </c>
      <c r="AQ564" s="17"/>
      <c r="AR564" s="17">
        <v>0.18541601845092501</v>
      </c>
      <c r="AS564" s="17">
        <v>0.19807301653880199</v>
      </c>
      <c r="AT564" s="17">
        <v>0.22500713378701201</v>
      </c>
      <c r="AU564" s="17">
        <v>0.22614029876271299</v>
      </c>
      <c r="AV564" s="17">
        <v>0.31222771898637502</v>
      </c>
      <c r="AW564" s="17"/>
      <c r="AX564" s="17">
        <v>0.20271352271047499</v>
      </c>
      <c r="AY564" s="17">
        <v>0.23510921566492199</v>
      </c>
      <c r="AZ564" s="17">
        <v>0.171764694738851</v>
      </c>
      <c r="BA564" s="17">
        <v>0.22524280673251601</v>
      </c>
      <c r="BB564" s="17">
        <v>0.26673967727427</v>
      </c>
      <c r="BC564" s="17">
        <v>0.21853628778928799</v>
      </c>
      <c r="BD564" s="17"/>
      <c r="BE564" s="17">
        <v>0.20609207593717499</v>
      </c>
      <c r="BF564" s="17">
        <v>0.21053705382655299</v>
      </c>
      <c r="BG564" s="17">
        <v>0.25081910676386598</v>
      </c>
      <c r="BH564" s="17"/>
      <c r="BI564" s="17">
        <v>0.18615515049869899</v>
      </c>
      <c r="BJ564" s="17">
        <v>0.22962484985833501</v>
      </c>
      <c r="BK564" s="17"/>
      <c r="BL564" s="17">
        <v>0.25946910841500298</v>
      </c>
      <c r="BM564" s="17">
        <v>0.209939177365287</v>
      </c>
      <c r="BN564" s="17">
        <v>0.20417081658715899</v>
      </c>
      <c r="BO564" s="17">
        <v>0.13037132188423101</v>
      </c>
      <c r="BP564" s="17">
        <v>0.210519822470073</v>
      </c>
      <c r="BQ564" s="17"/>
      <c r="BR564" s="17">
        <v>0.220592073392852</v>
      </c>
      <c r="BS564" s="17">
        <v>0.17004710771463299</v>
      </c>
      <c r="BT564" s="17">
        <v>0.27338796820918498</v>
      </c>
      <c r="BU564" s="17">
        <v>0.26047933758206998</v>
      </c>
      <c r="BV564" s="17"/>
      <c r="BW564" s="17">
        <v>0.28993382921813698</v>
      </c>
      <c r="BX564" s="17">
        <v>0.249322970251456</v>
      </c>
      <c r="BY564" s="17">
        <v>0.230958017893479</v>
      </c>
      <c r="BZ564" s="17">
        <v>0.187263108311094</v>
      </c>
      <c r="CA564" s="17">
        <v>0.15569980490010699</v>
      </c>
      <c r="CB564" s="17"/>
      <c r="CC564" s="17">
        <v>0.12960232904046501</v>
      </c>
      <c r="CD564" s="17">
        <v>0.13015935243366999</v>
      </c>
      <c r="CE564" s="17">
        <v>0.197904598830001</v>
      </c>
      <c r="CF564" s="17">
        <v>0.18025570781393099</v>
      </c>
      <c r="CG564" s="17">
        <v>0.23680513216120999</v>
      </c>
      <c r="CH564" s="17">
        <v>0.25271755290895498</v>
      </c>
      <c r="CI564" s="17">
        <v>0.25841773453940697</v>
      </c>
      <c r="CJ564" s="17">
        <v>0.22999953559360301</v>
      </c>
      <c r="CK564" s="17">
        <v>0.288089154064474</v>
      </c>
      <c r="CL564" s="17">
        <v>0.33989117576921102</v>
      </c>
    </row>
    <row r="565" spans="2:90" x14ac:dyDescent="0.25">
      <c r="B565" t="s">
        <v>163</v>
      </c>
      <c r="C565" s="17">
        <v>0.10430637377572299</v>
      </c>
      <c r="D565" s="17">
        <v>8.3868128513310103E-2</v>
      </c>
      <c r="E565" s="17">
        <v>0.122875764378626</v>
      </c>
      <c r="F565" s="17"/>
      <c r="G565" s="17">
        <v>0.186926862887869</v>
      </c>
      <c r="H565" s="17">
        <v>0.12467212555833</v>
      </c>
      <c r="I565" s="17">
        <v>0.113144815986795</v>
      </c>
      <c r="J565" s="17">
        <v>8.8283281788675505E-2</v>
      </c>
      <c r="K565" s="17">
        <v>8.0626209119115E-2</v>
      </c>
      <c r="L565" s="17">
        <v>7.38610640356403E-2</v>
      </c>
      <c r="M565" s="17"/>
      <c r="N565" s="17">
        <v>8.2052830744846095E-2</v>
      </c>
      <c r="O565" s="17">
        <v>9.9719666251610703E-2</v>
      </c>
      <c r="P565" s="17">
        <v>9.1200120400501405E-2</v>
      </c>
      <c r="Q565" s="17">
        <v>0.14272142422641201</v>
      </c>
      <c r="R565" s="17"/>
      <c r="S565" s="17">
        <v>0.10575020550384</v>
      </c>
      <c r="T565" s="17">
        <v>0.10679093545797801</v>
      </c>
      <c r="U565" s="17">
        <v>0.101682451340455</v>
      </c>
      <c r="V565" s="17">
        <v>9.6673918824357802E-2</v>
      </c>
      <c r="W565" s="17">
        <v>8.1174414478197301E-2</v>
      </c>
      <c r="X565" s="17">
        <v>0.106463635274176</v>
      </c>
      <c r="Y565" s="17">
        <v>0.114473293326533</v>
      </c>
      <c r="Z565" s="17">
        <v>0.104444751721119</v>
      </c>
      <c r="AA565" s="17">
        <v>0.113875306015273</v>
      </c>
      <c r="AB565" s="17"/>
      <c r="AC565" s="17">
        <v>7.1316077723334398E-2</v>
      </c>
      <c r="AD565" s="17">
        <v>7.1380780670712199E-2</v>
      </c>
      <c r="AE565" s="17">
        <v>0.19689707280369001</v>
      </c>
      <c r="AF565" s="17"/>
      <c r="AG565" s="17">
        <v>7.1096752074148603E-2</v>
      </c>
      <c r="AH565" s="17">
        <v>9.1581646104322303E-2</v>
      </c>
      <c r="AI565" s="17">
        <v>9.9726075813723003E-2</v>
      </c>
      <c r="AJ565" s="17">
        <v>6.6903591313208402E-2</v>
      </c>
      <c r="AK565" s="17"/>
      <c r="AL565" s="17">
        <v>0.113845279305029</v>
      </c>
      <c r="AM565" s="17">
        <v>0.103736791785108</v>
      </c>
      <c r="AN565" s="17">
        <v>9.4318618917498404E-2</v>
      </c>
      <c r="AO565" s="17">
        <v>8.5488897764346802E-2</v>
      </c>
      <c r="AP565" s="17">
        <v>0.24342595029926101</v>
      </c>
      <c r="AQ565" s="17"/>
      <c r="AR565" s="17">
        <v>0.20187467325330899</v>
      </c>
      <c r="AS565" s="17">
        <v>0.106425414867787</v>
      </c>
      <c r="AT565" s="17">
        <v>8.7011952200650902E-2</v>
      </c>
      <c r="AU565" s="17">
        <v>6.7363354299122297E-2</v>
      </c>
      <c r="AV565" s="17">
        <v>6.0776919886482601E-2</v>
      </c>
      <c r="AW565" s="17"/>
      <c r="AX565" s="17">
        <v>0.122425506724163</v>
      </c>
      <c r="AY565" s="17">
        <v>0.106128217135832</v>
      </c>
      <c r="AZ565" s="17">
        <v>0.110897924886184</v>
      </c>
      <c r="BA565" s="17">
        <v>9.7605547199318105E-2</v>
      </c>
      <c r="BB565" s="17">
        <v>7.5627581308848807E-2</v>
      </c>
      <c r="BC565" s="17">
        <v>8.0022496590055794E-2</v>
      </c>
      <c r="BD565" s="17"/>
      <c r="BE565" s="17">
        <v>0.120345627105551</v>
      </c>
      <c r="BF565" s="17">
        <v>0.103317036214293</v>
      </c>
      <c r="BG565" s="17">
        <v>7.9613811451320696E-2</v>
      </c>
      <c r="BH565" s="17"/>
      <c r="BI565" s="17">
        <v>0.110388765286274</v>
      </c>
      <c r="BJ565" s="17">
        <v>0.10276219266369201</v>
      </c>
      <c r="BK565" s="17"/>
      <c r="BL565" s="17">
        <v>5.7831577344295802E-2</v>
      </c>
      <c r="BM565" s="17">
        <v>8.4873270488888999E-2</v>
      </c>
      <c r="BN565" s="17">
        <v>0.170903155893846</v>
      </c>
      <c r="BO565" s="17">
        <v>0.122375444108227</v>
      </c>
      <c r="BP565" s="17">
        <v>0.164803632704275</v>
      </c>
      <c r="BQ565" s="17"/>
      <c r="BR565" s="17">
        <v>9.1291852868234893E-2</v>
      </c>
      <c r="BS565" s="17">
        <v>0.16661043928326999</v>
      </c>
      <c r="BT565" s="17">
        <v>0.178839328059609</v>
      </c>
      <c r="BU565" s="17">
        <v>0.14285294066107301</v>
      </c>
      <c r="BV565" s="17"/>
      <c r="BW565" s="17">
        <v>8.4491881342177999E-2</v>
      </c>
      <c r="BX565" s="17">
        <v>9.1404607168479493E-2</v>
      </c>
      <c r="BY565" s="17">
        <v>0.104684952120022</v>
      </c>
      <c r="BZ565" s="17">
        <v>0.103455918973475</v>
      </c>
      <c r="CA565" s="17">
        <v>0.12644185194447399</v>
      </c>
      <c r="CB565" s="17"/>
      <c r="CC565" s="17">
        <v>0.14588647182626199</v>
      </c>
      <c r="CD565" s="17">
        <v>0.12406087369788101</v>
      </c>
      <c r="CE565" s="17">
        <v>8.1182736669002206E-2</v>
      </c>
      <c r="CF565" s="17">
        <v>0.14287051168204601</v>
      </c>
      <c r="CG565" s="17">
        <v>0.11830968591876501</v>
      </c>
      <c r="CH565" s="17">
        <v>9.3084998945775002E-2</v>
      </c>
      <c r="CI565" s="17">
        <v>6.5462980022615205E-2</v>
      </c>
      <c r="CJ565" s="17">
        <v>6.0280450212336599E-2</v>
      </c>
      <c r="CK565" s="17">
        <v>8.01300576740272E-2</v>
      </c>
      <c r="CL565" s="17">
        <v>9.7116880108134795E-2</v>
      </c>
    </row>
    <row r="566" spans="2:90" x14ac:dyDescent="0.25"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</row>
    <row r="567" spans="2:90" x14ac:dyDescent="0.25">
      <c r="B567" s="6" t="s">
        <v>338</v>
      </c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</row>
    <row r="568" spans="2:90" x14ac:dyDescent="0.25">
      <c r="B568" s="24" t="s">
        <v>113</v>
      </c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</row>
    <row r="569" spans="2:90" x14ac:dyDescent="0.25">
      <c r="B569" t="s">
        <v>330</v>
      </c>
      <c r="C569" s="17">
        <v>0.14404516542041901</v>
      </c>
      <c r="D569" s="17">
        <v>0.13996092172753499</v>
      </c>
      <c r="E569" s="17">
        <v>0.14765435777889699</v>
      </c>
      <c r="F569" s="17"/>
      <c r="G569" s="17">
        <v>0.14548079815173501</v>
      </c>
      <c r="H569" s="17">
        <v>0.14987755402582201</v>
      </c>
      <c r="I569" s="17">
        <v>0.14926939744746801</v>
      </c>
      <c r="J569" s="17">
        <v>0.148934697269482</v>
      </c>
      <c r="K569" s="17">
        <v>0.134971072508664</v>
      </c>
      <c r="L569" s="17">
        <v>0.13818798402650501</v>
      </c>
      <c r="M569" s="17"/>
      <c r="N569" s="17">
        <v>0.10953323900655</v>
      </c>
      <c r="O569" s="17">
        <v>0.12880900719692701</v>
      </c>
      <c r="P569" s="17">
        <v>0.16641703124818999</v>
      </c>
      <c r="Q569" s="17">
        <v>0.17761173258940699</v>
      </c>
      <c r="R569" s="17"/>
      <c r="S569" s="17">
        <v>0.16184058889337299</v>
      </c>
      <c r="T569" s="17">
        <v>9.3604610663957505E-2</v>
      </c>
      <c r="U569" s="17">
        <v>0.110535076211618</v>
      </c>
      <c r="V569" s="17">
        <v>0.10471242337068699</v>
      </c>
      <c r="W569" s="17">
        <v>0.16494605566694701</v>
      </c>
      <c r="X569" s="17">
        <v>0.169906548870428</v>
      </c>
      <c r="Y569" s="17">
        <v>0.16520305240507899</v>
      </c>
      <c r="Z569" s="17">
        <v>0.170244966918143</v>
      </c>
      <c r="AA569" s="17">
        <v>0.18504265711200199</v>
      </c>
      <c r="AB569" s="17"/>
      <c r="AC569" s="17">
        <v>0.16670833336583701</v>
      </c>
      <c r="AD569" s="17">
        <v>0.124247564196896</v>
      </c>
      <c r="AE569" s="17">
        <v>0.13338211652332599</v>
      </c>
      <c r="AF569" s="17"/>
      <c r="AG569" s="17">
        <v>0.12810009336810099</v>
      </c>
      <c r="AH569" s="17">
        <v>0.121006341707525</v>
      </c>
      <c r="AI569" s="17">
        <v>0.10568978763914</v>
      </c>
      <c r="AJ569" s="17">
        <v>0.18024256162497501</v>
      </c>
      <c r="AK569" s="17"/>
      <c r="AL569" s="17">
        <v>0.16125304074550501</v>
      </c>
      <c r="AM569" s="17">
        <v>0.16936797958104699</v>
      </c>
      <c r="AN569" s="17">
        <v>0.11630345204800201</v>
      </c>
      <c r="AO569" s="17">
        <v>0.12832003369831199</v>
      </c>
      <c r="AP569" s="17">
        <v>6.3034326852800707E-2</v>
      </c>
      <c r="AQ569" s="17"/>
      <c r="AR569" s="17">
        <v>0.19039116818811999</v>
      </c>
      <c r="AS569" s="17">
        <v>0.14666512900624001</v>
      </c>
      <c r="AT569" s="17">
        <v>0.14576403759696599</v>
      </c>
      <c r="AU569" s="17">
        <v>0.121413457536046</v>
      </c>
      <c r="AV569" s="17">
        <v>0.111061901101491</v>
      </c>
      <c r="AW569" s="17"/>
      <c r="AX569" s="17">
        <v>0.173864169686968</v>
      </c>
      <c r="AY569" s="17">
        <v>0.13710284855390001</v>
      </c>
      <c r="AZ569" s="17">
        <v>0.161474797597046</v>
      </c>
      <c r="BA569" s="17">
        <v>0.153676632656538</v>
      </c>
      <c r="BB569" s="17">
        <v>7.8387031307817198E-2</v>
      </c>
      <c r="BC569" s="17">
        <v>0.122140009975338</v>
      </c>
      <c r="BD569" s="17"/>
      <c r="BE569" s="17">
        <v>0.149441702165615</v>
      </c>
      <c r="BF569" s="17">
        <v>0.12902073128338101</v>
      </c>
      <c r="BG569" s="17">
        <v>0.15118317044549401</v>
      </c>
      <c r="BH569" s="17"/>
      <c r="BI569" s="17">
        <v>0.17378969114580001</v>
      </c>
      <c r="BJ569" s="17">
        <v>0.13649370564809801</v>
      </c>
      <c r="BK569" s="17"/>
      <c r="BL569" s="17">
        <v>0.12644498087478301</v>
      </c>
      <c r="BM569" s="17">
        <v>0.13950979022243301</v>
      </c>
      <c r="BN569" s="17">
        <v>0.142590669999001</v>
      </c>
      <c r="BO569" s="17">
        <v>0.18512131673690099</v>
      </c>
      <c r="BP569" s="17">
        <v>0.16557121964461699</v>
      </c>
      <c r="BQ569" s="17"/>
      <c r="BR569" s="17">
        <v>0.14765993167920999</v>
      </c>
      <c r="BS569" s="17">
        <v>0.172294228217832</v>
      </c>
      <c r="BT569" s="17">
        <v>9.1324762339809601E-2</v>
      </c>
      <c r="BU569" s="17">
        <v>8.0712052935991596E-2</v>
      </c>
      <c r="BV569" s="17"/>
      <c r="BW569" s="17">
        <v>0.102162006340376</v>
      </c>
      <c r="BX569" s="17">
        <v>0.10544851916995999</v>
      </c>
      <c r="BY569" s="17">
        <v>0.12976844824274</v>
      </c>
      <c r="BZ569" s="17">
        <v>0.15789096546536999</v>
      </c>
      <c r="CA569" s="17">
        <v>0.219890941626293</v>
      </c>
      <c r="CB569" s="17"/>
      <c r="CC569" s="17">
        <v>0.23970660186381801</v>
      </c>
      <c r="CD569" s="17">
        <v>0.22980014831654899</v>
      </c>
      <c r="CE569" s="17">
        <v>0.15539592960531901</v>
      </c>
      <c r="CF569" s="17">
        <v>0.13595556624098501</v>
      </c>
      <c r="CG569" s="17">
        <v>0.15482302926283001</v>
      </c>
      <c r="CH569" s="17">
        <v>0.11596389919104</v>
      </c>
      <c r="CI569" s="17">
        <v>0.12033790897182101</v>
      </c>
      <c r="CJ569" s="17">
        <v>0.10573481799728</v>
      </c>
      <c r="CK569" s="17">
        <v>8.9042829594565706E-2</v>
      </c>
      <c r="CL569" s="17">
        <v>6.6110859772701203E-2</v>
      </c>
    </row>
    <row r="570" spans="2:90" x14ac:dyDescent="0.25">
      <c r="B570" t="s">
        <v>331</v>
      </c>
      <c r="C570" s="17">
        <v>0.270166117884025</v>
      </c>
      <c r="D570" s="17">
        <v>0.26349163287350003</v>
      </c>
      <c r="E570" s="17">
        <v>0.277577646320462</v>
      </c>
      <c r="F570" s="17"/>
      <c r="G570" s="17">
        <v>0.30793042914198698</v>
      </c>
      <c r="H570" s="17">
        <v>0.31567062518793798</v>
      </c>
      <c r="I570" s="17">
        <v>0.285763384453457</v>
      </c>
      <c r="J570" s="17">
        <v>0.25573329390520799</v>
      </c>
      <c r="K570" s="17">
        <v>0.22939290244550101</v>
      </c>
      <c r="L570" s="17">
        <v>0.24727682868895701</v>
      </c>
      <c r="M570" s="17"/>
      <c r="N570" s="17">
        <v>0.269088947223033</v>
      </c>
      <c r="O570" s="17">
        <v>0.29687271604297499</v>
      </c>
      <c r="P570" s="17">
        <v>0.26037803608608301</v>
      </c>
      <c r="Q570" s="17">
        <v>0.254078524580028</v>
      </c>
      <c r="R570" s="17"/>
      <c r="S570" s="17">
        <v>0.31683133121346302</v>
      </c>
      <c r="T570" s="17">
        <v>0.26283634142671097</v>
      </c>
      <c r="U570" s="17">
        <v>0.26322209988439899</v>
      </c>
      <c r="V570" s="17">
        <v>0.22904164036521801</v>
      </c>
      <c r="W570" s="17">
        <v>0.24964778351598901</v>
      </c>
      <c r="X570" s="17">
        <v>0.253784219182833</v>
      </c>
      <c r="Y570" s="17">
        <v>0.24563899423507399</v>
      </c>
      <c r="Z570" s="17">
        <v>0.319393695020459</v>
      </c>
      <c r="AA570" s="17">
        <v>0.29051666081143102</v>
      </c>
      <c r="AB570" s="17"/>
      <c r="AC570" s="17">
        <v>0.236835722097474</v>
      </c>
      <c r="AD570" s="17">
        <v>0.31043772646457901</v>
      </c>
      <c r="AE570" s="17">
        <v>0.25902406804836903</v>
      </c>
      <c r="AF570" s="17"/>
      <c r="AG570" s="17">
        <v>0.25689222877463802</v>
      </c>
      <c r="AH570" s="17">
        <v>0.275493530471971</v>
      </c>
      <c r="AI570" s="17">
        <v>0.31341031595932201</v>
      </c>
      <c r="AJ570" s="17">
        <v>0.25501890130722099</v>
      </c>
      <c r="AK570" s="17"/>
      <c r="AL570" s="17">
        <v>0.23961943842049299</v>
      </c>
      <c r="AM570" s="17">
        <v>0.28824690967896299</v>
      </c>
      <c r="AN570" s="17">
        <v>0.26952638439670701</v>
      </c>
      <c r="AO570" s="17">
        <v>0.30342724612372901</v>
      </c>
      <c r="AP570" s="17">
        <v>0.273631958820513</v>
      </c>
      <c r="AQ570" s="17"/>
      <c r="AR570" s="17">
        <v>0.27425108618029798</v>
      </c>
      <c r="AS570" s="17">
        <v>0.27774038437983301</v>
      </c>
      <c r="AT570" s="17">
        <v>0.27165078524281</v>
      </c>
      <c r="AU570" s="17">
        <v>0.26631749560665302</v>
      </c>
      <c r="AV570" s="17">
        <v>0.250089952131541</v>
      </c>
      <c r="AW570" s="17"/>
      <c r="AX570" s="17">
        <v>0.31772504390598399</v>
      </c>
      <c r="AY570" s="17">
        <v>0.28128251208381699</v>
      </c>
      <c r="AZ570" s="17">
        <v>0.26204835491438899</v>
      </c>
      <c r="BA570" s="17">
        <v>0.26126334070656598</v>
      </c>
      <c r="BB570" s="17">
        <v>0.20309395049364701</v>
      </c>
      <c r="BC570" s="17">
        <v>0.194168729755991</v>
      </c>
      <c r="BD570" s="17"/>
      <c r="BE570" s="17">
        <v>0.29091596665853497</v>
      </c>
      <c r="BF570" s="17">
        <v>0.284683963827215</v>
      </c>
      <c r="BG570" s="17">
        <v>0.23319965453730901</v>
      </c>
      <c r="BH570" s="17"/>
      <c r="BI570" s="17">
        <v>0.27122776846263902</v>
      </c>
      <c r="BJ570" s="17">
        <v>0.26989658890545998</v>
      </c>
      <c r="BK570" s="17"/>
      <c r="BL570" s="17">
        <v>0.26038103551168801</v>
      </c>
      <c r="BM570" s="17">
        <v>0.290934746083502</v>
      </c>
      <c r="BN570" s="17">
        <v>0.320002784957649</v>
      </c>
      <c r="BO570" s="17">
        <v>0.27336283893149599</v>
      </c>
      <c r="BP570" s="17">
        <v>0.24553290489053101</v>
      </c>
      <c r="BQ570" s="17"/>
      <c r="BR570" s="17">
        <v>0.26504443250584903</v>
      </c>
      <c r="BS570" s="17">
        <v>0.31357232332879897</v>
      </c>
      <c r="BT570" s="17">
        <v>0.26505659130652598</v>
      </c>
      <c r="BU570" s="17">
        <v>0.327944712456818</v>
      </c>
      <c r="BV570" s="17"/>
      <c r="BW570" s="17">
        <v>0.229691787012271</v>
      </c>
      <c r="BX570" s="17">
        <v>0.27538731649376902</v>
      </c>
      <c r="BY570" s="17">
        <v>0.27156540362370502</v>
      </c>
      <c r="BZ570" s="17">
        <v>0.26194904427392401</v>
      </c>
      <c r="CA570" s="17">
        <v>0.30953144845703501</v>
      </c>
      <c r="CB570" s="17"/>
      <c r="CC570" s="17">
        <v>0.34131126579295001</v>
      </c>
      <c r="CD570" s="17">
        <v>0.32150913451467</v>
      </c>
      <c r="CE570" s="17">
        <v>0.29658383743437</v>
      </c>
      <c r="CF570" s="17">
        <v>0.26293931592407899</v>
      </c>
      <c r="CG570" s="17">
        <v>0.289662899697118</v>
      </c>
      <c r="CH570" s="17">
        <v>0.24043049552745999</v>
      </c>
      <c r="CI570" s="17">
        <v>0.24285887981495499</v>
      </c>
      <c r="CJ570" s="17">
        <v>0.261983928398618</v>
      </c>
      <c r="CK570" s="17">
        <v>0.20964852165769499</v>
      </c>
      <c r="CL570" s="17">
        <v>0.227823769685461</v>
      </c>
    </row>
    <row r="571" spans="2:90" x14ac:dyDescent="0.25">
      <c r="B571" t="s">
        <v>332</v>
      </c>
      <c r="C571" s="17">
        <v>0.36091186982489498</v>
      </c>
      <c r="D571" s="17">
        <v>0.37474446659169702</v>
      </c>
      <c r="E571" s="17">
        <v>0.34745434976381501</v>
      </c>
      <c r="F571" s="17"/>
      <c r="G571" s="17">
        <v>0.32803398628264002</v>
      </c>
      <c r="H571" s="17">
        <v>0.29810407604540501</v>
      </c>
      <c r="I571" s="17">
        <v>0.33880595348390902</v>
      </c>
      <c r="J571" s="17">
        <v>0.36830574421514101</v>
      </c>
      <c r="K571" s="17">
        <v>0.39315907323682298</v>
      </c>
      <c r="L571" s="17">
        <v>0.409555379275575</v>
      </c>
      <c r="M571" s="17"/>
      <c r="N571" s="17">
        <v>0.37590140193698701</v>
      </c>
      <c r="O571" s="17">
        <v>0.356073606821324</v>
      </c>
      <c r="P571" s="17">
        <v>0.35342340275960199</v>
      </c>
      <c r="Q571" s="17">
        <v>0.35464664412179597</v>
      </c>
      <c r="R571" s="17"/>
      <c r="S571" s="17">
        <v>0.30664444261234902</v>
      </c>
      <c r="T571" s="17">
        <v>0.40284059815550699</v>
      </c>
      <c r="U571" s="17">
        <v>0.390708106393449</v>
      </c>
      <c r="V571" s="17">
        <v>0.405285708518479</v>
      </c>
      <c r="W571" s="17">
        <v>0.35196904636683501</v>
      </c>
      <c r="X571" s="17">
        <v>0.36453885815028397</v>
      </c>
      <c r="Y571" s="17">
        <v>0.35357224558342898</v>
      </c>
      <c r="Z571" s="17">
        <v>0.35314165449666701</v>
      </c>
      <c r="AA571" s="17">
        <v>0.32421042088127899</v>
      </c>
      <c r="AB571" s="17"/>
      <c r="AC571" s="17">
        <v>0.37069785773421898</v>
      </c>
      <c r="AD571" s="17">
        <v>0.36456433455913101</v>
      </c>
      <c r="AE571" s="17">
        <v>0.34488157937165098</v>
      </c>
      <c r="AF571" s="17"/>
      <c r="AG571" s="17">
        <v>0.38392286934798903</v>
      </c>
      <c r="AH571" s="17">
        <v>0.38378491686265598</v>
      </c>
      <c r="AI571" s="17">
        <v>0.38289697837518999</v>
      </c>
      <c r="AJ571" s="17">
        <v>0.35572873654527298</v>
      </c>
      <c r="AK571" s="17"/>
      <c r="AL571" s="17">
        <v>0.35951052902575198</v>
      </c>
      <c r="AM571" s="17">
        <v>0.324900869649415</v>
      </c>
      <c r="AN571" s="17">
        <v>0.39816046358975699</v>
      </c>
      <c r="AO571" s="17">
        <v>0.36203090541143401</v>
      </c>
      <c r="AP571" s="17">
        <v>0.31287545418766699</v>
      </c>
      <c r="AQ571" s="17"/>
      <c r="AR571" s="17">
        <v>0.297188615521009</v>
      </c>
      <c r="AS571" s="17">
        <v>0.36894037295779197</v>
      </c>
      <c r="AT571" s="17">
        <v>0.37076122074391499</v>
      </c>
      <c r="AU571" s="17">
        <v>0.38450871291622102</v>
      </c>
      <c r="AV571" s="17">
        <v>0.34623610814151501</v>
      </c>
      <c r="AW571" s="17"/>
      <c r="AX571" s="17">
        <v>0.30075338428391102</v>
      </c>
      <c r="AY571" s="17">
        <v>0.36389295831194901</v>
      </c>
      <c r="AZ571" s="17">
        <v>0.367590719217605</v>
      </c>
      <c r="BA571" s="17">
        <v>0.37970765185551503</v>
      </c>
      <c r="BB571" s="17">
        <v>0.42984693538993002</v>
      </c>
      <c r="BC571" s="17">
        <v>0.38317360469504402</v>
      </c>
      <c r="BD571" s="17"/>
      <c r="BE571" s="17">
        <v>0.34225793099816898</v>
      </c>
      <c r="BF571" s="17">
        <v>0.35279362493651201</v>
      </c>
      <c r="BG571" s="17">
        <v>0.39320269611004799</v>
      </c>
      <c r="BH571" s="17"/>
      <c r="BI571" s="17">
        <v>0.361113729350233</v>
      </c>
      <c r="BJ571" s="17">
        <v>0.36086062227436</v>
      </c>
      <c r="BK571" s="17"/>
      <c r="BL571" s="17">
        <v>0.40280434267686599</v>
      </c>
      <c r="BM571" s="17">
        <v>0.33831669530892</v>
      </c>
      <c r="BN571" s="17">
        <v>0.29145127717945202</v>
      </c>
      <c r="BO571" s="17">
        <v>0.32686204781592698</v>
      </c>
      <c r="BP571" s="17">
        <v>0.34857934317372402</v>
      </c>
      <c r="BQ571" s="17"/>
      <c r="BR571" s="17">
        <v>0.373257988513226</v>
      </c>
      <c r="BS571" s="17">
        <v>0.25692938205426502</v>
      </c>
      <c r="BT571" s="17">
        <v>0.32305750141216899</v>
      </c>
      <c r="BU571" s="17">
        <v>0.33256341006332901</v>
      </c>
      <c r="BV571" s="17"/>
      <c r="BW571" s="17">
        <v>0.424851261767342</v>
      </c>
      <c r="BX571" s="17">
        <v>0.37014397215932998</v>
      </c>
      <c r="BY571" s="17">
        <v>0.37635737171094003</v>
      </c>
      <c r="BZ571" s="17">
        <v>0.37085488237235997</v>
      </c>
      <c r="CA571" s="17">
        <v>0.27374179514321501</v>
      </c>
      <c r="CB571" s="17"/>
      <c r="CC571" s="17">
        <v>0.25959796910831201</v>
      </c>
      <c r="CD571" s="17">
        <v>0.27614541940096599</v>
      </c>
      <c r="CE571" s="17">
        <v>0.32916446177845599</v>
      </c>
      <c r="CF571" s="17">
        <v>0.390709256181278</v>
      </c>
      <c r="CG571" s="17">
        <v>0.32401238877090799</v>
      </c>
      <c r="CH571" s="17">
        <v>0.37548568048694902</v>
      </c>
      <c r="CI571" s="17">
        <v>0.40257513565661701</v>
      </c>
      <c r="CJ571" s="17">
        <v>0.40179383439657201</v>
      </c>
      <c r="CK571" s="17">
        <v>0.45718670372194897</v>
      </c>
      <c r="CL571" s="17">
        <v>0.43267114368195903</v>
      </c>
    </row>
    <row r="572" spans="2:90" x14ac:dyDescent="0.25">
      <c r="B572" t="s">
        <v>333</v>
      </c>
      <c r="C572" s="17">
        <v>0.18323803868262001</v>
      </c>
      <c r="D572" s="17">
        <v>0.18411617597723601</v>
      </c>
      <c r="E572" s="17">
        <v>0.182805242390852</v>
      </c>
      <c r="F572" s="17"/>
      <c r="G572" s="17">
        <v>0.143859196414201</v>
      </c>
      <c r="H572" s="17">
        <v>0.170692020398404</v>
      </c>
      <c r="I572" s="17">
        <v>0.186577233648933</v>
      </c>
      <c r="J572" s="17">
        <v>0.18637739065310999</v>
      </c>
      <c r="K572" s="17">
        <v>0.213149540895538</v>
      </c>
      <c r="L572" s="17">
        <v>0.18511144386364101</v>
      </c>
      <c r="M572" s="17"/>
      <c r="N572" s="17">
        <v>0.21772653738536399</v>
      </c>
      <c r="O572" s="17">
        <v>0.17723397054786999</v>
      </c>
      <c r="P572" s="17">
        <v>0.18634989806434901</v>
      </c>
      <c r="Q572" s="17">
        <v>0.14922341018186799</v>
      </c>
      <c r="R572" s="17"/>
      <c r="S572" s="17">
        <v>0.170126368622144</v>
      </c>
      <c r="T572" s="17">
        <v>0.19596139354172401</v>
      </c>
      <c r="U572" s="17">
        <v>0.20042819308054199</v>
      </c>
      <c r="V572" s="17">
        <v>0.22026549819883201</v>
      </c>
      <c r="W572" s="17">
        <v>0.186675658663497</v>
      </c>
      <c r="X572" s="17">
        <v>0.15837190605121801</v>
      </c>
      <c r="Y572" s="17">
        <v>0.19478621609041</v>
      </c>
      <c r="Z572" s="17">
        <v>0.14023113522855599</v>
      </c>
      <c r="AA572" s="17">
        <v>0.16322245569848401</v>
      </c>
      <c r="AB572" s="17"/>
      <c r="AC572" s="17">
        <v>0.19729236871560199</v>
      </c>
      <c r="AD572" s="17">
        <v>0.17352888104296901</v>
      </c>
      <c r="AE572" s="17">
        <v>0.18816267148224</v>
      </c>
      <c r="AF572" s="17"/>
      <c r="AG572" s="17">
        <v>0.20384059833217399</v>
      </c>
      <c r="AH572" s="17">
        <v>0.18287342696749101</v>
      </c>
      <c r="AI572" s="17">
        <v>0.166699115784819</v>
      </c>
      <c r="AJ572" s="17">
        <v>0.188913789332469</v>
      </c>
      <c r="AK572" s="17"/>
      <c r="AL572" s="17">
        <v>0.18879256673190201</v>
      </c>
      <c r="AM572" s="17">
        <v>0.17464265785230901</v>
      </c>
      <c r="AN572" s="17">
        <v>0.177299211077518</v>
      </c>
      <c r="AO572" s="17">
        <v>0.188817497945058</v>
      </c>
      <c r="AP572" s="17">
        <v>0.21214440619601299</v>
      </c>
      <c r="AQ572" s="17"/>
      <c r="AR572" s="17">
        <v>0.14098122463288801</v>
      </c>
      <c r="AS572" s="17">
        <v>0.165017008824968</v>
      </c>
      <c r="AT572" s="17">
        <v>0.18051898129973301</v>
      </c>
      <c r="AU572" s="17">
        <v>0.206075713719853</v>
      </c>
      <c r="AV572" s="17">
        <v>0.26818253234459499</v>
      </c>
      <c r="AW572" s="17"/>
      <c r="AX572" s="17">
        <v>0.16303023708096501</v>
      </c>
      <c r="AY572" s="17">
        <v>0.17783865877260799</v>
      </c>
      <c r="AZ572" s="17">
        <v>0.158005192501813</v>
      </c>
      <c r="BA572" s="17">
        <v>0.17171239165662999</v>
      </c>
      <c r="BB572" s="17">
        <v>0.25874155496232598</v>
      </c>
      <c r="BC572" s="17">
        <v>0.23628937260195801</v>
      </c>
      <c r="BD572" s="17"/>
      <c r="BE572" s="17">
        <v>0.16693993917385699</v>
      </c>
      <c r="BF572" s="17">
        <v>0.195444010717712</v>
      </c>
      <c r="BG572" s="17">
        <v>0.19476757937685901</v>
      </c>
      <c r="BH572" s="17"/>
      <c r="BI572" s="17">
        <v>0.147680892663695</v>
      </c>
      <c r="BJ572" s="17">
        <v>0.192265190779766</v>
      </c>
      <c r="BK572" s="17"/>
      <c r="BL572" s="17">
        <v>0.18728096966907001</v>
      </c>
      <c r="BM572" s="17">
        <v>0.193964644871264</v>
      </c>
      <c r="BN572" s="17">
        <v>0.179540542101228</v>
      </c>
      <c r="BO572" s="17">
        <v>0.147153529334101</v>
      </c>
      <c r="BP572" s="17">
        <v>0.193974073511786</v>
      </c>
      <c r="BQ572" s="17"/>
      <c r="BR572" s="17">
        <v>0.17779591043000501</v>
      </c>
      <c r="BS572" s="17">
        <v>0.18144838387879</v>
      </c>
      <c r="BT572" s="17">
        <v>0.26535595424571701</v>
      </c>
      <c r="BU572" s="17">
        <v>0.20559552885112201</v>
      </c>
      <c r="BV572" s="17"/>
      <c r="BW572" s="17">
        <v>0.20896149782112899</v>
      </c>
      <c r="BX572" s="17">
        <v>0.21780556860414599</v>
      </c>
      <c r="BY572" s="17">
        <v>0.18169665468441601</v>
      </c>
      <c r="BZ572" s="17">
        <v>0.164139808876031</v>
      </c>
      <c r="CA572" s="17">
        <v>0.14499348578071999</v>
      </c>
      <c r="CB572" s="17"/>
      <c r="CC572" s="17">
        <v>0.11109945783711</v>
      </c>
      <c r="CD572" s="17">
        <v>0.114159631060518</v>
      </c>
      <c r="CE572" s="17">
        <v>0.19230700839575601</v>
      </c>
      <c r="CF572" s="17">
        <v>0.14665986259154801</v>
      </c>
      <c r="CG572" s="17">
        <v>0.18179032225981101</v>
      </c>
      <c r="CH572" s="17">
        <v>0.223146729532196</v>
      </c>
      <c r="CI572" s="17">
        <v>0.205630323066888</v>
      </c>
      <c r="CJ572" s="17">
        <v>0.203016711124341</v>
      </c>
      <c r="CK572" s="17">
        <v>0.226155809268488</v>
      </c>
      <c r="CL572" s="17">
        <v>0.24432366026157601</v>
      </c>
    </row>
    <row r="573" spans="2:90" x14ac:dyDescent="0.25">
      <c r="B573" t="s">
        <v>163</v>
      </c>
      <c r="C573" s="17">
        <v>4.1638808188040499E-2</v>
      </c>
      <c r="D573" s="17">
        <v>3.7686802830032298E-2</v>
      </c>
      <c r="E573" s="17">
        <v>4.4508403745974298E-2</v>
      </c>
      <c r="F573" s="17"/>
      <c r="G573" s="17">
        <v>7.4695590009437096E-2</v>
      </c>
      <c r="H573" s="17">
        <v>6.5655724342431096E-2</v>
      </c>
      <c r="I573" s="17">
        <v>3.9584030966233301E-2</v>
      </c>
      <c r="J573" s="17">
        <v>4.0648873957059198E-2</v>
      </c>
      <c r="K573" s="17">
        <v>2.9327410913474301E-2</v>
      </c>
      <c r="L573" s="17">
        <v>1.9868364145321098E-2</v>
      </c>
      <c r="M573" s="17"/>
      <c r="N573" s="17">
        <v>2.7749874448066401E-2</v>
      </c>
      <c r="O573" s="17">
        <v>4.1010699390904098E-2</v>
      </c>
      <c r="P573" s="17">
        <v>3.3431631841776298E-2</v>
      </c>
      <c r="Q573" s="17">
        <v>6.4439688526901406E-2</v>
      </c>
      <c r="R573" s="17"/>
      <c r="S573" s="17">
        <v>4.4557268658670497E-2</v>
      </c>
      <c r="T573" s="17">
        <v>4.4757056212100403E-2</v>
      </c>
      <c r="U573" s="17">
        <v>3.5106524429991397E-2</v>
      </c>
      <c r="V573" s="17">
        <v>4.0694729546783798E-2</v>
      </c>
      <c r="W573" s="17">
        <v>4.6761455786732402E-2</v>
      </c>
      <c r="X573" s="17">
        <v>5.3398467745236898E-2</v>
      </c>
      <c r="Y573" s="17">
        <v>4.0799491686007897E-2</v>
      </c>
      <c r="Z573" s="17">
        <v>1.69885483361749E-2</v>
      </c>
      <c r="AA573" s="17">
        <v>3.7007805496803402E-2</v>
      </c>
      <c r="AB573" s="17"/>
      <c r="AC573" s="17">
        <v>2.8465718086867198E-2</v>
      </c>
      <c r="AD573" s="17">
        <v>2.7221493736424799E-2</v>
      </c>
      <c r="AE573" s="17">
        <v>7.4549564574413502E-2</v>
      </c>
      <c r="AF573" s="17"/>
      <c r="AG573" s="17">
        <v>2.7244210177098199E-2</v>
      </c>
      <c r="AH573" s="17">
        <v>3.68417839903568E-2</v>
      </c>
      <c r="AI573" s="17">
        <v>3.1303802241529399E-2</v>
      </c>
      <c r="AJ573" s="17">
        <v>2.0096011190062199E-2</v>
      </c>
      <c r="AK573" s="17"/>
      <c r="AL573" s="17">
        <v>5.0824425076347601E-2</v>
      </c>
      <c r="AM573" s="17">
        <v>4.2841583238267103E-2</v>
      </c>
      <c r="AN573" s="17">
        <v>3.8710488888016099E-2</v>
      </c>
      <c r="AO573" s="17">
        <v>1.7404316821466499E-2</v>
      </c>
      <c r="AP573" s="17">
        <v>0.13831385394300599</v>
      </c>
      <c r="AQ573" s="17"/>
      <c r="AR573" s="17">
        <v>9.7187905477684702E-2</v>
      </c>
      <c r="AS573" s="17">
        <v>4.1637104831167102E-2</v>
      </c>
      <c r="AT573" s="17">
        <v>3.1304975116576199E-2</v>
      </c>
      <c r="AU573" s="17">
        <v>2.1684620221227999E-2</v>
      </c>
      <c r="AV573" s="17">
        <v>2.4429506280858399E-2</v>
      </c>
      <c r="AW573" s="17"/>
      <c r="AX573" s="17">
        <v>4.4627165042171998E-2</v>
      </c>
      <c r="AY573" s="17">
        <v>3.98830222777262E-2</v>
      </c>
      <c r="AZ573" s="17">
        <v>5.0880935769147297E-2</v>
      </c>
      <c r="BA573" s="17">
        <v>3.3639983124751097E-2</v>
      </c>
      <c r="BB573" s="17">
        <v>2.9930527846279899E-2</v>
      </c>
      <c r="BC573" s="17">
        <v>6.4228282971669395E-2</v>
      </c>
      <c r="BD573" s="17"/>
      <c r="BE573" s="17">
        <v>5.0444461003823701E-2</v>
      </c>
      <c r="BF573" s="17">
        <v>3.8057669235179802E-2</v>
      </c>
      <c r="BG573" s="17">
        <v>2.7646899530290502E-2</v>
      </c>
      <c r="BH573" s="17"/>
      <c r="BI573" s="17">
        <v>4.6187918377633003E-2</v>
      </c>
      <c r="BJ573" s="17">
        <v>4.0483892392316298E-2</v>
      </c>
      <c r="BK573" s="17"/>
      <c r="BL573" s="17">
        <v>2.3088671267593602E-2</v>
      </c>
      <c r="BM573" s="17">
        <v>3.7274123513880798E-2</v>
      </c>
      <c r="BN573" s="17">
        <v>6.6414725762669602E-2</v>
      </c>
      <c r="BO573" s="17">
        <v>6.7500267181575299E-2</v>
      </c>
      <c r="BP573" s="17">
        <v>4.6342458779341698E-2</v>
      </c>
      <c r="BQ573" s="17"/>
      <c r="BR573" s="17">
        <v>3.6241736871710402E-2</v>
      </c>
      <c r="BS573" s="17">
        <v>7.5755682520314893E-2</v>
      </c>
      <c r="BT573" s="17">
        <v>5.5205190695777499E-2</v>
      </c>
      <c r="BU573" s="17">
        <v>5.3184295692739803E-2</v>
      </c>
      <c r="BV573" s="17"/>
      <c r="BW573" s="17">
        <v>3.4333447058882E-2</v>
      </c>
      <c r="BX573" s="17">
        <v>3.1214623572795499E-2</v>
      </c>
      <c r="BY573" s="17">
        <v>4.06121217381991E-2</v>
      </c>
      <c r="BZ573" s="17">
        <v>4.5165299012315203E-2</v>
      </c>
      <c r="CA573" s="17">
        <v>5.1842328992737101E-2</v>
      </c>
      <c r="CB573" s="17"/>
      <c r="CC573" s="17">
        <v>4.8284705397810497E-2</v>
      </c>
      <c r="CD573" s="17">
        <v>5.8385666707297001E-2</v>
      </c>
      <c r="CE573" s="17">
        <v>2.6548762786098301E-2</v>
      </c>
      <c r="CF573" s="17">
        <v>6.3735999062109805E-2</v>
      </c>
      <c r="CG573" s="17">
        <v>4.9711360009333003E-2</v>
      </c>
      <c r="CH573" s="17">
        <v>4.4973195262355103E-2</v>
      </c>
      <c r="CI573" s="17">
        <v>2.8597752489719502E-2</v>
      </c>
      <c r="CJ573" s="17">
        <v>2.7470708083189899E-2</v>
      </c>
      <c r="CK573" s="17">
        <v>1.79661357573032E-2</v>
      </c>
      <c r="CL573" s="17">
        <v>2.9070566598302702E-2</v>
      </c>
    </row>
    <row r="574" spans="2:90" x14ac:dyDescent="0.25"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</row>
    <row r="575" spans="2:90" x14ac:dyDescent="0.25">
      <c r="B575" s="6" t="s">
        <v>339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</row>
    <row r="576" spans="2:90" x14ac:dyDescent="0.25">
      <c r="B576" s="24" t="s">
        <v>113</v>
      </c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</row>
    <row r="577" spans="2:90" x14ac:dyDescent="0.25">
      <c r="B577" t="s">
        <v>330</v>
      </c>
      <c r="C577" s="17">
        <v>0.13425597814616</v>
      </c>
      <c r="D577" s="17">
        <v>0.118866934083858</v>
      </c>
      <c r="E577" s="17">
        <v>0.14882358772277299</v>
      </c>
      <c r="F577" s="17"/>
      <c r="G577" s="17">
        <v>0.14311727415769501</v>
      </c>
      <c r="H577" s="17">
        <v>0.117311842590617</v>
      </c>
      <c r="I577" s="17">
        <v>0.16838486759962501</v>
      </c>
      <c r="J577" s="17">
        <v>0.15169786557381501</v>
      </c>
      <c r="K577" s="17">
        <v>0.14964381427607501</v>
      </c>
      <c r="L577" s="17">
        <v>9.5912237561394706E-2</v>
      </c>
      <c r="M577" s="17"/>
      <c r="N577" s="17">
        <v>9.3915372184399298E-2</v>
      </c>
      <c r="O577" s="17">
        <v>0.122237925537061</v>
      </c>
      <c r="P577" s="17">
        <v>0.171953302724971</v>
      </c>
      <c r="Q577" s="17">
        <v>0.15823217054878599</v>
      </c>
      <c r="R577" s="17"/>
      <c r="S577" s="17">
        <v>0.101711748632708</v>
      </c>
      <c r="T577" s="17">
        <v>0.107798796342933</v>
      </c>
      <c r="U577" s="17">
        <v>0.102164070546199</v>
      </c>
      <c r="V577" s="17">
        <v>0.112336011379918</v>
      </c>
      <c r="W577" s="17">
        <v>0.133675026706157</v>
      </c>
      <c r="X577" s="17">
        <v>0.143235215467897</v>
      </c>
      <c r="Y577" s="17">
        <v>0.16693470811914601</v>
      </c>
      <c r="Z577" s="17">
        <v>0.16555758349526301</v>
      </c>
      <c r="AA577" s="17">
        <v>0.207200054878658</v>
      </c>
      <c r="AB577" s="17"/>
      <c r="AC577" s="17">
        <v>0.15051263266172801</v>
      </c>
      <c r="AD577" s="17">
        <v>0.122271521146061</v>
      </c>
      <c r="AE577" s="17">
        <v>0.12524295229572699</v>
      </c>
      <c r="AF577" s="17"/>
      <c r="AG577" s="17">
        <v>0.115013108092014</v>
      </c>
      <c r="AH577" s="17">
        <v>0.11817896500585701</v>
      </c>
      <c r="AI577" s="17">
        <v>9.5200838584007699E-2</v>
      </c>
      <c r="AJ577" s="17">
        <v>0.175039430057261</v>
      </c>
      <c r="AK577" s="17"/>
      <c r="AL577" s="17">
        <v>0.140331227560862</v>
      </c>
      <c r="AM577" s="17">
        <v>0.156142533543669</v>
      </c>
      <c r="AN577" s="17">
        <v>0.10084082868819</v>
      </c>
      <c r="AO577" s="17">
        <v>0.108665941202729</v>
      </c>
      <c r="AP577" s="17">
        <v>0.114461739075385</v>
      </c>
      <c r="AQ577" s="17"/>
      <c r="AR577" s="17">
        <v>0.13824632368390599</v>
      </c>
      <c r="AS577" s="17">
        <v>0.145793958071811</v>
      </c>
      <c r="AT577" s="17">
        <v>0.145367799338776</v>
      </c>
      <c r="AU577" s="17">
        <v>0.118437242813273</v>
      </c>
      <c r="AV577" s="17">
        <v>9.4761213368555905E-2</v>
      </c>
      <c r="AW577" s="17"/>
      <c r="AX577" s="17">
        <v>0.137608942218133</v>
      </c>
      <c r="AY577" s="17">
        <v>0.12389387489536501</v>
      </c>
      <c r="AZ577" s="17">
        <v>0.140294810527132</v>
      </c>
      <c r="BA577" s="17">
        <v>0.15083234401623699</v>
      </c>
      <c r="BB577" s="17">
        <v>0.133469189615605</v>
      </c>
      <c r="BC577" s="17">
        <v>0.113724833541877</v>
      </c>
      <c r="BD577" s="17"/>
      <c r="BE577" s="17">
        <v>0.12510108402061901</v>
      </c>
      <c r="BF577" s="17">
        <v>0.15438299376501999</v>
      </c>
      <c r="BG577" s="17">
        <v>0.128883289723533</v>
      </c>
      <c r="BH577" s="17"/>
      <c r="BI577" s="17">
        <v>0.17317287790382099</v>
      </c>
      <c r="BJ577" s="17">
        <v>0.124375860853428</v>
      </c>
      <c r="BK577" s="17"/>
      <c r="BL577" s="17">
        <v>0.110160295410418</v>
      </c>
      <c r="BM577" s="17">
        <v>0.13979603672058499</v>
      </c>
      <c r="BN577" s="17">
        <v>0.15591385094935201</v>
      </c>
      <c r="BO577" s="17">
        <v>0.17204981638695899</v>
      </c>
      <c r="BP577" s="17">
        <v>0.150424053552457</v>
      </c>
      <c r="BQ577" s="17"/>
      <c r="BR577" s="17">
        <v>0.13630107747793899</v>
      </c>
      <c r="BS577" s="17">
        <v>0.13198471954506399</v>
      </c>
      <c r="BT577" s="17">
        <v>0.123652617563436</v>
      </c>
      <c r="BU577" s="17">
        <v>0.119232491437849</v>
      </c>
      <c r="BV577" s="17"/>
      <c r="BW577" s="17">
        <v>7.8744187190993797E-2</v>
      </c>
      <c r="BX577" s="17">
        <v>0.101511517639941</v>
      </c>
      <c r="BY577" s="17">
        <v>0.13615489743203901</v>
      </c>
      <c r="BZ577" s="17">
        <v>0.15312817095814499</v>
      </c>
      <c r="CA577" s="17">
        <v>0.19752390161692099</v>
      </c>
      <c r="CB577" s="17"/>
      <c r="CC577" s="17">
        <v>0.205496267584244</v>
      </c>
      <c r="CD577" s="17">
        <v>0.18992180665458899</v>
      </c>
      <c r="CE577" s="17">
        <v>0.14189533267408999</v>
      </c>
      <c r="CF577" s="17">
        <v>0.11775610416582</v>
      </c>
      <c r="CG577" s="17">
        <v>0.143305449622603</v>
      </c>
      <c r="CH577" s="17">
        <v>0.116896631899159</v>
      </c>
      <c r="CI577" s="17">
        <v>0.12576636606577399</v>
      </c>
      <c r="CJ577" s="17">
        <v>0.123633184547023</v>
      </c>
      <c r="CK577" s="17">
        <v>8.9213330193254295E-2</v>
      </c>
      <c r="CL577" s="17">
        <v>7.6095714334021805E-2</v>
      </c>
    </row>
    <row r="578" spans="2:90" x14ac:dyDescent="0.25">
      <c r="B578" t="s">
        <v>331</v>
      </c>
      <c r="C578" s="17">
        <v>0.24950926522668701</v>
      </c>
      <c r="D578" s="17">
        <v>0.23314977716587701</v>
      </c>
      <c r="E578" s="17">
        <v>0.26485301510704101</v>
      </c>
      <c r="F578" s="17"/>
      <c r="G578" s="17">
        <v>0.24695835632483601</v>
      </c>
      <c r="H578" s="17">
        <v>0.270204790258744</v>
      </c>
      <c r="I578" s="17">
        <v>0.246654825441213</v>
      </c>
      <c r="J578" s="17">
        <v>0.26258065516302298</v>
      </c>
      <c r="K578" s="17">
        <v>0.234807268127532</v>
      </c>
      <c r="L578" s="17">
        <v>0.238237711863515</v>
      </c>
      <c r="M578" s="17"/>
      <c r="N578" s="17">
        <v>0.238132718331488</v>
      </c>
      <c r="O578" s="17">
        <v>0.26063368103235801</v>
      </c>
      <c r="P578" s="17">
        <v>0.25291998678854399</v>
      </c>
      <c r="Q578" s="17">
        <v>0.24998444332974801</v>
      </c>
      <c r="R578" s="17"/>
      <c r="S578" s="17">
        <v>0.22029340516881901</v>
      </c>
      <c r="T578" s="17">
        <v>0.24507308236884201</v>
      </c>
      <c r="U578" s="17">
        <v>0.30231370725744799</v>
      </c>
      <c r="V578" s="17">
        <v>0.22297375570303299</v>
      </c>
      <c r="W578" s="17">
        <v>0.24104914473971301</v>
      </c>
      <c r="X578" s="17">
        <v>0.24064438374848701</v>
      </c>
      <c r="Y578" s="17">
        <v>0.23002220788938799</v>
      </c>
      <c r="Z578" s="17">
        <v>0.30618637116899999</v>
      </c>
      <c r="AA578" s="17">
        <v>0.27782317699112202</v>
      </c>
      <c r="AB578" s="17"/>
      <c r="AC578" s="17">
        <v>0.24640438287469499</v>
      </c>
      <c r="AD578" s="17">
        <v>0.270304032620381</v>
      </c>
      <c r="AE578" s="17">
        <v>0.22219318412676201</v>
      </c>
      <c r="AF578" s="17"/>
      <c r="AG578" s="17">
        <v>0.25134663638975602</v>
      </c>
      <c r="AH578" s="17">
        <v>0.23857076811084801</v>
      </c>
      <c r="AI578" s="17">
        <v>0.24688677585983601</v>
      </c>
      <c r="AJ578" s="17">
        <v>0.25980902040667397</v>
      </c>
      <c r="AK578" s="17"/>
      <c r="AL578" s="17">
        <v>0.262837611504668</v>
      </c>
      <c r="AM578" s="17">
        <v>0.25667988805240399</v>
      </c>
      <c r="AN578" s="17">
        <v>0.240964992452356</v>
      </c>
      <c r="AO578" s="17">
        <v>0.246220919101412</v>
      </c>
      <c r="AP578" s="17">
        <v>0.20937961650613399</v>
      </c>
      <c r="AQ578" s="17"/>
      <c r="AR578" s="17">
        <v>0.215000852404234</v>
      </c>
      <c r="AS578" s="17">
        <v>0.27390924530222899</v>
      </c>
      <c r="AT578" s="17">
        <v>0.25748686783014701</v>
      </c>
      <c r="AU578" s="17">
        <v>0.249044985339959</v>
      </c>
      <c r="AV578" s="17">
        <v>0.205574016367229</v>
      </c>
      <c r="AW578" s="17"/>
      <c r="AX578" s="17">
        <v>0.24152150938331801</v>
      </c>
      <c r="AY578" s="17">
        <v>0.24097497341667401</v>
      </c>
      <c r="AZ578" s="17">
        <v>0.28671646638604997</v>
      </c>
      <c r="BA578" s="17">
        <v>0.24651308233131999</v>
      </c>
      <c r="BB578" s="17">
        <v>0.25586201647344198</v>
      </c>
      <c r="BC578" s="17">
        <v>0.23890898099263799</v>
      </c>
      <c r="BD578" s="17"/>
      <c r="BE578" s="17">
        <v>0.24272589796539301</v>
      </c>
      <c r="BF578" s="17">
        <v>0.25967337112014799</v>
      </c>
      <c r="BG578" s="17">
        <v>0.24858346286792901</v>
      </c>
      <c r="BH578" s="17"/>
      <c r="BI578" s="17">
        <v>0.24719624530618201</v>
      </c>
      <c r="BJ578" s="17">
        <v>0.25009648847050397</v>
      </c>
      <c r="BK578" s="17"/>
      <c r="BL578" s="17">
        <v>0.25050363867951098</v>
      </c>
      <c r="BM578" s="17">
        <v>0.27168702387098398</v>
      </c>
      <c r="BN578" s="17">
        <v>0.25793951191662901</v>
      </c>
      <c r="BO578" s="17">
        <v>0.229541731017883</v>
      </c>
      <c r="BP578" s="17">
        <v>0.225869803341921</v>
      </c>
      <c r="BQ578" s="17"/>
      <c r="BR578" s="17">
        <v>0.25368327523286599</v>
      </c>
      <c r="BS578" s="17">
        <v>0.258532075989717</v>
      </c>
      <c r="BT578" s="17">
        <v>0.23386733228307499</v>
      </c>
      <c r="BU578" s="17">
        <v>0.18005296691992001</v>
      </c>
      <c r="BV578" s="17"/>
      <c r="BW578" s="17">
        <v>0.218450247952821</v>
      </c>
      <c r="BX578" s="17">
        <v>0.249569262280918</v>
      </c>
      <c r="BY578" s="17">
        <v>0.26266879699657503</v>
      </c>
      <c r="BZ578" s="17">
        <v>0.248278832044599</v>
      </c>
      <c r="CA578" s="17">
        <v>0.26480420944194599</v>
      </c>
      <c r="CB578" s="17"/>
      <c r="CC578" s="17">
        <v>0.269178141490583</v>
      </c>
      <c r="CD578" s="17">
        <v>0.25237631640554598</v>
      </c>
      <c r="CE578" s="17">
        <v>0.25133598250676698</v>
      </c>
      <c r="CF578" s="17">
        <v>0.27105935769408901</v>
      </c>
      <c r="CG578" s="17">
        <v>0.254257816804143</v>
      </c>
      <c r="CH578" s="17">
        <v>0.21369613696727199</v>
      </c>
      <c r="CI578" s="17">
        <v>0.25514346794134701</v>
      </c>
      <c r="CJ578" s="17">
        <v>0.26541057237908</v>
      </c>
      <c r="CK578" s="17">
        <v>0.24049352428464599</v>
      </c>
      <c r="CL578" s="17">
        <v>0.21373052870838899</v>
      </c>
    </row>
    <row r="579" spans="2:90" x14ac:dyDescent="0.25">
      <c r="B579" t="s">
        <v>332</v>
      </c>
      <c r="C579" s="17">
        <v>0.345205003773777</v>
      </c>
      <c r="D579" s="17">
        <v>0.36298144246852798</v>
      </c>
      <c r="E579" s="17">
        <v>0.32821033316548698</v>
      </c>
      <c r="F579" s="17"/>
      <c r="G579" s="17">
        <v>0.29635497991027598</v>
      </c>
      <c r="H579" s="17">
        <v>0.317085164290481</v>
      </c>
      <c r="I579" s="17">
        <v>0.309170813427254</v>
      </c>
      <c r="J579" s="17">
        <v>0.352347401113422</v>
      </c>
      <c r="K579" s="17">
        <v>0.37041094848877198</v>
      </c>
      <c r="L579" s="17">
        <v>0.39043947054655798</v>
      </c>
      <c r="M579" s="17"/>
      <c r="N579" s="17">
        <v>0.36484409143766</v>
      </c>
      <c r="O579" s="17">
        <v>0.35233447904847098</v>
      </c>
      <c r="P579" s="17">
        <v>0.33921513241552098</v>
      </c>
      <c r="Q579" s="17">
        <v>0.32156169359515402</v>
      </c>
      <c r="R579" s="17"/>
      <c r="S579" s="17">
        <v>0.342291848426031</v>
      </c>
      <c r="T579" s="17">
        <v>0.37084079914412299</v>
      </c>
      <c r="U579" s="17">
        <v>0.36415114564413098</v>
      </c>
      <c r="V579" s="17">
        <v>0.35714173867939503</v>
      </c>
      <c r="W579" s="17">
        <v>0.35306485148223798</v>
      </c>
      <c r="X579" s="17">
        <v>0.31956373411129002</v>
      </c>
      <c r="Y579" s="17">
        <v>0.365014850981352</v>
      </c>
      <c r="Z579" s="17">
        <v>0.30891974015762702</v>
      </c>
      <c r="AA579" s="17">
        <v>0.30562538251689603</v>
      </c>
      <c r="AB579" s="17"/>
      <c r="AC579" s="17">
        <v>0.35457658401997799</v>
      </c>
      <c r="AD579" s="17">
        <v>0.36296999355386</v>
      </c>
      <c r="AE579" s="17">
        <v>0.31677656111672903</v>
      </c>
      <c r="AF579" s="17"/>
      <c r="AG579" s="17">
        <v>0.367391040181407</v>
      </c>
      <c r="AH579" s="17">
        <v>0.35394666517975998</v>
      </c>
      <c r="AI579" s="17">
        <v>0.38054170707315399</v>
      </c>
      <c r="AJ579" s="17">
        <v>0.335132697492589</v>
      </c>
      <c r="AK579" s="17"/>
      <c r="AL579" s="17">
        <v>0.33055573829457402</v>
      </c>
      <c r="AM579" s="17">
        <v>0.32216801653810301</v>
      </c>
      <c r="AN579" s="17">
        <v>0.37253464037713202</v>
      </c>
      <c r="AO579" s="17">
        <v>0.340551516757366</v>
      </c>
      <c r="AP579" s="17">
        <v>0.33808455056058201</v>
      </c>
      <c r="AQ579" s="17"/>
      <c r="AR579" s="17">
        <v>0.30849813410990401</v>
      </c>
      <c r="AS579" s="17">
        <v>0.33506860385256099</v>
      </c>
      <c r="AT579" s="17">
        <v>0.348482170157492</v>
      </c>
      <c r="AU579" s="17">
        <v>0.37394107099359603</v>
      </c>
      <c r="AV579" s="17">
        <v>0.34982321713013997</v>
      </c>
      <c r="AW579" s="17"/>
      <c r="AX579" s="17">
        <v>0.29693278632395498</v>
      </c>
      <c r="AY579" s="17">
        <v>0.352883475997121</v>
      </c>
      <c r="AZ579" s="17">
        <v>0.31652523073224897</v>
      </c>
      <c r="BA579" s="17">
        <v>0.38426206792126</v>
      </c>
      <c r="BB579" s="17">
        <v>0.38850146593610502</v>
      </c>
      <c r="BC579" s="17">
        <v>0.35701496144814898</v>
      </c>
      <c r="BD579" s="17"/>
      <c r="BE579" s="17">
        <v>0.33588300472687199</v>
      </c>
      <c r="BF579" s="17">
        <v>0.32675784157605597</v>
      </c>
      <c r="BG579" s="17">
        <v>0.37591360209670399</v>
      </c>
      <c r="BH579" s="17"/>
      <c r="BI579" s="17">
        <v>0.33083889040154801</v>
      </c>
      <c r="BJ579" s="17">
        <v>0.34885223379575198</v>
      </c>
      <c r="BK579" s="17"/>
      <c r="BL579" s="17">
        <v>0.36883971894484802</v>
      </c>
      <c r="BM579" s="17">
        <v>0.34122549684016001</v>
      </c>
      <c r="BN579" s="17">
        <v>0.33110406662752501</v>
      </c>
      <c r="BO579" s="17">
        <v>0.313572312917757</v>
      </c>
      <c r="BP579" s="17">
        <v>0.324071017205946</v>
      </c>
      <c r="BQ579" s="17"/>
      <c r="BR579" s="17">
        <v>0.35463269484510601</v>
      </c>
      <c r="BS579" s="17">
        <v>0.30631328586310902</v>
      </c>
      <c r="BT579" s="17">
        <v>0.27935819233146603</v>
      </c>
      <c r="BU579" s="17">
        <v>0.31828669622007399</v>
      </c>
      <c r="BV579" s="17"/>
      <c r="BW579" s="17">
        <v>0.37597748022650901</v>
      </c>
      <c r="BX579" s="17">
        <v>0.36856590160789598</v>
      </c>
      <c r="BY579" s="17">
        <v>0.34247403318784803</v>
      </c>
      <c r="BZ579" s="17">
        <v>0.35466636990365602</v>
      </c>
      <c r="CA579" s="17">
        <v>0.29248165701599599</v>
      </c>
      <c r="CB579" s="17"/>
      <c r="CC579" s="17">
        <v>0.280441207051076</v>
      </c>
      <c r="CD579" s="17">
        <v>0.31027804289462502</v>
      </c>
      <c r="CE579" s="17">
        <v>0.35158238241803602</v>
      </c>
      <c r="CF579" s="17">
        <v>0.315911290343173</v>
      </c>
      <c r="CG579" s="17">
        <v>0.342853849375162</v>
      </c>
      <c r="CH579" s="17">
        <v>0.40647258658290297</v>
      </c>
      <c r="CI579" s="17">
        <v>0.36310403591947099</v>
      </c>
      <c r="CJ579" s="17">
        <v>0.37420203924132001</v>
      </c>
      <c r="CK579" s="17">
        <v>0.34101654400134002</v>
      </c>
      <c r="CL579" s="17">
        <v>0.39769792786434499</v>
      </c>
    </row>
    <row r="580" spans="2:90" x14ac:dyDescent="0.25">
      <c r="B580" t="s">
        <v>333</v>
      </c>
      <c r="C580" s="17">
        <v>0.21083351743223</v>
      </c>
      <c r="D580" s="17">
        <v>0.23308189657557299</v>
      </c>
      <c r="E580" s="17">
        <v>0.19092009406413199</v>
      </c>
      <c r="F580" s="17"/>
      <c r="G580" s="17">
        <v>0.223091786702206</v>
      </c>
      <c r="H580" s="17">
        <v>0.21665217955052599</v>
      </c>
      <c r="I580" s="17">
        <v>0.22230383384834401</v>
      </c>
      <c r="J580" s="17">
        <v>0.17487260928505299</v>
      </c>
      <c r="K580" s="17">
        <v>0.19424921384407201</v>
      </c>
      <c r="L580" s="17">
        <v>0.23005551586221801</v>
      </c>
      <c r="M580" s="17"/>
      <c r="N580" s="17">
        <v>0.26395254814563601</v>
      </c>
      <c r="O580" s="17">
        <v>0.20696291209341799</v>
      </c>
      <c r="P580" s="17">
        <v>0.18035562701874</v>
      </c>
      <c r="Q580" s="17">
        <v>0.18220962283872399</v>
      </c>
      <c r="R580" s="17"/>
      <c r="S580" s="17">
        <v>0.26998648366025002</v>
      </c>
      <c r="T580" s="17">
        <v>0.210587020142912</v>
      </c>
      <c r="U580" s="17">
        <v>0.178465106706066</v>
      </c>
      <c r="V580" s="17">
        <v>0.24020440420018899</v>
      </c>
      <c r="W580" s="17">
        <v>0.2189341621667</v>
      </c>
      <c r="X580" s="17">
        <v>0.215221722561283</v>
      </c>
      <c r="Y580" s="17">
        <v>0.18532816783186301</v>
      </c>
      <c r="Z580" s="17">
        <v>0.188066064989592</v>
      </c>
      <c r="AA580" s="17">
        <v>0.15914171061481</v>
      </c>
      <c r="AB580" s="17"/>
      <c r="AC580" s="17">
        <v>0.198905310615061</v>
      </c>
      <c r="AD580" s="17">
        <v>0.20687942902894799</v>
      </c>
      <c r="AE580" s="17">
        <v>0.22982187087453301</v>
      </c>
      <c r="AF580" s="17"/>
      <c r="AG580" s="17">
        <v>0.226273752616026</v>
      </c>
      <c r="AH580" s="17">
        <v>0.23714159839850399</v>
      </c>
      <c r="AI580" s="17">
        <v>0.23778980323443399</v>
      </c>
      <c r="AJ580" s="17">
        <v>0.19252880769005301</v>
      </c>
      <c r="AK580" s="17"/>
      <c r="AL580" s="17">
        <v>0.187993807559626</v>
      </c>
      <c r="AM580" s="17">
        <v>0.20325600911659999</v>
      </c>
      <c r="AN580" s="17">
        <v>0.23155178334816201</v>
      </c>
      <c r="AO580" s="17">
        <v>0.27170525175228799</v>
      </c>
      <c r="AP580" s="17">
        <v>0.21450422876126601</v>
      </c>
      <c r="AQ580" s="17"/>
      <c r="AR580" s="17">
        <v>0.195996758221372</v>
      </c>
      <c r="AS580" s="17">
        <v>0.184130403427052</v>
      </c>
      <c r="AT580" s="17">
        <v>0.197304065927735</v>
      </c>
      <c r="AU580" s="17">
        <v>0.22806728718448399</v>
      </c>
      <c r="AV580" s="17">
        <v>0.32433831145970998</v>
      </c>
      <c r="AW580" s="17"/>
      <c r="AX580" s="17">
        <v>0.246558762436973</v>
      </c>
      <c r="AY580" s="17">
        <v>0.22684363930054299</v>
      </c>
      <c r="AZ580" s="17">
        <v>0.18780489469900599</v>
      </c>
      <c r="BA580" s="17">
        <v>0.16664997616406901</v>
      </c>
      <c r="BB580" s="17">
        <v>0.18717470363081701</v>
      </c>
      <c r="BC580" s="17">
        <v>0.215715409693022</v>
      </c>
      <c r="BD580" s="17"/>
      <c r="BE580" s="17">
        <v>0.22291206110587</v>
      </c>
      <c r="BF580" s="17">
        <v>0.210642181957719</v>
      </c>
      <c r="BG580" s="17">
        <v>0.197433746499346</v>
      </c>
      <c r="BH580" s="17"/>
      <c r="BI580" s="17">
        <v>0.18016603413874799</v>
      </c>
      <c r="BJ580" s="17">
        <v>0.21861929517658599</v>
      </c>
      <c r="BK580" s="17"/>
      <c r="BL580" s="17">
        <v>0.229396243634233</v>
      </c>
      <c r="BM580" s="17">
        <v>0.19036342375329099</v>
      </c>
      <c r="BN580" s="17">
        <v>0.15716366034592899</v>
      </c>
      <c r="BO580" s="17">
        <v>0.18403147800818301</v>
      </c>
      <c r="BP580" s="17">
        <v>0.24055753503292199</v>
      </c>
      <c r="BQ580" s="17"/>
      <c r="BR580" s="17">
        <v>0.19817505412924399</v>
      </c>
      <c r="BS580" s="17">
        <v>0.21440661130744901</v>
      </c>
      <c r="BT580" s="17">
        <v>0.30570373331342898</v>
      </c>
      <c r="BU580" s="17">
        <v>0.31467555526778901</v>
      </c>
      <c r="BV580" s="17"/>
      <c r="BW580" s="17">
        <v>0.26704838101241701</v>
      </c>
      <c r="BX580" s="17">
        <v>0.231814258601995</v>
      </c>
      <c r="BY580" s="17">
        <v>0.203160480709593</v>
      </c>
      <c r="BZ580" s="17">
        <v>0.18838191352286399</v>
      </c>
      <c r="CA580" s="17">
        <v>0.16569409348584499</v>
      </c>
      <c r="CB580" s="17"/>
      <c r="CC580" s="17">
        <v>0.155428584365807</v>
      </c>
      <c r="CD580" s="17">
        <v>0.179348492224948</v>
      </c>
      <c r="CE580" s="17">
        <v>0.21247062139981401</v>
      </c>
      <c r="CF580" s="17">
        <v>0.21580761290176501</v>
      </c>
      <c r="CG580" s="17">
        <v>0.19119230549551799</v>
      </c>
      <c r="CH580" s="17">
        <v>0.203517224825426</v>
      </c>
      <c r="CI580" s="17">
        <v>0.21289329089238501</v>
      </c>
      <c r="CJ580" s="17">
        <v>0.198637497564499</v>
      </c>
      <c r="CK580" s="17">
        <v>0.28104348305878801</v>
      </c>
      <c r="CL580" s="17">
        <v>0.25988177274890201</v>
      </c>
    </row>
    <row r="581" spans="2:90" x14ac:dyDescent="0.25">
      <c r="B581" t="s">
        <v>163</v>
      </c>
      <c r="C581" s="17">
        <v>6.0196235421145397E-2</v>
      </c>
      <c r="D581" s="17">
        <v>5.1919949706164502E-2</v>
      </c>
      <c r="E581" s="17">
        <v>6.7192969940566505E-2</v>
      </c>
      <c r="F581" s="17"/>
      <c r="G581" s="17">
        <v>9.0477602904987006E-2</v>
      </c>
      <c r="H581" s="17">
        <v>7.8746023309632193E-2</v>
      </c>
      <c r="I581" s="17">
        <v>5.3485659683563898E-2</v>
      </c>
      <c r="J581" s="17">
        <v>5.85014688646876E-2</v>
      </c>
      <c r="K581" s="17">
        <v>5.0888755263547698E-2</v>
      </c>
      <c r="L581" s="17">
        <v>4.5355064166313401E-2</v>
      </c>
      <c r="M581" s="17"/>
      <c r="N581" s="17">
        <v>3.9155269900815998E-2</v>
      </c>
      <c r="O581" s="17">
        <v>5.7831002288692201E-2</v>
      </c>
      <c r="P581" s="17">
        <v>5.5555951052224203E-2</v>
      </c>
      <c r="Q581" s="17">
        <v>8.8012069687588596E-2</v>
      </c>
      <c r="R581" s="17"/>
      <c r="S581" s="17">
        <v>6.5716514112192301E-2</v>
      </c>
      <c r="T581" s="17">
        <v>6.5700302001189897E-2</v>
      </c>
      <c r="U581" s="17">
        <v>5.2905969846155303E-2</v>
      </c>
      <c r="V581" s="17">
        <v>6.7344090037465706E-2</v>
      </c>
      <c r="W581" s="17">
        <v>5.3276814905191899E-2</v>
      </c>
      <c r="X581" s="17">
        <v>8.1334944111042001E-2</v>
      </c>
      <c r="Y581" s="17">
        <v>5.2700065178250599E-2</v>
      </c>
      <c r="Z581" s="17">
        <v>3.1270240188517602E-2</v>
      </c>
      <c r="AA581" s="17">
        <v>5.0209674998515003E-2</v>
      </c>
      <c r="AB581" s="17"/>
      <c r="AC581" s="17">
        <v>4.9601089828538197E-2</v>
      </c>
      <c r="AD581" s="17">
        <v>3.7575023650750099E-2</v>
      </c>
      <c r="AE581" s="17">
        <v>0.10596543158624901</v>
      </c>
      <c r="AF581" s="17"/>
      <c r="AG581" s="17">
        <v>3.9975462720797002E-2</v>
      </c>
      <c r="AH581" s="17">
        <v>5.2162003305031603E-2</v>
      </c>
      <c r="AI581" s="17">
        <v>3.9580875248568202E-2</v>
      </c>
      <c r="AJ581" s="17">
        <v>3.7490044353423603E-2</v>
      </c>
      <c r="AK581" s="17"/>
      <c r="AL581" s="17">
        <v>7.8281615080268901E-2</v>
      </c>
      <c r="AM581" s="17">
        <v>6.1753552749223999E-2</v>
      </c>
      <c r="AN581" s="17">
        <v>5.4107755134160697E-2</v>
      </c>
      <c r="AO581" s="17">
        <v>3.2856371186205997E-2</v>
      </c>
      <c r="AP581" s="17">
        <v>0.12356986509663299</v>
      </c>
      <c r="AQ581" s="17"/>
      <c r="AR581" s="17">
        <v>0.142257931580583</v>
      </c>
      <c r="AS581" s="17">
        <v>6.10977893463465E-2</v>
      </c>
      <c r="AT581" s="17">
        <v>5.1359096745849403E-2</v>
      </c>
      <c r="AU581" s="17">
        <v>3.0509413668687899E-2</v>
      </c>
      <c r="AV581" s="17">
        <v>2.55032416743649E-2</v>
      </c>
      <c r="AW581" s="17"/>
      <c r="AX581" s="17">
        <v>7.7377999637620001E-2</v>
      </c>
      <c r="AY581" s="17">
        <v>5.5404036390297201E-2</v>
      </c>
      <c r="AZ581" s="17">
        <v>6.8658597655563106E-2</v>
      </c>
      <c r="BA581" s="17">
        <v>5.1742529567114399E-2</v>
      </c>
      <c r="BB581" s="17">
        <v>3.4992624344031199E-2</v>
      </c>
      <c r="BC581" s="17">
        <v>7.4635814324314001E-2</v>
      </c>
      <c r="BD581" s="17"/>
      <c r="BE581" s="17">
        <v>7.3377952181245598E-2</v>
      </c>
      <c r="BF581" s="17">
        <v>4.8543611581056599E-2</v>
      </c>
      <c r="BG581" s="17">
        <v>4.9185898812487798E-2</v>
      </c>
      <c r="BH581" s="17"/>
      <c r="BI581" s="17">
        <v>6.8625952249701597E-2</v>
      </c>
      <c r="BJ581" s="17">
        <v>5.8056121703729903E-2</v>
      </c>
      <c r="BK581" s="17"/>
      <c r="BL581" s="17">
        <v>4.1100103330990199E-2</v>
      </c>
      <c r="BM581" s="17">
        <v>5.6928018814980601E-2</v>
      </c>
      <c r="BN581" s="17">
        <v>9.7878910160565297E-2</v>
      </c>
      <c r="BO581" s="17">
        <v>0.100804661669217</v>
      </c>
      <c r="BP581" s="17">
        <v>5.9077590866753897E-2</v>
      </c>
      <c r="BQ581" s="17"/>
      <c r="BR581" s="17">
        <v>5.7207898314845303E-2</v>
      </c>
      <c r="BS581" s="17">
        <v>8.8763307294661295E-2</v>
      </c>
      <c r="BT581" s="17">
        <v>5.7418124508593599E-2</v>
      </c>
      <c r="BU581" s="17">
        <v>6.7752290154368205E-2</v>
      </c>
      <c r="BV581" s="17"/>
      <c r="BW581" s="17">
        <v>5.9779703617259497E-2</v>
      </c>
      <c r="BX581" s="17">
        <v>4.8539059869250403E-2</v>
      </c>
      <c r="BY581" s="17">
        <v>5.55417916739449E-2</v>
      </c>
      <c r="BZ581" s="17">
        <v>5.5544713570735697E-2</v>
      </c>
      <c r="CA581" s="17">
        <v>7.9496138439291805E-2</v>
      </c>
      <c r="CB581" s="17"/>
      <c r="CC581" s="17">
        <v>8.9455799508290204E-2</v>
      </c>
      <c r="CD581" s="17">
        <v>6.8075341820293497E-2</v>
      </c>
      <c r="CE581" s="17">
        <v>4.2715681001293103E-2</v>
      </c>
      <c r="CF581" s="17">
        <v>7.9465634895152501E-2</v>
      </c>
      <c r="CG581" s="17">
        <v>6.8390578702573201E-2</v>
      </c>
      <c r="CH581" s="17">
        <v>5.9417419725239999E-2</v>
      </c>
      <c r="CI581" s="17">
        <v>4.3092839181022302E-2</v>
      </c>
      <c r="CJ581" s="17">
        <v>3.81167062680779E-2</v>
      </c>
      <c r="CK581" s="17">
        <v>4.8233118461971203E-2</v>
      </c>
      <c r="CL581" s="17">
        <v>5.25940563443415E-2</v>
      </c>
    </row>
    <row r="582" spans="2:90" x14ac:dyDescent="0.25"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</row>
    <row r="583" spans="2:90" x14ac:dyDescent="0.25">
      <c r="B583" s="6" t="s">
        <v>340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</row>
    <row r="584" spans="2:90" x14ac:dyDescent="0.25">
      <c r="B584" s="24" t="s">
        <v>113</v>
      </c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</row>
    <row r="585" spans="2:90" x14ac:dyDescent="0.25">
      <c r="B585" t="s">
        <v>330</v>
      </c>
      <c r="C585" s="17">
        <v>0.212569579066443</v>
      </c>
      <c r="D585" s="17">
        <v>0.18452574616600401</v>
      </c>
      <c r="E585" s="17">
        <v>0.23910990511069799</v>
      </c>
      <c r="F585" s="17"/>
      <c r="G585" s="17">
        <v>0.14734323255259099</v>
      </c>
      <c r="H585" s="17">
        <v>0.17091735324099899</v>
      </c>
      <c r="I585" s="17">
        <v>0.21029567863120399</v>
      </c>
      <c r="J585" s="17">
        <v>0.25257410104567102</v>
      </c>
      <c r="K585" s="17">
        <v>0.239099398762812</v>
      </c>
      <c r="L585" s="17">
        <v>0.22707513366909701</v>
      </c>
      <c r="M585" s="17"/>
      <c r="N585" s="17">
        <v>0.16475662838285701</v>
      </c>
      <c r="O585" s="17">
        <v>0.20674125737966001</v>
      </c>
      <c r="P585" s="17">
        <v>0.245928548728468</v>
      </c>
      <c r="Q585" s="17">
        <v>0.24155059389801301</v>
      </c>
      <c r="R585" s="17"/>
      <c r="S585" s="17">
        <v>0.16583627623959399</v>
      </c>
      <c r="T585" s="17">
        <v>0.21992381598543601</v>
      </c>
      <c r="U585" s="17">
        <v>0.20704488339031199</v>
      </c>
      <c r="V585" s="17">
        <v>0.24844916168740699</v>
      </c>
      <c r="W585" s="17">
        <v>0.18043707552138899</v>
      </c>
      <c r="X585" s="17">
        <v>0.240410761241342</v>
      </c>
      <c r="Y585" s="17">
        <v>0.16749481570646799</v>
      </c>
      <c r="Z585" s="17">
        <v>0.26254537792611199</v>
      </c>
      <c r="AA585" s="17">
        <v>0.24783735816747099</v>
      </c>
      <c r="AB585" s="17"/>
      <c r="AC585" s="17">
        <v>0.267885293932899</v>
      </c>
      <c r="AD585" s="17">
        <v>0.18073295621289301</v>
      </c>
      <c r="AE585" s="17">
        <v>0.17973632498092801</v>
      </c>
      <c r="AF585" s="17"/>
      <c r="AG585" s="17">
        <v>0.217693774861071</v>
      </c>
      <c r="AH585" s="17">
        <v>0.16735809753654901</v>
      </c>
      <c r="AI585" s="17">
        <v>0.19467542193183601</v>
      </c>
      <c r="AJ585" s="17">
        <v>0.29553896706410399</v>
      </c>
      <c r="AK585" s="17"/>
      <c r="AL585" s="17">
        <v>0.244071201447705</v>
      </c>
      <c r="AM585" s="17">
        <v>0.23134713505061499</v>
      </c>
      <c r="AN585" s="17">
        <v>0.171829069319238</v>
      </c>
      <c r="AO585" s="17">
        <v>0.17206630775187201</v>
      </c>
      <c r="AP585" s="17">
        <v>3.4323555379036398E-2</v>
      </c>
      <c r="AQ585" s="17"/>
      <c r="AR585" s="17">
        <v>0.20426262567463399</v>
      </c>
      <c r="AS585" s="17">
        <v>0.235556897464725</v>
      </c>
      <c r="AT585" s="17">
        <v>0.222727965463935</v>
      </c>
      <c r="AU585" s="17">
        <v>0.19484990961075799</v>
      </c>
      <c r="AV585" s="17">
        <v>0.12930905597358999</v>
      </c>
      <c r="AW585" s="17"/>
      <c r="AX585" s="17">
        <v>0.17421734064730801</v>
      </c>
      <c r="AY585" s="17">
        <v>0.21517306382957399</v>
      </c>
      <c r="AZ585" s="17">
        <v>0.28137186018268401</v>
      </c>
      <c r="BA585" s="17">
        <v>0.277383002350228</v>
      </c>
      <c r="BB585" s="17">
        <v>0.119079405761069</v>
      </c>
      <c r="BC585" s="17">
        <v>0.191537987748581</v>
      </c>
      <c r="BD585" s="17"/>
      <c r="BE585" s="17">
        <v>0.19541797870298</v>
      </c>
      <c r="BF585" s="17">
        <v>0.18443604786884399</v>
      </c>
      <c r="BG585" s="17">
        <v>0.260246185893864</v>
      </c>
      <c r="BH585" s="17"/>
      <c r="BI585" s="17">
        <v>0.253489532091146</v>
      </c>
      <c r="BJ585" s="17">
        <v>0.20218093202583201</v>
      </c>
      <c r="BK585" s="17"/>
      <c r="BL585" s="17">
        <v>0.212886034392236</v>
      </c>
      <c r="BM585" s="17">
        <v>0.22932019961352701</v>
      </c>
      <c r="BN585" s="17">
        <v>0.20028115628299301</v>
      </c>
      <c r="BO585" s="17">
        <v>0.24465626094819601</v>
      </c>
      <c r="BP585" s="17">
        <v>0.17803513501718299</v>
      </c>
      <c r="BQ585" s="17"/>
      <c r="BR585" s="17">
        <v>0.22579380964169801</v>
      </c>
      <c r="BS585" s="17">
        <v>0.174796724206398</v>
      </c>
      <c r="BT585" s="17">
        <v>9.9925113899338294E-2</v>
      </c>
      <c r="BU585" s="17">
        <v>0.139746095469231</v>
      </c>
      <c r="BV585" s="17"/>
      <c r="BW585" s="17">
        <v>0.17480002477176201</v>
      </c>
      <c r="BX585" s="17">
        <v>0.194081693053239</v>
      </c>
      <c r="BY585" s="17">
        <v>0.19351381837637799</v>
      </c>
      <c r="BZ585" s="17">
        <v>0.23911600131068</v>
      </c>
      <c r="CA585" s="17">
        <v>0.26019189311781599</v>
      </c>
      <c r="CB585" s="17"/>
      <c r="CC585" s="17">
        <v>0.24848784917119601</v>
      </c>
      <c r="CD585" s="17">
        <v>0.25685720445814503</v>
      </c>
      <c r="CE585" s="17">
        <v>0.212094115950023</v>
      </c>
      <c r="CF585" s="17">
        <v>0.2290546539404</v>
      </c>
      <c r="CG585" s="17">
        <v>0.19531455078429899</v>
      </c>
      <c r="CH585" s="17">
        <v>0.21169004788416401</v>
      </c>
      <c r="CI585" s="17">
        <v>0.193603999158863</v>
      </c>
      <c r="CJ585" s="17">
        <v>0.22100967149183101</v>
      </c>
      <c r="CK585" s="17">
        <v>0.18685643086159401</v>
      </c>
      <c r="CL585" s="17">
        <v>0.16721639187888501</v>
      </c>
    </row>
    <row r="586" spans="2:90" x14ac:dyDescent="0.25">
      <c r="B586" t="s">
        <v>331</v>
      </c>
      <c r="C586" s="17">
        <v>0.33645837919343702</v>
      </c>
      <c r="D586" s="17">
        <v>0.332947536573859</v>
      </c>
      <c r="E586" s="17">
        <v>0.33974990709823</v>
      </c>
      <c r="F586" s="17"/>
      <c r="G586" s="17">
        <v>0.30518061480359798</v>
      </c>
      <c r="H586" s="17">
        <v>0.353610570006337</v>
      </c>
      <c r="I586" s="17">
        <v>0.33340395377044801</v>
      </c>
      <c r="J586" s="17">
        <v>0.33493779551753899</v>
      </c>
      <c r="K586" s="17">
        <v>0.318375955151384</v>
      </c>
      <c r="L586" s="17">
        <v>0.35348067337990802</v>
      </c>
      <c r="M586" s="17"/>
      <c r="N586" s="17">
        <v>0.35932637116242</v>
      </c>
      <c r="O586" s="17">
        <v>0.320275955619506</v>
      </c>
      <c r="P586" s="17">
        <v>0.31794189731435901</v>
      </c>
      <c r="Q586" s="17">
        <v>0.34228420795722098</v>
      </c>
      <c r="R586" s="17"/>
      <c r="S586" s="17">
        <v>0.31794295758978802</v>
      </c>
      <c r="T586" s="17">
        <v>0.35588576358370899</v>
      </c>
      <c r="U586" s="17">
        <v>0.346735180810821</v>
      </c>
      <c r="V586" s="17">
        <v>0.314053762145798</v>
      </c>
      <c r="W586" s="17">
        <v>0.34306618079581502</v>
      </c>
      <c r="X586" s="17">
        <v>0.359035083108183</v>
      </c>
      <c r="Y586" s="17">
        <v>0.31785674599081598</v>
      </c>
      <c r="Z586" s="17">
        <v>0.34778538618202398</v>
      </c>
      <c r="AA586" s="17">
        <v>0.332584213562236</v>
      </c>
      <c r="AB586" s="17"/>
      <c r="AC586" s="17">
        <v>0.33122209122121299</v>
      </c>
      <c r="AD586" s="17">
        <v>0.36304639086761498</v>
      </c>
      <c r="AE586" s="17">
        <v>0.296700494853531</v>
      </c>
      <c r="AF586" s="17"/>
      <c r="AG586" s="17">
        <v>0.33165093511923699</v>
      </c>
      <c r="AH586" s="17">
        <v>0.36879092109874201</v>
      </c>
      <c r="AI586" s="17">
        <v>0.34702968331921302</v>
      </c>
      <c r="AJ586" s="17">
        <v>0.32634063521145301</v>
      </c>
      <c r="AK586" s="17"/>
      <c r="AL586" s="17">
        <v>0.32923551392200401</v>
      </c>
      <c r="AM586" s="17">
        <v>0.34401956802572597</v>
      </c>
      <c r="AN586" s="17">
        <v>0.34947538205957102</v>
      </c>
      <c r="AO586" s="17">
        <v>0.33040915884473898</v>
      </c>
      <c r="AP586" s="17">
        <v>0.41335877973433399</v>
      </c>
      <c r="AQ586" s="17"/>
      <c r="AR586" s="17">
        <v>0.294307986434795</v>
      </c>
      <c r="AS586" s="17">
        <v>0.34572189992859798</v>
      </c>
      <c r="AT586" s="17">
        <v>0.35531335121386498</v>
      </c>
      <c r="AU586" s="17">
        <v>0.33720717312222198</v>
      </c>
      <c r="AV586" s="17">
        <v>0.33078023478742902</v>
      </c>
      <c r="AW586" s="17"/>
      <c r="AX586" s="17">
        <v>0.34264610080719199</v>
      </c>
      <c r="AY586" s="17">
        <v>0.34880392939994298</v>
      </c>
      <c r="AZ586" s="17">
        <v>0.335731049826135</v>
      </c>
      <c r="BA586" s="17">
        <v>0.35311582058963997</v>
      </c>
      <c r="BB586" s="17">
        <v>0.29474839965924199</v>
      </c>
      <c r="BC586" s="17">
        <v>0.27486892321144801</v>
      </c>
      <c r="BD586" s="17"/>
      <c r="BE586" s="17">
        <v>0.34326625412061801</v>
      </c>
      <c r="BF586" s="17">
        <v>0.346822668618881</v>
      </c>
      <c r="BG586" s="17">
        <v>0.321538609646637</v>
      </c>
      <c r="BH586" s="17"/>
      <c r="BI586" s="17">
        <v>0.35466438966319302</v>
      </c>
      <c r="BJ586" s="17">
        <v>0.33183628647808699</v>
      </c>
      <c r="BK586" s="17"/>
      <c r="BL586" s="17">
        <v>0.343542816731018</v>
      </c>
      <c r="BM586" s="17">
        <v>0.33223313385354902</v>
      </c>
      <c r="BN586" s="17">
        <v>0.32792255632178802</v>
      </c>
      <c r="BO586" s="17">
        <v>0.32530797673704998</v>
      </c>
      <c r="BP586" s="17">
        <v>0.354320730325689</v>
      </c>
      <c r="BQ586" s="17"/>
      <c r="BR586" s="17">
        <v>0.34383756505521801</v>
      </c>
      <c r="BS586" s="17">
        <v>0.28850234023258398</v>
      </c>
      <c r="BT586" s="17">
        <v>0.31730650062854998</v>
      </c>
      <c r="BU586" s="17">
        <v>0.30271223898525101</v>
      </c>
      <c r="BV586" s="17"/>
      <c r="BW586" s="17">
        <v>0.36766580381217101</v>
      </c>
      <c r="BX586" s="17">
        <v>0.30546797917916602</v>
      </c>
      <c r="BY586" s="17">
        <v>0.34443321595298398</v>
      </c>
      <c r="BZ586" s="17">
        <v>0.33552204199312302</v>
      </c>
      <c r="CA586" s="17">
        <v>0.33593319437349201</v>
      </c>
      <c r="CB586" s="17"/>
      <c r="CC586" s="17">
        <v>0.33066121745930299</v>
      </c>
      <c r="CD586" s="17">
        <v>0.32347920248510997</v>
      </c>
      <c r="CE586" s="17">
        <v>0.33460983601893701</v>
      </c>
      <c r="CF586" s="17">
        <v>0.314817749700461</v>
      </c>
      <c r="CG586" s="17">
        <v>0.35304926421485</v>
      </c>
      <c r="CH586" s="17">
        <v>0.36354880995954603</v>
      </c>
      <c r="CI586" s="17">
        <v>0.343245599809468</v>
      </c>
      <c r="CJ586" s="17">
        <v>0.310070381796754</v>
      </c>
      <c r="CK586" s="17">
        <v>0.358220771258974</v>
      </c>
      <c r="CL586" s="17">
        <v>0.359884162622569</v>
      </c>
    </row>
    <row r="587" spans="2:90" x14ac:dyDescent="0.25">
      <c r="B587" t="s">
        <v>332</v>
      </c>
      <c r="C587" s="17">
        <v>0.25450669446488899</v>
      </c>
      <c r="D587" s="17">
        <v>0.28454087646033699</v>
      </c>
      <c r="E587" s="17">
        <v>0.22707440290905001</v>
      </c>
      <c r="F587" s="17"/>
      <c r="G587" s="17">
        <v>0.28619545746538499</v>
      </c>
      <c r="H587" s="17">
        <v>0.248873091561604</v>
      </c>
      <c r="I587" s="17">
        <v>0.25463064854106898</v>
      </c>
      <c r="J587" s="17">
        <v>0.24818672618825499</v>
      </c>
      <c r="K587" s="17">
        <v>0.26282208957974001</v>
      </c>
      <c r="L587" s="17">
        <v>0.24319631289816501</v>
      </c>
      <c r="M587" s="17"/>
      <c r="N587" s="17">
        <v>0.27198112512697498</v>
      </c>
      <c r="O587" s="17">
        <v>0.28637383276487599</v>
      </c>
      <c r="P587" s="17">
        <v>0.236133418971296</v>
      </c>
      <c r="Q587" s="17">
        <v>0.21861694356827099</v>
      </c>
      <c r="R587" s="17"/>
      <c r="S587" s="17">
        <v>0.29729151227422401</v>
      </c>
      <c r="T587" s="17">
        <v>0.25084453489304298</v>
      </c>
      <c r="U587" s="17">
        <v>0.26625971906998103</v>
      </c>
      <c r="V587" s="17">
        <v>0.20446222218771801</v>
      </c>
      <c r="W587" s="17">
        <v>0.23978723594069201</v>
      </c>
      <c r="X587" s="17">
        <v>0.212122090874485</v>
      </c>
      <c r="Y587" s="17">
        <v>0.30264624744187102</v>
      </c>
      <c r="Z587" s="17">
        <v>0.23490038146817999</v>
      </c>
      <c r="AA587" s="17">
        <v>0.25572849753094001</v>
      </c>
      <c r="AB587" s="17"/>
      <c r="AC587" s="17">
        <v>0.223654639834339</v>
      </c>
      <c r="AD587" s="17">
        <v>0.28483740042351802</v>
      </c>
      <c r="AE587" s="17">
        <v>0.25923761699324499</v>
      </c>
      <c r="AF587" s="17"/>
      <c r="AG587" s="17">
        <v>0.292958483425375</v>
      </c>
      <c r="AH587" s="17">
        <v>0.26553301053242301</v>
      </c>
      <c r="AI587" s="17">
        <v>0.28975755587397301</v>
      </c>
      <c r="AJ587" s="17">
        <v>0.20300603889677499</v>
      </c>
      <c r="AK587" s="17"/>
      <c r="AL587" s="17">
        <v>0.228313521497678</v>
      </c>
      <c r="AM587" s="17">
        <v>0.24081740267219701</v>
      </c>
      <c r="AN587" s="17">
        <v>0.28661042210396798</v>
      </c>
      <c r="AO587" s="17">
        <v>0.27581073777299397</v>
      </c>
      <c r="AP587" s="17">
        <v>0.214681836869521</v>
      </c>
      <c r="AQ587" s="17"/>
      <c r="AR587" s="17">
        <v>0.233445164102493</v>
      </c>
      <c r="AS587" s="17">
        <v>0.246789283290726</v>
      </c>
      <c r="AT587" s="17">
        <v>0.249667762943246</v>
      </c>
      <c r="AU587" s="17">
        <v>0.27229436523082601</v>
      </c>
      <c r="AV587" s="17">
        <v>0.28881165315230301</v>
      </c>
      <c r="AW587" s="17"/>
      <c r="AX587" s="17">
        <v>0.26044219047515799</v>
      </c>
      <c r="AY587" s="17">
        <v>0.26875395943062402</v>
      </c>
      <c r="AZ587" s="17">
        <v>0.23457785470835699</v>
      </c>
      <c r="BA587" s="17">
        <v>0.24345369941638101</v>
      </c>
      <c r="BB587" s="17">
        <v>0.25916976333270503</v>
      </c>
      <c r="BC587" s="17">
        <v>0.219986084836088</v>
      </c>
      <c r="BD587" s="17"/>
      <c r="BE587" s="17">
        <v>0.26712532399233202</v>
      </c>
      <c r="BF587" s="17">
        <v>0.25094798230236998</v>
      </c>
      <c r="BG587" s="17">
        <v>0.24120157310596699</v>
      </c>
      <c r="BH587" s="17"/>
      <c r="BI587" s="17">
        <v>0.23184503594328101</v>
      </c>
      <c r="BJ587" s="17">
        <v>0.26025997506112297</v>
      </c>
      <c r="BK587" s="17"/>
      <c r="BL587" s="17">
        <v>0.25841659911107701</v>
      </c>
      <c r="BM587" s="17">
        <v>0.27081484520349802</v>
      </c>
      <c r="BN587" s="17">
        <v>0.23240842761164299</v>
      </c>
      <c r="BO587" s="17">
        <v>0.24446113949145901</v>
      </c>
      <c r="BP587" s="17">
        <v>0.23741603673155701</v>
      </c>
      <c r="BQ587" s="17"/>
      <c r="BR587" s="17">
        <v>0.24979158504902199</v>
      </c>
      <c r="BS587" s="17">
        <v>0.27339266659864497</v>
      </c>
      <c r="BT587" s="17">
        <v>0.29735959869373002</v>
      </c>
      <c r="BU587" s="17">
        <v>0.27443947781227601</v>
      </c>
      <c r="BV587" s="17"/>
      <c r="BW587" s="17">
        <v>0.27094256955340901</v>
      </c>
      <c r="BX587" s="17">
        <v>0.27539559910126499</v>
      </c>
      <c r="BY587" s="17">
        <v>0.25559683741375699</v>
      </c>
      <c r="BZ587" s="17">
        <v>0.23630496098735901</v>
      </c>
      <c r="CA587" s="17">
        <v>0.23648171613850599</v>
      </c>
      <c r="CB587" s="17"/>
      <c r="CC587" s="17">
        <v>0.24537523008881101</v>
      </c>
      <c r="CD587" s="17">
        <v>0.24393361460919</v>
      </c>
      <c r="CE587" s="17">
        <v>0.28842487069777101</v>
      </c>
      <c r="CF587" s="17">
        <v>0.25259588737731398</v>
      </c>
      <c r="CG587" s="17">
        <v>0.226400482485277</v>
      </c>
      <c r="CH587" s="17">
        <v>0.23549403255335299</v>
      </c>
      <c r="CI587" s="17">
        <v>0.26863353107049898</v>
      </c>
      <c r="CJ587" s="17">
        <v>0.28622328068963399</v>
      </c>
      <c r="CK587" s="17">
        <v>0.250295196048749</v>
      </c>
      <c r="CL587" s="17">
        <v>0.24767643872434</v>
      </c>
    </row>
    <row r="588" spans="2:90" x14ac:dyDescent="0.25">
      <c r="B588" t="s">
        <v>333</v>
      </c>
      <c r="C588" s="17">
        <v>0.14303024332294201</v>
      </c>
      <c r="D588" s="17">
        <v>0.150280904115348</v>
      </c>
      <c r="E588" s="17">
        <v>0.136447003502048</v>
      </c>
      <c r="F588" s="17"/>
      <c r="G588" s="17">
        <v>0.17038392655950699</v>
      </c>
      <c r="H588" s="17">
        <v>0.14474178008736499</v>
      </c>
      <c r="I588" s="17">
        <v>0.147707177647455</v>
      </c>
      <c r="J588" s="17">
        <v>0.11651098141407799</v>
      </c>
      <c r="K588" s="17">
        <v>0.14095994270225601</v>
      </c>
      <c r="L588" s="17">
        <v>0.14661957341613599</v>
      </c>
      <c r="M588" s="17"/>
      <c r="N588" s="17">
        <v>0.16725949458832201</v>
      </c>
      <c r="O588" s="17">
        <v>0.12814384263519801</v>
      </c>
      <c r="P588" s="17">
        <v>0.16258756707231001</v>
      </c>
      <c r="Q588" s="17">
        <v>0.116339492705036</v>
      </c>
      <c r="R588" s="17"/>
      <c r="S588" s="17">
        <v>0.16509535880026299</v>
      </c>
      <c r="T588" s="17">
        <v>0.132192130226576</v>
      </c>
      <c r="U588" s="17">
        <v>0.13972057639510399</v>
      </c>
      <c r="V588" s="17">
        <v>0.175033434361476</v>
      </c>
      <c r="W588" s="17">
        <v>0.17518331199906001</v>
      </c>
      <c r="X588" s="17">
        <v>0.10429059854065401</v>
      </c>
      <c r="Y588" s="17">
        <v>0.150034828354217</v>
      </c>
      <c r="Z588" s="17">
        <v>0.124500151739319</v>
      </c>
      <c r="AA588" s="17">
        <v>0.117003030852932</v>
      </c>
      <c r="AB588" s="17"/>
      <c r="AC588" s="17">
        <v>0.143274223234827</v>
      </c>
      <c r="AD588" s="17">
        <v>0.13450137629085199</v>
      </c>
      <c r="AE588" s="17">
        <v>0.154934161053699</v>
      </c>
      <c r="AF588" s="17"/>
      <c r="AG588" s="17">
        <v>0.130147530310356</v>
      </c>
      <c r="AH588" s="17">
        <v>0.15564413536449301</v>
      </c>
      <c r="AI588" s="17">
        <v>0.12573139774275999</v>
      </c>
      <c r="AJ588" s="17">
        <v>0.14626211101269401</v>
      </c>
      <c r="AK588" s="17"/>
      <c r="AL588" s="17">
        <v>0.122220033467309</v>
      </c>
      <c r="AM588" s="17">
        <v>0.136861966479393</v>
      </c>
      <c r="AN588" s="17">
        <v>0.144169089789417</v>
      </c>
      <c r="AO588" s="17">
        <v>0.19435158888255799</v>
      </c>
      <c r="AP588" s="17">
        <v>0.248392562220283</v>
      </c>
      <c r="AQ588" s="17"/>
      <c r="AR588" s="17">
        <v>0.15872438608872899</v>
      </c>
      <c r="AS588" s="17">
        <v>0.122382964461223</v>
      </c>
      <c r="AT588" s="17">
        <v>0.13141104072797399</v>
      </c>
      <c r="AU588" s="17">
        <v>0.16041962607205301</v>
      </c>
      <c r="AV588" s="17">
        <v>0.21506743591337399</v>
      </c>
      <c r="AW588" s="17"/>
      <c r="AX588" s="17">
        <v>0.15752382339280399</v>
      </c>
      <c r="AY588" s="17">
        <v>0.118268822134517</v>
      </c>
      <c r="AZ588" s="17">
        <v>9.3783793890617403E-2</v>
      </c>
      <c r="BA588" s="17">
        <v>8.5122583249882297E-2</v>
      </c>
      <c r="BB588" s="17">
        <v>0.279920286988944</v>
      </c>
      <c r="BC588" s="17">
        <v>0.23368864195976899</v>
      </c>
      <c r="BD588" s="17"/>
      <c r="BE588" s="17">
        <v>0.13182461104031801</v>
      </c>
      <c r="BF588" s="17">
        <v>0.161492943701184</v>
      </c>
      <c r="BG588" s="17">
        <v>0.14119240935917601</v>
      </c>
      <c r="BH588" s="17"/>
      <c r="BI588" s="17">
        <v>0.107017611256853</v>
      </c>
      <c r="BJ588" s="17">
        <v>0.152173032986266</v>
      </c>
      <c r="BK588" s="17"/>
      <c r="BL588" s="17">
        <v>0.150882104962453</v>
      </c>
      <c r="BM588" s="17">
        <v>0.12661286715147599</v>
      </c>
      <c r="BN588" s="17">
        <v>0.16188264306180999</v>
      </c>
      <c r="BO588" s="17">
        <v>0.106821792216726</v>
      </c>
      <c r="BP588" s="17">
        <v>0.15459377634153301</v>
      </c>
      <c r="BQ588" s="17"/>
      <c r="BR588" s="17">
        <v>0.134961814278342</v>
      </c>
      <c r="BS588" s="17">
        <v>0.15287722272339899</v>
      </c>
      <c r="BT588" s="17">
        <v>0.19492345298805699</v>
      </c>
      <c r="BU588" s="17">
        <v>0.21808451197270301</v>
      </c>
      <c r="BV588" s="17"/>
      <c r="BW588" s="17">
        <v>0.142598809888555</v>
      </c>
      <c r="BX588" s="17">
        <v>0.18100928076470199</v>
      </c>
      <c r="BY588" s="17">
        <v>0.15167163694628</v>
      </c>
      <c r="BZ588" s="17">
        <v>0.13721180652694401</v>
      </c>
      <c r="CA588" s="17">
        <v>0.101364468963003</v>
      </c>
      <c r="CB588" s="17"/>
      <c r="CC588" s="17">
        <v>0.11217982569092499</v>
      </c>
      <c r="CD588" s="17">
        <v>0.10514965090471901</v>
      </c>
      <c r="CE588" s="17">
        <v>0.114535228421925</v>
      </c>
      <c r="CF588" s="17">
        <v>0.14446107757657001</v>
      </c>
      <c r="CG588" s="17">
        <v>0.16417794516099199</v>
      </c>
      <c r="CH588" s="17">
        <v>0.14204102022541601</v>
      </c>
      <c r="CI588" s="17">
        <v>0.158073487961536</v>
      </c>
      <c r="CJ588" s="17">
        <v>0.146464902485338</v>
      </c>
      <c r="CK588" s="17">
        <v>0.162426490277187</v>
      </c>
      <c r="CL588" s="17">
        <v>0.17943978403930799</v>
      </c>
    </row>
    <row r="589" spans="2:90" x14ac:dyDescent="0.25">
      <c r="B589" t="s">
        <v>163</v>
      </c>
      <c r="C589" s="17">
        <v>5.3435103952289099E-2</v>
      </c>
      <c r="D589" s="17">
        <v>4.7704936684453303E-2</v>
      </c>
      <c r="E589" s="17">
        <v>5.7618781379973401E-2</v>
      </c>
      <c r="F589" s="17"/>
      <c r="G589" s="17">
        <v>9.0896768618918294E-2</v>
      </c>
      <c r="H589" s="17">
        <v>8.18572051036945E-2</v>
      </c>
      <c r="I589" s="17">
        <v>5.3962541409824601E-2</v>
      </c>
      <c r="J589" s="17">
        <v>4.7790395834456802E-2</v>
      </c>
      <c r="K589" s="17">
        <v>3.8742613803807301E-2</v>
      </c>
      <c r="L589" s="17">
        <v>2.9628306636694399E-2</v>
      </c>
      <c r="M589" s="17"/>
      <c r="N589" s="17">
        <v>3.6676380739426001E-2</v>
      </c>
      <c r="O589" s="17">
        <v>5.8465111600760698E-2</v>
      </c>
      <c r="P589" s="17">
        <v>3.7408567913567503E-2</v>
      </c>
      <c r="Q589" s="17">
        <v>8.1208761871459895E-2</v>
      </c>
      <c r="R589" s="17"/>
      <c r="S589" s="17">
        <v>5.3833895096130902E-2</v>
      </c>
      <c r="T589" s="17">
        <v>4.1153755311236197E-2</v>
      </c>
      <c r="U589" s="17">
        <v>4.0239640333781503E-2</v>
      </c>
      <c r="V589" s="17">
        <v>5.8001419617600601E-2</v>
      </c>
      <c r="W589" s="17">
        <v>6.1526195743044299E-2</v>
      </c>
      <c r="X589" s="17">
        <v>8.4141466235336193E-2</v>
      </c>
      <c r="Y589" s="17">
        <v>6.1967362506626898E-2</v>
      </c>
      <c r="Z589" s="17">
        <v>3.0268702684366301E-2</v>
      </c>
      <c r="AA589" s="17">
        <v>4.68468998864204E-2</v>
      </c>
      <c r="AB589" s="17"/>
      <c r="AC589" s="17">
        <v>3.3963751776722201E-2</v>
      </c>
      <c r="AD589" s="17">
        <v>3.6881876205121802E-2</v>
      </c>
      <c r="AE589" s="17">
        <v>0.10939140211859701</v>
      </c>
      <c r="AF589" s="17"/>
      <c r="AG589" s="17">
        <v>2.75492762839613E-2</v>
      </c>
      <c r="AH589" s="17">
        <v>4.26738354677932E-2</v>
      </c>
      <c r="AI589" s="17">
        <v>4.2805941132218299E-2</v>
      </c>
      <c r="AJ589" s="17">
        <v>2.8852247814973499E-2</v>
      </c>
      <c r="AK589" s="17"/>
      <c r="AL589" s="17">
        <v>7.6159729665304002E-2</v>
      </c>
      <c r="AM589" s="17">
        <v>4.6953927772069401E-2</v>
      </c>
      <c r="AN589" s="17">
        <v>4.7916036727805797E-2</v>
      </c>
      <c r="AO589" s="17">
        <v>2.7362206747837899E-2</v>
      </c>
      <c r="AP589" s="17">
        <v>8.9243265796825594E-2</v>
      </c>
      <c r="AQ589" s="17"/>
      <c r="AR589" s="17">
        <v>0.10925983769934799</v>
      </c>
      <c r="AS589" s="17">
        <v>4.95489548547276E-2</v>
      </c>
      <c r="AT589" s="17">
        <v>4.0879879650979299E-2</v>
      </c>
      <c r="AU589" s="17">
        <v>3.5228925964140699E-2</v>
      </c>
      <c r="AV589" s="17">
        <v>3.6031620173304003E-2</v>
      </c>
      <c r="AW589" s="17"/>
      <c r="AX589" s="17">
        <v>6.5170544677538605E-2</v>
      </c>
      <c r="AY589" s="17">
        <v>4.90002252053411E-2</v>
      </c>
      <c r="AZ589" s="17">
        <v>5.4535441392206799E-2</v>
      </c>
      <c r="BA589" s="17">
        <v>4.0924894393869801E-2</v>
      </c>
      <c r="BB589" s="17">
        <v>4.7082144258039298E-2</v>
      </c>
      <c r="BC589" s="17">
        <v>7.9918362244113597E-2</v>
      </c>
      <c r="BD589" s="17"/>
      <c r="BE589" s="17">
        <v>6.2365832143752499E-2</v>
      </c>
      <c r="BF589" s="17">
        <v>5.6300357508720401E-2</v>
      </c>
      <c r="BG589" s="17">
        <v>3.5821221994356701E-2</v>
      </c>
      <c r="BH589" s="17"/>
      <c r="BI589" s="17">
        <v>5.2983431045527399E-2</v>
      </c>
      <c r="BJ589" s="17">
        <v>5.35497734486916E-2</v>
      </c>
      <c r="BK589" s="17"/>
      <c r="BL589" s="17">
        <v>3.4272444803216201E-2</v>
      </c>
      <c r="BM589" s="17">
        <v>4.10189541779497E-2</v>
      </c>
      <c r="BN589" s="17">
        <v>7.7505216721765802E-2</v>
      </c>
      <c r="BO589" s="17">
        <v>7.8752830606569901E-2</v>
      </c>
      <c r="BP589" s="17">
        <v>7.5634321584038905E-2</v>
      </c>
      <c r="BQ589" s="17"/>
      <c r="BR589" s="17">
        <v>4.5615225975720798E-2</v>
      </c>
      <c r="BS589" s="17">
        <v>0.110431046238974</v>
      </c>
      <c r="BT589" s="17">
        <v>9.0485333790325806E-2</v>
      </c>
      <c r="BU589" s="17">
        <v>6.5017675760537894E-2</v>
      </c>
      <c r="BV589" s="17"/>
      <c r="BW589" s="17">
        <v>4.3992791974102601E-2</v>
      </c>
      <c r="BX589" s="17">
        <v>4.4045447901628398E-2</v>
      </c>
      <c r="BY589" s="17">
        <v>5.4784491310601598E-2</v>
      </c>
      <c r="BZ589" s="17">
        <v>5.1845189181894701E-2</v>
      </c>
      <c r="CA589" s="17">
        <v>6.6028727407183102E-2</v>
      </c>
      <c r="CB589" s="17"/>
      <c r="CC589" s="17">
        <v>6.3295877589765098E-2</v>
      </c>
      <c r="CD589" s="17">
        <v>7.0580327542836205E-2</v>
      </c>
      <c r="CE589" s="17">
        <v>5.0335948911344998E-2</v>
      </c>
      <c r="CF589" s="17">
        <v>5.9070631405255203E-2</v>
      </c>
      <c r="CG589" s="17">
        <v>6.1057757354582201E-2</v>
      </c>
      <c r="CH589" s="17">
        <v>4.7226089377520299E-2</v>
      </c>
      <c r="CI589" s="17">
        <v>3.6443381999634102E-2</v>
      </c>
      <c r="CJ589" s="17">
        <v>3.6231763536443501E-2</v>
      </c>
      <c r="CK589" s="17">
        <v>4.2201111553495603E-2</v>
      </c>
      <c r="CL589" s="17">
        <v>4.5783222734897697E-2</v>
      </c>
    </row>
    <row r="590" spans="2:90" x14ac:dyDescent="0.25"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</row>
    <row r="591" spans="2:90" x14ac:dyDescent="0.25">
      <c r="B591" s="6" t="s">
        <v>341</v>
      </c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</row>
    <row r="592" spans="2:90" x14ac:dyDescent="0.25">
      <c r="B592" s="24" t="s">
        <v>113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</row>
    <row r="593" spans="2:90" x14ac:dyDescent="0.25">
      <c r="B593" t="s">
        <v>330</v>
      </c>
      <c r="C593" s="17">
        <v>0.12884666412240001</v>
      </c>
      <c r="D593" s="17">
        <v>0.12631801391144701</v>
      </c>
      <c r="E593" s="17">
        <v>0.13093443563125801</v>
      </c>
      <c r="F593" s="17"/>
      <c r="G593" s="17">
        <v>0.181866196106198</v>
      </c>
      <c r="H593" s="17">
        <v>0.15903030486216599</v>
      </c>
      <c r="I593" s="17">
        <v>0.146404024198342</v>
      </c>
      <c r="J593" s="17">
        <v>0.13851388911948001</v>
      </c>
      <c r="K593" s="17">
        <v>0.114574102111469</v>
      </c>
      <c r="L593" s="17">
        <v>7.3699458680365607E-2</v>
      </c>
      <c r="M593" s="17"/>
      <c r="N593" s="17">
        <v>9.5179250728648607E-2</v>
      </c>
      <c r="O593" s="17">
        <v>0.12407176622164701</v>
      </c>
      <c r="P593" s="17">
        <v>0.146817839998544</v>
      </c>
      <c r="Q593" s="17">
        <v>0.15440794081696399</v>
      </c>
      <c r="R593" s="17"/>
      <c r="S593" s="17">
        <v>0.18457937988030201</v>
      </c>
      <c r="T593" s="17">
        <v>0.102248550332511</v>
      </c>
      <c r="U593" s="17">
        <v>7.6044092635626198E-2</v>
      </c>
      <c r="V593" s="17">
        <v>9.8360505036876197E-2</v>
      </c>
      <c r="W593" s="17">
        <v>0.105392842513718</v>
      </c>
      <c r="X593" s="17">
        <v>0.14510395985519201</v>
      </c>
      <c r="Y593" s="17">
        <v>0.14783478350429599</v>
      </c>
      <c r="Z593" s="17">
        <v>0.19903313831650499</v>
      </c>
      <c r="AA593" s="17">
        <v>0.124492534672642</v>
      </c>
      <c r="AB593" s="17"/>
      <c r="AC593" s="17">
        <v>0.13213952225483699</v>
      </c>
      <c r="AD593" s="17">
        <v>0.114740596755256</v>
      </c>
      <c r="AE593" s="17">
        <v>0.13745878662519201</v>
      </c>
      <c r="AF593" s="17"/>
      <c r="AG593" s="17">
        <v>0.10430645791588999</v>
      </c>
      <c r="AH593" s="17">
        <v>0.114239404264772</v>
      </c>
      <c r="AI593" s="17">
        <v>0.111227408199287</v>
      </c>
      <c r="AJ593" s="17">
        <v>0.15605090086541301</v>
      </c>
      <c r="AK593" s="17"/>
      <c r="AL593" s="17">
        <v>0.13134943712870401</v>
      </c>
      <c r="AM593" s="17">
        <v>0.16236210374517501</v>
      </c>
      <c r="AN593" s="17">
        <v>9.5885718028798597E-2</v>
      </c>
      <c r="AO593" s="17">
        <v>0.13092606939955401</v>
      </c>
      <c r="AP593" s="17">
        <v>6.4154709236860202E-2</v>
      </c>
      <c r="AQ593" s="17"/>
      <c r="AR593" s="17">
        <v>0.178663556886032</v>
      </c>
      <c r="AS593" s="17">
        <v>0.14424599233838301</v>
      </c>
      <c r="AT593" s="17">
        <v>0.127871580685573</v>
      </c>
      <c r="AU593" s="17">
        <v>0.102144222606461</v>
      </c>
      <c r="AV593" s="17">
        <v>8.8624931096372594E-2</v>
      </c>
      <c r="AW593" s="17"/>
      <c r="AX593" s="17">
        <v>0.17520701803864899</v>
      </c>
      <c r="AY593" s="17">
        <v>0.108307484401325</v>
      </c>
      <c r="AZ593" s="17">
        <v>0.151403201932401</v>
      </c>
      <c r="BA593" s="17">
        <v>0.143363289915097</v>
      </c>
      <c r="BB593" s="17">
        <v>6.2952962583466596E-2</v>
      </c>
      <c r="BC593" s="17">
        <v>8.5219678733826201E-2</v>
      </c>
      <c r="BD593" s="17"/>
      <c r="BE593" s="17">
        <v>0.15157361095858099</v>
      </c>
      <c r="BF593" s="17">
        <v>0.13266718605876199</v>
      </c>
      <c r="BG593" s="17">
        <v>9.7213414307441404E-2</v>
      </c>
      <c r="BH593" s="17"/>
      <c r="BI593" s="17">
        <v>0.17400842131695199</v>
      </c>
      <c r="BJ593" s="17">
        <v>0.117381119307509</v>
      </c>
      <c r="BK593" s="17"/>
      <c r="BL593" s="17">
        <v>8.7594974858813804E-2</v>
      </c>
      <c r="BM593" s="17">
        <v>0.137543098582012</v>
      </c>
      <c r="BN593" s="17">
        <v>0.19798836750283999</v>
      </c>
      <c r="BO593" s="17">
        <v>0.17974426893432599</v>
      </c>
      <c r="BP593" s="17">
        <v>0.15328000422301399</v>
      </c>
      <c r="BQ593" s="17"/>
      <c r="BR593" s="17">
        <v>0.12975222275685</v>
      </c>
      <c r="BS593" s="17">
        <v>0.15789221116156299</v>
      </c>
      <c r="BT593" s="17">
        <v>7.3207604372567195E-2</v>
      </c>
      <c r="BU593" s="17">
        <v>0.13734035349587301</v>
      </c>
      <c r="BV593" s="17"/>
      <c r="BW593" s="17">
        <v>9.4578282444276907E-2</v>
      </c>
      <c r="BX593" s="17">
        <v>0.102654539881797</v>
      </c>
      <c r="BY593" s="17">
        <v>9.7574684698918696E-2</v>
      </c>
      <c r="BZ593" s="17">
        <v>0.139118912110512</v>
      </c>
      <c r="CA593" s="17">
        <v>0.20271697560986501</v>
      </c>
      <c r="CB593" s="17"/>
      <c r="CC593" s="17">
        <v>0.22792904003831699</v>
      </c>
      <c r="CD593" s="17">
        <v>0.22372163543646201</v>
      </c>
      <c r="CE593" s="17">
        <v>0.136208070068289</v>
      </c>
      <c r="CF593" s="17">
        <v>0.13147012770491001</v>
      </c>
      <c r="CG593" s="17">
        <v>0.116289709551906</v>
      </c>
      <c r="CH593" s="17">
        <v>0.114494277712389</v>
      </c>
      <c r="CI593" s="17">
        <v>9.9048000187867094E-2</v>
      </c>
      <c r="CJ593" s="17">
        <v>7.8120044795491506E-2</v>
      </c>
      <c r="CK593" s="17">
        <v>6.8203298960907197E-2</v>
      </c>
      <c r="CL593" s="17">
        <v>6.18921773158237E-2</v>
      </c>
    </row>
    <row r="594" spans="2:90" x14ac:dyDescent="0.25">
      <c r="B594" t="s">
        <v>331</v>
      </c>
      <c r="C594" s="17">
        <v>0.24854850788094801</v>
      </c>
      <c r="D594" s="17">
        <v>0.26013057897191699</v>
      </c>
      <c r="E594" s="17">
        <v>0.23878037570537899</v>
      </c>
      <c r="F594" s="17"/>
      <c r="G594" s="17">
        <v>0.27998599229363702</v>
      </c>
      <c r="H594" s="17">
        <v>0.30292324820723499</v>
      </c>
      <c r="I594" s="17">
        <v>0.274540389358638</v>
      </c>
      <c r="J594" s="17">
        <v>0.23460562003978999</v>
      </c>
      <c r="K594" s="17">
        <v>0.214439830790076</v>
      </c>
      <c r="L594" s="17">
        <v>0.20991539781688701</v>
      </c>
      <c r="M594" s="17"/>
      <c r="N594" s="17">
        <v>0.25061400444707199</v>
      </c>
      <c r="O594" s="17">
        <v>0.24896703616945001</v>
      </c>
      <c r="P594" s="17">
        <v>0.26296101569456198</v>
      </c>
      <c r="Q594" s="17">
        <v>0.235054396099944</v>
      </c>
      <c r="R594" s="17"/>
      <c r="S594" s="17">
        <v>0.30282695986715202</v>
      </c>
      <c r="T594" s="17">
        <v>0.222746589550744</v>
      </c>
      <c r="U594" s="17">
        <v>0.23177793073275399</v>
      </c>
      <c r="V594" s="17">
        <v>0.198467751626005</v>
      </c>
      <c r="W594" s="17">
        <v>0.26386682453902199</v>
      </c>
      <c r="X594" s="17">
        <v>0.27154872281299502</v>
      </c>
      <c r="Y594" s="17">
        <v>0.21790598806870501</v>
      </c>
      <c r="Z594" s="17">
        <v>0.25848432251411102</v>
      </c>
      <c r="AA594" s="17">
        <v>0.26179107076633201</v>
      </c>
      <c r="AB594" s="17"/>
      <c r="AC594" s="17">
        <v>0.23635098612333999</v>
      </c>
      <c r="AD594" s="17">
        <v>0.25317092588846102</v>
      </c>
      <c r="AE594" s="17">
        <v>0.26302911333643503</v>
      </c>
      <c r="AF594" s="17"/>
      <c r="AG594" s="17">
        <v>0.23851546836395299</v>
      </c>
      <c r="AH594" s="17">
        <v>0.26816216631329898</v>
      </c>
      <c r="AI594" s="17">
        <v>0.24083673019722299</v>
      </c>
      <c r="AJ594" s="17">
        <v>0.25093638690075198</v>
      </c>
      <c r="AK594" s="17"/>
      <c r="AL594" s="17">
        <v>0.23837678810688401</v>
      </c>
      <c r="AM594" s="17">
        <v>0.248504524583083</v>
      </c>
      <c r="AN594" s="17">
        <v>0.28018834493462602</v>
      </c>
      <c r="AO594" s="17">
        <v>0.24556651438596899</v>
      </c>
      <c r="AP594" s="17">
        <v>0.24641204715794601</v>
      </c>
      <c r="AQ594" s="17"/>
      <c r="AR594" s="17">
        <v>0.20824438521973901</v>
      </c>
      <c r="AS594" s="17">
        <v>0.284566781941548</v>
      </c>
      <c r="AT594" s="17">
        <v>0.239186692151589</v>
      </c>
      <c r="AU594" s="17">
        <v>0.25491659119215898</v>
      </c>
      <c r="AV594" s="17">
        <v>0.23662973351653799</v>
      </c>
      <c r="AW594" s="17"/>
      <c r="AX594" s="17">
        <v>0.310371987590223</v>
      </c>
      <c r="AY594" s="17">
        <v>0.23983440983073601</v>
      </c>
      <c r="AZ594" s="17">
        <v>0.28029327628704598</v>
      </c>
      <c r="BA594" s="17">
        <v>0.23768262355558301</v>
      </c>
      <c r="BB594" s="17">
        <v>0.15851082378009801</v>
      </c>
      <c r="BC594" s="17">
        <v>0.181835156671113</v>
      </c>
      <c r="BD594" s="17"/>
      <c r="BE594" s="17">
        <v>0.25067778332167001</v>
      </c>
      <c r="BF594" s="17">
        <v>0.30072739368054402</v>
      </c>
      <c r="BG594" s="17">
        <v>0.19799764593831801</v>
      </c>
      <c r="BH594" s="17"/>
      <c r="BI594" s="17">
        <v>0.26730728219780397</v>
      </c>
      <c r="BJ594" s="17">
        <v>0.24378608097457699</v>
      </c>
      <c r="BK594" s="17"/>
      <c r="BL594" s="17">
        <v>0.22349412345672201</v>
      </c>
      <c r="BM594" s="17">
        <v>0.27462270651590098</v>
      </c>
      <c r="BN594" s="17">
        <v>0.24281338604737199</v>
      </c>
      <c r="BO594" s="17">
        <v>0.25843693317734101</v>
      </c>
      <c r="BP594" s="17">
        <v>0.264142171544683</v>
      </c>
      <c r="BQ594" s="17"/>
      <c r="BR594" s="17">
        <v>0.23952730707133499</v>
      </c>
      <c r="BS594" s="17">
        <v>0.282692255830998</v>
      </c>
      <c r="BT594" s="17">
        <v>0.30591260351035299</v>
      </c>
      <c r="BU594" s="17">
        <v>0.31005262650323201</v>
      </c>
      <c r="BV594" s="17"/>
      <c r="BW594" s="17">
        <v>0.21839905576797899</v>
      </c>
      <c r="BX594" s="17">
        <v>0.22331841929303001</v>
      </c>
      <c r="BY594" s="17">
        <v>0.232361412514378</v>
      </c>
      <c r="BZ594" s="17">
        <v>0.28245898755607202</v>
      </c>
      <c r="CA594" s="17">
        <v>0.28965188596907698</v>
      </c>
      <c r="CB594" s="17"/>
      <c r="CC594" s="17">
        <v>0.313868542748174</v>
      </c>
      <c r="CD594" s="17">
        <v>0.331400172940643</v>
      </c>
      <c r="CE594" s="17">
        <v>0.30932914375271597</v>
      </c>
      <c r="CF594" s="17">
        <v>0.27205135686639198</v>
      </c>
      <c r="CG594" s="17">
        <v>0.23172705938150401</v>
      </c>
      <c r="CH594" s="17">
        <v>0.20574993517585799</v>
      </c>
      <c r="CI594" s="17">
        <v>0.19977812783896401</v>
      </c>
      <c r="CJ594" s="17">
        <v>0.23789893381729099</v>
      </c>
      <c r="CK594" s="17">
        <v>0.20925573579408099</v>
      </c>
      <c r="CL594" s="17">
        <v>0.15332706120852599</v>
      </c>
    </row>
    <row r="595" spans="2:90" x14ac:dyDescent="0.25">
      <c r="B595" t="s">
        <v>332</v>
      </c>
      <c r="C595" s="17">
        <v>0.34543339299835402</v>
      </c>
      <c r="D595" s="17">
        <v>0.35243120247783699</v>
      </c>
      <c r="E595" s="17">
        <v>0.33790489514910299</v>
      </c>
      <c r="F595" s="17"/>
      <c r="G595" s="17">
        <v>0.27011831448158902</v>
      </c>
      <c r="H595" s="17">
        <v>0.27194045800690803</v>
      </c>
      <c r="I595" s="17">
        <v>0.33652931559237897</v>
      </c>
      <c r="J595" s="17">
        <v>0.35114902826663102</v>
      </c>
      <c r="K595" s="17">
        <v>0.37661403149369599</v>
      </c>
      <c r="L595" s="17">
        <v>0.41356699153518001</v>
      </c>
      <c r="M595" s="17"/>
      <c r="N595" s="17">
        <v>0.37612704857795498</v>
      </c>
      <c r="O595" s="17">
        <v>0.34965029230981298</v>
      </c>
      <c r="P595" s="17">
        <v>0.34102136999306598</v>
      </c>
      <c r="Q595" s="17">
        <v>0.31129223109977699</v>
      </c>
      <c r="R595" s="17"/>
      <c r="S595" s="17">
        <v>0.27399291651750302</v>
      </c>
      <c r="T595" s="17">
        <v>0.38276954718434297</v>
      </c>
      <c r="U595" s="17">
        <v>0.40779661041364101</v>
      </c>
      <c r="V595" s="17">
        <v>0.395184384398789</v>
      </c>
      <c r="W595" s="17">
        <v>0.314641458223822</v>
      </c>
      <c r="X595" s="17">
        <v>0.33097306021067402</v>
      </c>
      <c r="Y595" s="17">
        <v>0.36802710446119902</v>
      </c>
      <c r="Z595" s="17">
        <v>0.30456042076172701</v>
      </c>
      <c r="AA595" s="17">
        <v>0.32386884097018698</v>
      </c>
      <c r="AB595" s="17"/>
      <c r="AC595" s="17">
        <v>0.36486363726842502</v>
      </c>
      <c r="AD595" s="17">
        <v>0.37091983471036899</v>
      </c>
      <c r="AE595" s="17">
        <v>0.27605980142810799</v>
      </c>
      <c r="AF595" s="17"/>
      <c r="AG595" s="17">
        <v>0.37439842889881098</v>
      </c>
      <c r="AH595" s="17">
        <v>0.36206781675981797</v>
      </c>
      <c r="AI595" s="17">
        <v>0.356687078613802</v>
      </c>
      <c r="AJ595" s="17">
        <v>0.34691695617877899</v>
      </c>
      <c r="AK595" s="17"/>
      <c r="AL595" s="17">
        <v>0.3349698943385</v>
      </c>
      <c r="AM595" s="17">
        <v>0.33049302630273403</v>
      </c>
      <c r="AN595" s="17">
        <v>0.34272329872245699</v>
      </c>
      <c r="AO595" s="17">
        <v>0.37757312301426399</v>
      </c>
      <c r="AP595" s="17">
        <v>0.31634626688753298</v>
      </c>
      <c r="AQ595" s="17"/>
      <c r="AR595" s="17">
        <v>0.26749665592840299</v>
      </c>
      <c r="AS595" s="17">
        <v>0.31974234613503599</v>
      </c>
      <c r="AT595" s="17">
        <v>0.37467587343032199</v>
      </c>
      <c r="AU595" s="17">
        <v>0.38912935429726098</v>
      </c>
      <c r="AV595" s="17">
        <v>0.34619917133464001</v>
      </c>
      <c r="AW595" s="17"/>
      <c r="AX595" s="17">
        <v>0.28233982237074701</v>
      </c>
      <c r="AY595" s="17">
        <v>0.37069252181006301</v>
      </c>
      <c r="AZ595" s="17">
        <v>0.32172365986460399</v>
      </c>
      <c r="BA595" s="17">
        <v>0.38066865610010098</v>
      </c>
      <c r="BB595" s="17">
        <v>0.40787320693903301</v>
      </c>
      <c r="BC595" s="17">
        <v>0.288530029891299</v>
      </c>
      <c r="BD595" s="17"/>
      <c r="BE595" s="17">
        <v>0.34294554145721001</v>
      </c>
      <c r="BF595" s="17">
        <v>0.29244706567189799</v>
      </c>
      <c r="BG595" s="17">
        <v>0.40110796351662598</v>
      </c>
      <c r="BH595" s="17"/>
      <c r="BI595" s="17">
        <v>0.32750784969845398</v>
      </c>
      <c r="BJ595" s="17">
        <v>0.34998428146690702</v>
      </c>
      <c r="BK595" s="17"/>
      <c r="BL595" s="17">
        <v>0.40452458965900301</v>
      </c>
      <c r="BM595" s="17">
        <v>0.34182058404882598</v>
      </c>
      <c r="BN595" s="17">
        <v>0.27373862833162799</v>
      </c>
      <c r="BO595" s="17">
        <v>0.31966932990856001</v>
      </c>
      <c r="BP595" s="17">
        <v>0.29029791930355497</v>
      </c>
      <c r="BQ595" s="17"/>
      <c r="BR595" s="17">
        <v>0.35615598084595501</v>
      </c>
      <c r="BS595" s="17">
        <v>0.29061004758655001</v>
      </c>
      <c r="BT595" s="17">
        <v>0.28118348222665102</v>
      </c>
      <c r="BU595" s="17">
        <v>0.30676008363693902</v>
      </c>
      <c r="BV595" s="17"/>
      <c r="BW595" s="17">
        <v>0.39396733102049702</v>
      </c>
      <c r="BX595" s="17">
        <v>0.38317009088203102</v>
      </c>
      <c r="BY595" s="17">
        <v>0.34915733231406898</v>
      </c>
      <c r="BZ595" s="17">
        <v>0.32065414215363802</v>
      </c>
      <c r="CA595" s="17">
        <v>0.29213167363028503</v>
      </c>
      <c r="CB595" s="17"/>
      <c r="CC595" s="17">
        <v>0.25380301377696002</v>
      </c>
      <c r="CD595" s="17">
        <v>0.27845732782361399</v>
      </c>
      <c r="CE595" s="17">
        <v>0.34092089268408099</v>
      </c>
      <c r="CF595" s="17">
        <v>0.32209657508209899</v>
      </c>
      <c r="CG595" s="17">
        <v>0.32085832408508802</v>
      </c>
      <c r="CH595" s="17">
        <v>0.36309058982622</v>
      </c>
      <c r="CI595" s="17">
        <v>0.39126395481947202</v>
      </c>
      <c r="CJ595" s="17">
        <v>0.36341719614460799</v>
      </c>
      <c r="CK595" s="17">
        <v>0.42830863741020803</v>
      </c>
      <c r="CL595" s="17">
        <v>0.43856787369669298</v>
      </c>
    </row>
    <row r="596" spans="2:90" x14ac:dyDescent="0.25">
      <c r="B596" t="s">
        <v>333</v>
      </c>
      <c r="C596" s="17">
        <v>0.21053881930073201</v>
      </c>
      <c r="D596" s="17">
        <v>0.20775304259014901</v>
      </c>
      <c r="E596" s="17">
        <v>0.21405379082369</v>
      </c>
      <c r="F596" s="17"/>
      <c r="G596" s="17">
        <v>0.186788423988484</v>
      </c>
      <c r="H596" s="17">
        <v>0.182278063740793</v>
      </c>
      <c r="I596" s="17">
        <v>0.186581695485562</v>
      </c>
      <c r="J596" s="17">
        <v>0.20475182245536999</v>
      </c>
      <c r="K596" s="17">
        <v>0.232503613234326</v>
      </c>
      <c r="L596" s="17">
        <v>0.24765058771172599</v>
      </c>
      <c r="M596" s="17"/>
      <c r="N596" s="17">
        <v>0.23901392228416801</v>
      </c>
      <c r="O596" s="17">
        <v>0.20924294504743299</v>
      </c>
      <c r="P596" s="17">
        <v>0.18887810044672301</v>
      </c>
      <c r="Q596" s="17">
        <v>0.19938583085655601</v>
      </c>
      <c r="R596" s="17"/>
      <c r="S596" s="17">
        <v>0.17924288720388701</v>
      </c>
      <c r="T596" s="17">
        <v>0.21566348393042101</v>
      </c>
      <c r="U596" s="17">
        <v>0.214726726723179</v>
      </c>
      <c r="V596" s="17">
        <v>0.25846408637337598</v>
      </c>
      <c r="W596" s="17">
        <v>0.26012906786692702</v>
      </c>
      <c r="X596" s="17">
        <v>0.17269378565232901</v>
      </c>
      <c r="Y596" s="17">
        <v>0.19328229712054201</v>
      </c>
      <c r="Z596" s="17">
        <v>0.18809043530198</v>
      </c>
      <c r="AA596" s="17">
        <v>0.21676749658317901</v>
      </c>
      <c r="AB596" s="17"/>
      <c r="AC596" s="17">
        <v>0.216386845452719</v>
      </c>
      <c r="AD596" s="17">
        <v>0.20867256675374601</v>
      </c>
      <c r="AE596" s="17">
        <v>0.22045005679141899</v>
      </c>
      <c r="AF596" s="17"/>
      <c r="AG596" s="17">
        <v>0.235055591558815</v>
      </c>
      <c r="AH596" s="17">
        <v>0.207950339712626</v>
      </c>
      <c r="AI596" s="17">
        <v>0.22963620404624199</v>
      </c>
      <c r="AJ596" s="17">
        <v>0.206017870880909</v>
      </c>
      <c r="AK596" s="17"/>
      <c r="AL596" s="17">
        <v>0.21018800550045899</v>
      </c>
      <c r="AM596" s="17">
        <v>0.19643669524306401</v>
      </c>
      <c r="AN596" s="17">
        <v>0.22284375829338901</v>
      </c>
      <c r="AO596" s="17">
        <v>0.207037557633418</v>
      </c>
      <c r="AP596" s="17">
        <v>0.21452563688520801</v>
      </c>
      <c r="AQ596" s="17"/>
      <c r="AR596" s="17">
        <v>0.19798367934805</v>
      </c>
      <c r="AS596" s="17">
        <v>0.19268156431177</v>
      </c>
      <c r="AT596" s="17">
        <v>0.21058355869986001</v>
      </c>
      <c r="AU596" s="17">
        <v>0.21716471575666399</v>
      </c>
      <c r="AV596" s="17">
        <v>0.28711384247037902</v>
      </c>
      <c r="AW596" s="17"/>
      <c r="AX596" s="17">
        <v>0.16947914179597001</v>
      </c>
      <c r="AY596" s="17">
        <v>0.208797054763497</v>
      </c>
      <c r="AZ596" s="17">
        <v>0.16751617911943001</v>
      </c>
      <c r="BA596" s="17">
        <v>0.179786309450154</v>
      </c>
      <c r="BB596" s="17">
        <v>0.32219087227790599</v>
      </c>
      <c r="BC596" s="17">
        <v>0.36018777219752102</v>
      </c>
      <c r="BD596" s="17"/>
      <c r="BE596" s="17">
        <v>0.182500125865667</v>
      </c>
      <c r="BF596" s="17">
        <v>0.211963086619472</v>
      </c>
      <c r="BG596" s="17">
        <v>0.24654461152111601</v>
      </c>
      <c r="BH596" s="17"/>
      <c r="BI596" s="17">
        <v>0.15328270547541401</v>
      </c>
      <c r="BJ596" s="17">
        <v>0.225074846678114</v>
      </c>
      <c r="BK596" s="17"/>
      <c r="BL596" s="17">
        <v>0.234895929592115</v>
      </c>
      <c r="BM596" s="17">
        <v>0.183246858056346</v>
      </c>
      <c r="BN596" s="17">
        <v>0.19719681220538399</v>
      </c>
      <c r="BO596" s="17">
        <v>0.150294283611349</v>
      </c>
      <c r="BP596" s="17">
        <v>0.226973923353462</v>
      </c>
      <c r="BQ596" s="17"/>
      <c r="BR596" s="17">
        <v>0.21322416213506101</v>
      </c>
      <c r="BS596" s="17">
        <v>0.158850969353201</v>
      </c>
      <c r="BT596" s="17">
        <v>0.259135012191754</v>
      </c>
      <c r="BU596" s="17">
        <v>0.18335711092777701</v>
      </c>
      <c r="BV596" s="17"/>
      <c r="BW596" s="17">
        <v>0.230246725259314</v>
      </c>
      <c r="BX596" s="17">
        <v>0.229019431072923</v>
      </c>
      <c r="BY596" s="17">
        <v>0.2491184796051</v>
      </c>
      <c r="BZ596" s="17">
        <v>0.197520015534353</v>
      </c>
      <c r="CA596" s="17">
        <v>0.14330112710204301</v>
      </c>
      <c r="CB596" s="17"/>
      <c r="CC596" s="17">
        <v>0.132021830961571</v>
      </c>
      <c r="CD596" s="17">
        <v>0.112141262471676</v>
      </c>
      <c r="CE596" s="17">
        <v>0.14787306772263301</v>
      </c>
      <c r="CF596" s="17">
        <v>0.18940498892546401</v>
      </c>
      <c r="CG596" s="17">
        <v>0.26013194847873899</v>
      </c>
      <c r="CH596" s="17">
        <v>0.23652186844888301</v>
      </c>
      <c r="CI596" s="17">
        <v>0.26618094277290799</v>
      </c>
      <c r="CJ596" s="17">
        <v>0.26868771752350201</v>
      </c>
      <c r="CK596" s="17">
        <v>0.23868734073757</v>
      </c>
      <c r="CL596" s="17">
        <v>0.27845642850112501</v>
      </c>
    </row>
    <row r="597" spans="2:90" x14ac:dyDescent="0.25">
      <c r="B597" t="s">
        <v>163</v>
      </c>
      <c r="C597" s="17">
        <v>6.66326156975659E-2</v>
      </c>
      <c r="D597" s="17">
        <v>5.3367162048651398E-2</v>
      </c>
      <c r="E597" s="17">
        <v>7.8326502690569594E-2</v>
      </c>
      <c r="F597" s="17"/>
      <c r="G597" s="17">
        <v>8.1241073130092406E-2</v>
      </c>
      <c r="H597" s="17">
        <v>8.3827925182898597E-2</v>
      </c>
      <c r="I597" s="17">
        <v>5.5944575365077298E-2</v>
      </c>
      <c r="J597" s="17">
        <v>7.0979640118728496E-2</v>
      </c>
      <c r="K597" s="17">
        <v>6.1868422370433399E-2</v>
      </c>
      <c r="L597" s="17">
        <v>5.5167564255841697E-2</v>
      </c>
      <c r="M597" s="17"/>
      <c r="N597" s="17">
        <v>3.9065773962155902E-2</v>
      </c>
      <c r="O597" s="17">
        <v>6.8067960251656998E-2</v>
      </c>
      <c r="P597" s="17">
        <v>6.0321673867105498E-2</v>
      </c>
      <c r="Q597" s="17">
        <v>9.9859601126758499E-2</v>
      </c>
      <c r="R597" s="17"/>
      <c r="S597" s="17">
        <v>5.9357856531156203E-2</v>
      </c>
      <c r="T597" s="17">
        <v>7.6571829001980798E-2</v>
      </c>
      <c r="U597" s="17">
        <v>6.9654639494800399E-2</v>
      </c>
      <c r="V597" s="17">
        <v>4.9523272564953799E-2</v>
      </c>
      <c r="W597" s="17">
        <v>5.5969806856510103E-2</v>
      </c>
      <c r="X597" s="17">
        <v>7.9680471468810493E-2</v>
      </c>
      <c r="Y597" s="17">
        <v>7.2949826845258497E-2</v>
      </c>
      <c r="Z597" s="17">
        <v>4.9831683105676497E-2</v>
      </c>
      <c r="AA597" s="17">
        <v>7.3080057007660404E-2</v>
      </c>
      <c r="AB597" s="17"/>
      <c r="AC597" s="17">
        <v>5.0259008900679802E-2</v>
      </c>
      <c r="AD597" s="17">
        <v>5.2496075892167801E-2</v>
      </c>
      <c r="AE597" s="17">
        <v>0.103002241818846</v>
      </c>
      <c r="AF597" s="17"/>
      <c r="AG597" s="17">
        <v>4.7724053262530403E-2</v>
      </c>
      <c r="AH597" s="17">
        <v>4.7580272949485101E-2</v>
      </c>
      <c r="AI597" s="17">
        <v>6.1612578943446503E-2</v>
      </c>
      <c r="AJ597" s="17">
        <v>4.0077885174147301E-2</v>
      </c>
      <c r="AK597" s="17"/>
      <c r="AL597" s="17">
        <v>8.5115874925454402E-2</v>
      </c>
      <c r="AM597" s="17">
        <v>6.2203650125944199E-2</v>
      </c>
      <c r="AN597" s="17">
        <v>5.8358880020728601E-2</v>
      </c>
      <c r="AO597" s="17">
        <v>3.8896735566795897E-2</v>
      </c>
      <c r="AP597" s="17">
        <v>0.15856133983245299</v>
      </c>
      <c r="AQ597" s="17"/>
      <c r="AR597" s="17">
        <v>0.147611722617775</v>
      </c>
      <c r="AS597" s="17">
        <v>5.8763315273262402E-2</v>
      </c>
      <c r="AT597" s="17">
        <v>4.7682295032655399E-2</v>
      </c>
      <c r="AU597" s="17">
        <v>3.66451161474559E-2</v>
      </c>
      <c r="AV597" s="17">
        <v>4.1432321582070601E-2</v>
      </c>
      <c r="AW597" s="17"/>
      <c r="AX597" s="17">
        <v>6.2602030204411199E-2</v>
      </c>
      <c r="AY597" s="17">
        <v>7.2368529194379402E-2</v>
      </c>
      <c r="AZ597" s="17">
        <v>7.9063682796519999E-2</v>
      </c>
      <c r="BA597" s="17">
        <v>5.8499120979064602E-2</v>
      </c>
      <c r="BB597" s="17">
        <v>4.8472134419495501E-2</v>
      </c>
      <c r="BC597" s="17">
        <v>8.42273625062403E-2</v>
      </c>
      <c r="BD597" s="17"/>
      <c r="BE597" s="17">
        <v>7.2302938396872199E-2</v>
      </c>
      <c r="BF597" s="17">
        <v>6.2195267969324397E-2</v>
      </c>
      <c r="BG597" s="17">
        <v>5.7136364716498501E-2</v>
      </c>
      <c r="BH597" s="17"/>
      <c r="BI597" s="17">
        <v>7.7893741311376205E-2</v>
      </c>
      <c r="BJ597" s="17">
        <v>6.3773671572893195E-2</v>
      </c>
      <c r="BK597" s="17"/>
      <c r="BL597" s="17">
        <v>4.9490382433346802E-2</v>
      </c>
      <c r="BM597" s="17">
        <v>6.2766752796915903E-2</v>
      </c>
      <c r="BN597" s="17">
        <v>8.8262805912774897E-2</v>
      </c>
      <c r="BO597" s="17">
        <v>9.1855184368424395E-2</v>
      </c>
      <c r="BP597" s="17">
        <v>6.5305981575286595E-2</v>
      </c>
      <c r="BQ597" s="17"/>
      <c r="BR597" s="17">
        <v>6.1340327190798898E-2</v>
      </c>
      <c r="BS597" s="17">
        <v>0.109954516067688</v>
      </c>
      <c r="BT597" s="17">
        <v>8.0561297698674997E-2</v>
      </c>
      <c r="BU597" s="17">
        <v>6.2489825436179397E-2</v>
      </c>
      <c r="BV597" s="17"/>
      <c r="BW597" s="17">
        <v>6.2808605507932797E-2</v>
      </c>
      <c r="BX597" s="17">
        <v>6.18375188702198E-2</v>
      </c>
      <c r="BY597" s="17">
        <v>7.1788090867534293E-2</v>
      </c>
      <c r="BZ597" s="17">
        <v>6.0247942645424497E-2</v>
      </c>
      <c r="CA597" s="17">
        <v>7.2198337688729602E-2</v>
      </c>
      <c r="CB597" s="17"/>
      <c r="CC597" s="17">
        <v>7.2377572474978599E-2</v>
      </c>
      <c r="CD597" s="17">
        <v>5.4279601327605398E-2</v>
      </c>
      <c r="CE597" s="17">
        <v>6.5668825772279796E-2</v>
      </c>
      <c r="CF597" s="17">
        <v>8.4976951421135399E-2</v>
      </c>
      <c r="CG597" s="17">
        <v>7.0992958502763104E-2</v>
      </c>
      <c r="CH597" s="17">
        <v>8.0143328836649902E-2</v>
      </c>
      <c r="CI597" s="17">
        <v>4.37289743807888E-2</v>
      </c>
      <c r="CJ597" s="17">
        <v>5.1876107719107299E-2</v>
      </c>
      <c r="CK597" s="17">
        <v>5.5544987097233198E-2</v>
      </c>
      <c r="CL597" s="17">
        <v>6.7756459277831804E-2</v>
      </c>
    </row>
    <row r="598" spans="2:90" x14ac:dyDescent="0.25"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</row>
    <row r="599" spans="2:90" x14ac:dyDescent="0.25">
      <c r="B599" s="6" t="s">
        <v>342</v>
      </c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</row>
    <row r="600" spans="2:90" x14ac:dyDescent="0.25">
      <c r="B600" s="24" t="s">
        <v>113</v>
      </c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</row>
    <row r="601" spans="2:90" x14ac:dyDescent="0.25">
      <c r="B601" t="s">
        <v>330</v>
      </c>
      <c r="C601" s="17">
        <v>5.3580920371486498E-2</v>
      </c>
      <c r="D601" s="17">
        <v>6.1462313646599299E-2</v>
      </c>
      <c r="E601" s="17">
        <v>4.5620737160088999E-2</v>
      </c>
      <c r="F601" s="17"/>
      <c r="G601" s="17">
        <v>9.5166724637962705E-2</v>
      </c>
      <c r="H601" s="17">
        <v>7.6920443868660496E-2</v>
      </c>
      <c r="I601" s="17">
        <v>6.9678109876734604E-2</v>
      </c>
      <c r="J601" s="17">
        <v>5.0990483275848902E-2</v>
      </c>
      <c r="K601" s="17">
        <v>3.59383778516578E-2</v>
      </c>
      <c r="L601" s="17">
        <v>2.0590995567698601E-2</v>
      </c>
      <c r="M601" s="17"/>
      <c r="N601" s="17">
        <v>6.8235210616187397E-2</v>
      </c>
      <c r="O601" s="17">
        <v>4.5410865953128897E-2</v>
      </c>
      <c r="P601" s="17">
        <v>4.89407525956298E-2</v>
      </c>
      <c r="Q601" s="17">
        <v>5.1124422362236098E-2</v>
      </c>
      <c r="R601" s="17"/>
      <c r="S601" s="17">
        <v>8.0596804948936507E-2</v>
      </c>
      <c r="T601" s="17">
        <v>4.0010095895430399E-2</v>
      </c>
      <c r="U601" s="17">
        <v>5.7300509723322297E-2</v>
      </c>
      <c r="V601" s="17">
        <v>6.3999685317531099E-2</v>
      </c>
      <c r="W601" s="17">
        <v>3.3290348773236E-2</v>
      </c>
      <c r="X601" s="17">
        <v>4.5961235226423897E-2</v>
      </c>
      <c r="Y601" s="17">
        <v>5.8183113458075399E-2</v>
      </c>
      <c r="Z601" s="17">
        <v>2.6572223467620198E-2</v>
      </c>
      <c r="AA601" s="17">
        <v>5.2448512452571497E-2</v>
      </c>
      <c r="AB601" s="17"/>
      <c r="AC601" s="17">
        <v>4.5656150668671201E-2</v>
      </c>
      <c r="AD601" s="17">
        <v>5.3419939190444403E-2</v>
      </c>
      <c r="AE601" s="17">
        <v>6.1495784621781603E-2</v>
      </c>
      <c r="AF601" s="17"/>
      <c r="AG601" s="17">
        <v>3.9275598519641797E-2</v>
      </c>
      <c r="AH601" s="17">
        <v>6.9839972989834395E-2</v>
      </c>
      <c r="AI601" s="17">
        <v>4.22770092916184E-2</v>
      </c>
      <c r="AJ601" s="17">
        <v>6.2991120597501504E-2</v>
      </c>
      <c r="AK601" s="17"/>
      <c r="AL601" s="17">
        <v>4.0486468133424498E-2</v>
      </c>
      <c r="AM601" s="17">
        <v>5.2144374271850397E-2</v>
      </c>
      <c r="AN601" s="17">
        <v>5.4794878710367902E-2</v>
      </c>
      <c r="AO601" s="17">
        <v>8.4176914651350507E-2</v>
      </c>
      <c r="AP601" s="17">
        <v>9.2965986838400502E-2</v>
      </c>
      <c r="AQ601" s="17"/>
      <c r="AR601" s="17">
        <v>5.2312883721605703E-2</v>
      </c>
      <c r="AS601" s="17">
        <v>4.7815496367435199E-2</v>
      </c>
      <c r="AT601" s="17">
        <v>4.9319153063110799E-2</v>
      </c>
      <c r="AU601" s="17">
        <v>6.7400439769163198E-2</v>
      </c>
      <c r="AV601" s="17">
        <v>6.8715115782184796E-2</v>
      </c>
      <c r="AW601" s="17"/>
      <c r="AX601" s="17">
        <v>7.9391030111151506E-2</v>
      </c>
      <c r="AY601" s="17">
        <v>3.8752279098348899E-2</v>
      </c>
      <c r="AZ601" s="17">
        <v>4.06350375354919E-2</v>
      </c>
      <c r="BA601" s="17">
        <v>4.8936692663518397E-2</v>
      </c>
      <c r="BB601" s="17">
        <v>4.7621439378032697E-2</v>
      </c>
      <c r="BC601" s="17">
        <v>8.3298890862290406E-2</v>
      </c>
      <c r="BD601" s="17"/>
      <c r="BE601" s="17">
        <v>5.0649933215316002E-2</v>
      </c>
      <c r="BF601" s="17">
        <v>8.0183236535167901E-2</v>
      </c>
      <c r="BG601" s="17">
        <v>3.2106972693142201E-2</v>
      </c>
      <c r="BH601" s="17"/>
      <c r="BI601" s="17">
        <v>6.9135657477014098E-2</v>
      </c>
      <c r="BJ601" s="17">
        <v>4.9631925769726797E-2</v>
      </c>
      <c r="BK601" s="17"/>
      <c r="BL601" s="17">
        <v>3.5803070521544099E-2</v>
      </c>
      <c r="BM601" s="17">
        <v>5.4110897342569797E-2</v>
      </c>
      <c r="BN601" s="17">
        <v>4.5715207177797E-2</v>
      </c>
      <c r="BO601" s="17">
        <v>9.7694073335322096E-2</v>
      </c>
      <c r="BP601" s="17">
        <v>6.4517962991754704E-2</v>
      </c>
      <c r="BQ601" s="17"/>
      <c r="BR601" s="17">
        <v>4.73275686201651E-2</v>
      </c>
      <c r="BS601" s="17">
        <v>9.0134650999369903E-2</v>
      </c>
      <c r="BT601" s="17">
        <v>8.58503295742266E-2</v>
      </c>
      <c r="BU601" s="17">
        <v>7.4788371701577899E-2</v>
      </c>
      <c r="BV601" s="17"/>
      <c r="BW601" s="17">
        <v>4.7587545823337997E-2</v>
      </c>
      <c r="BX601" s="17">
        <v>4.8206487045111102E-2</v>
      </c>
      <c r="BY601" s="17">
        <v>5.5055126333043797E-2</v>
      </c>
      <c r="BZ601" s="17">
        <v>5.0160691582943999E-2</v>
      </c>
      <c r="CA601" s="17">
        <v>6.3612719428756306E-2</v>
      </c>
      <c r="CB601" s="17"/>
      <c r="CC601" s="17">
        <v>7.6572237889432404E-2</v>
      </c>
      <c r="CD601" s="17">
        <v>6.6027079403637404E-2</v>
      </c>
      <c r="CE601" s="17">
        <v>4.7967083373741802E-2</v>
      </c>
      <c r="CF601" s="17">
        <v>4.2553116897716299E-2</v>
      </c>
      <c r="CG601" s="17">
        <v>4.6484977601836598E-2</v>
      </c>
      <c r="CH601" s="17">
        <v>5.5675231334567497E-2</v>
      </c>
      <c r="CI601" s="17">
        <v>4.6498323313264901E-2</v>
      </c>
      <c r="CJ601" s="17">
        <v>6.1086458636194101E-2</v>
      </c>
      <c r="CK601" s="17">
        <v>4.8541289004668697E-2</v>
      </c>
      <c r="CL601" s="17">
        <v>3.8967017704936498E-2</v>
      </c>
    </row>
    <row r="602" spans="2:90" x14ac:dyDescent="0.25">
      <c r="B602" t="s">
        <v>331</v>
      </c>
      <c r="C602" s="17">
        <v>0.15932698179707</v>
      </c>
      <c r="D602" s="17">
        <v>0.17184608399926901</v>
      </c>
      <c r="E602" s="17">
        <v>0.14769299428424701</v>
      </c>
      <c r="F602" s="17"/>
      <c r="G602" s="17">
        <v>0.213918828071398</v>
      </c>
      <c r="H602" s="17">
        <v>0.21228747698742501</v>
      </c>
      <c r="I602" s="17">
        <v>0.17909947168613799</v>
      </c>
      <c r="J602" s="17">
        <v>0.151745354674891</v>
      </c>
      <c r="K602" s="17">
        <v>0.12027341535830099</v>
      </c>
      <c r="L602" s="17">
        <v>0.114508560312076</v>
      </c>
      <c r="M602" s="17"/>
      <c r="N602" s="17">
        <v>0.153694315851613</v>
      </c>
      <c r="O602" s="17">
        <v>0.16982354336306499</v>
      </c>
      <c r="P602" s="17">
        <v>0.15767502161428301</v>
      </c>
      <c r="Q602" s="17">
        <v>0.15832158850379699</v>
      </c>
      <c r="R602" s="17"/>
      <c r="S602" s="17">
        <v>0.181305744540702</v>
      </c>
      <c r="T602" s="17">
        <v>0.14484458995833999</v>
      </c>
      <c r="U602" s="17">
        <v>0.17729116772016201</v>
      </c>
      <c r="V602" s="17">
        <v>0.11203710721520201</v>
      </c>
      <c r="W602" s="17">
        <v>0.17123245297273801</v>
      </c>
      <c r="X602" s="17">
        <v>0.13919391424500799</v>
      </c>
      <c r="Y602" s="17">
        <v>0.150562087595324</v>
      </c>
      <c r="Z602" s="17">
        <v>0.219522986613264</v>
      </c>
      <c r="AA602" s="17">
        <v>0.169679934841756</v>
      </c>
      <c r="AB602" s="17"/>
      <c r="AC602" s="17">
        <v>0.14807355156612301</v>
      </c>
      <c r="AD602" s="17">
        <v>0.16763719576107899</v>
      </c>
      <c r="AE602" s="17">
        <v>0.144573129815141</v>
      </c>
      <c r="AF602" s="17"/>
      <c r="AG602" s="17">
        <v>0.14335476181075199</v>
      </c>
      <c r="AH602" s="17">
        <v>0.19184833198291501</v>
      </c>
      <c r="AI602" s="17">
        <v>0.161139059556025</v>
      </c>
      <c r="AJ602" s="17">
        <v>0.153355750712906</v>
      </c>
      <c r="AK602" s="17"/>
      <c r="AL602" s="17">
        <v>0.13407956574409299</v>
      </c>
      <c r="AM602" s="17">
        <v>0.15472356423618</v>
      </c>
      <c r="AN602" s="17">
        <v>0.19028118573437999</v>
      </c>
      <c r="AO602" s="17">
        <v>0.17690355659516999</v>
      </c>
      <c r="AP602" s="17">
        <v>0.21078641937911599</v>
      </c>
      <c r="AQ602" s="17"/>
      <c r="AR602" s="17">
        <v>0.139981320588205</v>
      </c>
      <c r="AS602" s="17">
        <v>0.16121776845481001</v>
      </c>
      <c r="AT602" s="17">
        <v>0.177818070834176</v>
      </c>
      <c r="AU602" s="17">
        <v>0.16389435405408201</v>
      </c>
      <c r="AV602" s="17">
        <v>0.14137126469547001</v>
      </c>
      <c r="AW602" s="17"/>
      <c r="AX602" s="17">
        <v>0.197710021361961</v>
      </c>
      <c r="AY602" s="17">
        <v>0.126276941263225</v>
      </c>
      <c r="AZ602" s="17">
        <v>0.145677458149511</v>
      </c>
      <c r="BA602" s="17">
        <v>0.17203273609894201</v>
      </c>
      <c r="BB602" s="17">
        <v>0.14396433040498099</v>
      </c>
      <c r="BC602" s="17">
        <v>0.20298632483656301</v>
      </c>
      <c r="BD602" s="17"/>
      <c r="BE602" s="17">
        <v>0.15886269397213201</v>
      </c>
      <c r="BF602" s="17">
        <v>0.19629103528887601</v>
      </c>
      <c r="BG602" s="17">
        <v>0.12703919656506499</v>
      </c>
      <c r="BH602" s="17"/>
      <c r="BI602" s="17">
        <v>0.173260776499783</v>
      </c>
      <c r="BJ602" s="17">
        <v>0.15578950767007299</v>
      </c>
      <c r="BK602" s="17"/>
      <c r="BL602" s="17">
        <v>0.13495605895249599</v>
      </c>
      <c r="BM602" s="17">
        <v>0.17383753648511499</v>
      </c>
      <c r="BN602" s="17">
        <v>0.20760224043838801</v>
      </c>
      <c r="BO602" s="17">
        <v>0.17166217016756599</v>
      </c>
      <c r="BP602" s="17">
        <v>0.16676946062133799</v>
      </c>
      <c r="BQ602" s="17"/>
      <c r="BR602" s="17">
        <v>0.15234618425174601</v>
      </c>
      <c r="BS602" s="17">
        <v>0.228593018620776</v>
      </c>
      <c r="BT602" s="17">
        <v>0.17562242680422999</v>
      </c>
      <c r="BU602" s="17">
        <v>0.17913964161516099</v>
      </c>
      <c r="BV602" s="17"/>
      <c r="BW602" s="17">
        <v>0.13214823448549001</v>
      </c>
      <c r="BX602" s="17">
        <v>0.154198130219003</v>
      </c>
      <c r="BY602" s="17">
        <v>0.160703178291659</v>
      </c>
      <c r="BZ602" s="17">
        <v>0.170766284123651</v>
      </c>
      <c r="CA602" s="17">
        <v>0.18164064038150499</v>
      </c>
      <c r="CB602" s="17"/>
      <c r="CC602" s="17">
        <v>0.18480247756006801</v>
      </c>
      <c r="CD602" s="17">
        <v>0.179764837568163</v>
      </c>
      <c r="CE602" s="17">
        <v>0.20289827449640599</v>
      </c>
      <c r="CF602" s="17">
        <v>0.158007956710254</v>
      </c>
      <c r="CG602" s="17">
        <v>0.14837467959138101</v>
      </c>
      <c r="CH602" s="17">
        <v>0.155033662328105</v>
      </c>
      <c r="CI602" s="17">
        <v>0.15540217493672401</v>
      </c>
      <c r="CJ602" s="17">
        <v>0.15500311739238301</v>
      </c>
      <c r="CK602" s="17">
        <v>0.12065581351214701</v>
      </c>
      <c r="CL602" s="17">
        <v>0.13464533002051099</v>
      </c>
    </row>
    <row r="603" spans="2:90" x14ac:dyDescent="0.25">
      <c r="B603" t="s">
        <v>332</v>
      </c>
      <c r="C603" s="17">
        <v>0.218918268841862</v>
      </c>
      <c r="D603" s="17">
        <v>0.24552593302978601</v>
      </c>
      <c r="E603" s="17">
        <v>0.194539442567043</v>
      </c>
      <c r="F603" s="17"/>
      <c r="G603" s="17">
        <v>0.28857294727046501</v>
      </c>
      <c r="H603" s="17">
        <v>0.2420578817331</v>
      </c>
      <c r="I603" s="17">
        <v>0.241703955790355</v>
      </c>
      <c r="J603" s="17">
        <v>0.175819360344837</v>
      </c>
      <c r="K603" s="17">
        <v>0.200096733794946</v>
      </c>
      <c r="L603" s="17">
        <v>0.19856910604102199</v>
      </c>
      <c r="M603" s="17"/>
      <c r="N603" s="17">
        <v>0.240906190083439</v>
      </c>
      <c r="O603" s="17">
        <v>0.222853613050153</v>
      </c>
      <c r="P603" s="17">
        <v>0.21913215678461401</v>
      </c>
      <c r="Q603" s="17">
        <v>0.19243758232136701</v>
      </c>
      <c r="R603" s="17"/>
      <c r="S603" s="17">
        <v>0.21470212610439501</v>
      </c>
      <c r="T603" s="17">
        <v>0.20461417463186199</v>
      </c>
      <c r="U603" s="17">
        <v>0.23313952442872499</v>
      </c>
      <c r="V603" s="17">
        <v>0.20159330038526799</v>
      </c>
      <c r="W603" s="17">
        <v>0.23568796858864199</v>
      </c>
      <c r="X603" s="17">
        <v>0.24117822174099901</v>
      </c>
      <c r="Y603" s="17">
        <v>0.205247368123469</v>
      </c>
      <c r="Z603" s="17">
        <v>0.25267584260668502</v>
      </c>
      <c r="AA603" s="17">
        <v>0.21421677464460301</v>
      </c>
      <c r="AB603" s="17"/>
      <c r="AC603" s="17">
        <v>0.19026462548536599</v>
      </c>
      <c r="AD603" s="17">
        <v>0.246473256776822</v>
      </c>
      <c r="AE603" s="17">
        <v>0.213816826342109</v>
      </c>
      <c r="AF603" s="17"/>
      <c r="AG603" s="17">
        <v>0.22742075754230201</v>
      </c>
      <c r="AH603" s="17">
        <v>0.26506872184575703</v>
      </c>
      <c r="AI603" s="17">
        <v>0.23195565993295</v>
      </c>
      <c r="AJ603" s="17">
        <v>0.20448241987268601</v>
      </c>
      <c r="AK603" s="17"/>
      <c r="AL603" s="17">
        <v>0.213562144857358</v>
      </c>
      <c r="AM603" s="17">
        <v>0.199680491555459</v>
      </c>
      <c r="AN603" s="17">
        <v>0.25699628796005702</v>
      </c>
      <c r="AO603" s="17">
        <v>0.241908033920395</v>
      </c>
      <c r="AP603" s="17">
        <v>0.22762076509441601</v>
      </c>
      <c r="AQ603" s="17"/>
      <c r="AR603" s="17">
        <v>0.14251788709413199</v>
      </c>
      <c r="AS603" s="17">
        <v>0.23001906856256599</v>
      </c>
      <c r="AT603" s="17">
        <v>0.232321628259129</v>
      </c>
      <c r="AU603" s="17">
        <v>0.231925985217417</v>
      </c>
      <c r="AV603" s="17">
        <v>0.25761347365380999</v>
      </c>
      <c r="AW603" s="17"/>
      <c r="AX603" s="17">
        <v>0.21538235233573999</v>
      </c>
      <c r="AY603" s="17">
        <v>0.21851812113998501</v>
      </c>
      <c r="AZ603" s="17">
        <v>0.278935615286036</v>
      </c>
      <c r="BA603" s="17">
        <v>0.19723368771404201</v>
      </c>
      <c r="BB603" s="17">
        <v>0.20636417458851</v>
      </c>
      <c r="BC603" s="17">
        <v>0.20012801756756601</v>
      </c>
      <c r="BD603" s="17"/>
      <c r="BE603" s="17">
        <v>0.21271939079386801</v>
      </c>
      <c r="BF603" s="17">
        <v>0.25386389634892198</v>
      </c>
      <c r="BG603" s="17">
        <v>0.19462571179274399</v>
      </c>
      <c r="BH603" s="17"/>
      <c r="BI603" s="17">
        <v>0.18004185416110099</v>
      </c>
      <c r="BJ603" s="17">
        <v>0.22878810789272799</v>
      </c>
      <c r="BK603" s="17"/>
      <c r="BL603" s="17">
        <v>0.21022671820376701</v>
      </c>
      <c r="BM603" s="17">
        <v>0.22727271259090501</v>
      </c>
      <c r="BN603" s="17">
        <v>0.191373131441156</v>
      </c>
      <c r="BO603" s="17">
        <v>0.22595476669246201</v>
      </c>
      <c r="BP603" s="17">
        <v>0.245416294515449</v>
      </c>
      <c r="BQ603" s="17"/>
      <c r="BR603" s="17">
        <v>0.20930250428324601</v>
      </c>
      <c r="BS603" s="17">
        <v>0.24312018306917499</v>
      </c>
      <c r="BT603" s="17">
        <v>0.30792471523182702</v>
      </c>
      <c r="BU603" s="17">
        <v>0.242655478334594</v>
      </c>
      <c r="BV603" s="17"/>
      <c r="BW603" s="17">
        <v>0.211076974003576</v>
      </c>
      <c r="BX603" s="17">
        <v>0.223215433121458</v>
      </c>
      <c r="BY603" s="17">
        <v>0.221280348173687</v>
      </c>
      <c r="BZ603" s="17">
        <v>0.22272302974286401</v>
      </c>
      <c r="CA603" s="17">
        <v>0.22062132509794599</v>
      </c>
      <c r="CB603" s="17"/>
      <c r="CC603" s="17">
        <v>0.21048989117952599</v>
      </c>
      <c r="CD603" s="17">
        <v>0.24120316719457</v>
      </c>
      <c r="CE603" s="17">
        <v>0.20581034337197601</v>
      </c>
      <c r="CF603" s="17">
        <v>0.229424904462733</v>
      </c>
      <c r="CG603" s="17">
        <v>0.23118392183144901</v>
      </c>
      <c r="CH603" s="17">
        <v>0.20283912957650299</v>
      </c>
      <c r="CI603" s="17">
        <v>0.21862652274130601</v>
      </c>
      <c r="CJ603" s="17">
        <v>0.24412813490825699</v>
      </c>
      <c r="CK603" s="17">
        <v>0.23267806232704</v>
      </c>
      <c r="CL603" s="17">
        <v>0.17795397806930199</v>
      </c>
    </row>
    <row r="604" spans="2:90" x14ac:dyDescent="0.25">
      <c r="B604" t="s">
        <v>333</v>
      </c>
      <c r="C604" s="17">
        <v>0.272631956341989</v>
      </c>
      <c r="D604" s="17">
        <v>0.28323931169650501</v>
      </c>
      <c r="E604" s="17">
        <v>0.26325728776811802</v>
      </c>
      <c r="F604" s="17"/>
      <c r="G604" s="17">
        <v>0.25184924258952401</v>
      </c>
      <c r="H604" s="17">
        <v>0.267945903850418</v>
      </c>
      <c r="I604" s="17">
        <v>0.26362281606758797</v>
      </c>
      <c r="J604" s="17">
        <v>0.311518559292634</v>
      </c>
      <c r="K604" s="17">
        <v>0.27373201022204902</v>
      </c>
      <c r="L604" s="17">
        <v>0.26311315127369</v>
      </c>
      <c r="M604" s="17"/>
      <c r="N604" s="17">
        <v>0.29701937118468003</v>
      </c>
      <c r="O604" s="17">
        <v>0.26628094389354001</v>
      </c>
      <c r="P604" s="17">
        <v>0.25950370601739098</v>
      </c>
      <c r="Q604" s="17">
        <v>0.25911353038565299</v>
      </c>
      <c r="R604" s="17"/>
      <c r="S604" s="17">
        <v>0.312164087468079</v>
      </c>
      <c r="T604" s="17">
        <v>0.24959532636159801</v>
      </c>
      <c r="U604" s="17">
        <v>0.23009503582473101</v>
      </c>
      <c r="V604" s="17">
        <v>0.31336252560126299</v>
      </c>
      <c r="W604" s="17">
        <v>0.28267316887941002</v>
      </c>
      <c r="X604" s="17">
        <v>0.26961040767265598</v>
      </c>
      <c r="Y604" s="17">
        <v>0.26869367936472199</v>
      </c>
      <c r="Z604" s="17">
        <v>0.228202347401604</v>
      </c>
      <c r="AA604" s="17">
        <v>0.26786551370015599</v>
      </c>
      <c r="AB604" s="17"/>
      <c r="AC604" s="17">
        <v>0.28683565305037201</v>
      </c>
      <c r="AD604" s="17">
        <v>0.27119770270648802</v>
      </c>
      <c r="AE604" s="17">
        <v>0.24821486421296199</v>
      </c>
      <c r="AF604" s="17"/>
      <c r="AG604" s="17">
        <v>0.307634528495283</v>
      </c>
      <c r="AH604" s="17">
        <v>0.27543136772381599</v>
      </c>
      <c r="AI604" s="17">
        <v>0.26526295821163498</v>
      </c>
      <c r="AJ604" s="17">
        <v>0.279853762250589</v>
      </c>
      <c r="AK604" s="17"/>
      <c r="AL604" s="17">
        <v>0.24455402735975501</v>
      </c>
      <c r="AM604" s="17">
        <v>0.28593532697819801</v>
      </c>
      <c r="AN604" s="17">
        <v>0.256367318877044</v>
      </c>
      <c r="AO604" s="17">
        <v>0.323062168764575</v>
      </c>
      <c r="AP604" s="17">
        <v>0.20717511695601701</v>
      </c>
      <c r="AQ604" s="17"/>
      <c r="AR604" s="17">
        <v>0.24892866368688099</v>
      </c>
      <c r="AS604" s="17">
        <v>0.25779987994763098</v>
      </c>
      <c r="AT604" s="17">
        <v>0.26114504591566801</v>
      </c>
      <c r="AU604" s="17">
        <v>0.30383184451647799</v>
      </c>
      <c r="AV604" s="17">
        <v>0.32997873470460598</v>
      </c>
      <c r="AW604" s="17"/>
      <c r="AX604" s="17">
        <v>0.28327529325621498</v>
      </c>
      <c r="AY604" s="17">
        <v>0.29717098236752598</v>
      </c>
      <c r="AZ604" s="17">
        <v>0.23562740466757501</v>
      </c>
      <c r="BA604" s="17">
        <v>0.24565006240892501</v>
      </c>
      <c r="BB604" s="17">
        <v>0.264573957797959</v>
      </c>
      <c r="BC604" s="17">
        <v>0.27705111394992299</v>
      </c>
      <c r="BD604" s="17"/>
      <c r="BE604" s="17">
        <v>0.26257763195609402</v>
      </c>
      <c r="BF604" s="17">
        <v>0.28236136313388599</v>
      </c>
      <c r="BG604" s="17">
        <v>0.28034376722057802</v>
      </c>
      <c r="BH604" s="17"/>
      <c r="BI604" s="17">
        <v>0.238669395154646</v>
      </c>
      <c r="BJ604" s="17">
        <v>0.28125427955329502</v>
      </c>
      <c r="BK604" s="17"/>
      <c r="BL604" s="17">
        <v>0.28733109082019498</v>
      </c>
      <c r="BM604" s="17">
        <v>0.29345743896410098</v>
      </c>
      <c r="BN604" s="17">
        <v>0.25030298346911101</v>
      </c>
      <c r="BO604" s="17">
        <v>0.232022662998008</v>
      </c>
      <c r="BP604" s="17">
        <v>0.260957234193749</v>
      </c>
      <c r="BQ604" s="17"/>
      <c r="BR604" s="17">
        <v>0.27274135766427599</v>
      </c>
      <c r="BS604" s="17">
        <v>0.25780438351289497</v>
      </c>
      <c r="BT604" s="17">
        <v>0.26962024570806098</v>
      </c>
      <c r="BU604" s="17">
        <v>0.32924764285144797</v>
      </c>
      <c r="BV604" s="17"/>
      <c r="BW604" s="17">
        <v>0.30979379511881699</v>
      </c>
      <c r="BX604" s="17">
        <v>0.28855350096604898</v>
      </c>
      <c r="BY604" s="17">
        <v>0.27315466180477499</v>
      </c>
      <c r="BZ604" s="17">
        <v>0.26241135176247299</v>
      </c>
      <c r="CA604" s="17">
        <v>0.232187083861774</v>
      </c>
      <c r="CB604" s="17"/>
      <c r="CC604" s="17">
        <v>0.25211785242613599</v>
      </c>
      <c r="CD604" s="17">
        <v>0.23920614612507299</v>
      </c>
      <c r="CE604" s="17">
        <v>0.23963801191144499</v>
      </c>
      <c r="CF604" s="17">
        <v>0.27858888978440299</v>
      </c>
      <c r="CG604" s="17">
        <v>0.28145444917566997</v>
      </c>
      <c r="CH604" s="17">
        <v>0.27282629904565497</v>
      </c>
      <c r="CI604" s="17">
        <v>0.33462755122319399</v>
      </c>
      <c r="CJ604" s="17">
        <v>0.247847854599649</v>
      </c>
      <c r="CK604" s="17">
        <v>0.27491481738925899</v>
      </c>
      <c r="CL604" s="17">
        <v>0.31378103848274203</v>
      </c>
    </row>
    <row r="605" spans="2:90" x14ac:dyDescent="0.25">
      <c r="B605" t="s">
        <v>163</v>
      </c>
      <c r="C605" s="17">
        <v>0.29554187264759302</v>
      </c>
      <c r="D605" s="17">
        <v>0.23792635762784101</v>
      </c>
      <c r="E605" s="17">
        <v>0.348889538220503</v>
      </c>
      <c r="F605" s="17"/>
      <c r="G605" s="17">
        <v>0.15049225743065001</v>
      </c>
      <c r="H605" s="17">
        <v>0.20078829356039599</v>
      </c>
      <c r="I605" s="17">
        <v>0.245895646579185</v>
      </c>
      <c r="J605" s="17">
        <v>0.30992624241178901</v>
      </c>
      <c r="K605" s="17">
        <v>0.36995946277304598</v>
      </c>
      <c r="L605" s="17">
        <v>0.40321818680551302</v>
      </c>
      <c r="M605" s="17"/>
      <c r="N605" s="17">
        <v>0.24014491226408</v>
      </c>
      <c r="O605" s="17">
        <v>0.29563103374011301</v>
      </c>
      <c r="P605" s="17">
        <v>0.31474836298808301</v>
      </c>
      <c r="Q605" s="17">
        <v>0.33900287642694699</v>
      </c>
      <c r="R605" s="17"/>
      <c r="S605" s="17">
        <v>0.21123123693788801</v>
      </c>
      <c r="T605" s="17">
        <v>0.36093581315277001</v>
      </c>
      <c r="U605" s="17">
        <v>0.30217376230305898</v>
      </c>
      <c r="V605" s="17">
        <v>0.30900738148073498</v>
      </c>
      <c r="W605" s="17">
        <v>0.27711606078597401</v>
      </c>
      <c r="X605" s="17">
        <v>0.30405622111491298</v>
      </c>
      <c r="Y605" s="17">
        <v>0.31731375145840901</v>
      </c>
      <c r="Z605" s="17">
        <v>0.27302659991082701</v>
      </c>
      <c r="AA605" s="17">
        <v>0.29578926436091302</v>
      </c>
      <c r="AB605" s="17"/>
      <c r="AC605" s="17">
        <v>0.32917001922946798</v>
      </c>
      <c r="AD605" s="17">
        <v>0.261271905565166</v>
      </c>
      <c r="AE605" s="17">
        <v>0.33189939500800603</v>
      </c>
      <c r="AF605" s="17"/>
      <c r="AG605" s="17">
        <v>0.28231435363202101</v>
      </c>
      <c r="AH605" s="17">
        <v>0.19781160545767801</v>
      </c>
      <c r="AI605" s="17">
        <v>0.29936531300777203</v>
      </c>
      <c r="AJ605" s="17">
        <v>0.29931694656631702</v>
      </c>
      <c r="AK605" s="17"/>
      <c r="AL605" s="17">
        <v>0.36731779390537</v>
      </c>
      <c r="AM605" s="17">
        <v>0.30751624295831198</v>
      </c>
      <c r="AN605" s="17">
        <v>0.241560328718152</v>
      </c>
      <c r="AO605" s="17">
        <v>0.17394932606850999</v>
      </c>
      <c r="AP605" s="17">
        <v>0.26145171173205001</v>
      </c>
      <c r="AQ605" s="17"/>
      <c r="AR605" s="17">
        <v>0.41625924490917598</v>
      </c>
      <c r="AS605" s="17">
        <v>0.30314778666755698</v>
      </c>
      <c r="AT605" s="17">
        <v>0.27939610192791697</v>
      </c>
      <c r="AU605" s="17">
        <v>0.23294737644286001</v>
      </c>
      <c r="AV605" s="17">
        <v>0.20232141116392899</v>
      </c>
      <c r="AW605" s="17"/>
      <c r="AX605" s="17">
        <v>0.224241302934932</v>
      </c>
      <c r="AY605" s="17">
        <v>0.31928167613091502</v>
      </c>
      <c r="AZ605" s="17">
        <v>0.299124484361386</v>
      </c>
      <c r="BA605" s="17">
        <v>0.336146821114572</v>
      </c>
      <c r="BB605" s="17">
        <v>0.33747609783051802</v>
      </c>
      <c r="BC605" s="17">
        <v>0.23653565278365701</v>
      </c>
      <c r="BD605" s="17"/>
      <c r="BE605" s="17">
        <v>0.31519035006259</v>
      </c>
      <c r="BF605" s="17">
        <v>0.18730046869314801</v>
      </c>
      <c r="BG605" s="17">
        <v>0.365884351728471</v>
      </c>
      <c r="BH605" s="17"/>
      <c r="BI605" s="17">
        <v>0.33889231670745601</v>
      </c>
      <c r="BJ605" s="17">
        <v>0.284536179114177</v>
      </c>
      <c r="BK605" s="17"/>
      <c r="BL605" s="17">
        <v>0.331683061501998</v>
      </c>
      <c r="BM605" s="17">
        <v>0.251321414617309</v>
      </c>
      <c r="BN605" s="17">
        <v>0.305006437473548</v>
      </c>
      <c r="BO605" s="17">
        <v>0.27266632680664099</v>
      </c>
      <c r="BP605" s="17">
        <v>0.26233904767770899</v>
      </c>
      <c r="BQ605" s="17"/>
      <c r="BR605" s="17">
        <v>0.31828238518056701</v>
      </c>
      <c r="BS605" s="17">
        <v>0.180347763797783</v>
      </c>
      <c r="BT605" s="17">
        <v>0.16098228268165601</v>
      </c>
      <c r="BU605" s="17">
        <v>0.17416886549721899</v>
      </c>
      <c r="BV605" s="17"/>
      <c r="BW605" s="17">
        <v>0.29939345056877797</v>
      </c>
      <c r="BX605" s="17">
        <v>0.28582644864837797</v>
      </c>
      <c r="BY605" s="17">
        <v>0.28980668539683502</v>
      </c>
      <c r="BZ605" s="17">
        <v>0.29393864278806803</v>
      </c>
      <c r="CA605" s="17">
        <v>0.30193823123001901</v>
      </c>
      <c r="CB605" s="17"/>
      <c r="CC605" s="17">
        <v>0.27601754094483699</v>
      </c>
      <c r="CD605" s="17">
        <v>0.27379876970855599</v>
      </c>
      <c r="CE605" s="17">
        <v>0.30368628684643101</v>
      </c>
      <c r="CF605" s="17">
        <v>0.29142513214489402</v>
      </c>
      <c r="CG605" s="17">
        <v>0.29250197179966397</v>
      </c>
      <c r="CH605" s="17">
        <v>0.31362567771516903</v>
      </c>
      <c r="CI605" s="17">
        <v>0.24484542778551099</v>
      </c>
      <c r="CJ605" s="17">
        <v>0.29193443446351702</v>
      </c>
      <c r="CK605" s="17">
        <v>0.32321001776688502</v>
      </c>
      <c r="CL605" s="17">
        <v>0.33465263572250897</v>
      </c>
    </row>
    <row r="606" spans="2:90" x14ac:dyDescent="0.25"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</row>
    <row r="607" spans="2:90" x14ac:dyDescent="0.25">
      <c r="B607" s="6" t="s">
        <v>343</v>
      </c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</row>
    <row r="608" spans="2:90" x14ac:dyDescent="0.25">
      <c r="B608" s="24" t="s">
        <v>113</v>
      </c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</row>
    <row r="609" spans="2:90" x14ac:dyDescent="0.25">
      <c r="B609" t="s">
        <v>330</v>
      </c>
      <c r="C609" s="17">
        <v>0.100690061452208</v>
      </c>
      <c r="D609" s="17">
        <v>9.4144155905072205E-2</v>
      </c>
      <c r="E609" s="17">
        <v>0.10683658748774499</v>
      </c>
      <c r="F609" s="17"/>
      <c r="G609" s="17">
        <v>0.118904637792192</v>
      </c>
      <c r="H609" s="17">
        <v>0.111836086565731</v>
      </c>
      <c r="I609" s="17">
        <v>0.13020258478635199</v>
      </c>
      <c r="J609" s="17">
        <v>0.115794363625386</v>
      </c>
      <c r="K609" s="17">
        <v>9.5466356956477094E-2</v>
      </c>
      <c r="L609" s="17">
        <v>5.6610653884416197E-2</v>
      </c>
      <c r="M609" s="17"/>
      <c r="N609" s="17">
        <v>8.1445452667472301E-2</v>
      </c>
      <c r="O609" s="17">
        <v>9.5742897877555605E-2</v>
      </c>
      <c r="P609" s="17">
        <v>0.1060330221366</v>
      </c>
      <c r="Q609" s="17">
        <v>0.12140906628760501</v>
      </c>
      <c r="R609" s="17"/>
      <c r="S609" s="17">
        <v>0.16881239041479301</v>
      </c>
      <c r="T609" s="17">
        <v>8.81972074204974E-2</v>
      </c>
      <c r="U609" s="17">
        <v>6.9402220452294702E-2</v>
      </c>
      <c r="V609" s="17">
        <v>0.103446733660125</v>
      </c>
      <c r="W609" s="17">
        <v>8.8280607160030902E-2</v>
      </c>
      <c r="X609" s="17">
        <v>0.12066001891301199</v>
      </c>
      <c r="Y609" s="17">
        <v>8.3487072966299702E-2</v>
      </c>
      <c r="Z609" s="17">
        <v>4.4630718909228498E-2</v>
      </c>
      <c r="AA609" s="17">
        <v>8.2334813620685204E-2</v>
      </c>
      <c r="AB609" s="17"/>
      <c r="AC609" s="17">
        <v>0.119568410965609</v>
      </c>
      <c r="AD609" s="17">
        <v>7.3975723459123705E-2</v>
      </c>
      <c r="AE609" s="17">
        <v>0.115535286662431</v>
      </c>
      <c r="AF609" s="17"/>
      <c r="AG609" s="17">
        <v>7.2378797986154694E-2</v>
      </c>
      <c r="AH609" s="17">
        <v>8.6642921367609593E-2</v>
      </c>
      <c r="AI609" s="17">
        <v>6.5414613430771401E-2</v>
      </c>
      <c r="AJ609" s="17">
        <v>0.14672720373557999</v>
      </c>
      <c r="AK609" s="17"/>
      <c r="AL609" s="17">
        <v>0.102770910753836</v>
      </c>
      <c r="AM609" s="17">
        <v>0.11283316571034301</v>
      </c>
      <c r="AN609" s="17">
        <v>8.85782806282987E-2</v>
      </c>
      <c r="AO609" s="17">
        <v>9.7087605458652401E-2</v>
      </c>
      <c r="AP609" s="17">
        <v>7.2559482730882405E-2</v>
      </c>
      <c r="AQ609" s="17"/>
      <c r="AR609" s="17">
        <v>0.11535081766397599</v>
      </c>
      <c r="AS609" s="17">
        <v>0.109881038053534</v>
      </c>
      <c r="AT609" s="17">
        <v>8.7984698498461106E-2</v>
      </c>
      <c r="AU609" s="17">
        <v>9.3749419819059404E-2</v>
      </c>
      <c r="AV609" s="17">
        <v>0.100267501581462</v>
      </c>
      <c r="AW609" s="17"/>
      <c r="AX609" s="17">
        <v>0.152646225832823</v>
      </c>
      <c r="AY609" s="17">
        <v>9.7469391507438594E-2</v>
      </c>
      <c r="AZ609" s="17">
        <v>0.127305263734354</v>
      </c>
      <c r="BA609" s="17">
        <v>7.3574549166960101E-2</v>
      </c>
      <c r="BB609" s="17">
        <v>3.7033684052539199E-2</v>
      </c>
      <c r="BC609" s="17">
        <v>5.7606318622052302E-2</v>
      </c>
      <c r="BD609" s="17"/>
      <c r="BE609" s="17">
        <v>0.105006494827519</v>
      </c>
      <c r="BF609" s="17">
        <v>0.124446059037453</v>
      </c>
      <c r="BG609" s="17">
        <v>7.2508256892481901E-2</v>
      </c>
      <c r="BH609" s="17"/>
      <c r="BI609" s="17">
        <v>0.129512027470157</v>
      </c>
      <c r="BJ609" s="17">
        <v>9.3372818644128594E-2</v>
      </c>
      <c r="BK609" s="17"/>
      <c r="BL609" s="17">
        <v>7.1107910471370203E-2</v>
      </c>
      <c r="BM609" s="17">
        <v>0.108689039747596</v>
      </c>
      <c r="BN609" s="17">
        <v>0.144434179839705</v>
      </c>
      <c r="BO609" s="17">
        <v>0.162552051707676</v>
      </c>
      <c r="BP609" s="17">
        <v>0.105680014360875</v>
      </c>
      <c r="BQ609" s="17"/>
      <c r="BR609" s="17">
        <v>9.6604146908289196E-2</v>
      </c>
      <c r="BS609" s="17">
        <v>0.12625289281444299</v>
      </c>
      <c r="BT609" s="17">
        <v>9.0041259984925195E-2</v>
      </c>
      <c r="BU609" s="17">
        <v>0.15212354082386401</v>
      </c>
      <c r="BV609" s="17"/>
      <c r="BW609" s="17">
        <v>8.8206803412222395E-2</v>
      </c>
      <c r="BX609" s="17">
        <v>9.7572930764750501E-2</v>
      </c>
      <c r="BY609" s="17">
        <v>8.1947788530126298E-2</v>
      </c>
      <c r="BZ609" s="17">
        <v>0.11238768190238201</v>
      </c>
      <c r="CA609" s="17">
        <v>0.119862360214334</v>
      </c>
      <c r="CB609" s="17"/>
      <c r="CC609" s="17">
        <v>0.13287485905983301</v>
      </c>
      <c r="CD609" s="17">
        <v>0.15856724750173301</v>
      </c>
      <c r="CE609" s="17">
        <v>0.104507940904426</v>
      </c>
      <c r="CF609" s="17">
        <v>9.9596964900119406E-2</v>
      </c>
      <c r="CG609" s="17">
        <v>9.2977604660941696E-2</v>
      </c>
      <c r="CH609" s="17">
        <v>9.1751611650514001E-2</v>
      </c>
      <c r="CI609" s="17">
        <v>7.8307317971101797E-2</v>
      </c>
      <c r="CJ609" s="17">
        <v>7.2347466093688598E-2</v>
      </c>
      <c r="CK609" s="17">
        <v>8.8322756774179195E-2</v>
      </c>
      <c r="CL609" s="17">
        <v>7.2001671634279299E-2</v>
      </c>
    </row>
    <row r="610" spans="2:90" x14ac:dyDescent="0.25">
      <c r="B610" t="s">
        <v>331</v>
      </c>
      <c r="C610" s="17">
        <v>0.18587021531391501</v>
      </c>
      <c r="D610" s="17">
        <v>0.18544522516332601</v>
      </c>
      <c r="E610" s="17">
        <v>0.18664897801746799</v>
      </c>
      <c r="F610" s="17"/>
      <c r="G610" s="17">
        <v>0.24226320387185801</v>
      </c>
      <c r="H610" s="17">
        <v>0.23346143994121701</v>
      </c>
      <c r="I610" s="17">
        <v>0.23600674805164101</v>
      </c>
      <c r="J610" s="17">
        <v>0.19891185761470601</v>
      </c>
      <c r="K610" s="17">
        <v>0.13526380326419199</v>
      </c>
      <c r="L610" s="17">
        <v>0.116098611433299</v>
      </c>
      <c r="M610" s="17"/>
      <c r="N610" s="17">
        <v>0.16574831604812701</v>
      </c>
      <c r="O610" s="17">
        <v>0.17260741439114399</v>
      </c>
      <c r="P610" s="17">
        <v>0.195335164670808</v>
      </c>
      <c r="Q610" s="17">
        <v>0.214166081180408</v>
      </c>
      <c r="R610" s="17"/>
      <c r="S610" s="17">
        <v>0.24472156339524201</v>
      </c>
      <c r="T610" s="17">
        <v>0.18310938496472001</v>
      </c>
      <c r="U610" s="17">
        <v>0.15296480887052399</v>
      </c>
      <c r="V610" s="17">
        <v>0.179269267626704</v>
      </c>
      <c r="W610" s="17">
        <v>0.174605920562104</v>
      </c>
      <c r="X610" s="17">
        <v>0.181080890667799</v>
      </c>
      <c r="Y610" s="17">
        <v>0.14490702312484799</v>
      </c>
      <c r="Z610" s="17">
        <v>0.21177357038507599</v>
      </c>
      <c r="AA610" s="17">
        <v>0.18243303235831099</v>
      </c>
      <c r="AB610" s="17"/>
      <c r="AC610" s="17">
        <v>0.171639272865478</v>
      </c>
      <c r="AD610" s="17">
        <v>0.185929659841548</v>
      </c>
      <c r="AE610" s="17">
        <v>0.20669731246385101</v>
      </c>
      <c r="AF610" s="17"/>
      <c r="AG610" s="17">
        <v>0.14305057770594401</v>
      </c>
      <c r="AH610" s="17">
        <v>0.213591280345305</v>
      </c>
      <c r="AI610" s="17">
        <v>0.15323114967500101</v>
      </c>
      <c r="AJ610" s="17">
        <v>0.215538770138474</v>
      </c>
      <c r="AK610" s="17"/>
      <c r="AL610" s="17">
        <v>0.163481557961971</v>
      </c>
      <c r="AM610" s="17">
        <v>0.19157684719179199</v>
      </c>
      <c r="AN610" s="17">
        <v>0.19471917446337</v>
      </c>
      <c r="AO610" s="17">
        <v>0.208926436850463</v>
      </c>
      <c r="AP610" s="17">
        <v>0.205679826592918</v>
      </c>
      <c r="AQ610" s="17"/>
      <c r="AR610" s="17">
        <v>0.18963337082079501</v>
      </c>
      <c r="AS610" s="17">
        <v>0.199560671585851</v>
      </c>
      <c r="AT610" s="17">
        <v>0.188287515843646</v>
      </c>
      <c r="AU610" s="17">
        <v>0.16314446511688799</v>
      </c>
      <c r="AV610" s="17">
        <v>0.195252324202186</v>
      </c>
      <c r="AW610" s="17"/>
      <c r="AX610" s="17">
        <v>0.25932396653127199</v>
      </c>
      <c r="AY610" s="17">
        <v>0.16828845591083999</v>
      </c>
      <c r="AZ610" s="17">
        <v>0.20936776375943</v>
      </c>
      <c r="BA610" s="17">
        <v>0.16795376730212</v>
      </c>
      <c r="BB610" s="17">
        <v>0.121024014275083</v>
      </c>
      <c r="BC610" s="17">
        <v>0.107871953452626</v>
      </c>
      <c r="BD610" s="17"/>
      <c r="BE610" s="17">
        <v>0.19812097678733301</v>
      </c>
      <c r="BF610" s="17">
        <v>0.23116801199230599</v>
      </c>
      <c r="BG610" s="17">
        <v>0.13010550907322799</v>
      </c>
      <c r="BH610" s="17"/>
      <c r="BI610" s="17">
        <v>0.19063172043867799</v>
      </c>
      <c r="BJ610" s="17">
        <v>0.184661377266292</v>
      </c>
      <c r="BK610" s="17"/>
      <c r="BL610" s="17">
        <v>0.139049836544237</v>
      </c>
      <c r="BM610" s="17">
        <v>0.201358710998814</v>
      </c>
      <c r="BN610" s="17">
        <v>0.24814119572659599</v>
      </c>
      <c r="BO610" s="17">
        <v>0.237977155932934</v>
      </c>
      <c r="BP610" s="17">
        <v>0.21880752396906</v>
      </c>
      <c r="BQ610" s="17"/>
      <c r="BR610" s="17">
        <v>0.17409229354181199</v>
      </c>
      <c r="BS610" s="17">
        <v>0.25779801867352098</v>
      </c>
      <c r="BT610" s="17">
        <v>0.255889196049912</v>
      </c>
      <c r="BU610" s="17">
        <v>0.20381842792774801</v>
      </c>
      <c r="BV610" s="17"/>
      <c r="BW610" s="17">
        <v>0.18014416351447399</v>
      </c>
      <c r="BX610" s="17">
        <v>0.191289690063984</v>
      </c>
      <c r="BY610" s="17">
        <v>0.18881450641832101</v>
      </c>
      <c r="BZ610" s="17">
        <v>0.16845466581639101</v>
      </c>
      <c r="CA610" s="17">
        <v>0.19698967817962301</v>
      </c>
      <c r="CB610" s="17"/>
      <c r="CC610" s="17">
        <v>0.21032969867267801</v>
      </c>
      <c r="CD610" s="17">
        <v>0.222641193190878</v>
      </c>
      <c r="CE610" s="17">
        <v>0.22653748152495101</v>
      </c>
      <c r="CF610" s="17">
        <v>0.222600841461391</v>
      </c>
      <c r="CG610" s="17">
        <v>0.17932293443852301</v>
      </c>
      <c r="CH610" s="17">
        <v>0.15763674301691299</v>
      </c>
      <c r="CI610" s="17">
        <v>0.189394802225265</v>
      </c>
      <c r="CJ610" s="17">
        <v>0.13787867158309799</v>
      </c>
      <c r="CK610" s="17">
        <v>0.142447967648588</v>
      </c>
      <c r="CL610" s="17">
        <v>0.13301773679072501</v>
      </c>
    </row>
    <row r="611" spans="2:90" x14ac:dyDescent="0.25">
      <c r="B611" t="s">
        <v>332</v>
      </c>
      <c r="C611" s="17">
        <v>0.24732012917750401</v>
      </c>
      <c r="D611" s="17">
        <v>0.26999785436211299</v>
      </c>
      <c r="E611" s="17">
        <v>0.22613761840153601</v>
      </c>
      <c r="F611" s="17"/>
      <c r="G611" s="17">
        <v>0.27144069492032102</v>
      </c>
      <c r="H611" s="17">
        <v>0.29291674526457301</v>
      </c>
      <c r="I611" s="17">
        <v>0.230200726193314</v>
      </c>
      <c r="J611" s="17">
        <v>0.24288392204699</v>
      </c>
      <c r="K611" s="17">
        <v>0.25060694829963898</v>
      </c>
      <c r="L611" s="17">
        <v>0.216224543940853</v>
      </c>
      <c r="M611" s="17"/>
      <c r="N611" s="17">
        <v>0.27646141997104701</v>
      </c>
      <c r="O611" s="17">
        <v>0.24273481739920399</v>
      </c>
      <c r="P611" s="17">
        <v>0.26653127337411298</v>
      </c>
      <c r="Q611" s="17">
        <v>0.20236332470235799</v>
      </c>
      <c r="R611" s="17"/>
      <c r="S611" s="17">
        <v>0.25929910364914599</v>
      </c>
      <c r="T611" s="17">
        <v>0.239600506014362</v>
      </c>
      <c r="U611" s="17">
        <v>0.246003237419607</v>
      </c>
      <c r="V611" s="17">
        <v>0.26277596653747998</v>
      </c>
      <c r="W611" s="17">
        <v>0.22883469877593199</v>
      </c>
      <c r="X611" s="17">
        <v>0.24988540683677901</v>
      </c>
      <c r="Y611" s="17">
        <v>0.25603771314454699</v>
      </c>
      <c r="Z611" s="17">
        <v>0.233704250402018</v>
      </c>
      <c r="AA611" s="17">
        <v>0.239186425329978</v>
      </c>
      <c r="AB611" s="17"/>
      <c r="AC611" s="17">
        <v>0.23640987180265099</v>
      </c>
      <c r="AD611" s="17">
        <v>0.26798350492799999</v>
      </c>
      <c r="AE611" s="17">
        <v>0.23196300808658099</v>
      </c>
      <c r="AF611" s="17"/>
      <c r="AG611" s="17">
        <v>0.269627656634918</v>
      </c>
      <c r="AH611" s="17">
        <v>0.27584464078688897</v>
      </c>
      <c r="AI611" s="17">
        <v>0.25378838096943601</v>
      </c>
      <c r="AJ611" s="17">
        <v>0.21453792004705699</v>
      </c>
      <c r="AK611" s="17"/>
      <c r="AL611" s="17">
        <v>0.22942160935205799</v>
      </c>
      <c r="AM611" s="17">
        <v>0.24260215368180099</v>
      </c>
      <c r="AN611" s="17">
        <v>0.27307070956986301</v>
      </c>
      <c r="AO611" s="17">
        <v>0.289744329421254</v>
      </c>
      <c r="AP611" s="17">
        <v>0.22391903616743</v>
      </c>
      <c r="AQ611" s="17"/>
      <c r="AR611" s="17">
        <v>0.18125315757173699</v>
      </c>
      <c r="AS611" s="17">
        <v>0.24568486392078201</v>
      </c>
      <c r="AT611" s="17">
        <v>0.26242778815686102</v>
      </c>
      <c r="AU611" s="17">
        <v>0.286333610978867</v>
      </c>
      <c r="AV611" s="17">
        <v>0.24478088752470101</v>
      </c>
      <c r="AW611" s="17"/>
      <c r="AX611" s="17">
        <v>0.25202765525229398</v>
      </c>
      <c r="AY611" s="17">
        <v>0.25330711993211902</v>
      </c>
      <c r="AZ611" s="17">
        <v>0.25763495550413201</v>
      </c>
      <c r="BA611" s="17">
        <v>0.25693703047208</v>
      </c>
      <c r="BB611" s="17">
        <v>0.22162850106905299</v>
      </c>
      <c r="BC611" s="17">
        <v>0.19553674310333199</v>
      </c>
      <c r="BD611" s="17"/>
      <c r="BE611" s="17">
        <v>0.26006204993672</v>
      </c>
      <c r="BF611" s="17">
        <v>0.254156630121671</v>
      </c>
      <c r="BG611" s="17">
        <v>0.226835319334831</v>
      </c>
      <c r="BH611" s="17"/>
      <c r="BI611" s="17">
        <v>0.23394844395287701</v>
      </c>
      <c r="BJ611" s="17">
        <v>0.25071489646995299</v>
      </c>
      <c r="BK611" s="17"/>
      <c r="BL611" s="17">
        <v>0.24834679406613999</v>
      </c>
      <c r="BM611" s="17">
        <v>0.25762013782408799</v>
      </c>
      <c r="BN611" s="17">
        <v>0.177752984313782</v>
      </c>
      <c r="BO611" s="17">
        <v>0.251796266893689</v>
      </c>
      <c r="BP611" s="17">
        <v>0.26605178915935401</v>
      </c>
      <c r="BQ611" s="17"/>
      <c r="BR611" s="17">
        <v>0.24634418249016199</v>
      </c>
      <c r="BS611" s="17">
        <v>0.28043360759288299</v>
      </c>
      <c r="BT611" s="17">
        <v>0.19416647192031</v>
      </c>
      <c r="BU611" s="17">
        <v>0.29699040635242302</v>
      </c>
      <c r="BV611" s="17"/>
      <c r="BW611" s="17">
        <v>0.26670070621665798</v>
      </c>
      <c r="BX611" s="17">
        <v>0.25419756564034601</v>
      </c>
      <c r="BY611" s="17">
        <v>0.24089812390584101</v>
      </c>
      <c r="BZ611" s="17">
        <v>0.23220614169922801</v>
      </c>
      <c r="CA611" s="17">
        <v>0.25121249406600299</v>
      </c>
      <c r="CB611" s="17"/>
      <c r="CC611" s="17">
        <v>0.23987304539305801</v>
      </c>
      <c r="CD611" s="17">
        <v>0.26021454495797403</v>
      </c>
      <c r="CE611" s="17">
        <v>0.26364372676595499</v>
      </c>
      <c r="CF611" s="17">
        <v>0.23747111606882501</v>
      </c>
      <c r="CG611" s="17">
        <v>0.22003966800206601</v>
      </c>
      <c r="CH611" s="17">
        <v>0.23613999918120099</v>
      </c>
      <c r="CI611" s="17">
        <v>0.28474277182006902</v>
      </c>
      <c r="CJ611" s="17">
        <v>0.28169887941441601</v>
      </c>
      <c r="CK611" s="17">
        <v>0.22014502059270699</v>
      </c>
      <c r="CL611" s="17">
        <v>0.24111050940810899</v>
      </c>
    </row>
    <row r="612" spans="2:90" x14ac:dyDescent="0.25">
      <c r="B612" t="s">
        <v>333</v>
      </c>
      <c r="C612" s="17">
        <v>0.37084345306404698</v>
      </c>
      <c r="D612" s="17">
        <v>0.387795989367475</v>
      </c>
      <c r="E612" s="17">
        <v>0.35513237460782998</v>
      </c>
      <c r="F612" s="17"/>
      <c r="G612" s="17">
        <v>0.279373245052917</v>
      </c>
      <c r="H612" s="17">
        <v>0.281640992943891</v>
      </c>
      <c r="I612" s="17">
        <v>0.32840072293470002</v>
      </c>
      <c r="J612" s="17">
        <v>0.35649303969562601</v>
      </c>
      <c r="K612" s="17">
        <v>0.39358054915504298</v>
      </c>
      <c r="L612" s="17">
        <v>0.50108621444109902</v>
      </c>
      <c r="M612" s="17"/>
      <c r="N612" s="17">
        <v>0.41851479011310799</v>
      </c>
      <c r="O612" s="17">
        <v>0.38991334077864698</v>
      </c>
      <c r="P612" s="17">
        <v>0.33923380509723899</v>
      </c>
      <c r="Q612" s="17">
        <v>0.32666939788154897</v>
      </c>
      <c r="R612" s="17"/>
      <c r="S612" s="17">
        <v>0.25594872925149897</v>
      </c>
      <c r="T612" s="17">
        <v>0.39325409121469102</v>
      </c>
      <c r="U612" s="17">
        <v>0.41820183263764099</v>
      </c>
      <c r="V612" s="17">
        <v>0.365028734447574</v>
      </c>
      <c r="W612" s="17">
        <v>0.43575474155227301</v>
      </c>
      <c r="X612" s="17">
        <v>0.34736385561875099</v>
      </c>
      <c r="Y612" s="17">
        <v>0.40571584142947897</v>
      </c>
      <c r="Z612" s="17">
        <v>0.39474588703432001</v>
      </c>
      <c r="AA612" s="17">
        <v>0.38966334649490603</v>
      </c>
      <c r="AB612" s="17"/>
      <c r="AC612" s="17">
        <v>0.38647003088827098</v>
      </c>
      <c r="AD612" s="17">
        <v>0.39327113500302202</v>
      </c>
      <c r="AE612" s="17">
        <v>0.31354921802873498</v>
      </c>
      <c r="AF612" s="17"/>
      <c r="AG612" s="17">
        <v>0.44264116376078799</v>
      </c>
      <c r="AH612" s="17">
        <v>0.36003926961735999</v>
      </c>
      <c r="AI612" s="17">
        <v>0.434486213436658</v>
      </c>
      <c r="AJ612" s="17">
        <v>0.34547313269302998</v>
      </c>
      <c r="AK612" s="17"/>
      <c r="AL612" s="17">
        <v>0.35845677660067699</v>
      </c>
      <c r="AM612" s="17">
        <v>0.35737429025460599</v>
      </c>
      <c r="AN612" s="17">
        <v>0.38115012158527101</v>
      </c>
      <c r="AO612" s="17">
        <v>0.36753441529601699</v>
      </c>
      <c r="AP612" s="17">
        <v>0.41262998837619802</v>
      </c>
      <c r="AQ612" s="17"/>
      <c r="AR612" s="17">
        <v>0.341936025110675</v>
      </c>
      <c r="AS612" s="17">
        <v>0.343788068769182</v>
      </c>
      <c r="AT612" s="17">
        <v>0.37215192706350497</v>
      </c>
      <c r="AU612" s="17">
        <v>0.40560080582838598</v>
      </c>
      <c r="AV612" s="17">
        <v>0.43655788200596402</v>
      </c>
      <c r="AW612" s="17"/>
      <c r="AX612" s="17">
        <v>0.256336181965094</v>
      </c>
      <c r="AY612" s="17">
        <v>0.374061022118377</v>
      </c>
      <c r="AZ612" s="17">
        <v>0.30813476431697201</v>
      </c>
      <c r="BA612" s="17">
        <v>0.388804032080099</v>
      </c>
      <c r="BB612" s="17">
        <v>0.55526301454012394</v>
      </c>
      <c r="BC612" s="17">
        <v>0.54438384421622898</v>
      </c>
      <c r="BD612" s="17"/>
      <c r="BE612" s="17">
        <v>0.34138208069366199</v>
      </c>
      <c r="BF612" s="17">
        <v>0.318972241569348</v>
      </c>
      <c r="BG612" s="17">
        <v>0.45737343711828898</v>
      </c>
      <c r="BH612" s="17"/>
      <c r="BI612" s="17">
        <v>0.32289456938953798</v>
      </c>
      <c r="BJ612" s="17">
        <v>0.38301658601424998</v>
      </c>
      <c r="BK612" s="17"/>
      <c r="BL612" s="17">
        <v>0.45645065977886201</v>
      </c>
      <c r="BM612" s="17">
        <v>0.35130119958003703</v>
      </c>
      <c r="BN612" s="17">
        <v>0.26176335815025498</v>
      </c>
      <c r="BO612" s="17">
        <v>0.23325048411789101</v>
      </c>
      <c r="BP612" s="17">
        <v>0.335622258264409</v>
      </c>
      <c r="BQ612" s="17"/>
      <c r="BR612" s="17">
        <v>0.385499610512194</v>
      </c>
      <c r="BS612" s="17">
        <v>0.24679405900787499</v>
      </c>
      <c r="BT612" s="17">
        <v>0.38561693264064301</v>
      </c>
      <c r="BU612" s="17">
        <v>0.28123939727275998</v>
      </c>
      <c r="BV612" s="17"/>
      <c r="BW612" s="17">
        <v>0.38665788247013</v>
      </c>
      <c r="BX612" s="17">
        <v>0.38244105788812599</v>
      </c>
      <c r="BY612" s="17">
        <v>0.39445618643382402</v>
      </c>
      <c r="BZ612" s="17">
        <v>0.38596528819536602</v>
      </c>
      <c r="CA612" s="17">
        <v>0.31047929904474802</v>
      </c>
      <c r="CB612" s="17"/>
      <c r="CC612" s="17">
        <v>0.30156310925629498</v>
      </c>
      <c r="CD612" s="17">
        <v>0.23639536117790899</v>
      </c>
      <c r="CE612" s="17">
        <v>0.32002923738438799</v>
      </c>
      <c r="CF612" s="17">
        <v>0.329901912906025</v>
      </c>
      <c r="CG612" s="17">
        <v>0.41426065084710401</v>
      </c>
      <c r="CH612" s="17">
        <v>0.41435984868041398</v>
      </c>
      <c r="CI612" s="17">
        <v>0.38120682261639199</v>
      </c>
      <c r="CJ612" s="17">
        <v>0.45747727684561301</v>
      </c>
      <c r="CK612" s="17">
        <v>0.46281794450078501</v>
      </c>
      <c r="CL612" s="17">
        <v>0.450864335784184</v>
      </c>
    </row>
    <row r="613" spans="2:90" x14ac:dyDescent="0.25">
      <c r="B613" t="s">
        <v>163</v>
      </c>
      <c r="C613" s="17">
        <v>9.5276140992325301E-2</v>
      </c>
      <c r="D613" s="17">
        <v>6.2616775202013197E-2</v>
      </c>
      <c r="E613" s="17">
        <v>0.12524444148542099</v>
      </c>
      <c r="F613" s="17"/>
      <c r="G613" s="17">
        <v>8.8018218362712106E-2</v>
      </c>
      <c r="H613" s="17">
        <v>8.0144735284588806E-2</v>
      </c>
      <c r="I613" s="17">
        <v>7.5189218033993602E-2</v>
      </c>
      <c r="J613" s="17">
        <v>8.5916817017292396E-2</v>
      </c>
      <c r="K613" s="17">
        <v>0.12508234232464899</v>
      </c>
      <c r="L613" s="17">
        <v>0.109979976300333</v>
      </c>
      <c r="M613" s="17"/>
      <c r="N613" s="17">
        <v>5.7830021200246197E-2</v>
      </c>
      <c r="O613" s="17">
        <v>9.9001529553449097E-2</v>
      </c>
      <c r="P613" s="17">
        <v>9.2866734721239894E-2</v>
      </c>
      <c r="Q613" s="17">
        <v>0.13539212994808</v>
      </c>
      <c r="R613" s="17"/>
      <c r="S613" s="17">
        <v>7.1218213289320195E-2</v>
      </c>
      <c r="T613" s="17">
        <v>9.5838810385729806E-2</v>
      </c>
      <c r="U613" s="17">
        <v>0.11342790061993401</v>
      </c>
      <c r="V613" s="17">
        <v>8.9479297728117302E-2</v>
      </c>
      <c r="W613" s="17">
        <v>7.2524031949659895E-2</v>
      </c>
      <c r="X613" s="17">
        <v>0.101009827963659</v>
      </c>
      <c r="Y613" s="17">
        <v>0.109852349334826</v>
      </c>
      <c r="Z613" s="17">
        <v>0.115145573269357</v>
      </c>
      <c r="AA613" s="17">
        <v>0.10638238219612001</v>
      </c>
      <c r="AB613" s="17"/>
      <c r="AC613" s="17">
        <v>8.5912413477991403E-2</v>
      </c>
      <c r="AD613" s="17">
        <v>7.8839976768306702E-2</v>
      </c>
      <c r="AE613" s="17">
        <v>0.13225517475840201</v>
      </c>
      <c r="AF613" s="17"/>
      <c r="AG613" s="17">
        <v>7.2301803912194595E-2</v>
      </c>
      <c r="AH613" s="17">
        <v>6.3881887882835595E-2</v>
      </c>
      <c r="AI613" s="17">
        <v>9.3079642488133399E-2</v>
      </c>
      <c r="AJ613" s="17">
        <v>7.7722973385858193E-2</v>
      </c>
      <c r="AK613" s="17"/>
      <c r="AL613" s="17">
        <v>0.14586914533145801</v>
      </c>
      <c r="AM613" s="17">
        <v>9.56135431614583E-2</v>
      </c>
      <c r="AN613" s="17">
        <v>6.2481713753197603E-2</v>
      </c>
      <c r="AO613" s="17">
        <v>3.6707212973614602E-2</v>
      </c>
      <c r="AP613" s="17">
        <v>8.5211666132571903E-2</v>
      </c>
      <c r="AQ613" s="17"/>
      <c r="AR613" s="17">
        <v>0.17182662883281699</v>
      </c>
      <c r="AS613" s="17">
        <v>0.10108535767064999</v>
      </c>
      <c r="AT613" s="17">
        <v>8.9148070437525803E-2</v>
      </c>
      <c r="AU613" s="17">
        <v>5.1171698256798598E-2</v>
      </c>
      <c r="AV613" s="17">
        <v>2.3141404685687199E-2</v>
      </c>
      <c r="AW613" s="17"/>
      <c r="AX613" s="17">
        <v>7.9665970418517307E-2</v>
      </c>
      <c r="AY613" s="17">
        <v>0.106874010531226</v>
      </c>
      <c r="AZ613" s="17">
        <v>9.7557252685111701E-2</v>
      </c>
      <c r="BA613" s="17">
        <v>0.11273062097874099</v>
      </c>
      <c r="BB613" s="17">
        <v>6.5050786063200194E-2</v>
      </c>
      <c r="BC613" s="17">
        <v>9.4601140605761094E-2</v>
      </c>
      <c r="BD613" s="17"/>
      <c r="BE613" s="17">
        <v>9.5428397754766206E-2</v>
      </c>
      <c r="BF613" s="17">
        <v>7.1257057279222005E-2</v>
      </c>
      <c r="BG613" s="17">
        <v>0.113177477581171</v>
      </c>
      <c r="BH613" s="17"/>
      <c r="BI613" s="17">
        <v>0.12301323874875</v>
      </c>
      <c r="BJ613" s="17">
        <v>8.8234321605376101E-2</v>
      </c>
      <c r="BK613" s="17"/>
      <c r="BL613" s="17">
        <v>8.5044799139391003E-2</v>
      </c>
      <c r="BM613" s="17">
        <v>8.1030911849465606E-2</v>
      </c>
      <c r="BN613" s="17">
        <v>0.16790828196966201</v>
      </c>
      <c r="BO613" s="17">
        <v>0.11442404134781101</v>
      </c>
      <c r="BP613" s="17">
        <v>7.3838414246302206E-2</v>
      </c>
      <c r="BQ613" s="17"/>
      <c r="BR613" s="17">
        <v>9.7459766547542695E-2</v>
      </c>
      <c r="BS613" s="17">
        <v>8.8721421911276702E-2</v>
      </c>
      <c r="BT613" s="17">
        <v>7.428613940421E-2</v>
      </c>
      <c r="BU613" s="17">
        <v>6.5828227623205504E-2</v>
      </c>
      <c r="BV613" s="17"/>
      <c r="BW613" s="17">
        <v>7.8290444386515501E-2</v>
      </c>
      <c r="BX613" s="17">
        <v>7.4498755642794304E-2</v>
      </c>
      <c r="BY613" s="17">
        <v>9.3883394711888002E-2</v>
      </c>
      <c r="BZ613" s="17">
        <v>0.100986222386633</v>
      </c>
      <c r="CA613" s="17">
        <v>0.12145616849529201</v>
      </c>
      <c r="CB613" s="17"/>
      <c r="CC613" s="17">
        <v>0.11535928761813601</v>
      </c>
      <c r="CD613" s="17">
        <v>0.12218165317150501</v>
      </c>
      <c r="CE613" s="17">
        <v>8.5281613420279997E-2</v>
      </c>
      <c r="CF613" s="17">
        <v>0.11042916466364</v>
      </c>
      <c r="CG613" s="17">
        <v>9.3399142051365597E-2</v>
      </c>
      <c r="CH613" s="17">
        <v>0.100111797470958</v>
      </c>
      <c r="CI613" s="17">
        <v>6.6348285367172105E-2</v>
      </c>
      <c r="CJ613" s="17">
        <v>5.0597706063183499E-2</v>
      </c>
      <c r="CK613" s="17">
        <v>8.6266310483741004E-2</v>
      </c>
      <c r="CL613" s="17">
        <v>0.103005746382702</v>
      </c>
    </row>
    <row r="614" spans="2:90" x14ac:dyDescent="0.25"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</row>
    <row r="615" spans="2:90" x14ac:dyDescent="0.25">
      <c r="B615" s="6" t="s">
        <v>344</v>
      </c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</row>
    <row r="616" spans="2:90" x14ac:dyDescent="0.25">
      <c r="B616" s="24" t="s">
        <v>113</v>
      </c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</row>
    <row r="617" spans="2:90" x14ac:dyDescent="0.25">
      <c r="B617" t="s">
        <v>330</v>
      </c>
      <c r="C617" s="17">
        <v>8.3927914498740805E-2</v>
      </c>
      <c r="D617" s="17">
        <v>8.0898960808769904E-2</v>
      </c>
      <c r="E617" s="17">
        <v>8.6710627109131105E-2</v>
      </c>
      <c r="F617" s="17"/>
      <c r="G617" s="17">
        <v>0.11383914862627199</v>
      </c>
      <c r="H617" s="17">
        <v>9.2893594557084597E-2</v>
      </c>
      <c r="I617" s="17">
        <v>0.101021017439635</v>
      </c>
      <c r="J617" s="17">
        <v>8.3519612772496005E-2</v>
      </c>
      <c r="K617" s="17">
        <v>9.8049393132396398E-2</v>
      </c>
      <c r="L617" s="17">
        <v>4.2796624852746101E-2</v>
      </c>
      <c r="M617" s="17"/>
      <c r="N617" s="17">
        <v>5.9368497124991801E-2</v>
      </c>
      <c r="O617" s="17">
        <v>7.9152740491492804E-2</v>
      </c>
      <c r="P617" s="17">
        <v>0.108311231871536</v>
      </c>
      <c r="Q617" s="17">
        <v>9.4295229032144795E-2</v>
      </c>
      <c r="R617" s="17"/>
      <c r="S617" s="17">
        <v>0.130563469603661</v>
      </c>
      <c r="T617" s="17">
        <v>6.3787543956838402E-2</v>
      </c>
      <c r="U617" s="17">
        <v>4.9755093867746202E-2</v>
      </c>
      <c r="V617" s="17">
        <v>7.9296626541044996E-2</v>
      </c>
      <c r="W617" s="17">
        <v>7.1268067569640201E-2</v>
      </c>
      <c r="X617" s="17">
        <v>7.67623923961257E-2</v>
      </c>
      <c r="Y617" s="17">
        <v>0.11274032951299801</v>
      </c>
      <c r="Z617" s="17">
        <v>7.6917210888410498E-2</v>
      </c>
      <c r="AA617" s="17">
        <v>7.8791562549040697E-2</v>
      </c>
      <c r="AB617" s="17"/>
      <c r="AC617" s="17">
        <v>9.5277103934471696E-2</v>
      </c>
      <c r="AD617" s="17">
        <v>7.0899340589596196E-2</v>
      </c>
      <c r="AE617" s="17">
        <v>8.37676902257731E-2</v>
      </c>
      <c r="AF617" s="17"/>
      <c r="AG617" s="17">
        <v>6.9235408764961801E-2</v>
      </c>
      <c r="AH617" s="17">
        <v>8.1056000293711794E-2</v>
      </c>
      <c r="AI617" s="17">
        <v>5.8499502533154203E-2</v>
      </c>
      <c r="AJ617" s="17">
        <v>0.110706453602333</v>
      </c>
      <c r="AK617" s="17"/>
      <c r="AL617" s="17">
        <v>8.5720944967207502E-2</v>
      </c>
      <c r="AM617" s="17">
        <v>9.2550519720627694E-2</v>
      </c>
      <c r="AN617" s="17">
        <v>6.4735557090770196E-2</v>
      </c>
      <c r="AO617" s="17">
        <v>0.10034244791481201</v>
      </c>
      <c r="AP617" s="17">
        <v>9.5868365439782804E-3</v>
      </c>
      <c r="AQ617" s="17"/>
      <c r="AR617" s="17">
        <v>0.12372629840004901</v>
      </c>
      <c r="AS617" s="17">
        <v>9.7304722293100096E-2</v>
      </c>
      <c r="AT617" s="17">
        <v>8.2790433730731597E-2</v>
      </c>
      <c r="AU617" s="17">
        <v>4.8549493144215701E-2</v>
      </c>
      <c r="AV617" s="17">
        <v>5.9581526563986298E-2</v>
      </c>
      <c r="AW617" s="17"/>
      <c r="AX617" s="17">
        <v>0.141119796750724</v>
      </c>
      <c r="AY617" s="17">
        <v>5.9240707327410498E-2</v>
      </c>
      <c r="AZ617" s="17">
        <v>0.10732573385503701</v>
      </c>
      <c r="BA617" s="17">
        <v>8.2685034688514306E-2</v>
      </c>
      <c r="BB617" s="17">
        <v>2.02066941934031E-2</v>
      </c>
      <c r="BC617" s="17">
        <v>6.1409074610865998E-2</v>
      </c>
      <c r="BD617" s="17"/>
      <c r="BE617" s="17">
        <v>9.8255027009250706E-2</v>
      </c>
      <c r="BF617" s="17">
        <v>8.7961190598925904E-2</v>
      </c>
      <c r="BG617" s="17">
        <v>6.3376878940245199E-2</v>
      </c>
      <c r="BH617" s="17"/>
      <c r="BI617" s="17">
        <v>0.12382514296941299</v>
      </c>
      <c r="BJ617" s="17">
        <v>7.3798914002816601E-2</v>
      </c>
      <c r="BK617" s="17"/>
      <c r="BL617" s="17">
        <v>5.7931739099167802E-2</v>
      </c>
      <c r="BM617" s="17">
        <v>7.90224039781596E-2</v>
      </c>
      <c r="BN617" s="17">
        <v>0.12755798518590999</v>
      </c>
      <c r="BO617" s="17">
        <v>0.148410566452779</v>
      </c>
      <c r="BP617" s="17">
        <v>0.10331885637431901</v>
      </c>
      <c r="BQ617" s="17"/>
      <c r="BR617" s="17">
        <v>8.1684420022176601E-2</v>
      </c>
      <c r="BS617" s="17">
        <v>0.116014146050789</v>
      </c>
      <c r="BT617" s="17">
        <v>4.3953492784001701E-2</v>
      </c>
      <c r="BU617" s="17">
        <v>0.13701561237195001</v>
      </c>
      <c r="BV617" s="17"/>
      <c r="BW617" s="17">
        <v>6.0359179322125499E-2</v>
      </c>
      <c r="BX617" s="17">
        <v>6.7544348537156601E-2</v>
      </c>
      <c r="BY617" s="17">
        <v>6.9780692179278306E-2</v>
      </c>
      <c r="BZ617" s="17">
        <v>8.5594717175324797E-2</v>
      </c>
      <c r="CA617" s="17">
        <v>0.12515616286665199</v>
      </c>
      <c r="CB617" s="17"/>
      <c r="CC617" s="17">
        <v>0.141929860252065</v>
      </c>
      <c r="CD617" s="17">
        <v>0.13863171961364701</v>
      </c>
      <c r="CE617" s="17">
        <v>9.5821154791235499E-2</v>
      </c>
      <c r="CF617" s="17">
        <v>8.4793673334101996E-2</v>
      </c>
      <c r="CG617" s="17">
        <v>8.4690201976461502E-2</v>
      </c>
      <c r="CH617" s="17">
        <v>7.2458444598785102E-2</v>
      </c>
      <c r="CI617" s="17">
        <v>6.0707761140569798E-2</v>
      </c>
      <c r="CJ617" s="17">
        <v>4.1593095953355301E-2</v>
      </c>
      <c r="CK617" s="17">
        <v>5.3532181682011501E-2</v>
      </c>
      <c r="CL617" s="17">
        <v>2.8448821725371699E-2</v>
      </c>
    </row>
    <row r="618" spans="2:90" x14ac:dyDescent="0.25">
      <c r="B618" t="s">
        <v>331</v>
      </c>
      <c r="C618" s="17">
        <v>0.16626551267166401</v>
      </c>
      <c r="D618" s="17">
        <v>0.18154085173436099</v>
      </c>
      <c r="E618" s="17">
        <v>0.15226568650714201</v>
      </c>
      <c r="F618" s="17"/>
      <c r="G618" s="17">
        <v>0.236755134019941</v>
      </c>
      <c r="H618" s="17">
        <v>0.248257745502074</v>
      </c>
      <c r="I618" s="17">
        <v>0.18503429970927299</v>
      </c>
      <c r="J618" s="17">
        <v>0.16448043742708399</v>
      </c>
      <c r="K618" s="17">
        <v>0.11788257577436</v>
      </c>
      <c r="L618" s="17">
        <v>9.6107060072420494E-2</v>
      </c>
      <c r="M618" s="17"/>
      <c r="N618" s="17">
        <v>0.16655841368136301</v>
      </c>
      <c r="O618" s="17">
        <v>0.156411726429626</v>
      </c>
      <c r="P618" s="17">
        <v>0.15935049111640101</v>
      </c>
      <c r="Q618" s="17">
        <v>0.18235049495757899</v>
      </c>
      <c r="R618" s="17"/>
      <c r="S618" s="17">
        <v>0.263496540874467</v>
      </c>
      <c r="T618" s="17">
        <v>0.12982728511079999</v>
      </c>
      <c r="U618" s="17">
        <v>0.13138706263507299</v>
      </c>
      <c r="V618" s="17">
        <v>0.11280625369080501</v>
      </c>
      <c r="W618" s="17">
        <v>0.17013671842766301</v>
      </c>
      <c r="X618" s="17">
        <v>0.17583652110383199</v>
      </c>
      <c r="Y618" s="17">
        <v>0.158898800315002</v>
      </c>
      <c r="Z618" s="17">
        <v>0.185890547357213</v>
      </c>
      <c r="AA618" s="17">
        <v>0.155509789986816</v>
      </c>
      <c r="AB618" s="17"/>
      <c r="AC618" s="17">
        <v>0.154219390246805</v>
      </c>
      <c r="AD618" s="17">
        <v>0.167041011350543</v>
      </c>
      <c r="AE618" s="17">
        <v>0.175512769015678</v>
      </c>
      <c r="AF618" s="17"/>
      <c r="AG618" s="17">
        <v>0.145105660423863</v>
      </c>
      <c r="AH618" s="17">
        <v>0.194045016193994</v>
      </c>
      <c r="AI618" s="17">
        <v>0.158188873370746</v>
      </c>
      <c r="AJ618" s="17">
        <v>0.16329256063376699</v>
      </c>
      <c r="AK618" s="17"/>
      <c r="AL618" s="17">
        <v>0.14389266553951499</v>
      </c>
      <c r="AM618" s="17">
        <v>0.18670758513730301</v>
      </c>
      <c r="AN618" s="17">
        <v>0.181484696913503</v>
      </c>
      <c r="AO618" s="17">
        <v>0.183641659229937</v>
      </c>
      <c r="AP618" s="17">
        <v>0.19920724970943399</v>
      </c>
      <c r="AQ618" s="17"/>
      <c r="AR618" s="17">
        <v>0.16352156440353499</v>
      </c>
      <c r="AS618" s="17">
        <v>0.186931211737529</v>
      </c>
      <c r="AT618" s="17">
        <v>0.17440575001834799</v>
      </c>
      <c r="AU618" s="17">
        <v>0.14782130114208999</v>
      </c>
      <c r="AV618" s="17">
        <v>0.153868593898284</v>
      </c>
      <c r="AW618" s="17"/>
      <c r="AX618" s="17">
        <v>0.23985602145694501</v>
      </c>
      <c r="AY618" s="17">
        <v>0.16249135339535101</v>
      </c>
      <c r="AZ618" s="17">
        <v>0.171271847195202</v>
      </c>
      <c r="BA618" s="17">
        <v>0.14341972364269501</v>
      </c>
      <c r="BB618" s="17">
        <v>8.3996839248275904E-2</v>
      </c>
      <c r="BC618" s="17">
        <v>0.10797266572770201</v>
      </c>
      <c r="BD618" s="17"/>
      <c r="BE618" s="17">
        <v>0.190980850637328</v>
      </c>
      <c r="BF618" s="17">
        <v>0.20191769494141101</v>
      </c>
      <c r="BG618" s="17">
        <v>0.10143275943607399</v>
      </c>
      <c r="BH618" s="17"/>
      <c r="BI618" s="17">
        <v>0.174416077063348</v>
      </c>
      <c r="BJ618" s="17">
        <v>0.164196269420191</v>
      </c>
      <c r="BK618" s="17"/>
      <c r="BL618" s="17">
        <v>0.12849101635607199</v>
      </c>
      <c r="BM618" s="17">
        <v>0.18013372028689201</v>
      </c>
      <c r="BN618" s="17">
        <v>0.23464538844278701</v>
      </c>
      <c r="BO618" s="17">
        <v>0.22141673479219501</v>
      </c>
      <c r="BP618" s="17">
        <v>0.17700147664911001</v>
      </c>
      <c r="BQ618" s="17"/>
      <c r="BR618" s="17">
        <v>0.154464043390204</v>
      </c>
      <c r="BS618" s="17">
        <v>0.22811775146146501</v>
      </c>
      <c r="BT618" s="17">
        <v>0.21664009218069299</v>
      </c>
      <c r="BU618" s="17">
        <v>0.217132089456129</v>
      </c>
      <c r="BV618" s="17"/>
      <c r="BW618" s="17">
        <v>0.13506844686664601</v>
      </c>
      <c r="BX618" s="17">
        <v>0.15161368754726701</v>
      </c>
      <c r="BY618" s="17">
        <v>0.15361149739809901</v>
      </c>
      <c r="BZ618" s="17">
        <v>0.182598764234042</v>
      </c>
      <c r="CA618" s="17">
        <v>0.19534835742936399</v>
      </c>
      <c r="CB618" s="17"/>
      <c r="CC618" s="17">
        <v>0.22301835855958099</v>
      </c>
      <c r="CD618" s="17">
        <v>0.204786230473509</v>
      </c>
      <c r="CE618" s="17">
        <v>0.23043621981473</v>
      </c>
      <c r="CF618" s="17">
        <v>0.15966575101180699</v>
      </c>
      <c r="CG618" s="17">
        <v>0.18115188925210901</v>
      </c>
      <c r="CH618" s="17">
        <v>0.13778824714649901</v>
      </c>
      <c r="CI618" s="17">
        <v>0.14613169042878199</v>
      </c>
      <c r="CJ618" s="17">
        <v>0.117747330732187</v>
      </c>
      <c r="CK618" s="17">
        <v>9.61146677437823E-2</v>
      </c>
      <c r="CL618" s="17">
        <v>0.11283965110857</v>
      </c>
    </row>
    <row r="619" spans="2:90" x14ac:dyDescent="0.25">
      <c r="B619" t="s">
        <v>332</v>
      </c>
      <c r="C619" s="17">
        <v>0.30295074029281899</v>
      </c>
      <c r="D619" s="17">
        <v>0.32308600127833398</v>
      </c>
      <c r="E619" s="17">
        <v>0.28436917804519302</v>
      </c>
      <c r="F619" s="17"/>
      <c r="G619" s="17">
        <v>0.31348421623265099</v>
      </c>
      <c r="H619" s="17">
        <v>0.29630832361878401</v>
      </c>
      <c r="I619" s="17">
        <v>0.32250128258641397</v>
      </c>
      <c r="J619" s="17">
        <v>0.29487375550281297</v>
      </c>
      <c r="K619" s="17">
        <v>0.29606338997229997</v>
      </c>
      <c r="L619" s="17">
        <v>0.29987928298498501</v>
      </c>
      <c r="M619" s="17"/>
      <c r="N619" s="17">
        <v>0.31052534519388297</v>
      </c>
      <c r="O619" s="17">
        <v>0.30797498967743803</v>
      </c>
      <c r="P619" s="17">
        <v>0.30313586824067901</v>
      </c>
      <c r="Q619" s="17">
        <v>0.290741171850388</v>
      </c>
      <c r="R619" s="17"/>
      <c r="S619" s="17">
        <v>0.26893156220717801</v>
      </c>
      <c r="T619" s="17">
        <v>0.31348161361405102</v>
      </c>
      <c r="U619" s="17">
        <v>0.31863757805723297</v>
      </c>
      <c r="V619" s="17">
        <v>0.330891553176554</v>
      </c>
      <c r="W619" s="17">
        <v>0.327719907338616</v>
      </c>
      <c r="X619" s="17">
        <v>0.28156398034167701</v>
      </c>
      <c r="Y619" s="17">
        <v>0.28968274647444803</v>
      </c>
      <c r="Z619" s="17">
        <v>0.32153885776729102</v>
      </c>
      <c r="AA619" s="17">
        <v>0.29866197686867402</v>
      </c>
      <c r="AB619" s="17"/>
      <c r="AC619" s="17">
        <v>0.29279392574475799</v>
      </c>
      <c r="AD619" s="17">
        <v>0.31538202784713099</v>
      </c>
      <c r="AE619" s="17">
        <v>0.30021859562430298</v>
      </c>
      <c r="AF619" s="17"/>
      <c r="AG619" s="17">
        <v>0.29493220353703298</v>
      </c>
      <c r="AH619" s="17">
        <v>0.34035356233365599</v>
      </c>
      <c r="AI619" s="17">
        <v>0.29589801117412901</v>
      </c>
      <c r="AJ619" s="17">
        <v>0.28028909813340902</v>
      </c>
      <c r="AK619" s="17"/>
      <c r="AL619" s="17">
        <v>0.30298168709823198</v>
      </c>
      <c r="AM619" s="17">
        <v>0.27723791365665101</v>
      </c>
      <c r="AN619" s="17">
        <v>0.31376006484165297</v>
      </c>
      <c r="AO619" s="17">
        <v>0.32134334776915602</v>
      </c>
      <c r="AP619" s="17">
        <v>0.32438233484691298</v>
      </c>
      <c r="AQ619" s="17"/>
      <c r="AR619" s="17">
        <v>0.27542774182956797</v>
      </c>
      <c r="AS619" s="17">
        <v>0.30073411128298499</v>
      </c>
      <c r="AT619" s="17">
        <v>0.310589562893124</v>
      </c>
      <c r="AU619" s="17">
        <v>0.32471842870065198</v>
      </c>
      <c r="AV619" s="17">
        <v>0.303393672830299</v>
      </c>
      <c r="AW619" s="17"/>
      <c r="AX619" s="17">
        <v>0.30885318371223103</v>
      </c>
      <c r="AY619" s="17">
        <v>0.30302677026625902</v>
      </c>
      <c r="AZ619" s="17">
        <v>0.33991036381181899</v>
      </c>
      <c r="BA619" s="17">
        <v>0.30300603094369</v>
      </c>
      <c r="BB619" s="17">
        <v>0.277064768516746</v>
      </c>
      <c r="BC619" s="17">
        <v>0.25119235250793698</v>
      </c>
      <c r="BD619" s="17"/>
      <c r="BE619" s="17">
        <v>0.30417867085315198</v>
      </c>
      <c r="BF619" s="17">
        <v>0.31176419105018</v>
      </c>
      <c r="BG619" s="17">
        <v>0.29340729799026399</v>
      </c>
      <c r="BH619" s="17"/>
      <c r="BI619" s="17">
        <v>0.30900010705867897</v>
      </c>
      <c r="BJ619" s="17">
        <v>0.30141494341368302</v>
      </c>
      <c r="BK619" s="17"/>
      <c r="BL619" s="17">
        <v>0.296352633262015</v>
      </c>
      <c r="BM619" s="17">
        <v>0.32293603808851901</v>
      </c>
      <c r="BN619" s="17">
        <v>0.261796239776801</v>
      </c>
      <c r="BO619" s="17">
        <v>0.301896390730513</v>
      </c>
      <c r="BP619" s="17">
        <v>0.31122065533472398</v>
      </c>
      <c r="BQ619" s="17"/>
      <c r="BR619" s="17">
        <v>0.30336232566905202</v>
      </c>
      <c r="BS619" s="17">
        <v>0.34151133452212701</v>
      </c>
      <c r="BT619" s="17">
        <v>0.31454841447846699</v>
      </c>
      <c r="BU619" s="17">
        <v>0.242705795102137</v>
      </c>
      <c r="BV619" s="17"/>
      <c r="BW619" s="17">
        <v>0.31278217387158502</v>
      </c>
      <c r="BX619" s="17">
        <v>0.29626532413142898</v>
      </c>
      <c r="BY619" s="17">
        <v>0.306228869354502</v>
      </c>
      <c r="BZ619" s="17">
        <v>0.30225966170341301</v>
      </c>
      <c r="CA619" s="17">
        <v>0.30910027782907201</v>
      </c>
      <c r="CB619" s="17"/>
      <c r="CC619" s="17">
        <v>0.31822274421093699</v>
      </c>
      <c r="CD619" s="17">
        <v>0.34414039844099698</v>
      </c>
      <c r="CE619" s="17">
        <v>0.30103658231828601</v>
      </c>
      <c r="CF619" s="17">
        <v>0.315091326162523</v>
      </c>
      <c r="CG619" s="17">
        <v>0.27685187688670898</v>
      </c>
      <c r="CH619" s="17">
        <v>0.289525339521364</v>
      </c>
      <c r="CI619" s="17">
        <v>0.28543214809307899</v>
      </c>
      <c r="CJ619" s="17">
        <v>0.30327606437798899</v>
      </c>
      <c r="CK619" s="17">
        <v>0.33434340605274199</v>
      </c>
      <c r="CL619" s="17">
        <v>0.29738882158428698</v>
      </c>
    </row>
    <row r="620" spans="2:90" x14ac:dyDescent="0.25">
      <c r="B620" t="s">
        <v>333</v>
      </c>
      <c r="C620" s="17">
        <v>0.38222273893830799</v>
      </c>
      <c r="D620" s="17">
        <v>0.35689121006497598</v>
      </c>
      <c r="E620" s="17">
        <v>0.40615313124150898</v>
      </c>
      <c r="F620" s="17"/>
      <c r="G620" s="17">
        <v>0.23614727312311001</v>
      </c>
      <c r="H620" s="17">
        <v>0.29114366627389698</v>
      </c>
      <c r="I620" s="17">
        <v>0.31703458382191602</v>
      </c>
      <c r="J620" s="17">
        <v>0.40351306151909899</v>
      </c>
      <c r="K620" s="17">
        <v>0.43930205827104102</v>
      </c>
      <c r="L620" s="17">
        <v>0.50536609810785005</v>
      </c>
      <c r="M620" s="17"/>
      <c r="N620" s="17">
        <v>0.42674088207070199</v>
      </c>
      <c r="O620" s="17">
        <v>0.390447183414041</v>
      </c>
      <c r="P620" s="17">
        <v>0.37133936892261299</v>
      </c>
      <c r="Q620" s="17">
        <v>0.33243591025282798</v>
      </c>
      <c r="R620" s="17"/>
      <c r="S620" s="17">
        <v>0.27948575942109799</v>
      </c>
      <c r="T620" s="17">
        <v>0.41918154911168998</v>
      </c>
      <c r="U620" s="17">
        <v>0.44427474536739803</v>
      </c>
      <c r="V620" s="17">
        <v>0.411069075878149</v>
      </c>
      <c r="W620" s="17">
        <v>0.38090093445226197</v>
      </c>
      <c r="X620" s="17">
        <v>0.38871256716359398</v>
      </c>
      <c r="Y620" s="17">
        <v>0.37718575226980799</v>
      </c>
      <c r="Z620" s="17">
        <v>0.357011242138638</v>
      </c>
      <c r="AA620" s="17">
        <v>0.39530202199296799</v>
      </c>
      <c r="AB620" s="17"/>
      <c r="AC620" s="17">
        <v>0.40995065791757501</v>
      </c>
      <c r="AD620" s="17">
        <v>0.40038237787622999</v>
      </c>
      <c r="AE620" s="17">
        <v>0.32852860031421199</v>
      </c>
      <c r="AF620" s="17"/>
      <c r="AG620" s="17">
        <v>0.44229069817911898</v>
      </c>
      <c r="AH620" s="17">
        <v>0.34562485274910898</v>
      </c>
      <c r="AI620" s="17">
        <v>0.42623024657359898</v>
      </c>
      <c r="AJ620" s="17">
        <v>0.40832924613450999</v>
      </c>
      <c r="AK620" s="17"/>
      <c r="AL620" s="17">
        <v>0.37959045909047401</v>
      </c>
      <c r="AM620" s="17">
        <v>0.38308315744357702</v>
      </c>
      <c r="AN620" s="17">
        <v>0.38561911193313098</v>
      </c>
      <c r="AO620" s="17">
        <v>0.369159460395454</v>
      </c>
      <c r="AP620" s="17">
        <v>0.34081497282911999</v>
      </c>
      <c r="AQ620" s="17"/>
      <c r="AR620" s="17">
        <v>0.30763778896161798</v>
      </c>
      <c r="AS620" s="17">
        <v>0.35549613659539098</v>
      </c>
      <c r="AT620" s="17">
        <v>0.38283006290684102</v>
      </c>
      <c r="AU620" s="17">
        <v>0.43945910251371501</v>
      </c>
      <c r="AV620" s="17">
        <v>0.43551659587183</v>
      </c>
      <c r="AW620" s="17"/>
      <c r="AX620" s="17">
        <v>0.250237362530221</v>
      </c>
      <c r="AY620" s="17">
        <v>0.40281895484402003</v>
      </c>
      <c r="AZ620" s="17">
        <v>0.31711957855330902</v>
      </c>
      <c r="BA620" s="17">
        <v>0.39863731067508901</v>
      </c>
      <c r="BB620" s="17">
        <v>0.57284305694395199</v>
      </c>
      <c r="BC620" s="17">
        <v>0.52708657420057603</v>
      </c>
      <c r="BD620" s="17"/>
      <c r="BE620" s="17">
        <v>0.33082825145003503</v>
      </c>
      <c r="BF620" s="17">
        <v>0.33762280153813801</v>
      </c>
      <c r="BG620" s="17">
        <v>0.49356519359734602</v>
      </c>
      <c r="BH620" s="17"/>
      <c r="BI620" s="17">
        <v>0.33265974501455398</v>
      </c>
      <c r="BJ620" s="17">
        <v>0.39480565783459698</v>
      </c>
      <c r="BK620" s="17"/>
      <c r="BL620" s="17">
        <v>0.46949525706976902</v>
      </c>
      <c r="BM620" s="17">
        <v>0.35731440597134401</v>
      </c>
      <c r="BN620" s="17">
        <v>0.27697687111428898</v>
      </c>
      <c r="BO620" s="17">
        <v>0.26073547851960499</v>
      </c>
      <c r="BP620" s="17">
        <v>0.342553245726539</v>
      </c>
      <c r="BQ620" s="17"/>
      <c r="BR620" s="17">
        <v>0.40074566223159103</v>
      </c>
      <c r="BS620" s="17">
        <v>0.21214569953995899</v>
      </c>
      <c r="BT620" s="17">
        <v>0.33643528214908802</v>
      </c>
      <c r="BU620" s="17">
        <v>0.35729688947382598</v>
      </c>
      <c r="BV620" s="17"/>
      <c r="BW620" s="17">
        <v>0.429144497339361</v>
      </c>
      <c r="BX620" s="17">
        <v>0.43639260041153799</v>
      </c>
      <c r="BY620" s="17">
        <v>0.40914564234835099</v>
      </c>
      <c r="BZ620" s="17">
        <v>0.37362279882230198</v>
      </c>
      <c r="CA620" s="17">
        <v>0.28380115602788702</v>
      </c>
      <c r="CB620" s="17"/>
      <c r="CC620" s="17">
        <v>0.233181979552715</v>
      </c>
      <c r="CD620" s="17">
        <v>0.23163544734534899</v>
      </c>
      <c r="CE620" s="17">
        <v>0.32083194776121798</v>
      </c>
      <c r="CF620" s="17">
        <v>0.36554986953786101</v>
      </c>
      <c r="CG620" s="17">
        <v>0.39771991235565701</v>
      </c>
      <c r="CH620" s="17">
        <v>0.43546254813169399</v>
      </c>
      <c r="CI620" s="17">
        <v>0.45604097326383097</v>
      </c>
      <c r="CJ620" s="17">
        <v>0.49411791420502998</v>
      </c>
      <c r="CK620" s="17">
        <v>0.46177973390973598</v>
      </c>
      <c r="CL620" s="17">
        <v>0.50984580670374102</v>
      </c>
    </row>
    <row r="621" spans="2:90" x14ac:dyDescent="0.25">
      <c r="B621" t="s">
        <v>163</v>
      </c>
      <c r="C621" s="17">
        <v>6.4633093598468305E-2</v>
      </c>
      <c r="D621" s="17">
        <v>5.7582976113559503E-2</v>
      </c>
      <c r="E621" s="17">
        <v>7.0501377097024698E-2</v>
      </c>
      <c r="F621" s="17"/>
      <c r="G621" s="17">
        <v>9.9774227998026294E-2</v>
      </c>
      <c r="H621" s="17">
        <v>7.1396670048161498E-2</v>
      </c>
      <c r="I621" s="17">
        <v>7.4408816442761996E-2</v>
      </c>
      <c r="J621" s="17">
        <v>5.3613132778507697E-2</v>
      </c>
      <c r="K621" s="17">
        <v>4.8702582849902101E-2</v>
      </c>
      <c r="L621" s="17">
        <v>5.5850933981998599E-2</v>
      </c>
      <c r="M621" s="17"/>
      <c r="N621" s="17">
        <v>3.6806861929061102E-2</v>
      </c>
      <c r="O621" s="17">
        <v>6.6013359987402598E-2</v>
      </c>
      <c r="P621" s="17">
        <v>5.7863039848771197E-2</v>
      </c>
      <c r="Q621" s="17">
        <v>0.10017719390706099</v>
      </c>
      <c r="R621" s="17"/>
      <c r="S621" s="17">
        <v>5.7522667893596301E-2</v>
      </c>
      <c r="T621" s="17">
        <v>7.3722008206620407E-2</v>
      </c>
      <c r="U621" s="17">
        <v>5.5945520072549298E-2</v>
      </c>
      <c r="V621" s="17">
        <v>6.5936490713446899E-2</v>
      </c>
      <c r="W621" s="17">
        <v>4.9974372211819197E-2</v>
      </c>
      <c r="X621" s="17">
        <v>7.7124538994771494E-2</v>
      </c>
      <c r="Y621" s="17">
        <v>6.1492371427744399E-2</v>
      </c>
      <c r="Z621" s="17">
        <v>5.8642141848447897E-2</v>
      </c>
      <c r="AA621" s="17">
        <v>7.1734648602500201E-2</v>
      </c>
      <c r="AB621" s="17"/>
      <c r="AC621" s="17">
        <v>4.7758922156389501E-2</v>
      </c>
      <c r="AD621" s="17">
        <v>4.6295242336499898E-2</v>
      </c>
      <c r="AE621" s="17">
        <v>0.111972344820034</v>
      </c>
      <c r="AF621" s="17"/>
      <c r="AG621" s="17">
        <v>4.84360290950233E-2</v>
      </c>
      <c r="AH621" s="17">
        <v>3.89205684295287E-2</v>
      </c>
      <c r="AI621" s="17">
        <v>6.1183366348372403E-2</v>
      </c>
      <c r="AJ621" s="17">
        <v>3.7382641495980903E-2</v>
      </c>
      <c r="AK621" s="17"/>
      <c r="AL621" s="17">
        <v>8.7814243304572298E-2</v>
      </c>
      <c r="AM621" s="17">
        <v>6.0420824041841299E-2</v>
      </c>
      <c r="AN621" s="17">
        <v>5.4400569220943197E-2</v>
      </c>
      <c r="AO621" s="17">
        <v>2.5513084690641001E-2</v>
      </c>
      <c r="AP621" s="17">
        <v>0.126008606070555</v>
      </c>
      <c r="AQ621" s="17"/>
      <c r="AR621" s="17">
        <v>0.12968660640523</v>
      </c>
      <c r="AS621" s="17">
        <v>5.95338180909952E-2</v>
      </c>
      <c r="AT621" s="17">
        <v>4.9384190450955601E-2</v>
      </c>
      <c r="AU621" s="17">
        <v>3.9451674499326399E-2</v>
      </c>
      <c r="AV621" s="17">
        <v>4.7639610835600699E-2</v>
      </c>
      <c r="AW621" s="17"/>
      <c r="AX621" s="17">
        <v>5.99336355498798E-2</v>
      </c>
      <c r="AY621" s="17">
        <v>7.24222141669605E-2</v>
      </c>
      <c r="AZ621" s="17">
        <v>6.4372476584632202E-2</v>
      </c>
      <c r="BA621" s="17">
        <v>7.2251900050011697E-2</v>
      </c>
      <c r="BB621" s="17">
        <v>4.5888641097623001E-2</v>
      </c>
      <c r="BC621" s="17">
        <v>5.2339332952919197E-2</v>
      </c>
      <c r="BD621" s="17"/>
      <c r="BE621" s="17">
        <v>7.5757200050233606E-2</v>
      </c>
      <c r="BF621" s="17">
        <v>6.07341218713447E-2</v>
      </c>
      <c r="BG621" s="17">
        <v>4.8217870036070802E-2</v>
      </c>
      <c r="BH621" s="17"/>
      <c r="BI621" s="17">
        <v>6.0098927894004797E-2</v>
      </c>
      <c r="BJ621" s="17">
        <v>6.5784215328712606E-2</v>
      </c>
      <c r="BK621" s="17"/>
      <c r="BL621" s="17">
        <v>4.7729354212975701E-2</v>
      </c>
      <c r="BM621" s="17">
        <v>6.0593431675084901E-2</v>
      </c>
      <c r="BN621" s="17">
        <v>9.9023515480213098E-2</v>
      </c>
      <c r="BO621" s="17">
        <v>6.7540829504908001E-2</v>
      </c>
      <c r="BP621" s="17">
        <v>6.5905765915308404E-2</v>
      </c>
      <c r="BQ621" s="17"/>
      <c r="BR621" s="17">
        <v>5.9743548686976601E-2</v>
      </c>
      <c r="BS621" s="17">
        <v>0.10221106842566</v>
      </c>
      <c r="BT621" s="17">
        <v>8.8422718407749304E-2</v>
      </c>
      <c r="BU621" s="17">
        <v>4.5849613595958502E-2</v>
      </c>
      <c r="BV621" s="17"/>
      <c r="BW621" s="17">
        <v>6.2645702600282793E-2</v>
      </c>
      <c r="BX621" s="17">
        <v>4.8184039372610003E-2</v>
      </c>
      <c r="BY621" s="17">
        <v>6.1233298719769597E-2</v>
      </c>
      <c r="BZ621" s="17">
        <v>5.5924058064917501E-2</v>
      </c>
      <c r="CA621" s="17">
        <v>8.6594045847025403E-2</v>
      </c>
      <c r="CB621" s="17"/>
      <c r="CC621" s="17">
        <v>8.3647057424701604E-2</v>
      </c>
      <c r="CD621" s="17">
        <v>8.0806204126497694E-2</v>
      </c>
      <c r="CE621" s="17">
        <v>5.1874095314531098E-2</v>
      </c>
      <c r="CF621" s="17">
        <v>7.4899379953706297E-2</v>
      </c>
      <c r="CG621" s="17">
        <v>5.9586119529062703E-2</v>
      </c>
      <c r="CH621" s="17">
        <v>6.4765420601658699E-2</v>
      </c>
      <c r="CI621" s="17">
        <v>5.16874270737381E-2</v>
      </c>
      <c r="CJ621" s="17">
        <v>4.3265594731438997E-2</v>
      </c>
      <c r="CK621" s="17">
        <v>5.42300106117286E-2</v>
      </c>
      <c r="CL621" s="17">
        <v>5.1476898878029302E-2</v>
      </c>
    </row>
    <row r="622" spans="2:90" x14ac:dyDescent="0.25"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</row>
    <row r="623" spans="2:90" x14ac:dyDescent="0.25">
      <c r="B623" s="6" t="s">
        <v>354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</row>
    <row r="624" spans="2:90" x14ac:dyDescent="0.25">
      <c r="B624" s="24" t="s">
        <v>113</v>
      </c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</row>
    <row r="625" spans="2:90" x14ac:dyDescent="0.25">
      <c r="B625" t="s">
        <v>330</v>
      </c>
      <c r="C625" s="17">
        <v>7.7095387065373999E-2</v>
      </c>
      <c r="D625" s="17">
        <v>7.3031128993317707E-2</v>
      </c>
      <c r="E625" s="17">
        <v>8.0608939587564002E-2</v>
      </c>
      <c r="F625" s="17"/>
      <c r="G625" s="17">
        <v>0.12301442735328499</v>
      </c>
      <c r="H625" s="17">
        <v>9.45306047588967E-2</v>
      </c>
      <c r="I625" s="17">
        <v>8.1075777216165199E-2</v>
      </c>
      <c r="J625" s="17">
        <v>8.0781992091181407E-2</v>
      </c>
      <c r="K625" s="17">
        <v>7.1473202616577206E-2</v>
      </c>
      <c r="L625" s="17">
        <v>4.2263706978655897E-2</v>
      </c>
      <c r="M625" s="17"/>
      <c r="N625" s="17">
        <v>4.7231035653873502E-2</v>
      </c>
      <c r="O625" s="17">
        <v>7.0837061874235899E-2</v>
      </c>
      <c r="P625" s="17">
        <v>0.104069470722452</v>
      </c>
      <c r="Q625" s="17">
        <v>9.3270382786419401E-2</v>
      </c>
      <c r="R625" s="17"/>
      <c r="S625" s="17">
        <v>0.103027618178045</v>
      </c>
      <c r="T625" s="17">
        <v>6.4652827839216997E-2</v>
      </c>
      <c r="U625" s="17">
        <v>3.9282252897480302E-2</v>
      </c>
      <c r="V625" s="17">
        <v>6.7355345422969004E-2</v>
      </c>
      <c r="W625" s="17">
        <v>7.0981926155170905E-2</v>
      </c>
      <c r="X625" s="17">
        <v>7.9613511122247294E-2</v>
      </c>
      <c r="Y625" s="17">
        <v>9.1799251981855901E-2</v>
      </c>
      <c r="Z625" s="17">
        <v>0.105858872071304</v>
      </c>
      <c r="AA625" s="17">
        <v>7.9654962973445695E-2</v>
      </c>
      <c r="AB625" s="17"/>
      <c r="AC625" s="17">
        <v>8.1959363805067506E-2</v>
      </c>
      <c r="AD625" s="17">
        <v>6.9128801623088501E-2</v>
      </c>
      <c r="AE625" s="17">
        <v>6.7378710353952806E-2</v>
      </c>
      <c r="AF625" s="17"/>
      <c r="AG625" s="17">
        <v>6.8699017594377701E-2</v>
      </c>
      <c r="AH625" s="17">
        <v>7.6463554906639794E-2</v>
      </c>
      <c r="AI625" s="17">
        <v>4.5655121514757702E-2</v>
      </c>
      <c r="AJ625" s="17">
        <v>0.10672590118698801</v>
      </c>
      <c r="AK625" s="17"/>
      <c r="AL625" s="17">
        <v>7.8359232806176196E-2</v>
      </c>
      <c r="AM625" s="17">
        <v>9.2868970951737101E-2</v>
      </c>
      <c r="AN625" s="17">
        <v>6.1596066901753899E-2</v>
      </c>
      <c r="AO625" s="17">
        <v>7.6422878845666606E-2</v>
      </c>
      <c r="AP625" s="17">
        <v>5.7913702227620802E-2</v>
      </c>
      <c r="AQ625" s="17"/>
      <c r="AR625" s="17">
        <v>0.123379938638925</v>
      </c>
      <c r="AS625" s="17">
        <v>7.8132697881979005E-2</v>
      </c>
      <c r="AT625" s="17">
        <v>7.5019338229906196E-2</v>
      </c>
      <c r="AU625" s="17">
        <v>6.1840256967445703E-2</v>
      </c>
      <c r="AV625" s="17">
        <v>5.95032707364773E-2</v>
      </c>
      <c r="AW625" s="17"/>
      <c r="AX625" s="17">
        <v>0.107643981960468</v>
      </c>
      <c r="AY625" s="17">
        <v>6.2072258574732302E-2</v>
      </c>
      <c r="AZ625" s="17">
        <v>0.103454198079375</v>
      </c>
      <c r="BA625" s="17">
        <v>8.0245866031308094E-2</v>
      </c>
      <c r="BB625" s="17">
        <v>2.92159146688615E-2</v>
      </c>
      <c r="BC625" s="17">
        <v>6.0644501363528801E-2</v>
      </c>
      <c r="BD625" s="17"/>
      <c r="BE625" s="17">
        <v>8.3687065476210507E-2</v>
      </c>
      <c r="BF625" s="17">
        <v>8.9341277916665005E-2</v>
      </c>
      <c r="BG625" s="17">
        <v>5.6897385552471202E-2</v>
      </c>
      <c r="BH625" s="17"/>
      <c r="BI625" s="17">
        <v>0.116651967163825</v>
      </c>
      <c r="BJ625" s="17">
        <v>6.7052869457194797E-2</v>
      </c>
      <c r="BK625" s="17"/>
      <c r="BL625" s="17">
        <v>5.0595152629217897E-2</v>
      </c>
      <c r="BM625" s="17">
        <v>8.8137386556456698E-2</v>
      </c>
      <c r="BN625" s="17">
        <v>0.124783195460516</v>
      </c>
      <c r="BO625" s="17">
        <v>0.110725419773736</v>
      </c>
      <c r="BP625" s="17">
        <v>8.1491189548378307E-2</v>
      </c>
      <c r="BQ625" s="17"/>
      <c r="BR625" s="17">
        <v>7.3217745985717494E-2</v>
      </c>
      <c r="BS625" s="17">
        <v>0.114374973430955</v>
      </c>
      <c r="BT625" s="17">
        <v>7.9911157775123601E-2</v>
      </c>
      <c r="BU625" s="17">
        <v>8.2527005946342297E-2</v>
      </c>
      <c r="BV625" s="17"/>
      <c r="BW625" s="17">
        <v>4.8355064754897599E-2</v>
      </c>
      <c r="BX625" s="17">
        <v>5.2531797450365902E-2</v>
      </c>
      <c r="BY625" s="17">
        <v>6.2158061823336601E-2</v>
      </c>
      <c r="BZ625" s="17">
        <v>8.4701814041205206E-2</v>
      </c>
      <c r="CA625" s="17">
        <v>0.13132056247357901</v>
      </c>
      <c r="CB625" s="17"/>
      <c r="CC625" s="17">
        <v>0.13419102190172599</v>
      </c>
      <c r="CD625" s="17">
        <v>0.13005714062390999</v>
      </c>
      <c r="CE625" s="17">
        <v>9.7635122371654906E-2</v>
      </c>
      <c r="CF625" s="17">
        <v>7.9203704028289898E-2</v>
      </c>
      <c r="CG625" s="17">
        <v>7.3503938188651294E-2</v>
      </c>
      <c r="CH625" s="17">
        <v>5.6416259509260797E-2</v>
      </c>
      <c r="CI625" s="17">
        <v>3.99575047380272E-2</v>
      </c>
      <c r="CJ625" s="17">
        <v>6.5799719859023206E-2</v>
      </c>
      <c r="CK625" s="17">
        <v>4.6323311393936299E-2</v>
      </c>
      <c r="CL625" s="17">
        <v>2.07977487659462E-2</v>
      </c>
    </row>
    <row r="626" spans="2:90" x14ac:dyDescent="0.25">
      <c r="B626" t="s">
        <v>331</v>
      </c>
      <c r="C626" s="17">
        <v>0.202033782928453</v>
      </c>
      <c r="D626" s="17">
        <v>0.20997176546801699</v>
      </c>
      <c r="E626" s="17">
        <v>0.19464129688360901</v>
      </c>
      <c r="F626" s="17"/>
      <c r="G626" s="17">
        <v>0.241413184467031</v>
      </c>
      <c r="H626" s="17">
        <v>0.25652965922136201</v>
      </c>
      <c r="I626" s="17">
        <v>0.217915616885139</v>
      </c>
      <c r="J626" s="17">
        <v>0.19585004398861</v>
      </c>
      <c r="K626" s="17">
        <v>0.17346258508734799</v>
      </c>
      <c r="L626" s="17">
        <v>0.15750520478154201</v>
      </c>
      <c r="M626" s="17"/>
      <c r="N626" s="17">
        <v>0.20179855738084601</v>
      </c>
      <c r="O626" s="17">
        <v>0.19197719024186799</v>
      </c>
      <c r="P626" s="17">
        <v>0.22284486120817401</v>
      </c>
      <c r="Q626" s="17">
        <v>0.196514650925905</v>
      </c>
      <c r="R626" s="17"/>
      <c r="S626" s="17">
        <v>0.25286072848965102</v>
      </c>
      <c r="T626" s="17">
        <v>0.19064744832201899</v>
      </c>
      <c r="U626" s="17">
        <v>0.193011042637528</v>
      </c>
      <c r="V626" s="17">
        <v>0.14651561744407801</v>
      </c>
      <c r="W626" s="17">
        <v>0.218132652335983</v>
      </c>
      <c r="X626" s="17">
        <v>0.19147525034892701</v>
      </c>
      <c r="Y626" s="17">
        <v>0.18228612587686399</v>
      </c>
      <c r="Z626" s="17">
        <v>0.25133380871686101</v>
      </c>
      <c r="AA626" s="17">
        <v>0.20368803513175801</v>
      </c>
      <c r="AB626" s="17"/>
      <c r="AC626" s="17">
        <v>0.185600788655188</v>
      </c>
      <c r="AD626" s="17">
        <v>0.20421913828570501</v>
      </c>
      <c r="AE626" s="17">
        <v>0.22882978248660199</v>
      </c>
      <c r="AF626" s="17"/>
      <c r="AG626" s="17">
        <v>0.182941198084979</v>
      </c>
      <c r="AH626" s="17">
        <v>0.21750285845109499</v>
      </c>
      <c r="AI626" s="17">
        <v>0.19975441394170501</v>
      </c>
      <c r="AJ626" s="17">
        <v>0.193395532439428</v>
      </c>
      <c r="AK626" s="17"/>
      <c r="AL626" s="17">
        <v>0.18608297071055399</v>
      </c>
      <c r="AM626" s="17">
        <v>0.203598285694956</v>
      </c>
      <c r="AN626" s="17">
        <v>0.21867796733087499</v>
      </c>
      <c r="AO626" s="17">
        <v>0.20912627331821099</v>
      </c>
      <c r="AP626" s="17">
        <v>0.18498721724709899</v>
      </c>
      <c r="AQ626" s="17"/>
      <c r="AR626" s="17">
        <v>0.20185200125157801</v>
      </c>
      <c r="AS626" s="17">
        <v>0.219492636625159</v>
      </c>
      <c r="AT626" s="17">
        <v>0.210262121752988</v>
      </c>
      <c r="AU626" s="17">
        <v>0.20395913313879199</v>
      </c>
      <c r="AV626" s="17">
        <v>0.159442060744689</v>
      </c>
      <c r="AW626" s="17"/>
      <c r="AX626" s="17">
        <v>0.25150024656352199</v>
      </c>
      <c r="AY626" s="17">
        <v>0.18464647368466</v>
      </c>
      <c r="AZ626" s="17">
        <v>0.23616768877797001</v>
      </c>
      <c r="BA626" s="17">
        <v>0.219279063754238</v>
      </c>
      <c r="BB626" s="17">
        <v>0.10721154295617399</v>
      </c>
      <c r="BC626" s="17">
        <v>0.15313921604013001</v>
      </c>
      <c r="BD626" s="17"/>
      <c r="BE626" s="17">
        <v>0.21187124679309099</v>
      </c>
      <c r="BF626" s="17">
        <v>0.22540128083116501</v>
      </c>
      <c r="BG626" s="17">
        <v>0.169060771195568</v>
      </c>
      <c r="BH626" s="17"/>
      <c r="BI626" s="17">
        <v>0.211888584015509</v>
      </c>
      <c r="BJ626" s="17">
        <v>0.19953187267242101</v>
      </c>
      <c r="BK626" s="17"/>
      <c r="BL626" s="17">
        <v>0.16764773533858399</v>
      </c>
      <c r="BM626" s="17">
        <v>0.22051479580811401</v>
      </c>
      <c r="BN626" s="17">
        <v>0.264814781210577</v>
      </c>
      <c r="BO626" s="17">
        <v>0.243696840589995</v>
      </c>
      <c r="BP626" s="17">
        <v>0.21028772990137001</v>
      </c>
      <c r="BQ626" s="17"/>
      <c r="BR626" s="17">
        <v>0.19776316221103599</v>
      </c>
      <c r="BS626" s="17">
        <v>0.23703416343427</v>
      </c>
      <c r="BT626" s="17">
        <v>0.20898301419415999</v>
      </c>
      <c r="BU626" s="17">
        <v>0.23377146104209801</v>
      </c>
      <c r="BV626" s="17"/>
      <c r="BW626" s="17">
        <v>0.18195493514668901</v>
      </c>
      <c r="BX626" s="17">
        <v>0.17519288820898199</v>
      </c>
      <c r="BY626" s="17">
        <v>0.17220922061254099</v>
      </c>
      <c r="BZ626" s="17">
        <v>0.22742934993710301</v>
      </c>
      <c r="CA626" s="17">
        <v>0.24953903140313399</v>
      </c>
      <c r="CB626" s="17"/>
      <c r="CC626" s="17">
        <v>0.28345223203342002</v>
      </c>
      <c r="CD626" s="17">
        <v>0.25252274561763499</v>
      </c>
      <c r="CE626" s="17">
        <v>0.24200238724265399</v>
      </c>
      <c r="CF626" s="17">
        <v>0.24160293928353099</v>
      </c>
      <c r="CG626" s="17">
        <v>0.17854318924783399</v>
      </c>
      <c r="CH626" s="17">
        <v>0.19011283822664901</v>
      </c>
      <c r="CI626" s="17">
        <v>0.182355820781231</v>
      </c>
      <c r="CJ626" s="17">
        <v>0.13608777853592499</v>
      </c>
      <c r="CK626" s="17">
        <v>0.14257297855860701</v>
      </c>
      <c r="CL626" s="17">
        <v>0.142570875262018</v>
      </c>
    </row>
    <row r="627" spans="2:90" x14ac:dyDescent="0.25">
      <c r="B627" t="s">
        <v>332</v>
      </c>
      <c r="C627" s="17">
        <v>0.36871085940616299</v>
      </c>
      <c r="D627" s="17">
        <v>0.38187903556303299</v>
      </c>
      <c r="E627" s="17">
        <v>0.356531418041794</v>
      </c>
      <c r="F627" s="17"/>
      <c r="G627" s="17">
        <v>0.29346252304991299</v>
      </c>
      <c r="H627" s="17">
        <v>0.31556887261843802</v>
      </c>
      <c r="I627" s="17">
        <v>0.34557361618315402</v>
      </c>
      <c r="J627" s="17">
        <v>0.378502305595047</v>
      </c>
      <c r="K627" s="17">
        <v>0.37210583402574399</v>
      </c>
      <c r="L627" s="17">
        <v>0.44789460644552398</v>
      </c>
      <c r="M627" s="17"/>
      <c r="N627" s="17">
        <v>0.37087799441667102</v>
      </c>
      <c r="O627" s="17">
        <v>0.40711015164278602</v>
      </c>
      <c r="P627" s="17">
        <v>0.34209197097051403</v>
      </c>
      <c r="Q627" s="17">
        <v>0.34768411771909802</v>
      </c>
      <c r="R627" s="17"/>
      <c r="S627" s="17">
        <v>0.33099996125131598</v>
      </c>
      <c r="T627" s="17">
        <v>0.37986243933675101</v>
      </c>
      <c r="U627" s="17">
        <v>0.37397412897900401</v>
      </c>
      <c r="V627" s="17">
        <v>0.428799531084681</v>
      </c>
      <c r="W627" s="17">
        <v>0.36137623163902399</v>
      </c>
      <c r="X627" s="17">
        <v>0.37630629173458502</v>
      </c>
      <c r="Y627" s="17">
        <v>0.38421011184341403</v>
      </c>
      <c r="Z627" s="17">
        <v>0.34667329011220199</v>
      </c>
      <c r="AA627" s="17">
        <v>0.34034942918373901</v>
      </c>
      <c r="AB627" s="17"/>
      <c r="AC627" s="17">
        <v>0.394313679396536</v>
      </c>
      <c r="AD627" s="17">
        <v>0.38611622815610303</v>
      </c>
      <c r="AE627" s="17">
        <v>0.305991940661964</v>
      </c>
      <c r="AF627" s="17"/>
      <c r="AG627" s="17">
        <v>0.386686099125505</v>
      </c>
      <c r="AH627" s="17">
        <v>0.35756039405613999</v>
      </c>
      <c r="AI627" s="17">
        <v>0.40906492078151202</v>
      </c>
      <c r="AJ627" s="17">
        <v>0.39195499289748498</v>
      </c>
      <c r="AK627" s="17"/>
      <c r="AL627" s="17">
        <v>0.354007104995685</v>
      </c>
      <c r="AM627" s="17">
        <v>0.37207228745134102</v>
      </c>
      <c r="AN627" s="17">
        <v>0.37572198106051302</v>
      </c>
      <c r="AO627" s="17">
        <v>0.36065319777691601</v>
      </c>
      <c r="AP627" s="17">
        <v>0.33113423756197202</v>
      </c>
      <c r="AQ627" s="17"/>
      <c r="AR627" s="17">
        <v>0.27018963211327601</v>
      </c>
      <c r="AS627" s="17">
        <v>0.36904896248603802</v>
      </c>
      <c r="AT627" s="17">
        <v>0.39542424891525002</v>
      </c>
      <c r="AU627" s="17">
        <v>0.38926273017521801</v>
      </c>
      <c r="AV627" s="17">
        <v>0.35931300367614699</v>
      </c>
      <c r="AW627" s="17"/>
      <c r="AX627" s="17">
        <v>0.31043065419584098</v>
      </c>
      <c r="AY627" s="17">
        <v>0.38704595474806203</v>
      </c>
      <c r="AZ627" s="17">
        <v>0.387110327012892</v>
      </c>
      <c r="BA627" s="17">
        <v>0.39376676090442803</v>
      </c>
      <c r="BB627" s="17">
        <v>0.43088267905704197</v>
      </c>
      <c r="BC627" s="17">
        <v>0.26912438515909598</v>
      </c>
      <c r="BD627" s="17"/>
      <c r="BE627" s="17">
        <v>0.36707238925916802</v>
      </c>
      <c r="BF627" s="17">
        <v>0.35124619881036401</v>
      </c>
      <c r="BG627" s="17">
        <v>0.38949516371794102</v>
      </c>
      <c r="BH627" s="17"/>
      <c r="BI627" s="17">
        <v>0.37040732178300301</v>
      </c>
      <c r="BJ627" s="17">
        <v>0.36828016612457398</v>
      </c>
      <c r="BK627" s="17"/>
      <c r="BL627" s="17">
        <v>0.42531808765038098</v>
      </c>
      <c r="BM627" s="17">
        <v>0.360802219356749</v>
      </c>
      <c r="BN627" s="17">
        <v>0.29325769767858201</v>
      </c>
      <c r="BO627" s="17">
        <v>0.343659874844087</v>
      </c>
      <c r="BP627" s="17">
        <v>0.31587225619526699</v>
      </c>
      <c r="BQ627" s="17"/>
      <c r="BR627" s="17">
        <v>0.38813645714380202</v>
      </c>
      <c r="BS627" s="17">
        <v>0.27738587195653802</v>
      </c>
      <c r="BT627" s="17">
        <v>0.24831167818708599</v>
      </c>
      <c r="BU627" s="17">
        <v>0.3088090397387</v>
      </c>
      <c r="BV627" s="17"/>
      <c r="BW627" s="17">
        <v>0.37748466813033099</v>
      </c>
      <c r="BX627" s="17">
        <v>0.408752713267729</v>
      </c>
      <c r="BY627" s="17">
        <v>0.39478277949377999</v>
      </c>
      <c r="BZ627" s="17">
        <v>0.35403395250028602</v>
      </c>
      <c r="CA627" s="17">
        <v>0.32352119102198101</v>
      </c>
      <c r="CB627" s="17"/>
      <c r="CC627" s="17">
        <v>0.29309774234411001</v>
      </c>
      <c r="CD627" s="17">
        <v>0.378105277351105</v>
      </c>
      <c r="CE627" s="17">
        <v>0.33327061831027399</v>
      </c>
      <c r="CF627" s="17">
        <v>0.33175254557675399</v>
      </c>
      <c r="CG627" s="17">
        <v>0.39884931934953799</v>
      </c>
      <c r="CH627" s="17">
        <v>0.38064532488049002</v>
      </c>
      <c r="CI627" s="17">
        <v>0.400813318297424</v>
      </c>
      <c r="CJ627" s="17">
        <v>0.39975324824388297</v>
      </c>
      <c r="CK627" s="17">
        <v>0.37443195775230298</v>
      </c>
      <c r="CL627" s="17">
        <v>0.43951856530196098</v>
      </c>
    </row>
    <row r="628" spans="2:90" x14ac:dyDescent="0.25">
      <c r="B628" t="s">
        <v>333</v>
      </c>
      <c r="C628" s="17">
        <v>0.26984458312013299</v>
      </c>
      <c r="D628" s="17">
        <v>0.26874891978446402</v>
      </c>
      <c r="E628" s="17">
        <v>0.27163248781178001</v>
      </c>
      <c r="F628" s="17"/>
      <c r="G628" s="17">
        <v>0.237999836001513</v>
      </c>
      <c r="H628" s="17">
        <v>0.246818393823203</v>
      </c>
      <c r="I628" s="17">
        <v>0.25993614697813999</v>
      </c>
      <c r="J628" s="17">
        <v>0.26288772387848602</v>
      </c>
      <c r="K628" s="17">
        <v>0.30947194978258902</v>
      </c>
      <c r="L628" s="17">
        <v>0.28581682820446502</v>
      </c>
      <c r="M628" s="17"/>
      <c r="N628" s="17">
        <v>0.31507455325078798</v>
      </c>
      <c r="O628" s="17">
        <v>0.25548105217974199</v>
      </c>
      <c r="P628" s="17">
        <v>0.25160116288661999</v>
      </c>
      <c r="Q628" s="17">
        <v>0.24970634812703801</v>
      </c>
      <c r="R628" s="17"/>
      <c r="S628" s="17">
        <v>0.221346762372053</v>
      </c>
      <c r="T628" s="17">
        <v>0.27280575435600102</v>
      </c>
      <c r="U628" s="17">
        <v>0.31638074583445502</v>
      </c>
      <c r="V628" s="17">
        <v>0.29400305896300599</v>
      </c>
      <c r="W628" s="17">
        <v>0.28767340804584501</v>
      </c>
      <c r="X628" s="17">
        <v>0.237006788499974</v>
      </c>
      <c r="Y628" s="17">
        <v>0.25806073770245302</v>
      </c>
      <c r="Z628" s="17">
        <v>0.26039529054218702</v>
      </c>
      <c r="AA628" s="17">
        <v>0.29457289641205497</v>
      </c>
      <c r="AB628" s="17"/>
      <c r="AC628" s="17">
        <v>0.27286057072434899</v>
      </c>
      <c r="AD628" s="17">
        <v>0.27582600232097099</v>
      </c>
      <c r="AE628" s="17">
        <v>0.262074547757016</v>
      </c>
      <c r="AF628" s="17"/>
      <c r="AG628" s="17">
        <v>0.29362578995382999</v>
      </c>
      <c r="AH628" s="17">
        <v>0.28649418084966</v>
      </c>
      <c r="AI628" s="17">
        <v>0.27300020298604399</v>
      </c>
      <c r="AJ628" s="17">
        <v>0.25937793679839</v>
      </c>
      <c r="AK628" s="17"/>
      <c r="AL628" s="17">
        <v>0.27850979006151699</v>
      </c>
      <c r="AM628" s="17">
        <v>0.24984433015055399</v>
      </c>
      <c r="AN628" s="17">
        <v>0.26371099835721901</v>
      </c>
      <c r="AO628" s="17">
        <v>0.29716647197815899</v>
      </c>
      <c r="AP628" s="17">
        <v>0.286086299795282</v>
      </c>
      <c r="AQ628" s="17"/>
      <c r="AR628" s="17">
        <v>0.24876005331557599</v>
      </c>
      <c r="AS628" s="17">
        <v>0.247225143371855</v>
      </c>
      <c r="AT628" s="17">
        <v>0.26010623471688199</v>
      </c>
      <c r="AU628" s="17">
        <v>0.29102280854548301</v>
      </c>
      <c r="AV628" s="17">
        <v>0.36034109345601201</v>
      </c>
      <c r="AW628" s="17"/>
      <c r="AX628" s="17">
        <v>0.243137328064678</v>
      </c>
      <c r="AY628" s="17">
        <v>0.282641676631322</v>
      </c>
      <c r="AZ628" s="17">
        <v>0.19926427031049901</v>
      </c>
      <c r="BA628" s="17">
        <v>0.22461397020627699</v>
      </c>
      <c r="BB628" s="17">
        <v>0.36956901679513199</v>
      </c>
      <c r="BC628" s="17">
        <v>0.40324098943084202</v>
      </c>
      <c r="BD628" s="17"/>
      <c r="BE628" s="17">
        <v>0.25324956504274898</v>
      </c>
      <c r="BF628" s="17">
        <v>0.25219348335933001</v>
      </c>
      <c r="BG628" s="17">
        <v>0.31021066521711799</v>
      </c>
      <c r="BH628" s="17"/>
      <c r="BI628" s="17">
        <v>0.21652201264742699</v>
      </c>
      <c r="BJ628" s="17">
        <v>0.28338197314608399</v>
      </c>
      <c r="BK628" s="17"/>
      <c r="BL628" s="17">
        <v>0.29334785545283198</v>
      </c>
      <c r="BM628" s="17">
        <v>0.25958236171138799</v>
      </c>
      <c r="BN628" s="17">
        <v>0.220929481695362</v>
      </c>
      <c r="BO628" s="17">
        <v>0.20214932011835399</v>
      </c>
      <c r="BP628" s="17">
        <v>0.28951874680968198</v>
      </c>
      <c r="BQ628" s="17"/>
      <c r="BR628" s="17">
        <v>0.27031618044685801</v>
      </c>
      <c r="BS628" s="17">
        <v>0.187734008832767</v>
      </c>
      <c r="BT628" s="17">
        <v>0.34176959663600898</v>
      </c>
      <c r="BU628" s="17">
        <v>0.30451912961969801</v>
      </c>
      <c r="BV628" s="17"/>
      <c r="BW628" s="17">
        <v>0.31161720594568398</v>
      </c>
      <c r="BX628" s="17">
        <v>0.303978140465336</v>
      </c>
      <c r="BY628" s="17">
        <v>0.287098904589975</v>
      </c>
      <c r="BZ628" s="17">
        <v>0.24486340194116901</v>
      </c>
      <c r="CA628" s="17">
        <v>0.199904021072981</v>
      </c>
      <c r="CB628" s="17"/>
      <c r="CC628" s="17">
        <v>0.19741880642512999</v>
      </c>
      <c r="CD628" s="17">
        <v>0.138302654599087</v>
      </c>
      <c r="CE628" s="17">
        <v>0.24022662890942301</v>
      </c>
      <c r="CF628" s="17">
        <v>0.25080477429320103</v>
      </c>
      <c r="CG628" s="17">
        <v>0.26042070364049202</v>
      </c>
      <c r="CH628" s="17">
        <v>0.29237181126554501</v>
      </c>
      <c r="CI628" s="17">
        <v>0.31731750441964801</v>
      </c>
      <c r="CJ628" s="17">
        <v>0.33902180701833301</v>
      </c>
      <c r="CK628" s="17">
        <v>0.36890035331241899</v>
      </c>
      <c r="CL628" s="17">
        <v>0.32500284103131</v>
      </c>
    </row>
    <row r="629" spans="2:90" x14ac:dyDescent="0.25">
      <c r="B629" t="s">
        <v>163</v>
      </c>
      <c r="C629" s="17">
        <v>8.2315387479877294E-2</v>
      </c>
      <c r="D629" s="17">
        <v>6.6369150191167806E-2</v>
      </c>
      <c r="E629" s="17">
        <v>9.6585857675252601E-2</v>
      </c>
      <c r="F629" s="17"/>
      <c r="G629" s="17">
        <v>0.10411002912825799</v>
      </c>
      <c r="H629" s="17">
        <v>8.6552469578101296E-2</v>
      </c>
      <c r="I629" s="17">
        <v>9.5498842737401807E-2</v>
      </c>
      <c r="J629" s="17">
        <v>8.1977934446675102E-2</v>
      </c>
      <c r="K629" s="17">
        <v>7.3486428487741506E-2</v>
      </c>
      <c r="L629" s="17">
        <v>6.6519653589813696E-2</v>
      </c>
      <c r="M629" s="17"/>
      <c r="N629" s="17">
        <v>6.5017859297821404E-2</v>
      </c>
      <c r="O629" s="17">
        <v>7.4594544061367798E-2</v>
      </c>
      <c r="P629" s="17">
        <v>7.9392534212239796E-2</v>
      </c>
      <c r="Q629" s="17">
        <v>0.11282450044153999</v>
      </c>
      <c r="R629" s="17"/>
      <c r="S629" s="17">
        <v>9.1764929708935405E-2</v>
      </c>
      <c r="T629" s="17">
        <v>9.2031530146011203E-2</v>
      </c>
      <c r="U629" s="17">
        <v>7.7351829651533102E-2</v>
      </c>
      <c r="V629" s="17">
        <v>6.3326447085265802E-2</v>
      </c>
      <c r="W629" s="17">
        <v>6.1835781823976699E-2</v>
      </c>
      <c r="X629" s="17">
        <v>0.11559815829426601</v>
      </c>
      <c r="Y629" s="17">
        <v>8.3643772595412502E-2</v>
      </c>
      <c r="Z629" s="17">
        <v>3.5738738557445998E-2</v>
      </c>
      <c r="AA629" s="17">
        <v>8.1734676299002301E-2</v>
      </c>
      <c r="AB629" s="17"/>
      <c r="AC629" s="17">
        <v>6.5265597418860094E-2</v>
      </c>
      <c r="AD629" s="17">
        <v>6.4709829614132006E-2</v>
      </c>
      <c r="AE629" s="17">
        <v>0.135725018740465</v>
      </c>
      <c r="AF629" s="17"/>
      <c r="AG629" s="17">
        <v>6.8047895241308207E-2</v>
      </c>
      <c r="AH629" s="17">
        <v>6.1979011736465597E-2</v>
      </c>
      <c r="AI629" s="17">
        <v>7.2525340775982106E-2</v>
      </c>
      <c r="AJ629" s="17">
        <v>4.8545636677708899E-2</v>
      </c>
      <c r="AK629" s="17"/>
      <c r="AL629" s="17">
        <v>0.10304090142606701</v>
      </c>
      <c r="AM629" s="17">
        <v>8.1616125751412E-2</v>
      </c>
      <c r="AN629" s="17">
        <v>8.0292986349639203E-2</v>
      </c>
      <c r="AO629" s="17">
        <v>5.6631178081047499E-2</v>
      </c>
      <c r="AP629" s="17">
        <v>0.139878543168026</v>
      </c>
      <c r="AQ629" s="17"/>
      <c r="AR629" s="17">
        <v>0.15581837468064499</v>
      </c>
      <c r="AS629" s="17">
        <v>8.6100559634968502E-2</v>
      </c>
      <c r="AT629" s="17">
        <v>5.9188056384973299E-2</v>
      </c>
      <c r="AU629" s="17">
        <v>5.3915071173061602E-2</v>
      </c>
      <c r="AV629" s="17">
        <v>6.1400571386675297E-2</v>
      </c>
      <c r="AW629" s="17"/>
      <c r="AX629" s="17">
        <v>8.7287789215490103E-2</v>
      </c>
      <c r="AY629" s="17">
        <v>8.3593636361222898E-2</v>
      </c>
      <c r="AZ629" s="17">
        <v>7.4003515819264301E-2</v>
      </c>
      <c r="BA629" s="17">
        <v>8.2094339103749706E-2</v>
      </c>
      <c r="BB629" s="17">
        <v>6.3120846522790694E-2</v>
      </c>
      <c r="BC629" s="17">
        <v>0.113850908006403</v>
      </c>
      <c r="BD629" s="17"/>
      <c r="BE629" s="17">
        <v>8.4119733428781804E-2</v>
      </c>
      <c r="BF629" s="17">
        <v>8.18177590824756E-2</v>
      </c>
      <c r="BG629" s="17">
        <v>7.4336014316901899E-2</v>
      </c>
      <c r="BH629" s="17"/>
      <c r="BI629" s="17">
        <v>8.4530114390235403E-2</v>
      </c>
      <c r="BJ629" s="17">
        <v>8.1753118599725796E-2</v>
      </c>
      <c r="BK629" s="17"/>
      <c r="BL629" s="17">
        <v>6.3091168928985794E-2</v>
      </c>
      <c r="BM629" s="17">
        <v>7.0963236567291602E-2</v>
      </c>
      <c r="BN629" s="17">
        <v>9.6214843954963006E-2</v>
      </c>
      <c r="BO629" s="17">
        <v>9.9768544673827203E-2</v>
      </c>
      <c r="BP629" s="17">
        <v>0.102830077545302</v>
      </c>
      <c r="BQ629" s="17"/>
      <c r="BR629" s="17">
        <v>7.0566454212586296E-2</v>
      </c>
      <c r="BS629" s="17">
        <v>0.18347098234547099</v>
      </c>
      <c r="BT629" s="17">
        <v>0.121024553207622</v>
      </c>
      <c r="BU629" s="17">
        <v>7.0373363653161894E-2</v>
      </c>
      <c r="BV629" s="17"/>
      <c r="BW629" s="17">
        <v>8.0588126022398801E-2</v>
      </c>
      <c r="BX629" s="17">
        <v>5.9544460607588001E-2</v>
      </c>
      <c r="BY629" s="17">
        <v>8.3751033480367207E-2</v>
      </c>
      <c r="BZ629" s="17">
        <v>8.8971481580236406E-2</v>
      </c>
      <c r="CA629" s="17">
        <v>9.5715194028324804E-2</v>
      </c>
      <c r="CB629" s="17"/>
      <c r="CC629" s="17">
        <v>9.1840197295613796E-2</v>
      </c>
      <c r="CD629" s="17">
        <v>0.101012181808263</v>
      </c>
      <c r="CE629" s="17">
        <v>8.6865243165993505E-2</v>
      </c>
      <c r="CF629" s="17">
        <v>9.6636036818223997E-2</v>
      </c>
      <c r="CG629" s="17">
        <v>8.8682849573484698E-2</v>
      </c>
      <c r="CH629" s="17">
        <v>8.0453766118055298E-2</v>
      </c>
      <c r="CI629" s="17">
        <v>5.9555851763670703E-2</v>
      </c>
      <c r="CJ629" s="17">
        <v>5.9337446342836497E-2</v>
      </c>
      <c r="CK629" s="17">
        <v>6.7771398982734904E-2</v>
      </c>
      <c r="CL629" s="17">
        <v>7.2109969638765301E-2</v>
      </c>
    </row>
    <row r="630" spans="2:90" x14ac:dyDescent="0.25"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</row>
    <row r="631" spans="2:90" x14ac:dyDescent="0.25">
      <c r="B631" s="6" t="s">
        <v>355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</row>
    <row r="632" spans="2:90" x14ac:dyDescent="0.25">
      <c r="B632" s="24" t="s">
        <v>113</v>
      </c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</row>
    <row r="633" spans="2:90" x14ac:dyDescent="0.25">
      <c r="B633" t="s">
        <v>330</v>
      </c>
      <c r="C633" s="17">
        <v>0.13132275987258499</v>
      </c>
      <c r="D633" s="17">
        <v>0.121592566302758</v>
      </c>
      <c r="E633" s="17">
        <v>0.14058155967519401</v>
      </c>
      <c r="F633" s="17"/>
      <c r="G633" s="17">
        <v>0.16483020296495501</v>
      </c>
      <c r="H633" s="17">
        <v>0.149756931581109</v>
      </c>
      <c r="I633" s="17">
        <v>0.13471657467499901</v>
      </c>
      <c r="J633" s="17">
        <v>0.16257351750260199</v>
      </c>
      <c r="K633" s="17">
        <v>0.122689816889081</v>
      </c>
      <c r="L633" s="17">
        <v>8.4092609364101997E-2</v>
      </c>
      <c r="M633" s="17"/>
      <c r="N633" s="17">
        <v>8.3108379994328796E-2</v>
      </c>
      <c r="O633" s="17">
        <v>0.120318105820752</v>
      </c>
      <c r="P633" s="17">
        <v>0.16764674453944201</v>
      </c>
      <c r="Q633" s="17">
        <v>0.163916282354614</v>
      </c>
      <c r="R633" s="17"/>
      <c r="S633" s="17">
        <v>0.15938477606778301</v>
      </c>
      <c r="T633" s="17">
        <v>0.102005024312587</v>
      </c>
      <c r="U633" s="17">
        <v>9.1751822090531399E-2</v>
      </c>
      <c r="V633" s="17">
        <v>0.11089577069312601</v>
      </c>
      <c r="W633" s="17">
        <v>0.120916868579263</v>
      </c>
      <c r="X633" s="17">
        <v>0.15366929901808599</v>
      </c>
      <c r="Y633" s="17">
        <v>0.13524959448649801</v>
      </c>
      <c r="Z633" s="17">
        <v>0.18630723083527101</v>
      </c>
      <c r="AA633" s="17">
        <v>0.14817343537993799</v>
      </c>
      <c r="AB633" s="17"/>
      <c r="AC633" s="17">
        <v>0.137347880810574</v>
      </c>
      <c r="AD633" s="17">
        <v>0.111782738400537</v>
      </c>
      <c r="AE633" s="17">
        <v>0.15035952319888701</v>
      </c>
      <c r="AF633" s="17"/>
      <c r="AG633" s="17">
        <v>0.107455351714486</v>
      </c>
      <c r="AH633" s="17">
        <v>0.11855411645941</v>
      </c>
      <c r="AI633" s="17">
        <v>9.4099768660744404E-2</v>
      </c>
      <c r="AJ633" s="17">
        <v>0.161999396997066</v>
      </c>
      <c r="AK633" s="17"/>
      <c r="AL633" s="17">
        <v>0.15063395130927801</v>
      </c>
      <c r="AM633" s="17">
        <v>0.14548350789272499</v>
      </c>
      <c r="AN633" s="17">
        <v>9.9262426567519393E-2</v>
      </c>
      <c r="AO633" s="17">
        <v>0.12362079940794</v>
      </c>
      <c r="AP633" s="17">
        <v>0.11346532523765</v>
      </c>
      <c r="AQ633" s="17"/>
      <c r="AR633" s="17">
        <v>0.19579646705012199</v>
      </c>
      <c r="AS633" s="17">
        <v>0.14006165853081501</v>
      </c>
      <c r="AT633" s="17">
        <v>0.13442085429328801</v>
      </c>
      <c r="AU633" s="17">
        <v>9.7186639926969701E-2</v>
      </c>
      <c r="AV633" s="17">
        <v>8.6042472930663305E-2</v>
      </c>
      <c r="AW633" s="17"/>
      <c r="AX633" s="17">
        <v>0.187326234709455</v>
      </c>
      <c r="AY633" s="17">
        <v>0.10304821410829999</v>
      </c>
      <c r="AZ633" s="17">
        <v>0.17568109858016501</v>
      </c>
      <c r="BA633" s="17">
        <v>0.14912625613781499</v>
      </c>
      <c r="BB633" s="17">
        <v>4.2284611917505002E-2</v>
      </c>
      <c r="BC633" s="17">
        <v>7.7687721823835001E-2</v>
      </c>
      <c r="BD633" s="17"/>
      <c r="BE633" s="17">
        <v>0.136216081954562</v>
      </c>
      <c r="BF633" s="17">
        <v>0.143710564285776</v>
      </c>
      <c r="BG633" s="17">
        <v>0.11339742104537499</v>
      </c>
      <c r="BH633" s="17"/>
      <c r="BI633" s="17">
        <v>0.178807328736967</v>
      </c>
      <c r="BJ633" s="17">
        <v>0.119267505911032</v>
      </c>
      <c r="BK633" s="17"/>
      <c r="BL633" s="17">
        <v>8.8634318776830506E-2</v>
      </c>
      <c r="BM633" s="17">
        <v>0.111834733889809</v>
      </c>
      <c r="BN633" s="17">
        <v>0.21928027626178301</v>
      </c>
      <c r="BO633" s="17">
        <v>0.23086341806838701</v>
      </c>
      <c r="BP633" s="17">
        <v>0.156762255923731</v>
      </c>
      <c r="BQ633" s="17"/>
      <c r="BR633" s="17">
        <v>0.125436421047491</v>
      </c>
      <c r="BS633" s="17">
        <v>0.201704939255333</v>
      </c>
      <c r="BT633" s="17">
        <v>0.122296340211781</v>
      </c>
      <c r="BU633" s="17">
        <v>0.13722841218058601</v>
      </c>
      <c r="BV633" s="17"/>
      <c r="BW633" s="17">
        <v>6.4535643324199296E-2</v>
      </c>
      <c r="BX633" s="17">
        <v>7.0289712470760005E-2</v>
      </c>
      <c r="BY633" s="17">
        <v>0.116236627380984</v>
      </c>
      <c r="BZ633" s="17">
        <v>0.149437013949828</v>
      </c>
      <c r="CA633" s="17">
        <v>0.242220909669046</v>
      </c>
      <c r="CB633" s="17"/>
      <c r="CC633" s="17">
        <v>0.27114723409256403</v>
      </c>
      <c r="CD633" s="17">
        <v>0.260679335188018</v>
      </c>
      <c r="CE633" s="17">
        <v>0.16829974462517899</v>
      </c>
      <c r="CF633" s="17">
        <v>0.12691511735752101</v>
      </c>
      <c r="CG633" s="17">
        <v>0.11457206158503699</v>
      </c>
      <c r="CH633" s="17">
        <v>7.6807677281861095E-2</v>
      </c>
      <c r="CI633" s="17">
        <v>7.40056933267072E-2</v>
      </c>
      <c r="CJ633" s="17">
        <v>6.4140999106349794E-2</v>
      </c>
      <c r="CK633" s="17">
        <v>6.7656011289881801E-2</v>
      </c>
      <c r="CL633" s="17">
        <v>4.0050461774638703E-2</v>
      </c>
    </row>
    <row r="634" spans="2:90" x14ac:dyDescent="0.25">
      <c r="B634" t="s">
        <v>331</v>
      </c>
      <c r="C634" s="17">
        <v>0.21770681928034799</v>
      </c>
      <c r="D634" s="17">
        <v>0.22981809490499899</v>
      </c>
      <c r="E634" s="17">
        <v>0.20566323774985401</v>
      </c>
      <c r="F634" s="17"/>
      <c r="G634" s="17">
        <v>0.25333478528633702</v>
      </c>
      <c r="H634" s="17">
        <v>0.24814748745603801</v>
      </c>
      <c r="I634" s="17">
        <v>0.24716134124716799</v>
      </c>
      <c r="J634" s="17">
        <v>0.19579255400294701</v>
      </c>
      <c r="K634" s="17">
        <v>0.210239050221601</v>
      </c>
      <c r="L634" s="17">
        <v>0.179793210193221</v>
      </c>
      <c r="M634" s="17"/>
      <c r="N634" s="17">
        <v>0.21525456169215801</v>
      </c>
      <c r="O634" s="17">
        <v>0.215277641988003</v>
      </c>
      <c r="P634" s="17">
        <v>0.233992557024993</v>
      </c>
      <c r="Q634" s="17">
        <v>0.20778177717998</v>
      </c>
      <c r="R634" s="17"/>
      <c r="S634" s="17">
        <v>0.25028944655941598</v>
      </c>
      <c r="T634" s="17">
        <v>0.224486115014291</v>
      </c>
      <c r="U634" s="17">
        <v>0.19099160152073499</v>
      </c>
      <c r="V634" s="17">
        <v>0.221193047769523</v>
      </c>
      <c r="W634" s="17">
        <v>0.19238616338494299</v>
      </c>
      <c r="X634" s="17">
        <v>0.20761142157302401</v>
      </c>
      <c r="Y634" s="17">
        <v>0.22528211367846801</v>
      </c>
      <c r="Z634" s="17">
        <v>0.19075669401697601</v>
      </c>
      <c r="AA634" s="17">
        <v>0.217148687460305</v>
      </c>
      <c r="AB634" s="17"/>
      <c r="AC634" s="17">
        <v>0.20830727655219899</v>
      </c>
      <c r="AD634" s="17">
        <v>0.23220468566479199</v>
      </c>
      <c r="AE634" s="17">
        <v>0.206012990889784</v>
      </c>
      <c r="AF634" s="17"/>
      <c r="AG634" s="17">
        <v>0.19100979863383699</v>
      </c>
      <c r="AH634" s="17">
        <v>0.25409312666043099</v>
      </c>
      <c r="AI634" s="17">
        <v>0.17821884062968599</v>
      </c>
      <c r="AJ634" s="17">
        <v>0.23106485846048</v>
      </c>
      <c r="AK634" s="17"/>
      <c r="AL634" s="17">
        <v>0.20521248521449101</v>
      </c>
      <c r="AM634" s="17">
        <v>0.232662298521191</v>
      </c>
      <c r="AN634" s="17">
        <v>0.22055907683761899</v>
      </c>
      <c r="AO634" s="17">
        <v>0.226806821787152</v>
      </c>
      <c r="AP634" s="17">
        <v>0.19942898098548301</v>
      </c>
      <c r="AQ634" s="17"/>
      <c r="AR634" s="17">
        <v>0.18293757589854101</v>
      </c>
      <c r="AS634" s="17">
        <v>0.23646118202949901</v>
      </c>
      <c r="AT634" s="17">
        <v>0.219437001406843</v>
      </c>
      <c r="AU634" s="17">
        <v>0.23249931148554001</v>
      </c>
      <c r="AV634" s="17">
        <v>0.20961832659335999</v>
      </c>
      <c r="AW634" s="17"/>
      <c r="AX634" s="17">
        <v>0.25544486295059099</v>
      </c>
      <c r="AY634" s="17">
        <v>0.192174236377297</v>
      </c>
      <c r="AZ634" s="17">
        <v>0.28404965883260103</v>
      </c>
      <c r="BA634" s="17">
        <v>0.22753398851598</v>
      </c>
      <c r="BB634" s="17">
        <v>0.14443403100131</v>
      </c>
      <c r="BC634" s="17">
        <v>0.16754452726291599</v>
      </c>
      <c r="BD634" s="17"/>
      <c r="BE634" s="17">
        <v>0.21307386200317799</v>
      </c>
      <c r="BF634" s="17">
        <v>0.24381850681209799</v>
      </c>
      <c r="BG634" s="17">
        <v>0.19999432465567801</v>
      </c>
      <c r="BH634" s="17"/>
      <c r="BI634" s="17">
        <v>0.22639887536553599</v>
      </c>
      <c r="BJ634" s="17">
        <v>0.21550010358173299</v>
      </c>
      <c r="BK634" s="17"/>
      <c r="BL634" s="17">
        <v>0.20024706277330201</v>
      </c>
      <c r="BM634" s="17">
        <v>0.236104557052947</v>
      </c>
      <c r="BN634" s="17">
        <v>0.23699746886381301</v>
      </c>
      <c r="BO634" s="17">
        <v>0.23667001580036201</v>
      </c>
      <c r="BP634" s="17">
        <v>0.22618193036280601</v>
      </c>
      <c r="BQ634" s="17"/>
      <c r="BR634" s="17">
        <v>0.22113285741701499</v>
      </c>
      <c r="BS634" s="17">
        <v>0.24170010108734699</v>
      </c>
      <c r="BT634" s="17">
        <v>0.16236419857885601</v>
      </c>
      <c r="BU634" s="17">
        <v>0.20299523711112</v>
      </c>
      <c r="BV634" s="17"/>
      <c r="BW634" s="17">
        <v>0.20515316394173999</v>
      </c>
      <c r="BX634" s="17">
        <v>0.22511345560107901</v>
      </c>
      <c r="BY634" s="17">
        <v>0.20620838671038599</v>
      </c>
      <c r="BZ634" s="17">
        <v>0.23190878664586501</v>
      </c>
      <c r="CA634" s="17">
        <v>0.235113820872664</v>
      </c>
      <c r="CB634" s="17"/>
      <c r="CC634" s="17">
        <v>0.251081263044868</v>
      </c>
      <c r="CD634" s="17">
        <v>0.24560845054518099</v>
      </c>
      <c r="CE634" s="17">
        <v>0.26689968114164497</v>
      </c>
      <c r="CF634" s="17">
        <v>0.218712778029098</v>
      </c>
      <c r="CG634" s="17">
        <v>0.23031089082453099</v>
      </c>
      <c r="CH634" s="17">
        <v>0.203740964839278</v>
      </c>
      <c r="CI634" s="17">
        <v>0.220576559379875</v>
      </c>
      <c r="CJ634" s="17">
        <v>0.198951601602013</v>
      </c>
      <c r="CK634" s="17">
        <v>0.170594263370518</v>
      </c>
      <c r="CL634" s="17">
        <v>0.18937119778728501</v>
      </c>
    </row>
    <row r="635" spans="2:90" x14ac:dyDescent="0.25">
      <c r="B635" t="s">
        <v>332</v>
      </c>
      <c r="C635" s="17">
        <v>0.26177448744152498</v>
      </c>
      <c r="D635" s="17">
        <v>0.28312233740556098</v>
      </c>
      <c r="E635" s="17">
        <v>0.242503138277715</v>
      </c>
      <c r="F635" s="17"/>
      <c r="G635" s="17">
        <v>0.24361830801102199</v>
      </c>
      <c r="H635" s="17">
        <v>0.22786643928113601</v>
      </c>
      <c r="I635" s="17">
        <v>0.239082341531418</v>
      </c>
      <c r="J635" s="17">
        <v>0.28869974879500199</v>
      </c>
      <c r="K635" s="17">
        <v>0.27546568412136602</v>
      </c>
      <c r="L635" s="17">
        <v>0.28186803559991602</v>
      </c>
      <c r="M635" s="17"/>
      <c r="N635" s="17">
        <v>0.27313150087949301</v>
      </c>
      <c r="O635" s="17">
        <v>0.27325159748725703</v>
      </c>
      <c r="P635" s="17">
        <v>0.260999940168745</v>
      </c>
      <c r="Q635" s="17">
        <v>0.23780561575463199</v>
      </c>
      <c r="R635" s="17"/>
      <c r="S635" s="17">
        <v>0.23114161990554599</v>
      </c>
      <c r="T635" s="17">
        <v>0.226342716690664</v>
      </c>
      <c r="U635" s="17">
        <v>0.340700877429439</v>
      </c>
      <c r="V635" s="17">
        <v>0.27950247161965902</v>
      </c>
      <c r="W635" s="17">
        <v>0.27651928502550099</v>
      </c>
      <c r="X635" s="17">
        <v>0.27189240125161002</v>
      </c>
      <c r="Y635" s="17">
        <v>0.248902473789363</v>
      </c>
      <c r="Z635" s="17">
        <v>0.30249224598318902</v>
      </c>
      <c r="AA635" s="17">
        <v>0.24294909609037299</v>
      </c>
      <c r="AB635" s="17"/>
      <c r="AC635" s="17">
        <v>0.26440967243142099</v>
      </c>
      <c r="AD635" s="17">
        <v>0.29058792971589298</v>
      </c>
      <c r="AE635" s="17">
        <v>0.20309961901483201</v>
      </c>
      <c r="AF635" s="17"/>
      <c r="AG635" s="17">
        <v>0.294557687656953</v>
      </c>
      <c r="AH635" s="17">
        <v>0.27913579106764203</v>
      </c>
      <c r="AI635" s="17">
        <v>0.29839395548724001</v>
      </c>
      <c r="AJ635" s="17">
        <v>0.269807159519105</v>
      </c>
      <c r="AK635" s="17"/>
      <c r="AL635" s="17">
        <v>0.24852282821188801</v>
      </c>
      <c r="AM635" s="17">
        <v>0.25322197282353198</v>
      </c>
      <c r="AN635" s="17">
        <v>0.283436347803874</v>
      </c>
      <c r="AO635" s="17">
        <v>0.24310460833575001</v>
      </c>
      <c r="AP635" s="17">
        <v>0.33044151485534601</v>
      </c>
      <c r="AQ635" s="17"/>
      <c r="AR635" s="17">
        <v>0.20758247707021699</v>
      </c>
      <c r="AS635" s="17">
        <v>0.245914439459303</v>
      </c>
      <c r="AT635" s="17">
        <v>0.289733912461274</v>
      </c>
      <c r="AU635" s="17">
        <v>0.295334655286626</v>
      </c>
      <c r="AV635" s="17">
        <v>0.25420182345018</v>
      </c>
      <c r="AW635" s="17"/>
      <c r="AX635" s="17">
        <v>0.227446258161529</v>
      </c>
      <c r="AY635" s="17">
        <v>0.28117595310562499</v>
      </c>
      <c r="AZ635" s="17">
        <v>0.20983989052631699</v>
      </c>
      <c r="BA635" s="17">
        <v>0.276281404632091</v>
      </c>
      <c r="BB635" s="17">
        <v>0.32286207820521301</v>
      </c>
      <c r="BC635" s="17">
        <v>0.24730378281545601</v>
      </c>
      <c r="BD635" s="17"/>
      <c r="BE635" s="17">
        <v>0.25495334503719402</v>
      </c>
      <c r="BF635" s="17">
        <v>0.25559133042125098</v>
      </c>
      <c r="BG635" s="17">
        <v>0.27756200242212398</v>
      </c>
      <c r="BH635" s="17"/>
      <c r="BI635" s="17">
        <v>0.24632778537331201</v>
      </c>
      <c r="BJ635" s="17">
        <v>0.26569605440010102</v>
      </c>
      <c r="BK635" s="17"/>
      <c r="BL635" s="17">
        <v>0.29425931326647697</v>
      </c>
      <c r="BM635" s="17">
        <v>0.28291099848748702</v>
      </c>
      <c r="BN635" s="17">
        <v>0.220481739282468</v>
      </c>
      <c r="BO635" s="17">
        <v>0.23049297005463501</v>
      </c>
      <c r="BP635" s="17">
        <v>0.209576808678168</v>
      </c>
      <c r="BQ635" s="17"/>
      <c r="BR635" s="17">
        <v>0.27239719764204101</v>
      </c>
      <c r="BS635" s="17">
        <v>0.17732075516301099</v>
      </c>
      <c r="BT635" s="17">
        <v>0.21742775406932099</v>
      </c>
      <c r="BU635" s="17">
        <v>0.26169981183963398</v>
      </c>
      <c r="BV635" s="17"/>
      <c r="BW635" s="17">
        <v>0.26728925747608501</v>
      </c>
      <c r="BX635" s="17">
        <v>0.29148893980187501</v>
      </c>
      <c r="BY635" s="17">
        <v>0.26111659162902801</v>
      </c>
      <c r="BZ635" s="17">
        <v>0.27239923527238802</v>
      </c>
      <c r="CA635" s="17">
        <v>0.21159668918465899</v>
      </c>
      <c r="CB635" s="17"/>
      <c r="CC635" s="17">
        <v>0.175520451139002</v>
      </c>
      <c r="CD635" s="17">
        <v>0.224478285537693</v>
      </c>
      <c r="CE635" s="17">
        <v>0.24636224571538001</v>
      </c>
      <c r="CF635" s="17">
        <v>0.27444014554620699</v>
      </c>
      <c r="CG635" s="17">
        <v>0.25522983082717798</v>
      </c>
      <c r="CH635" s="17">
        <v>0.28964428366329198</v>
      </c>
      <c r="CI635" s="17">
        <v>0.30093210939481502</v>
      </c>
      <c r="CJ635" s="17">
        <v>0.26609629355150299</v>
      </c>
      <c r="CK635" s="17">
        <v>0.30487233104532802</v>
      </c>
      <c r="CL635" s="17">
        <v>0.27707254812542798</v>
      </c>
    </row>
    <row r="636" spans="2:90" x14ac:dyDescent="0.25">
      <c r="B636" t="s">
        <v>333</v>
      </c>
      <c r="C636" s="17">
        <v>0.191367152570421</v>
      </c>
      <c r="D636" s="17">
        <v>0.210865073930984</v>
      </c>
      <c r="E636" s="17">
        <v>0.173943975013403</v>
      </c>
      <c r="F636" s="17"/>
      <c r="G636" s="17">
        <v>0.20102657888655501</v>
      </c>
      <c r="H636" s="17">
        <v>0.23979330598095</v>
      </c>
      <c r="I636" s="17">
        <v>0.21324258453971301</v>
      </c>
      <c r="J636" s="17">
        <v>0.16528288114777401</v>
      </c>
      <c r="K636" s="17">
        <v>0.16684339058426401</v>
      </c>
      <c r="L636" s="17">
        <v>0.17184234510003801</v>
      </c>
      <c r="M636" s="17"/>
      <c r="N636" s="17">
        <v>0.24191738766332899</v>
      </c>
      <c r="O636" s="17">
        <v>0.19311156042056199</v>
      </c>
      <c r="P636" s="17">
        <v>0.15162808267098299</v>
      </c>
      <c r="Q636" s="17">
        <v>0.169729331256501</v>
      </c>
      <c r="R636" s="17"/>
      <c r="S636" s="17">
        <v>0.18717586717141499</v>
      </c>
      <c r="T636" s="17">
        <v>0.194629374024513</v>
      </c>
      <c r="U636" s="17">
        <v>0.18766378536212799</v>
      </c>
      <c r="V636" s="17">
        <v>0.21028682587737499</v>
      </c>
      <c r="W636" s="17">
        <v>0.22719532258210601</v>
      </c>
      <c r="X636" s="17">
        <v>0.15449888103948001</v>
      </c>
      <c r="Y636" s="17">
        <v>0.180130659456714</v>
      </c>
      <c r="Z636" s="17">
        <v>0.18752955660175799</v>
      </c>
      <c r="AA636" s="17">
        <v>0.194995341515834</v>
      </c>
      <c r="AB636" s="17"/>
      <c r="AC636" s="17">
        <v>0.18749275614876501</v>
      </c>
      <c r="AD636" s="17">
        <v>0.186375094831814</v>
      </c>
      <c r="AE636" s="17">
        <v>0.20449102461116</v>
      </c>
      <c r="AF636" s="17"/>
      <c r="AG636" s="17">
        <v>0.21492868595408601</v>
      </c>
      <c r="AH636" s="17">
        <v>0.20583033422569599</v>
      </c>
      <c r="AI636" s="17">
        <v>0.24467056579442301</v>
      </c>
      <c r="AJ636" s="17">
        <v>0.16912032985037301</v>
      </c>
      <c r="AK636" s="17"/>
      <c r="AL636" s="17">
        <v>0.17734807274415601</v>
      </c>
      <c r="AM636" s="17">
        <v>0.165489844572378</v>
      </c>
      <c r="AN636" s="17">
        <v>0.204716851482864</v>
      </c>
      <c r="AO636" s="17">
        <v>0.26841791595462999</v>
      </c>
      <c r="AP636" s="17">
        <v>0.21704881590056099</v>
      </c>
      <c r="AQ636" s="17"/>
      <c r="AR636" s="17">
        <v>0.156982940862959</v>
      </c>
      <c r="AS636" s="17">
        <v>0.17019401187191599</v>
      </c>
      <c r="AT636" s="17">
        <v>0.173121302853111</v>
      </c>
      <c r="AU636" s="17">
        <v>0.22351302408780299</v>
      </c>
      <c r="AV636" s="17">
        <v>0.30200616394736601</v>
      </c>
      <c r="AW636" s="17"/>
      <c r="AX636" s="17">
        <v>0.18743651022605601</v>
      </c>
      <c r="AY636" s="17">
        <v>0.19259639791105401</v>
      </c>
      <c r="AZ636" s="17">
        <v>0.14027476753951501</v>
      </c>
      <c r="BA636" s="17">
        <v>0.15383372173447901</v>
      </c>
      <c r="BB636" s="17">
        <v>0.265139140929329</v>
      </c>
      <c r="BC636" s="17">
        <v>0.28831977053563601</v>
      </c>
      <c r="BD636" s="17"/>
      <c r="BE636" s="17">
        <v>0.194786656640385</v>
      </c>
      <c r="BF636" s="17">
        <v>0.218770630710338</v>
      </c>
      <c r="BG636" s="17">
        <v>0.16301367022862301</v>
      </c>
      <c r="BH636" s="17"/>
      <c r="BI636" s="17">
        <v>0.137173462507934</v>
      </c>
      <c r="BJ636" s="17">
        <v>0.20512570008262199</v>
      </c>
      <c r="BK636" s="17"/>
      <c r="BL636" s="17">
        <v>0.193194841399284</v>
      </c>
      <c r="BM636" s="17">
        <v>0.209190129446339</v>
      </c>
      <c r="BN636" s="17">
        <v>0.13719351489588999</v>
      </c>
      <c r="BO636" s="17">
        <v>0.12684847842009001</v>
      </c>
      <c r="BP636" s="17">
        <v>0.22182158858244899</v>
      </c>
      <c r="BQ636" s="17"/>
      <c r="BR636" s="17">
        <v>0.18011833288638401</v>
      </c>
      <c r="BS636" s="17">
        <v>0.160557776608904</v>
      </c>
      <c r="BT636" s="17">
        <v>0.354410113963116</v>
      </c>
      <c r="BU636" s="17">
        <v>0.26361949541213803</v>
      </c>
      <c r="BV636" s="17"/>
      <c r="BW636" s="17">
        <v>0.22938427158642999</v>
      </c>
      <c r="BX636" s="17">
        <v>0.21650205278278201</v>
      </c>
      <c r="BY636" s="17">
        <v>0.19461367342229899</v>
      </c>
      <c r="BZ636" s="17">
        <v>0.179606476316886</v>
      </c>
      <c r="CA636" s="17">
        <v>0.13768165015272699</v>
      </c>
      <c r="CB636" s="17"/>
      <c r="CC636" s="17">
        <v>0.123792306157968</v>
      </c>
      <c r="CD636" s="17">
        <v>0.122927064551498</v>
      </c>
      <c r="CE636" s="17">
        <v>0.180868375631661</v>
      </c>
      <c r="CF636" s="17">
        <v>0.18315456162824501</v>
      </c>
      <c r="CG636" s="17">
        <v>0.19042983768580099</v>
      </c>
      <c r="CH636" s="17">
        <v>0.202405464100745</v>
      </c>
      <c r="CI636" s="17">
        <v>0.223892629216839</v>
      </c>
      <c r="CJ636" s="17">
        <v>0.246989375074608</v>
      </c>
      <c r="CK636" s="17">
        <v>0.22892561683089799</v>
      </c>
      <c r="CL636" s="17">
        <v>0.22357856791073799</v>
      </c>
    </row>
    <row r="637" spans="2:90" x14ac:dyDescent="0.25">
      <c r="B637" t="s">
        <v>163</v>
      </c>
      <c r="C637" s="17">
        <v>0.19782878083512101</v>
      </c>
      <c r="D637" s="17">
        <v>0.15460192745569801</v>
      </c>
      <c r="E637" s="17">
        <v>0.23730808928383401</v>
      </c>
      <c r="F637" s="17"/>
      <c r="G637" s="17">
        <v>0.137190124851131</v>
      </c>
      <c r="H637" s="17">
        <v>0.134435835700768</v>
      </c>
      <c r="I637" s="17">
        <v>0.165797158006702</v>
      </c>
      <c r="J637" s="17">
        <v>0.18765129855167501</v>
      </c>
      <c r="K637" s="17">
        <v>0.224762058183689</v>
      </c>
      <c r="L637" s="17">
        <v>0.28240379974272201</v>
      </c>
      <c r="M637" s="17"/>
      <c r="N637" s="17">
        <v>0.18658816977069101</v>
      </c>
      <c r="O637" s="17">
        <v>0.19804109428342601</v>
      </c>
      <c r="P637" s="17">
        <v>0.185732675595837</v>
      </c>
      <c r="Q637" s="17">
        <v>0.220766993454273</v>
      </c>
      <c r="R637" s="17"/>
      <c r="S637" s="17">
        <v>0.17200829029584</v>
      </c>
      <c r="T637" s="17">
        <v>0.252536769957945</v>
      </c>
      <c r="U637" s="17">
        <v>0.188891913597167</v>
      </c>
      <c r="V637" s="17">
        <v>0.17812188404031601</v>
      </c>
      <c r="W637" s="17">
        <v>0.182982360428186</v>
      </c>
      <c r="X637" s="17">
        <v>0.21232799711780001</v>
      </c>
      <c r="Y637" s="17">
        <v>0.21043515858895601</v>
      </c>
      <c r="Z637" s="17">
        <v>0.132914272562807</v>
      </c>
      <c r="AA637" s="17">
        <v>0.19673343955354999</v>
      </c>
      <c r="AB637" s="17"/>
      <c r="AC637" s="17">
        <v>0.202442414057041</v>
      </c>
      <c r="AD637" s="17">
        <v>0.17904955138696399</v>
      </c>
      <c r="AE637" s="17">
        <v>0.236036842285337</v>
      </c>
      <c r="AF637" s="17"/>
      <c r="AG637" s="17">
        <v>0.19204847604063699</v>
      </c>
      <c r="AH637" s="17">
        <v>0.14238663158682099</v>
      </c>
      <c r="AI637" s="17">
        <v>0.184616869427907</v>
      </c>
      <c r="AJ637" s="17">
        <v>0.16800825517297699</v>
      </c>
      <c r="AK637" s="17"/>
      <c r="AL637" s="17">
        <v>0.21828266252018699</v>
      </c>
      <c r="AM637" s="17">
        <v>0.203142376190174</v>
      </c>
      <c r="AN637" s="17">
        <v>0.19202529730812401</v>
      </c>
      <c r="AO637" s="17">
        <v>0.138049854514528</v>
      </c>
      <c r="AP637" s="17">
        <v>0.13961536302096</v>
      </c>
      <c r="AQ637" s="17"/>
      <c r="AR637" s="17">
        <v>0.25670053911815999</v>
      </c>
      <c r="AS637" s="17">
        <v>0.207368708108466</v>
      </c>
      <c r="AT637" s="17">
        <v>0.18328692898548399</v>
      </c>
      <c r="AU637" s="17">
        <v>0.151466369213061</v>
      </c>
      <c r="AV637" s="17">
        <v>0.148131213078431</v>
      </c>
      <c r="AW637" s="17"/>
      <c r="AX637" s="17">
        <v>0.142346133952369</v>
      </c>
      <c r="AY637" s="17">
        <v>0.231005198497725</v>
      </c>
      <c r="AZ637" s="17">
        <v>0.19015458452140199</v>
      </c>
      <c r="BA637" s="17">
        <v>0.19322462897963499</v>
      </c>
      <c r="BB637" s="17">
        <v>0.225280137946644</v>
      </c>
      <c r="BC637" s="17">
        <v>0.219144197562157</v>
      </c>
      <c r="BD637" s="17"/>
      <c r="BE637" s="17">
        <v>0.20097005436468099</v>
      </c>
      <c r="BF637" s="17">
        <v>0.13810896777053799</v>
      </c>
      <c r="BG637" s="17">
        <v>0.24603258164819999</v>
      </c>
      <c r="BH637" s="17"/>
      <c r="BI637" s="17">
        <v>0.211292548016251</v>
      </c>
      <c r="BJ637" s="17">
        <v>0.194410636024513</v>
      </c>
      <c r="BK637" s="17"/>
      <c r="BL637" s="17">
        <v>0.22366446378410601</v>
      </c>
      <c r="BM637" s="17">
        <v>0.15995958112341699</v>
      </c>
      <c r="BN637" s="17">
        <v>0.18604700069604599</v>
      </c>
      <c r="BO637" s="17">
        <v>0.175125117656525</v>
      </c>
      <c r="BP637" s="17">
        <v>0.185657416452846</v>
      </c>
      <c r="BQ637" s="17"/>
      <c r="BR637" s="17">
        <v>0.20091519100707</v>
      </c>
      <c r="BS637" s="17">
        <v>0.21871642788540499</v>
      </c>
      <c r="BT637" s="17">
        <v>0.14350159317692601</v>
      </c>
      <c r="BU637" s="17">
        <v>0.13445704345652201</v>
      </c>
      <c r="BV637" s="17"/>
      <c r="BW637" s="17">
        <v>0.23363766367154501</v>
      </c>
      <c r="BX637" s="17">
        <v>0.19660583934350401</v>
      </c>
      <c r="BY637" s="17">
        <v>0.22182472085730401</v>
      </c>
      <c r="BZ637" s="17">
        <v>0.166648487815032</v>
      </c>
      <c r="CA637" s="17">
        <v>0.173386930120905</v>
      </c>
      <c r="CB637" s="17"/>
      <c r="CC637" s="17">
        <v>0.17845874556559699</v>
      </c>
      <c r="CD637" s="17">
        <v>0.14630686417760999</v>
      </c>
      <c r="CE637" s="17">
        <v>0.13756995288613499</v>
      </c>
      <c r="CF637" s="17">
        <v>0.196777397438929</v>
      </c>
      <c r="CG637" s="17">
        <v>0.20945737907745199</v>
      </c>
      <c r="CH637" s="17">
        <v>0.22740161011482399</v>
      </c>
      <c r="CI637" s="17">
        <v>0.18059300868176401</v>
      </c>
      <c r="CJ637" s="17">
        <v>0.22382173066552599</v>
      </c>
      <c r="CK637" s="17">
        <v>0.227951777463374</v>
      </c>
      <c r="CL637" s="17">
        <v>0.26992722440191003</v>
      </c>
    </row>
    <row r="638" spans="2:90" x14ac:dyDescent="0.25"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</row>
    <row r="639" spans="2:90" x14ac:dyDescent="0.25">
      <c r="B639" s="6" t="s">
        <v>356</v>
      </c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</row>
    <row r="640" spans="2:90" x14ac:dyDescent="0.25">
      <c r="B640" s="24" t="s">
        <v>113</v>
      </c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</row>
    <row r="641" spans="2:90" x14ac:dyDescent="0.25">
      <c r="B641" t="s">
        <v>330</v>
      </c>
      <c r="C641" s="17">
        <v>9.75111682059666E-2</v>
      </c>
      <c r="D641" s="17">
        <v>8.9850418340061702E-2</v>
      </c>
      <c r="E641" s="17">
        <v>0.104058358013814</v>
      </c>
      <c r="F641" s="17"/>
      <c r="G641" s="17">
        <v>0.141281408781085</v>
      </c>
      <c r="H641" s="17">
        <v>0.13970421352511</v>
      </c>
      <c r="I641" s="17">
        <v>0.12645903477723</v>
      </c>
      <c r="J641" s="17">
        <v>0.10670675471485599</v>
      </c>
      <c r="K641" s="17">
        <v>6.5495376099026795E-2</v>
      </c>
      <c r="L641" s="17">
        <v>4.2213223369605098E-2</v>
      </c>
      <c r="M641" s="17"/>
      <c r="N641" s="17">
        <v>7.3650831094550007E-2</v>
      </c>
      <c r="O641" s="17">
        <v>8.1897581295164001E-2</v>
      </c>
      <c r="P641" s="17">
        <v>0.101052366975576</v>
      </c>
      <c r="Q641" s="17">
        <v>0.13532141873217499</v>
      </c>
      <c r="R641" s="17"/>
      <c r="S641" s="17">
        <v>0.171300344340894</v>
      </c>
      <c r="T641" s="17">
        <v>8.1259754290045394E-2</v>
      </c>
      <c r="U641" s="17">
        <v>9.1038963327524106E-2</v>
      </c>
      <c r="V641" s="17">
        <v>5.60251059278455E-2</v>
      </c>
      <c r="W641" s="17">
        <v>6.1805222135348198E-2</v>
      </c>
      <c r="X641" s="17">
        <v>9.7951804455821495E-2</v>
      </c>
      <c r="Y641" s="17">
        <v>9.0500221153007696E-2</v>
      </c>
      <c r="Z641" s="17">
        <v>6.9562818590929998E-2</v>
      </c>
      <c r="AA641" s="17">
        <v>0.10820705516398001</v>
      </c>
      <c r="AB641" s="17"/>
      <c r="AC641" s="17">
        <v>8.38846577898925E-2</v>
      </c>
      <c r="AD641" s="17">
        <v>9.3182417602690401E-2</v>
      </c>
      <c r="AE641" s="17">
        <v>0.11628398769362</v>
      </c>
      <c r="AF641" s="17"/>
      <c r="AG641" s="17">
        <v>7.0762987270481706E-2</v>
      </c>
      <c r="AH641" s="17">
        <v>0.107433858839278</v>
      </c>
      <c r="AI641" s="17">
        <v>8.0046155971928601E-2</v>
      </c>
      <c r="AJ641" s="17">
        <v>0.10596756097938501</v>
      </c>
      <c r="AK641" s="17"/>
      <c r="AL641" s="17">
        <v>9.7128189306781507E-2</v>
      </c>
      <c r="AM641" s="17">
        <v>0.108789884752109</v>
      </c>
      <c r="AN641" s="17">
        <v>8.8133490431479902E-2</v>
      </c>
      <c r="AO641" s="17">
        <v>0.119956205573822</v>
      </c>
      <c r="AP641" s="17">
        <v>6.9653154509958501E-2</v>
      </c>
      <c r="AQ641" s="17"/>
      <c r="AR641" s="17">
        <v>0.14041485976455001</v>
      </c>
      <c r="AS641" s="17">
        <v>0.10310110056415001</v>
      </c>
      <c r="AT641" s="17">
        <v>0.104122731373645</v>
      </c>
      <c r="AU641" s="17">
        <v>7.5613392699773602E-2</v>
      </c>
      <c r="AV641" s="17">
        <v>6.22053535662122E-2</v>
      </c>
      <c r="AW641" s="17"/>
      <c r="AX641" s="17">
        <v>0.189652454532141</v>
      </c>
      <c r="AY641" s="17">
        <v>7.5230979839821605E-2</v>
      </c>
      <c r="AZ641" s="17">
        <v>0.109205639244415</v>
      </c>
      <c r="BA641" s="17">
        <v>6.47092392556326E-2</v>
      </c>
      <c r="BB641" s="17">
        <v>2.3424918028408102E-2</v>
      </c>
      <c r="BC641" s="17">
        <v>5.8704998337799102E-2</v>
      </c>
      <c r="BD641" s="17"/>
      <c r="BE641" s="17">
        <v>0.109832571107378</v>
      </c>
      <c r="BF641" s="17">
        <v>0.11474357235315</v>
      </c>
      <c r="BG641" s="17">
        <v>6.4225090231623205E-2</v>
      </c>
      <c r="BH641" s="17"/>
      <c r="BI641" s="17">
        <v>0.13847362420484799</v>
      </c>
      <c r="BJ641" s="17">
        <v>8.7111730625184805E-2</v>
      </c>
      <c r="BK641" s="17"/>
      <c r="BL641" s="17">
        <v>4.6656008360161497E-2</v>
      </c>
      <c r="BM641" s="17">
        <v>8.3826129772011995E-2</v>
      </c>
      <c r="BN641" s="17">
        <v>0.182629068153779</v>
      </c>
      <c r="BO641" s="17">
        <v>0.179961627602266</v>
      </c>
      <c r="BP641" s="17">
        <v>0.149499847312064</v>
      </c>
      <c r="BQ641" s="17"/>
      <c r="BR641" s="17">
        <v>8.8961693340633197E-2</v>
      </c>
      <c r="BS641" s="17">
        <v>0.169363430502497</v>
      </c>
      <c r="BT641" s="17">
        <v>0.100456808017533</v>
      </c>
      <c r="BU641" s="17">
        <v>0.144132239729553</v>
      </c>
      <c r="BV641" s="17"/>
      <c r="BW641" s="17">
        <v>7.2266117021523704E-2</v>
      </c>
      <c r="BX641" s="17">
        <v>6.7011681559490804E-2</v>
      </c>
      <c r="BY641" s="17">
        <v>8.4597944865306293E-2</v>
      </c>
      <c r="BZ641" s="17">
        <v>0.12473759470082101</v>
      </c>
      <c r="CA641" s="17">
        <v>0.13461324181984499</v>
      </c>
      <c r="CB641" s="17"/>
      <c r="CC641" s="17">
        <v>0.16230017991100201</v>
      </c>
      <c r="CD641" s="17">
        <v>0.14880565892219599</v>
      </c>
      <c r="CE641" s="17">
        <v>0.121257592348244</v>
      </c>
      <c r="CF641" s="17">
        <v>0.12874174965629701</v>
      </c>
      <c r="CG641" s="17">
        <v>0.101554588154794</v>
      </c>
      <c r="CH641" s="17">
        <v>0.100823325757373</v>
      </c>
      <c r="CI641" s="17">
        <v>4.5533615848381698E-2</v>
      </c>
      <c r="CJ641" s="17">
        <v>6.2588112978308796E-2</v>
      </c>
      <c r="CK641" s="17">
        <v>3.2098193675742903E-2</v>
      </c>
      <c r="CL641" s="17">
        <v>3.7374730196491499E-2</v>
      </c>
    </row>
    <row r="642" spans="2:90" x14ac:dyDescent="0.25">
      <c r="B642" t="s">
        <v>331</v>
      </c>
      <c r="C642" s="17">
        <v>0.201409839592853</v>
      </c>
      <c r="D642" s="17">
        <v>0.19850524026917399</v>
      </c>
      <c r="E642" s="17">
        <v>0.20458269286413699</v>
      </c>
      <c r="F642" s="17"/>
      <c r="G642" s="17">
        <v>0.283779101773867</v>
      </c>
      <c r="H642" s="17">
        <v>0.27313674411177102</v>
      </c>
      <c r="I642" s="17">
        <v>0.23743128478761599</v>
      </c>
      <c r="J642" s="17">
        <v>0.18489704031153301</v>
      </c>
      <c r="K642" s="17">
        <v>0.169257758047968</v>
      </c>
      <c r="L642" s="17">
        <v>0.12086374680238</v>
      </c>
      <c r="M642" s="17"/>
      <c r="N642" s="17">
        <v>0.20679687676616201</v>
      </c>
      <c r="O642" s="17">
        <v>0.19419809470622301</v>
      </c>
      <c r="P642" s="17">
        <v>0.21379750587464899</v>
      </c>
      <c r="Q642" s="17">
        <v>0.19283057186323499</v>
      </c>
      <c r="R642" s="17"/>
      <c r="S642" s="17">
        <v>0.28742846125483001</v>
      </c>
      <c r="T642" s="17">
        <v>0.15977501542811301</v>
      </c>
      <c r="U642" s="17">
        <v>0.232445379771855</v>
      </c>
      <c r="V642" s="17">
        <v>0.18428651286949699</v>
      </c>
      <c r="W642" s="17">
        <v>0.19604077335540501</v>
      </c>
      <c r="X642" s="17">
        <v>0.19204735895731201</v>
      </c>
      <c r="Y642" s="17">
        <v>0.14696882374769599</v>
      </c>
      <c r="Z642" s="17">
        <v>0.17775823919598699</v>
      </c>
      <c r="AA642" s="17">
        <v>0.201068876036199</v>
      </c>
      <c r="AB642" s="17"/>
      <c r="AC642" s="17">
        <v>0.17452583344297901</v>
      </c>
      <c r="AD642" s="17">
        <v>0.20877204962253501</v>
      </c>
      <c r="AE642" s="17">
        <v>0.22576185490616599</v>
      </c>
      <c r="AF642" s="17"/>
      <c r="AG642" s="17">
        <v>0.15432122851215499</v>
      </c>
      <c r="AH642" s="17">
        <v>0.25017123981438599</v>
      </c>
      <c r="AI642" s="17">
        <v>0.21042369858892901</v>
      </c>
      <c r="AJ642" s="17">
        <v>0.18869571674477101</v>
      </c>
      <c r="AK642" s="17"/>
      <c r="AL642" s="17">
        <v>0.183056099921134</v>
      </c>
      <c r="AM642" s="17">
        <v>0.21629190294077799</v>
      </c>
      <c r="AN642" s="17">
        <v>0.223965322497862</v>
      </c>
      <c r="AO642" s="17">
        <v>0.21344222741998101</v>
      </c>
      <c r="AP642" s="17">
        <v>0.24810934456453901</v>
      </c>
      <c r="AQ642" s="17"/>
      <c r="AR642" s="17">
        <v>0.20462674581159301</v>
      </c>
      <c r="AS642" s="17">
        <v>0.19951034931231701</v>
      </c>
      <c r="AT642" s="17">
        <v>0.19743203811892299</v>
      </c>
      <c r="AU642" s="17">
        <v>0.218922496756044</v>
      </c>
      <c r="AV642" s="17">
        <v>0.196521685103207</v>
      </c>
      <c r="AW642" s="17"/>
      <c r="AX642" s="17">
        <v>0.26846476053597201</v>
      </c>
      <c r="AY642" s="17">
        <v>0.21509613603779501</v>
      </c>
      <c r="AZ642" s="17">
        <v>0.23475319431754299</v>
      </c>
      <c r="BA642" s="17">
        <v>0.186805170997589</v>
      </c>
      <c r="BB642" s="17">
        <v>6.4337410305469994E-2</v>
      </c>
      <c r="BC642" s="17">
        <v>9.6443214263613894E-2</v>
      </c>
      <c r="BD642" s="17"/>
      <c r="BE642" s="17">
        <v>0.22991287913278599</v>
      </c>
      <c r="BF642" s="17">
        <v>0.23784745152668901</v>
      </c>
      <c r="BG642" s="17">
        <v>0.13332231268040201</v>
      </c>
      <c r="BH642" s="17"/>
      <c r="BI642" s="17">
        <v>0.23271289072786799</v>
      </c>
      <c r="BJ642" s="17">
        <v>0.193462705603243</v>
      </c>
      <c r="BK642" s="17"/>
      <c r="BL642" s="17">
        <v>0.14112045753359201</v>
      </c>
      <c r="BM642" s="17">
        <v>0.23730041282348499</v>
      </c>
      <c r="BN642" s="17">
        <v>0.23939790537122099</v>
      </c>
      <c r="BO642" s="17">
        <v>0.25087521691749998</v>
      </c>
      <c r="BP642" s="17">
        <v>0.254370186876689</v>
      </c>
      <c r="BQ642" s="17"/>
      <c r="BR642" s="17">
        <v>0.18820993613436199</v>
      </c>
      <c r="BS642" s="17">
        <v>0.26956759701454702</v>
      </c>
      <c r="BT642" s="17">
        <v>0.25734742313610398</v>
      </c>
      <c r="BU642" s="17">
        <v>0.284147169787826</v>
      </c>
      <c r="BV642" s="17"/>
      <c r="BW642" s="17">
        <v>0.18083450830841899</v>
      </c>
      <c r="BX642" s="17">
        <v>0.17991647908282801</v>
      </c>
      <c r="BY642" s="17">
        <v>0.19347274682400301</v>
      </c>
      <c r="BZ642" s="17">
        <v>0.22582059344663399</v>
      </c>
      <c r="CA642" s="17">
        <v>0.224732543569518</v>
      </c>
      <c r="CB642" s="17"/>
      <c r="CC642" s="17">
        <v>0.259300048261007</v>
      </c>
      <c r="CD642" s="17">
        <v>0.24822017570528199</v>
      </c>
      <c r="CE642" s="17">
        <v>0.27873482142287098</v>
      </c>
      <c r="CF642" s="17">
        <v>0.22481084735488399</v>
      </c>
      <c r="CG642" s="17">
        <v>0.196359208431271</v>
      </c>
      <c r="CH642" s="17">
        <v>0.194707166365166</v>
      </c>
      <c r="CI642" s="17">
        <v>0.21788534694019401</v>
      </c>
      <c r="CJ642" s="17">
        <v>0.12885971450749401</v>
      </c>
      <c r="CK642" s="17">
        <v>0.10899857728029599</v>
      </c>
      <c r="CL642" s="17">
        <v>0.11934266357604401</v>
      </c>
    </row>
    <row r="643" spans="2:90" x14ac:dyDescent="0.25">
      <c r="B643" t="s">
        <v>332</v>
      </c>
      <c r="C643" s="17">
        <v>0.29348103535963299</v>
      </c>
      <c r="D643" s="17">
        <v>0.32144485299167003</v>
      </c>
      <c r="E643" s="17">
        <v>0.26672890722811798</v>
      </c>
      <c r="F643" s="17"/>
      <c r="G643" s="17">
        <v>0.299738023402355</v>
      </c>
      <c r="H643" s="17">
        <v>0.26049448540435299</v>
      </c>
      <c r="I643" s="17">
        <v>0.29792570627016601</v>
      </c>
      <c r="J643" s="17">
        <v>0.313433747797219</v>
      </c>
      <c r="K643" s="17">
        <v>0.31196490290795198</v>
      </c>
      <c r="L643" s="17">
        <v>0.28477598238038199</v>
      </c>
      <c r="M643" s="17"/>
      <c r="N643" s="17">
        <v>0.27991896957617701</v>
      </c>
      <c r="O643" s="17">
        <v>0.32535990740440601</v>
      </c>
      <c r="P643" s="17">
        <v>0.30556403732868098</v>
      </c>
      <c r="Q643" s="17">
        <v>0.26381147641752101</v>
      </c>
      <c r="R643" s="17"/>
      <c r="S643" s="17">
        <v>0.28740819723119898</v>
      </c>
      <c r="T643" s="17">
        <v>0.29302548234481202</v>
      </c>
      <c r="U643" s="17">
        <v>0.29716647707529198</v>
      </c>
      <c r="V643" s="17">
        <v>0.313375049234136</v>
      </c>
      <c r="W643" s="17">
        <v>0.25972125764881199</v>
      </c>
      <c r="X643" s="17">
        <v>0.29180167159271703</v>
      </c>
      <c r="Y643" s="17">
        <v>0.30941585870546601</v>
      </c>
      <c r="Z643" s="17">
        <v>0.26718089575809301</v>
      </c>
      <c r="AA643" s="17">
        <v>0.30309264342078701</v>
      </c>
      <c r="AB643" s="17"/>
      <c r="AC643" s="17">
        <v>0.29176823968724203</v>
      </c>
      <c r="AD643" s="17">
        <v>0.317042072891428</v>
      </c>
      <c r="AE643" s="17">
        <v>0.245428327434079</v>
      </c>
      <c r="AF643" s="17"/>
      <c r="AG643" s="17">
        <v>0.305330062699186</v>
      </c>
      <c r="AH643" s="17">
        <v>0.30478662064435802</v>
      </c>
      <c r="AI643" s="17">
        <v>0.30092735483929001</v>
      </c>
      <c r="AJ643" s="17">
        <v>0.28195300572176901</v>
      </c>
      <c r="AK643" s="17"/>
      <c r="AL643" s="17">
        <v>0.26810595922984198</v>
      </c>
      <c r="AM643" s="17">
        <v>0.28605442583880802</v>
      </c>
      <c r="AN643" s="17">
        <v>0.303165464069235</v>
      </c>
      <c r="AO643" s="17">
        <v>0.33035104115011898</v>
      </c>
      <c r="AP643" s="17">
        <v>0.31833053201680001</v>
      </c>
      <c r="AQ643" s="17"/>
      <c r="AR643" s="17">
        <v>0.219732968785947</v>
      </c>
      <c r="AS643" s="17">
        <v>0.29327283855841402</v>
      </c>
      <c r="AT643" s="17">
        <v>0.31153871402998601</v>
      </c>
      <c r="AU643" s="17">
        <v>0.32718303520339198</v>
      </c>
      <c r="AV643" s="17">
        <v>0.29819996132744903</v>
      </c>
      <c r="AW643" s="17"/>
      <c r="AX643" s="17">
        <v>0.28334963101716998</v>
      </c>
      <c r="AY643" s="17">
        <v>0.30375754612002698</v>
      </c>
      <c r="AZ643" s="17">
        <v>0.34075635852751901</v>
      </c>
      <c r="BA643" s="17">
        <v>0.32475627259046502</v>
      </c>
      <c r="BB643" s="17">
        <v>0.219329708207568</v>
      </c>
      <c r="BC643" s="17">
        <v>0.223812087838062</v>
      </c>
      <c r="BD643" s="17"/>
      <c r="BE643" s="17">
        <v>0.27477496140830199</v>
      </c>
      <c r="BF643" s="17">
        <v>0.310935388715601</v>
      </c>
      <c r="BG643" s="17">
        <v>0.30381280356125301</v>
      </c>
      <c r="BH643" s="17"/>
      <c r="BI643" s="17">
        <v>0.271699603389704</v>
      </c>
      <c r="BJ643" s="17">
        <v>0.29901084641875297</v>
      </c>
      <c r="BK643" s="17"/>
      <c r="BL643" s="17">
        <v>0.31866393249055402</v>
      </c>
      <c r="BM643" s="17">
        <v>0.31045067382790098</v>
      </c>
      <c r="BN643" s="17">
        <v>0.23074311740044201</v>
      </c>
      <c r="BO643" s="17">
        <v>0.26249921288828398</v>
      </c>
      <c r="BP643" s="17">
        <v>0.26745731168570103</v>
      </c>
      <c r="BQ643" s="17"/>
      <c r="BR643" s="17">
        <v>0.29770462333994602</v>
      </c>
      <c r="BS643" s="17">
        <v>0.245365693475977</v>
      </c>
      <c r="BT643" s="17">
        <v>0.31261143958479398</v>
      </c>
      <c r="BU643" s="17">
        <v>0.277569519221743</v>
      </c>
      <c r="BV643" s="17"/>
      <c r="BW643" s="17">
        <v>0.313154851229211</v>
      </c>
      <c r="BX643" s="17">
        <v>0.310795525390479</v>
      </c>
      <c r="BY643" s="17">
        <v>0.29071802399968999</v>
      </c>
      <c r="BZ643" s="17">
        <v>0.26256415897978103</v>
      </c>
      <c r="CA643" s="17">
        <v>0.30349544644653198</v>
      </c>
      <c r="CB643" s="17"/>
      <c r="CC643" s="17">
        <v>0.30381819827789902</v>
      </c>
      <c r="CD643" s="17">
        <v>0.288702839436356</v>
      </c>
      <c r="CE643" s="17">
        <v>0.30516663286107099</v>
      </c>
      <c r="CF643" s="17">
        <v>0.24660374763169701</v>
      </c>
      <c r="CG643" s="17">
        <v>0.30940107315194998</v>
      </c>
      <c r="CH643" s="17">
        <v>0.27505763130348998</v>
      </c>
      <c r="CI643" s="17">
        <v>0.30655163158858501</v>
      </c>
      <c r="CJ643" s="17">
        <v>0.30130497839484</v>
      </c>
      <c r="CK643" s="17">
        <v>0.33331613305052998</v>
      </c>
      <c r="CL643" s="17">
        <v>0.29666881923441801</v>
      </c>
    </row>
    <row r="644" spans="2:90" x14ac:dyDescent="0.25">
      <c r="B644" t="s">
        <v>333</v>
      </c>
      <c r="C644" s="17">
        <v>0.26580987911134002</v>
      </c>
      <c r="D644" s="17">
        <v>0.275509754899318</v>
      </c>
      <c r="E644" s="17">
        <v>0.25787773111768802</v>
      </c>
      <c r="F644" s="17"/>
      <c r="G644" s="17">
        <v>0.18146257631266</v>
      </c>
      <c r="H644" s="17">
        <v>0.21359631829075101</v>
      </c>
      <c r="I644" s="17">
        <v>0.232862248133865</v>
      </c>
      <c r="J644" s="17">
        <v>0.26802461053167498</v>
      </c>
      <c r="K644" s="17">
        <v>0.28747993060878901</v>
      </c>
      <c r="L644" s="17">
        <v>0.34823172566855198</v>
      </c>
      <c r="M644" s="17"/>
      <c r="N644" s="17">
        <v>0.32627797043678602</v>
      </c>
      <c r="O644" s="17">
        <v>0.26459128448895602</v>
      </c>
      <c r="P644" s="17">
        <v>0.24453153712394399</v>
      </c>
      <c r="Q644" s="17">
        <v>0.22026108926274299</v>
      </c>
      <c r="R644" s="17"/>
      <c r="S644" s="17">
        <v>0.16515127067101101</v>
      </c>
      <c r="T644" s="17">
        <v>0.29703036408794498</v>
      </c>
      <c r="U644" s="17">
        <v>0.25584970962752002</v>
      </c>
      <c r="V644" s="17">
        <v>0.28013543847030398</v>
      </c>
      <c r="W644" s="17">
        <v>0.32679716155677702</v>
      </c>
      <c r="X644" s="17">
        <v>0.23720893561002701</v>
      </c>
      <c r="Y644" s="17">
        <v>0.31081442781542501</v>
      </c>
      <c r="Z644" s="17">
        <v>0.30136829087456801</v>
      </c>
      <c r="AA644" s="17">
        <v>0.27906449185920501</v>
      </c>
      <c r="AB644" s="17"/>
      <c r="AC644" s="17">
        <v>0.30047161983841902</v>
      </c>
      <c r="AD644" s="17">
        <v>0.26891795917741501</v>
      </c>
      <c r="AE644" s="17">
        <v>0.21847924839468399</v>
      </c>
      <c r="AF644" s="17"/>
      <c r="AG644" s="17">
        <v>0.34568332586343498</v>
      </c>
      <c r="AH644" s="17">
        <v>0.24958196720641301</v>
      </c>
      <c r="AI644" s="17">
        <v>0.28917297832220501</v>
      </c>
      <c r="AJ644" s="17">
        <v>0.28519464432559</v>
      </c>
      <c r="AK644" s="17"/>
      <c r="AL644" s="17">
        <v>0.26128081574880901</v>
      </c>
      <c r="AM644" s="17">
        <v>0.245695182548647</v>
      </c>
      <c r="AN644" s="17">
        <v>0.26916836171790998</v>
      </c>
      <c r="AO644" s="17">
        <v>0.27626123636017702</v>
      </c>
      <c r="AP644" s="17">
        <v>0.233321349585288</v>
      </c>
      <c r="AQ644" s="17"/>
      <c r="AR644" s="17">
        <v>0.20997092528036901</v>
      </c>
      <c r="AS644" s="17">
        <v>0.25103313008669298</v>
      </c>
      <c r="AT644" s="17">
        <v>0.26105623385966598</v>
      </c>
      <c r="AU644" s="17">
        <v>0.29018909425303502</v>
      </c>
      <c r="AV644" s="17">
        <v>0.36651434904050201</v>
      </c>
      <c r="AW644" s="17"/>
      <c r="AX644" s="17">
        <v>0.16599545904297799</v>
      </c>
      <c r="AY644" s="17">
        <v>0.25884515938166203</v>
      </c>
      <c r="AZ644" s="17">
        <v>0.196114636330081</v>
      </c>
      <c r="BA644" s="17">
        <v>0.252062382393752</v>
      </c>
      <c r="BB644" s="17">
        <v>0.51606952998570499</v>
      </c>
      <c r="BC644" s="17">
        <v>0.41533024220744702</v>
      </c>
      <c r="BD644" s="17"/>
      <c r="BE644" s="17">
        <v>0.23693740391256901</v>
      </c>
      <c r="BF644" s="17">
        <v>0.24009805399505199</v>
      </c>
      <c r="BG644" s="17">
        <v>0.32848744279011799</v>
      </c>
      <c r="BH644" s="17"/>
      <c r="BI644" s="17">
        <v>0.205179566905796</v>
      </c>
      <c r="BJ644" s="17">
        <v>0.28120253885083601</v>
      </c>
      <c r="BK644" s="17"/>
      <c r="BL644" s="17">
        <v>0.33690158648055901</v>
      </c>
      <c r="BM644" s="17">
        <v>0.25018643290371501</v>
      </c>
      <c r="BN644" s="17">
        <v>0.18406803870788699</v>
      </c>
      <c r="BO644" s="17">
        <v>0.16481667805793199</v>
      </c>
      <c r="BP644" s="17">
        <v>0.22657234165749399</v>
      </c>
      <c r="BQ644" s="17"/>
      <c r="BR644" s="17">
        <v>0.278085827912257</v>
      </c>
      <c r="BS644" s="17">
        <v>0.17666851838527001</v>
      </c>
      <c r="BT644" s="17">
        <v>0.228946087480004</v>
      </c>
      <c r="BU644" s="17">
        <v>0.23599401368641801</v>
      </c>
      <c r="BV644" s="17"/>
      <c r="BW644" s="17">
        <v>0.29142214368951802</v>
      </c>
      <c r="BX644" s="17">
        <v>0.312037555292976</v>
      </c>
      <c r="BY644" s="17">
        <v>0.29063246710593799</v>
      </c>
      <c r="BZ644" s="17">
        <v>0.25230221075299097</v>
      </c>
      <c r="CA644" s="17">
        <v>0.18241804186461899</v>
      </c>
      <c r="CB644" s="17"/>
      <c r="CC644" s="17">
        <v>0.15189657539573401</v>
      </c>
      <c r="CD644" s="17">
        <v>0.155481226709901</v>
      </c>
      <c r="CE644" s="17">
        <v>0.19136652901829801</v>
      </c>
      <c r="CF644" s="17">
        <v>0.256768687697564</v>
      </c>
      <c r="CG644" s="17">
        <v>0.25327822534286198</v>
      </c>
      <c r="CH644" s="17">
        <v>0.27786902012728998</v>
      </c>
      <c r="CI644" s="17">
        <v>0.29940202972267799</v>
      </c>
      <c r="CJ644" s="17">
        <v>0.38495746194262598</v>
      </c>
      <c r="CK644" s="17">
        <v>0.39837734262191399</v>
      </c>
      <c r="CL644" s="17">
        <v>0.34324187251671501</v>
      </c>
    </row>
    <row r="645" spans="2:90" x14ac:dyDescent="0.25">
      <c r="B645" t="s">
        <v>163</v>
      </c>
      <c r="C645" s="17">
        <v>0.14178807773020699</v>
      </c>
      <c r="D645" s="17">
        <v>0.114689733499776</v>
      </c>
      <c r="E645" s="17">
        <v>0.166752310776243</v>
      </c>
      <c r="F645" s="17"/>
      <c r="G645" s="17">
        <v>9.3738889730033303E-2</v>
      </c>
      <c r="H645" s="17">
        <v>0.11306823866801501</v>
      </c>
      <c r="I645" s="17">
        <v>0.105321726031124</v>
      </c>
      <c r="J645" s="17">
        <v>0.126937846644717</v>
      </c>
      <c r="K645" s="17">
        <v>0.165802032336265</v>
      </c>
      <c r="L645" s="17">
        <v>0.20391532177908001</v>
      </c>
      <c r="M645" s="17"/>
      <c r="N645" s="17">
        <v>0.113355352126325</v>
      </c>
      <c r="O645" s="17">
        <v>0.133953132105251</v>
      </c>
      <c r="P645" s="17">
        <v>0.13505455269715</v>
      </c>
      <c r="Q645" s="17">
        <v>0.187775443724325</v>
      </c>
      <c r="R645" s="17"/>
      <c r="S645" s="17">
        <v>8.8711726502065505E-2</v>
      </c>
      <c r="T645" s="17">
        <v>0.16890938384908399</v>
      </c>
      <c r="U645" s="17">
        <v>0.12349947019780901</v>
      </c>
      <c r="V645" s="17">
        <v>0.16617789349821799</v>
      </c>
      <c r="W645" s="17">
        <v>0.15563558530365801</v>
      </c>
      <c r="X645" s="17">
        <v>0.18099022938412301</v>
      </c>
      <c r="Y645" s="17">
        <v>0.14230066857840501</v>
      </c>
      <c r="Z645" s="17">
        <v>0.184129755580421</v>
      </c>
      <c r="AA645" s="17">
        <v>0.10856693351983</v>
      </c>
      <c r="AB645" s="17"/>
      <c r="AC645" s="17">
        <v>0.14934964924146801</v>
      </c>
      <c r="AD645" s="17">
        <v>0.112085500705932</v>
      </c>
      <c r="AE645" s="17">
        <v>0.19404658157145099</v>
      </c>
      <c r="AF645" s="17"/>
      <c r="AG645" s="17">
        <v>0.123902395654742</v>
      </c>
      <c r="AH645" s="17">
        <v>8.8026313495565597E-2</v>
      </c>
      <c r="AI645" s="17">
        <v>0.119429812277648</v>
      </c>
      <c r="AJ645" s="17">
        <v>0.138189072228485</v>
      </c>
      <c r="AK645" s="17"/>
      <c r="AL645" s="17">
        <v>0.19042893579343301</v>
      </c>
      <c r="AM645" s="17">
        <v>0.14316860391965799</v>
      </c>
      <c r="AN645" s="17">
        <v>0.115567361283514</v>
      </c>
      <c r="AO645" s="17">
        <v>5.9989289495901398E-2</v>
      </c>
      <c r="AP645" s="17">
        <v>0.130585619323415</v>
      </c>
      <c r="AQ645" s="17"/>
      <c r="AR645" s="17">
        <v>0.22525450035753999</v>
      </c>
      <c r="AS645" s="17">
        <v>0.15308258147842499</v>
      </c>
      <c r="AT645" s="17">
        <v>0.12585028261778</v>
      </c>
      <c r="AU645" s="17">
        <v>8.8091981087755206E-2</v>
      </c>
      <c r="AV645" s="17">
        <v>7.6558650962629607E-2</v>
      </c>
      <c r="AW645" s="17"/>
      <c r="AX645" s="17">
        <v>9.2537694871739101E-2</v>
      </c>
      <c r="AY645" s="17">
        <v>0.14707017862069499</v>
      </c>
      <c r="AZ645" s="17">
        <v>0.11917017158044101</v>
      </c>
      <c r="BA645" s="17">
        <v>0.17166693476256001</v>
      </c>
      <c r="BB645" s="17">
        <v>0.176838433472848</v>
      </c>
      <c r="BC645" s="17">
        <v>0.205709457353078</v>
      </c>
      <c r="BD645" s="17"/>
      <c r="BE645" s="17">
        <v>0.148542184438966</v>
      </c>
      <c r="BF645" s="17">
        <v>9.6375533409508204E-2</v>
      </c>
      <c r="BG645" s="17">
        <v>0.17015235073660401</v>
      </c>
      <c r="BH645" s="17"/>
      <c r="BI645" s="17">
        <v>0.15193431477178401</v>
      </c>
      <c r="BJ645" s="17">
        <v>0.139212178501983</v>
      </c>
      <c r="BK645" s="17"/>
      <c r="BL645" s="17">
        <v>0.156658015135134</v>
      </c>
      <c r="BM645" s="17">
        <v>0.118236350672887</v>
      </c>
      <c r="BN645" s="17">
        <v>0.16316187036667101</v>
      </c>
      <c r="BO645" s="17">
        <v>0.141847264534018</v>
      </c>
      <c r="BP645" s="17">
        <v>0.102100312468052</v>
      </c>
      <c r="BQ645" s="17"/>
      <c r="BR645" s="17">
        <v>0.14703791927280199</v>
      </c>
      <c r="BS645" s="17">
        <v>0.13903476062171</v>
      </c>
      <c r="BT645" s="17">
        <v>0.100638241781564</v>
      </c>
      <c r="BU645" s="17">
        <v>5.8157057574460699E-2</v>
      </c>
      <c r="BV645" s="17"/>
      <c r="BW645" s="17">
        <v>0.142322379751328</v>
      </c>
      <c r="BX645" s="17">
        <v>0.13023875867422699</v>
      </c>
      <c r="BY645" s="17">
        <v>0.14057881720506299</v>
      </c>
      <c r="BZ645" s="17">
        <v>0.13457544211977299</v>
      </c>
      <c r="CA645" s="17">
        <v>0.15474072629948399</v>
      </c>
      <c r="CB645" s="17"/>
      <c r="CC645" s="17">
        <v>0.122684998154359</v>
      </c>
      <c r="CD645" s="17">
        <v>0.158790099226264</v>
      </c>
      <c r="CE645" s="17">
        <v>0.10347442434951599</v>
      </c>
      <c r="CF645" s="17">
        <v>0.14307496765955799</v>
      </c>
      <c r="CG645" s="17">
        <v>0.139406904919123</v>
      </c>
      <c r="CH645" s="17">
        <v>0.151542856446681</v>
      </c>
      <c r="CI645" s="17">
        <v>0.13062737590016099</v>
      </c>
      <c r="CJ645" s="17">
        <v>0.122289732176731</v>
      </c>
      <c r="CK645" s="17">
        <v>0.12720975337151699</v>
      </c>
      <c r="CL645" s="17">
        <v>0.20337191447633099</v>
      </c>
    </row>
    <row r="646" spans="2:90" x14ac:dyDescent="0.25"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</row>
    <row r="647" spans="2:90" x14ac:dyDescent="0.25">
      <c r="B647" s="6" t="s">
        <v>357</v>
      </c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</row>
    <row r="648" spans="2:90" x14ac:dyDescent="0.25">
      <c r="B648" s="24" t="s">
        <v>113</v>
      </c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</row>
    <row r="649" spans="2:90" x14ac:dyDescent="0.25">
      <c r="B649" t="s">
        <v>330</v>
      </c>
      <c r="C649" s="17">
        <v>0.13973323379470401</v>
      </c>
      <c r="D649" s="17">
        <v>0.124008830657807</v>
      </c>
      <c r="E649" s="17">
        <v>0.15463191852629801</v>
      </c>
      <c r="F649" s="17"/>
      <c r="G649" s="17">
        <v>9.3386612847883702E-2</v>
      </c>
      <c r="H649" s="17">
        <v>0.10194644396156199</v>
      </c>
      <c r="I649" s="17">
        <v>0.12704672888452101</v>
      </c>
      <c r="J649" s="17">
        <v>0.14977944140258501</v>
      </c>
      <c r="K649" s="17">
        <v>0.180263871209347</v>
      </c>
      <c r="L649" s="17">
        <v>0.162118218188569</v>
      </c>
      <c r="M649" s="17"/>
      <c r="N649" s="17">
        <v>0.13741422373206899</v>
      </c>
      <c r="O649" s="17">
        <v>0.120133661936819</v>
      </c>
      <c r="P649" s="17">
        <v>0.162256836646855</v>
      </c>
      <c r="Q649" s="17">
        <v>0.14298786569197</v>
      </c>
      <c r="R649" s="17"/>
      <c r="S649" s="17">
        <v>0.126011621800377</v>
      </c>
      <c r="T649" s="17">
        <v>0.192162182109406</v>
      </c>
      <c r="U649" s="17">
        <v>0.11588856344737999</v>
      </c>
      <c r="V649" s="17">
        <v>0.197328064966899</v>
      </c>
      <c r="W649" s="17">
        <v>0.112386424453774</v>
      </c>
      <c r="X649" s="17">
        <v>0.113457313293097</v>
      </c>
      <c r="Y649" s="17">
        <v>0.123212145871661</v>
      </c>
      <c r="Z649" s="17">
        <v>8.7037264004908493E-2</v>
      </c>
      <c r="AA649" s="17">
        <v>0.131655275098638</v>
      </c>
      <c r="AB649" s="17"/>
      <c r="AC649" s="17">
        <v>0.17774007588200599</v>
      </c>
      <c r="AD649" s="17">
        <v>0.12809369719425701</v>
      </c>
      <c r="AE649" s="17">
        <v>9.0030199763785193E-2</v>
      </c>
      <c r="AF649" s="17"/>
      <c r="AG649" s="17">
        <v>0.14527047274819099</v>
      </c>
      <c r="AH649" s="17">
        <v>0.101050473160725</v>
      </c>
      <c r="AI649" s="17">
        <v>0.14338917255724701</v>
      </c>
      <c r="AJ649" s="17">
        <v>0.17881096571869201</v>
      </c>
      <c r="AK649" s="17"/>
      <c r="AL649" s="17">
        <v>0.155782102962116</v>
      </c>
      <c r="AM649" s="17">
        <v>0.141222921548605</v>
      </c>
      <c r="AN649" s="17">
        <v>0.125440498796725</v>
      </c>
      <c r="AO649" s="17">
        <v>0.103523684187956</v>
      </c>
      <c r="AP649" s="17">
        <v>0.184903341967422</v>
      </c>
      <c r="AQ649" s="17"/>
      <c r="AR649" s="17">
        <v>0.12791274580647399</v>
      </c>
      <c r="AS649" s="17">
        <v>0.14662763945607299</v>
      </c>
      <c r="AT649" s="17">
        <v>0.13515456614339899</v>
      </c>
      <c r="AU649" s="17">
        <v>0.141101646794178</v>
      </c>
      <c r="AV649" s="17">
        <v>0.130112099747898</v>
      </c>
      <c r="AW649" s="17"/>
      <c r="AX649" s="17">
        <v>0.108705793969888</v>
      </c>
      <c r="AY649" s="17">
        <v>0.125061488311007</v>
      </c>
      <c r="AZ649" s="17">
        <v>0.16893720741409601</v>
      </c>
      <c r="BA649" s="17">
        <v>0.15953416725271599</v>
      </c>
      <c r="BB649" s="17">
        <v>0.18570676833236699</v>
      </c>
      <c r="BC649" s="17">
        <v>0.12689021335338399</v>
      </c>
      <c r="BD649" s="17"/>
      <c r="BE649" s="17">
        <v>0.132425226302888</v>
      </c>
      <c r="BF649" s="17">
        <v>0.123101606624548</v>
      </c>
      <c r="BG649" s="17">
        <v>0.16608265329733099</v>
      </c>
      <c r="BH649" s="17"/>
      <c r="BI649" s="17">
        <v>0.17284143591568099</v>
      </c>
      <c r="BJ649" s="17">
        <v>0.131327812953277</v>
      </c>
      <c r="BK649" s="17"/>
      <c r="BL649" s="17">
        <v>0.158213495303652</v>
      </c>
      <c r="BM649" s="17">
        <v>0.14695726116142799</v>
      </c>
      <c r="BN649" s="17">
        <v>9.9828954555952698E-2</v>
      </c>
      <c r="BO649" s="17">
        <v>0.14844893588831401</v>
      </c>
      <c r="BP649" s="17">
        <v>9.4475301849147805E-2</v>
      </c>
      <c r="BQ649" s="17"/>
      <c r="BR649" s="17">
        <v>0.1497337603044</v>
      </c>
      <c r="BS649" s="17">
        <v>0.107984671473682</v>
      </c>
      <c r="BT649" s="17">
        <v>7.4050023662387596E-2</v>
      </c>
      <c r="BU649" s="17">
        <v>6.0364763809800097E-2</v>
      </c>
      <c r="BV649" s="17"/>
      <c r="BW649" s="17">
        <v>0.171746632628337</v>
      </c>
      <c r="BX649" s="17">
        <v>0.158745863105797</v>
      </c>
      <c r="BY649" s="17">
        <v>0.14986701477318001</v>
      </c>
      <c r="BZ649" s="17">
        <v>0.11423735034412701</v>
      </c>
      <c r="CA649" s="17">
        <v>0.11203263807468899</v>
      </c>
      <c r="CB649" s="17"/>
      <c r="CC649" s="17">
        <v>8.9558192187539298E-2</v>
      </c>
      <c r="CD649" s="17">
        <v>0.11323084187706201</v>
      </c>
      <c r="CE649" s="17">
        <v>0.11364537815735901</v>
      </c>
      <c r="CF649" s="17">
        <v>0.15863362630449801</v>
      </c>
      <c r="CG649" s="17">
        <v>0.13885332700234401</v>
      </c>
      <c r="CH649" s="17">
        <v>0.12929287760677899</v>
      </c>
      <c r="CI649" s="17">
        <v>0.16091192682322</v>
      </c>
      <c r="CJ649" s="17">
        <v>0.15730174687836601</v>
      </c>
      <c r="CK649" s="17">
        <v>0.178017080330272</v>
      </c>
      <c r="CL649" s="17">
        <v>0.18440796534526899</v>
      </c>
    </row>
    <row r="650" spans="2:90" x14ac:dyDescent="0.25">
      <c r="B650" t="s">
        <v>331</v>
      </c>
      <c r="C650" s="17">
        <v>0.184808352550447</v>
      </c>
      <c r="D650" s="17">
        <v>0.17791899106304501</v>
      </c>
      <c r="E650" s="17">
        <v>0.19205296443602499</v>
      </c>
      <c r="F650" s="17"/>
      <c r="G650" s="17">
        <v>0.19530894784619901</v>
      </c>
      <c r="H650" s="17">
        <v>0.19283411488662</v>
      </c>
      <c r="I650" s="17">
        <v>0.19135157660016899</v>
      </c>
      <c r="J650" s="17">
        <v>0.193577084048107</v>
      </c>
      <c r="K650" s="17">
        <v>0.15920247856993899</v>
      </c>
      <c r="L650" s="17">
        <v>0.180834572486712</v>
      </c>
      <c r="M650" s="17"/>
      <c r="N650" s="17">
        <v>0.189821634360896</v>
      </c>
      <c r="O650" s="17">
        <v>0.184936472519587</v>
      </c>
      <c r="P650" s="17">
        <v>0.19064594652775499</v>
      </c>
      <c r="Q650" s="17">
        <v>0.17403093116925999</v>
      </c>
      <c r="R650" s="17"/>
      <c r="S650" s="17">
        <v>0.186611712940949</v>
      </c>
      <c r="T650" s="17">
        <v>0.214069507936681</v>
      </c>
      <c r="U650" s="17">
        <v>0.208439955223261</v>
      </c>
      <c r="V650" s="17">
        <v>0.18100652259122799</v>
      </c>
      <c r="W650" s="17">
        <v>0.23828706729075499</v>
      </c>
      <c r="X650" s="17">
        <v>0.17287483494719499</v>
      </c>
      <c r="Y650" s="17">
        <v>0.16233432034694401</v>
      </c>
      <c r="Z650" s="17">
        <v>0.15161648287496299</v>
      </c>
      <c r="AA650" s="17">
        <v>0.13405418142982101</v>
      </c>
      <c r="AB650" s="17"/>
      <c r="AC650" s="17">
        <v>0.192145467427697</v>
      </c>
      <c r="AD650" s="17">
        <v>0.20218935239657401</v>
      </c>
      <c r="AE650" s="17">
        <v>0.151437954374193</v>
      </c>
      <c r="AF650" s="17"/>
      <c r="AG650" s="17">
        <v>0.19938510609789001</v>
      </c>
      <c r="AH650" s="17">
        <v>0.17873694571713999</v>
      </c>
      <c r="AI650" s="17">
        <v>0.16611159322478</v>
      </c>
      <c r="AJ650" s="17">
        <v>0.18612049064421199</v>
      </c>
      <c r="AK650" s="17"/>
      <c r="AL650" s="17">
        <v>0.17205869252285699</v>
      </c>
      <c r="AM650" s="17">
        <v>0.18571269613268701</v>
      </c>
      <c r="AN650" s="17">
        <v>0.19683444600555899</v>
      </c>
      <c r="AO650" s="17">
        <v>0.206043753050446</v>
      </c>
      <c r="AP650" s="17">
        <v>0.16207645999186901</v>
      </c>
      <c r="AQ650" s="17"/>
      <c r="AR650" s="17">
        <v>0.167634209431999</v>
      </c>
      <c r="AS650" s="17">
        <v>0.180743893464551</v>
      </c>
      <c r="AT650" s="17">
        <v>0.19261688728276199</v>
      </c>
      <c r="AU650" s="17">
        <v>0.20530471676293</v>
      </c>
      <c r="AV650" s="17">
        <v>0.16773944078123501</v>
      </c>
      <c r="AW650" s="17"/>
      <c r="AX650" s="17">
        <v>0.184176821213036</v>
      </c>
      <c r="AY650" s="17">
        <v>0.170892968073042</v>
      </c>
      <c r="AZ650" s="17">
        <v>0.17759604739311699</v>
      </c>
      <c r="BA650" s="17">
        <v>0.20655237163974999</v>
      </c>
      <c r="BB650" s="17">
        <v>0.193253800326285</v>
      </c>
      <c r="BC650" s="17">
        <v>0.19567858132803001</v>
      </c>
      <c r="BD650" s="17"/>
      <c r="BE650" s="17">
        <v>0.187245374568592</v>
      </c>
      <c r="BF650" s="17">
        <v>0.192783270660281</v>
      </c>
      <c r="BG650" s="17">
        <v>0.17398316374387601</v>
      </c>
      <c r="BH650" s="17"/>
      <c r="BI650" s="17">
        <v>0.19570292857147401</v>
      </c>
      <c r="BJ650" s="17">
        <v>0.182042467045368</v>
      </c>
      <c r="BK650" s="17"/>
      <c r="BL650" s="17">
        <v>0.19267680641505699</v>
      </c>
      <c r="BM650" s="17">
        <v>0.20494483233128499</v>
      </c>
      <c r="BN650" s="17">
        <v>0.18027268717515199</v>
      </c>
      <c r="BO650" s="17">
        <v>0.19217385213844301</v>
      </c>
      <c r="BP650" s="17">
        <v>0.15470552690802999</v>
      </c>
      <c r="BQ650" s="17"/>
      <c r="BR650" s="17">
        <v>0.18675129027654</v>
      </c>
      <c r="BS650" s="17">
        <v>0.20508740083265001</v>
      </c>
      <c r="BT650" s="17">
        <v>0.12617681345343901</v>
      </c>
      <c r="BU650" s="17">
        <v>0.20168608183650699</v>
      </c>
      <c r="BV650" s="17"/>
      <c r="BW650" s="17">
        <v>0.19245735958896801</v>
      </c>
      <c r="BX650" s="17">
        <v>0.191805552136178</v>
      </c>
      <c r="BY650" s="17">
        <v>0.193038871840606</v>
      </c>
      <c r="BZ650" s="17">
        <v>0.19602959178447699</v>
      </c>
      <c r="CA650" s="17">
        <v>0.15514066238826399</v>
      </c>
      <c r="CB650" s="17"/>
      <c r="CC650" s="17">
        <v>0.15032876996101699</v>
      </c>
      <c r="CD650" s="17">
        <v>0.182182416104164</v>
      </c>
      <c r="CE650" s="17">
        <v>0.15626113244543199</v>
      </c>
      <c r="CF650" s="17">
        <v>0.19306053017219099</v>
      </c>
      <c r="CG650" s="17">
        <v>0.18247301638697799</v>
      </c>
      <c r="CH650" s="17">
        <v>0.18455949473438901</v>
      </c>
      <c r="CI650" s="17">
        <v>0.23180455378548301</v>
      </c>
      <c r="CJ650" s="17">
        <v>0.207631777038608</v>
      </c>
      <c r="CK650" s="17">
        <v>0.17588560402497899</v>
      </c>
      <c r="CL650" s="17">
        <v>0.19186088448930999</v>
      </c>
    </row>
    <row r="651" spans="2:90" x14ac:dyDescent="0.25">
      <c r="B651" t="s">
        <v>332</v>
      </c>
      <c r="C651" s="17">
        <v>0.23968290460715699</v>
      </c>
      <c r="D651" s="17">
        <v>0.25119299009415902</v>
      </c>
      <c r="E651" s="17">
        <v>0.22891934861075999</v>
      </c>
      <c r="F651" s="17"/>
      <c r="G651" s="17">
        <v>0.29242781186823902</v>
      </c>
      <c r="H651" s="17">
        <v>0.26758925747955598</v>
      </c>
      <c r="I651" s="17">
        <v>0.23649260417656701</v>
      </c>
      <c r="J651" s="17">
        <v>0.229515876576698</v>
      </c>
      <c r="K651" s="17">
        <v>0.22268101873721499</v>
      </c>
      <c r="L651" s="17">
        <v>0.21679855929251499</v>
      </c>
      <c r="M651" s="17"/>
      <c r="N651" s="17">
        <v>0.26776489654937502</v>
      </c>
      <c r="O651" s="17">
        <v>0.26420550089973599</v>
      </c>
      <c r="P651" s="17">
        <v>0.213188290280585</v>
      </c>
      <c r="Q651" s="17">
        <v>0.20790220704865001</v>
      </c>
      <c r="R651" s="17"/>
      <c r="S651" s="17">
        <v>0.234729681675243</v>
      </c>
      <c r="T651" s="17">
        <v>0.19564235059122201</v>
      </c>
      <c r="U651" s="17">
        <v>0.266964623242748</v>
      </c>
      <c r="V651" s="17">
        <v>0.254347249582346</v>
      </c>
      <c r="W651" s="17">
        <v>0.23862358533438499</v>
      </c>
      <c r="X651" s="17">
        <v>0.27302113485940299</v>
      </c>
      <c r="Y651" s="17">
        <v>0.24677839405778601</v>
      </c>
      <c r="Z651" s="17">
        <v>0.217581386264906</v>
      </c>
      <c r="AA651" s="17">
        <v>0.24371435339311101</v>
      </c>
      <c r="AB651" s="17"/>
      <c r="AC651" s="17">
        <v>0.219561999268715</v>
      </c>
      <c r="AD651" s="17">
        <v>0.25997631614115602</v>
      </c>
      <c r="AE651" s="17">
        <v>0.238268633300071</v>
      </c>
      <c r="AF651" s="17"/>
      <c r="AG651" s="17">
        <v>0.25608561905722999</v>
      </c>
      <c r="AH651" s="17">
        <v>0.26015156439085502</v>
      </c>
      <c r="AI651" s="17">
        <v>0.25754983119990099</v>
      </c>
      <c r="AJ651" s="17">
        <v>0.22617230497406501</v>
      </c>
      <c r="AK651" s="17"/>
      <c r="AL651" s="17">
        <v>0.206453974388522</v>
      </c>
      <c r="AM651" s="17">
        <v>0.24174301466929701</v>
      </c>
      <c r="AN651" s="17">
        <v>0.25309810950036699</v>
      </c>
      <c r="AO651" s="17">
        <v>0.29924705923370898</v>
      </c>
      <c r="AP651" s="17">
        <v>0.21695681266581199</v>
      </c>
      <c r="AQ651" s="17"/>
      <c r="AR651" s="17">
        <v>0.16524906320973801</v>
      </c>
      <c r="AS651" s="17">
        <v>0.23656453096560601</v>
      </c>
      <c r="AT651" s="17">
        <v>0.26092147002888399</v>
      </c>
      <c r="AU651" s="17">
        <v>0.248284651788889</v>
      </c>
      <c r="AV651" s="17">
        <v>0.26731748841997699</v>
      </c>
      <c r="AW651" s="17"/>
      <c r="AX651" s="17">
        <v>0.24006662791821001</v>
      </c>
      <c r="AY651" s="17">
        <v>0.230244319753345</v>
      </c>
      <c r="AZ651" s="17">
        <v>0.23943523698336</v>
      </c>
      <c r="BA651" s="17">
        <v>0.26480180975184903</v>
      </c>
      <c r="BB651" s="17">
        <v>0.223194889658205</v>
      </c>
      <c r="BC651" s="17">
        <v>0.246640568049461</v>
      </c>
      <c r="BD651" s="17"/>
      <c r="BE651" s="17">
        <v>0.24773755048265</v>
      </c>
      <c r="BF651" s="17">
        <v>0.26285403578238797</v>
      </c>
      <c r="BG651" s="17">
        <v>0.20915339486748399</v>
      </c>
      <c r="BH651" s="17"/>
      <c r="BI651" s="17">
        <v>0.23005625241626201</v>
      </c>
      <c r="BJ651" s="17">
        <v>0.24212689303826601</v>
      </c>
      <c r="BK651" s="17"/>
      <c r="BL651" s="17">
        <v>0.23593236209194801</v>
      </c>
      <c r="BM651" s="17">
        <v>0.25039940041196301</v>
      </c>
      <c r="BN651" s="17">
        <v>0.24978775724555699</v>
      </c>
      <c r="BO651" s="17">
        <v>0.259999375703164</v>
      </c>
      <c r="BP651" s="17">
        <v>0.227112904874963</v>
      </c>
      <c r="BQ651" s="17"/>
      <c r="BR651" s="17">
        <v>0.23775908367506399</v>
      </c>
      <c r="BS651" s="17">
        <v>0.27960928788649098</v>
      </c>
      <c r="BT651" s="17">
        <v>0.23361941939742301</v>
      </c>
      <c r="BU651" s="17">
        <v>0.24369960830768</v>
      </c>
      <c r="BV651" s="17"/>
      <c r="BW651" s="17">
        <v>0.24813668839867101</v>
      </c>
      <c r="BX651" s="17">
        <v>0.267916642721164</v>
      </c>
      <c r="BY651" s="17">
        <v>0.22254812937233601</v>
      </c>
      <c r="BZ651" s="17">
        <v>0.23785788354988499</v>
      </c>
      <c r="CA651" s="17">
        <v>0.229219811923592</v>
      </c>
      <c r="CB651" s="17"/>
      <c r="CC651" s="17">
        <v>0.221832013088895</v>
      </c>
      <c r="CD651" s="17">
        <v>0.257226308389781</v>
      </c>
      <c r="CE651" s="17">
        <v>0.24884210959330799</v>
      </c>
      <c r="CF651" s="17">
        <v>0.19444858815378099</v>
      </c>
      <c r="CG651" s="17">
        <v>0.241721054434715</v>
      </c>
      <c r="CH651" s="17">
        <v>0.242845008953403</v>
      </c>
      <c r="CI651" s="17">
        <v>0.23858709109585699</v>
      </c>
      <c r="CJ651" s="17">
        <v>0.26026308087989197</v>
      </c>
      <c r="CK651" s="17">
        <v>0.26132773480034299</v>
      </c>
      <c r="CL651" s="17">
        <v>0.24502175701788001</v>
      </c>
    </row>
    <row r="652" spans="2:90" x14ac:dyDescent="0.25">
      <c r="B652" t="s">
        <v>333</v>
      </c>
      <c r="C652" s="17">
        <v>0.348466512397832</v>
      </c>
      <c r="D652" s="17">
        <v>0.37052298876735301</v>
      </c>
      <c r="E652" s="17">
        <v>0.32828311126250198</v>
      </c>
      <c r="F652" s="17"/>
      <c r="G652" s="17">
        <v>0.31031366611225603</v>
      </c>
      <c r="H652" s="17">
        <v>0.34282519169028403</v>
      </c>
      <c r="I652" s="17">
        <v>0.33899494990205398</v>
      </c>
      <c r="J652" s="17">
        <v>0.33667348296286898</v>
      </c>
      <c r="K652" s="17">
        <v>0.358350806726009</v>
      </c>
      <c r="L652" s="17">
        <v>0.377964563937982</v>
      </c>
      <c r="M652" s="17"/>
      <c r="N652" s="17">
        <v>0.35829455933816501</v>
      </c>
      <c r="O652" s="17">
        <v>0.34113293995694799</v>
      </c>
      <c r="P652" s="17">
        <v>0.35180120615089</v>
      </c>
      <c r="Q652" s="17">
        <v>0.34132008383665602</v>
      </c>
      <c r="R652" s="17"/>
      <c r="S652" s="17">
        <v>0.36784817613533599</v>
      </c>
      <c r="T652" s="17">
        <v>0.32066301125887298</v>
      </c>
      <c r="U652" s="17">
        <v>0.336244870698236</v>
      </c>
      <c r="V652" s="17">
        <v>0.29113953610478499</v>
      </c>
      <c r="W652" s="17">
        <v>0.33073363611802797</v>
      </c>
      <c r="X652" s="17">
        <v>0.31223139397420702</v>
      </c>
      <c r="Y652" s="17">
        <v>0.37112163111306001</v>
      </c>
      <c r="Z652" s="17">
        <v>0.45505359403544299</v>
      </c>
      <c r="AA652" s="17">
        <v>0.40257694187204701</v>
      </c>
      <c r="AB652" s="17"/>
      <c r="AC652" s="17">
        <v>0.338167392134467</v>
      </c>
      <c r="AD652" s="17">
        <v>0.34852351150697303</v>
      </c>
      <c r="AE652" s="17">
        <v>0.37473036073041099</v>
      </c>
      <c r="AF652" s="17"/>
      <c r="AG652" s="17">
        <v>0.351633434877623</v>
      </c>
      <c r="AH652" s="17">
        <v>0.38263642793262798</v>
      </c>
      <c r="AI652" s="17">
        <v>0.33861113216621203</v>
      </c>
      <c r="AJ652" s="17">
        <v>0.34429665285452399</v>
      </c>
      <c r="AK652" s="17"/>
      <c r="AL652" s="17">
        <v>0.35479089346541398</v>
      </c>
      <c r="AM652" s="17">
        <v>0.33198385696723298</v>
      </c>
      <c r="AN652" s="17">
        <v>0.35559586244706398</v>
      </c>
      <c r="AO652" s="17">
        <v>0.35596896356906899</v>
      </c>
      <c r="AP652" s="17">
        <v>0.31222527458714799</v>
      </c>
      <c r="AQ652" s="17"/>
      <c r="AR652" s="17">
        <v>0.35786426705929703</v>
      </c>
      <c r="AS652" s="17">
        <v>0.35296458031968098</v>
      </c>
      <c r="AT652" s="17">
        <v>0.34337108029827701</v>
      </c>
      <c r="AU652" s="17">
        <v>0.34133952406627799</v>
      </c>
      <c r="AV652" s="17">
        <v>0.39308063487165601</v>
      </c>
      <c r="AW652" s="17"/>
      <c r="AX652" s="17">
        <v>0.36965507060837399</v>
      </c>
      <c r="AY652" s="17">
        <v>0.39319457294093302</v>
      </c>
      <c r="AZ652" s="17">
        <v>0.31829807190133802</v>
      </c>
      <c r="BA652" s="17">
        <v>0.27566976253756598</v>
      </c>
      <c r="BB652" s="17">
        <v>0.34130671841198001</v>
      </c>
      <c r="BC652" s="17">
        <v>0.32775897420300099</v>
      </c>
      <c r="BD652" s="17"/>
      <c r="BE652" s="17">
        <v>0.33777954194752602</v>
      </c>
      <c r="BF652" s="17">
        <v>0.338513836486449</v>
      </c>
      <c r="BG652" s="17">
        <v>0.37596142843756403</v>
      </c>
      <c r="BH652" s="17"/>
      <c r="BI652" s="17">
        <v>0.304514507529347</v>
      </c>
      <c r="BJ652" s="17">
        <v>0.35962492856292999</v>
      </c>
      <c r="BK652" s="17"/>
      <c r="BL652" s="17">
        <v>0.35231936729711399</v>
      </c>
      <c r="BM652" s="17">
        <v>0.32262631562795702</v>
      </c>
      <c r="BN652" s="17">
        <v>0.33078341967295299</v>
      </c>
      <c r="BO652" s="17">
        <v>0.28842143304590501</v>
      </c>
      <c r="BP652" s="17">
        <v>0.42110743866778699</v>
      </c>
      <c r="BQ652" s="17"/>
      <c r="BR652" s="17">
        <v>0.34556755890822799</v>
      </c>
      <c r="BS652" s="17">
        <v>0.277703410771521</v>
      </c>
      <c r="BT652" s="17">
        <v>0.45627331798260501</v>
      </c>
      <c r="BU652" s="17">
        <v>0.39016060375324702</v>
      </c>
      <c r="BV652" s="17"/>
      <c r="BW652" s="17">
        <v>0.32537441950232998</v>
      </c>
      <c r="BX652" s="17">
        <v>0.32005753082191402</v>
      </c>
      <c r="BY652" s="17">
        <v>0.340106758008272</v>
      </c>
      <c r="BZ652" s="17">
        <v>0.36106539699529999</v>
      </c>
      <c r="CA652" s="17">
        <v>0.38469169185749502</v>
      </c>
      <c r="CB652" s="17"/>
      <c r="CC652" s="17">
        <v>0.408285965011916</v>
      </c>
      <c r="CD652" s="17">
        <v>0.33120120333291198</v>
      </c>
      <c r="CE652" s="17">
        <v>0.40867153827923097</v>
      </c>
      <c r="CF652" s="17">
        <v>0.34506885716602198</v>
      </c>
      <c r="CG652" s="17">
        <v>0.34800297708195399</v>
      </c>
      <c r="CH652" s="17">
        <v>0.352428690142437</v>
      </c>
      <c r="CI652" s="17">
        <v>0.30848707272120401</v>
      </c>
      <c r="CJ652" s="17">
        <v>0.311043630526391</v>
      </c>
      <c r="CK652" s="17">
        <v>0.32276245432426398</v>
      </c>
      <c r="CL652" s="17">
        <v>0.32230641244957697</v>
      </c>
    </row>
    <row r="653" spans="2:90" x14ac:dyDescent="0.25">
      <c r="B653" t="s">
        <v>163</v>
      </c>
      <c r="C653" s="17">
        <v>8.7308996649860304E-2</v>
      </c>
      <c r="D653" s="17">
        <v>7.6356199417635703E-2</v>
      </c>
      <c r="E653" s="17">
        <v>9.6112657164414805E-2</v>
      </c>
      <c r="F653" s="17"/>
      <c r="G653" s="17">
        <v>0.10856296132542299</v>
      </c>
      <c r="H653" s="17">
        <v>9.4804991981977602E-2</v>
      </c>
      <c r="I653" s="17">
        <v>0.106114140436689</v>
      </c>
      <c r="J653" s="17">
        <v>9.0454115009741404E-2</v>
      </c>
      <c r="K653" s="17">
        <v>7.950182475749E-2</v>
      </c>
      <c r="L653" s="17">
        <v>6.2284086094221203E-2</v>
      </c>
      <c r="M653" s="17"/>
      <c r="N653" s="17">
        <v>4.6704686019495602E-2</v>
      </c>
      <c r="O653" s="17">
        <v>8.9591424686909699E-2</v>
      </c>
      <c r="P653" s="17">
        <v>8.2107720393914896E-2</v>
      </c>
      <c r="Q653" s="17">
        <v>0.13375891225346401</v>
      </c>
      <c r="R653" s="17"/>
      <c r="S653" s="17">
        <v>8.4798807448095398E-2</v>
      </c>
      <c r="T653" s="17">
        <v>7.7462948103817694E-2</v>
      </c>
      <c r="U653" s="17">
        <v>7.2461987388374893E-2</v>
      </c>
      <c r="V653" s="17">
        <v>7.6178626754742407E-2</v>
      </c>
      <c r="W653" s="17">
        <v>7.9969286803057593E-2</v>
      </c>
      <c r="X653" s="17">
        <v>0.128415322926098</v>
      </c>
      <c r="Y653" s="17">
        <v>9.6553508610548497E-2</v>
      </c>
      <c r="Z653" s="17">
        <v>8.8711272819779793E-2</v>
      </c>
      <c r="AA653" s="17">
        <v>8.7999248206382497E-2</v>
      </c>
      <c r="AB653" s="17"/>
      <c r="AC653" s="17">
        <v>7.2385065287114803E-2</v>
      </c>
      <c r="AD653" s="17">
        <v>6.1217122761039099E-2</v>
      </c>
      <c r="AE653" s="17">
        <v>0.145532851831539</v>
      </c>
      <c r="AF653" s="17"/>
      <c r="AG653" s="17">
        <v>4.7625367219065497E-2</v>
      </c>
      <c r="AH653" s="17">
        <v>7.7424588798651897E-2</v>
      </c>
      <c r="AI653" s="17">
        <v>9.4338270851859196E-2</v>
      </c>
      <c r="AJ653" s="17">
        <v>6.4599585808507096E-2</v>
      </c>
      <c r="AK653" s="17"/>
      <c r="AL653" s="17">
        <v>0.110914336661091</v>
      </c>
      <c r="AM653" s="17">
        <v>9.9337510682177804E-2</v>
      </c>
      <c r="AN653" s="17">
        <v>6.9031083250285896E-2</v>
      </c>
      <c r="AO653" s="17">
        <v>3.5216539958819397E-2</v>
      </c>
      <c r="AP653" s="17">
        <v>0.12383811078775001</v>
      </c>
      <c r="AQ653" s="17"/>
      <c r="AR653" s="17">
        <v>0.181339714492493</v>
      </c>
      <c r="AS653" s="17">
        <v>8.3099355794089003E-2</v>
      </c>
      <c r="AT653" s="17">
        <v>6.7935996246677205E-2</v>
      </c>
      <c r="AU653" s="17">
        <v>6.3969460587725305E-2</v>
      </c>
      <c r="AV653" s="17">
        <v>4.1750336179234702E-2</v>
      </c>
      <c r="AW653" s="17"/>
      <c r="AX653" s="17">
        <v>9.7395686290492403E-2</v>
      </c>
      <c r="AY653" s="17">
        <v>8.0606650921671699E-2</v>
      </c>
      <c r="AZ653" s="17">
        <v>9.5733436308089101E-2</v>
      </c>
      <c r="BA653" s="17">
        <v>9.3441888818120197E-2</v>
      </c>
      <c r="BB653" s="17">
        <v>5.65378232711631E-2</v>
      </c>
      <c r="BC653" s="17">
        <v>0.103031663066124</v>
      </c>
      <c r="BD653" s="17"/>
      <c r="BE653" s="17">
        <v>9.4812306698343798E-2</v>
      </c>
      <c r="BF653" s="17">
        <v>8.2747250446334894E-2</v>
      </c>
      <c r="BG653" s="17">
        <v>7.4819359653744699E-2</v>
      </c>
      <c r="BH653" s="17"/>
      <c r="BI653" s="17">
        <v>9.6884875567235504E-2</v>
      </c>
      <c r="BJ653" s="17">
        <v>8.4877898400158497E-2</v>
      </c>
      <c r="BK653" s="17"/>
      <c r="BL653" s="17">
        <v>6.0857968892228997E-2</v>
      </c>
      <c r="BM653" s="17">
        <v>7.5072190467366504E-2</v>
      </c>
      <c r="BN653" s="17">
        <v>0.13932718135038499</v>
      </c>
      <c r="BO653" s="17">
        <v>0.11095640322417499</v>
      </c>
      <c r="BP653" s="17">
        <v>0.102598827700072</v>
      </c>
      <c r="BQ653" s="17"/>
      <c r="BR653" s="17">
        <v>8.0188306835768303E-2</v>
      </c>
      <c r="BS653" s="17">
        <v>0.129615229035656</v>
      </c>
      <c r="BT653" s="17">
        <v>0.10988042550414499</v>
      </c>
      <c r="BU653" s="17">
        <v>0.104088942292766</v>
      </c>
      <c r="BV653" s="17"/>
      <c r="BW653" s="17">
        <v>6.2284899881694201E-2</v>
      </c>
      <c r="BX653" s="17">
        <v>6.1474411214947101E-2</v>
      </c>
      <c r="BY653" s="17">
        <v>9.4439226005606502E-2</v>
      </c>
      <c r="BZ653" s="17">
        <v>9.08097773262104E-2</v>
      </c>
      <c r="CA653" s="17">
        <v>0.11891519575596</v>
      </c>
      <c r="CB653" s="17"/>
      <c r="CC653" s="17">
        <v>0.129995059750632</v>
      </c>
      <c r="CD653" s="17">
        <v>0.116159230296081</v>
      </c>
      <c r="CE653" s="17">
        <v>7.2579841524670105E-2</v>
      </c>
      <c r="CF653" s="17">
        <v>0.108788398203507</v>
      </c>
      <c r="CG653" s="17">
        <v>8.89496250940085E-2</v>
      </c>
      <c r="CH653" s="17">
        <v>9.0873928562992201E-2</v>
      </c>
      <c r="CI653" s="17">
        <v>6.02093555742357E-2</v>
      </c>
      <c r="CJ653" s="17">
        <v>6.37597646767427E-2</v>
      </c>
      <c r="CK653" s="17">
        <v>6.2007126520141703E-2</v>
      </c>
      <c r="CL653" s="17">
        <v>5.6402980697963699E-2</v>
      </c>
    </row>
    <row r="654" spans="2:90" x14ac:dyDescent="0.25"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</row>
    <row r="655" spans="2:90" x14ac:dyDescent="0.25">
      <c r="B655" s="6" t="s">
        <v>358</v>
      </c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</row>
    <row r="656" spans="2:90" x14ac:dyDescent="0.25">
      <c r="B656" s="24" t="s">
        <v>113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</row>
    <row r="657" spans="2:90" x14ac:dyDescent="0.25">
      <c r="B657" t="s">
        <v>330</v>
      </c>
      <c r="C657" s="17">
        <v>0.120339826815328</v>
      </c>
      <c r="D657" s="17">
        <v>0.119538546893207</v>
      </c>
      <c r="E657" s="17">
        <v>0.12016463635254999</v>
      </c>
      <c r="F657" s="17"/>
      <c r="G657" s="17">
        <v>0.117723052503779</v>
      </c>
      <c r="H657" s="17">
        <v>0.14667535297825601</v>
      </c>
      <c r="I657" s="17">
        <v>0.148868525356353</v>
      </c>
      <c r="J657" s="17">
        <v>0.133746241876053</v>
      </c>
      <c r="K657" s="17">
        <v>0.11447644133542299</v>
      </c>
      <c r="L657" s="17">
        <v>7.6870353332574998E-2</v>
      </c>
      <c r="M657" s="17"/>
      <c r="N657" s="17">
        <v>9.4178239020534502E-2</v>
      </c>
      <c r="O657" s="17">
        <v>0.11703294894176</v>
      </c>
      <c r="P657" s="17">
        <v>0.13076055825702501</v>
      </c>
      <c r="Q657" s="17">
        <v>0.142824329762062</v>
      </c>
      <c r="R657" s="17"/>
      <c r="S657" s="17">
        <v>0.17755630331976099</v>
      </c>
      <c r="T657" s="17">
        <v>0.117319337834301</v>
      </c>
      <c r="U657" s="17">
        <v>0.15352964109039</v>
      </c>
      <c r="V657" s="17">
        <v>9.2514796771002897E-2</v>
      </c>
      <c r="W657" s="17">
        <v>7.1497502131578197E-2</v>
      </c>
      <c r="X657" s="17">
        <v>8.6506353806867095E-2</v>
      </c>
      <c r="Y657" s="17">
        <v>0.112139893590391</v>
      </c>
      <c r="Z657" s="17">
        <v>9.7004069976490095E-2</v>
      </c>
      <c r="AA657" s="17">
        <v>0.12730057933736599</v>
      </c>
      <c r="AB657" s="17"/>
      <c r="AC657" s="17">
        <v>0.11161809471654301</v>
      </c>
      <c r="AD657" s="17">
        <v>0.13609668482253101</v>
      </c>
      <c r="AE657" s="17">
        <v>0.104174706130755</v>
      </c>
      <c r="AF657" s="17"/>
      <c r="AG657" s="17">
        <v>8.9271194310104898E-2</v>
      </c>
      <c r="AH657" s="17">
        <v>0.14028282679264201</v>
      </c>
      <c r="AI657" s="17">
        <v>0.108991518567131</v>
      </c>
      <c r="AJ657" s="17">
        <v>0.13262431903979299</v>
      </c>
      <c r="AK657" s="17"/>
      <c r="AL657" s="17">
        <v>0.121961640250906</v>
      </c>
      <c r="AM657" s="17">
        <v>0.115123953503697</v>
      </c>
      <c r="AN657" s="17">
        <v>0.12183496311721299</v>
      </c>
      <c r="AO657" s="17">
        <v>0.11414061070874899</v>
      </c>
      <c r="AP657" s="17">
        <v>0.144718947303457</v>
      </c>
      <c r="AQ657" s="17"/>
      <c r="AR657" s="17">
        <v>0.14286494727784099</v>
      </c>
      <c r="AS657" s="17">
        <v>0.129338224452478</v>
      </c>
      <c r="AT657" s="17">
        <v>0.116277669799429</v>
      </c>
      <c r="AU657" s="17">
        <v>0.11981396361890601</v>
      </c>
      <c r="AV657" s="17">
        <v>8.6531805594124503E-2</v>
      </c>
      <c r="AW657" s="17"/>
      <c r="AX657" s="17">
        <v>0.183586027280045</v>
      </c>
      <c r="AY657" s="17">
        <v>0.102947901113061</v>
      </c>
      <c r="AZ657" s="17">
        <v>0.11619225502767599</v>
      </c>
      <c r="BA657" s="17">
        <v>0.108337608180745</v>
      </c>
      <c r="BB657" s="17">
        <v>7.3481121780403905E-2</v>
      </c>
      <c r="BC657" s="17">
        <v>9.3980890200726599E-2</v>
      </c>
      <c r="BD657" s="17"/>
      <c r="BE657" s="17">
        <v>0.112159779838972</v>
      </c>
      <c r="BF657" s="17">
        <v>0.14797412808956301</v>
      </c>
      <c r="BG657" s="17">
        <v>0.103042942987427</v>
      </c>
      <c r="BH657" s="17"/>
      <c r="BI657" s="17">
        <v>0.17400898568550699</v>
      </c>
      <c r="BJ657" s="17">
        <v>0.10671444586408101</v>
      </c>
      <c r="BK657" s="17"/>
      <c r="BL657" s="17">
        <v>6.93017779118619E-2</v>
      </c>
      <c r="BM657" s="17">
        <v>9.8977099701437504E-2</v>
      </c>
      <c r="BN657" s="17">
        <v>0.18261692777476901</v>
      </c>
      <c r="BO657" s="17">
        <v>0.19579515491538099</v>
      </c>
      <c r="BP657" s="17">
        <v>0.19424094518257401</v>
      </c>
      <c r="BQ657" s="17"/>
      <c r="BR657" s="17">
        <v>0.111401990789184</v>
      </c>
      <c r="BS657" s="17">
        <v>0.16406087737844499</v>
      </c>
      <c r="BT657" s="17">
        <v>0.15496162211207801</v>
      </c>
      <c r="BU657" s="17">
        <v>0.17112817748542899</v>
      </c>
      <c r="BV657" s="17"/>
      <c r="BW657" s="17">
        <v>0.10761387163797501</v>
      </c>
      <c r="BX657" s="17">
        <v>8.4489493880783195E-2</v>
      </c>
      <c r="BY657" s="17">
        <v>0.12943921253802501</v>
      </c>
      <c r="BZ657" s="17">
        <v>0.12843639310277999</v>
      </c>
      <c r="CA657" s="17">
        <v>0.14847008771912401</v>
      </c>
      <c r="CB657" s="17"/>
      <c r="CC657" s="17">
        <v>0.16457269762235699</v>
      </c>
      <c r="CD657" s="17">
        <v>0.165626543092349</v>
      </c>
      <c r="CE657" s="17">
        <v>0.15285680593665901</v>
      </c>
      <c r="CF657" s="17">
        <v>0.146600191325826</v>
      </c>
      <c r="CG657" s="17">
        <v>0.12744675218096499</v>
      </c>
      <c r="CH657" s="17">
        <v>9.2860477146695694E-2</v>
      </c>
      <c r="CI657" s="17">
        <v>7.9149766179885603E-2</v>
      </c>
      <c r="CJ657" s="17">
        <v>0.110842964938542</v>
      </c>
      <c r="CK657" s="17">
        <v>7.0774042508208707E-2</v>
      </c>
      <c r="CL657" s="17">
        <v>7.6508868991049001E-2</v>
      </c>
    </row>
    <row r="658" spans="2:90" x14ac:dyDescent="0.25">
      <c r="B658" t="s">
        <v>331</v>
      </c>
      <c r="C658" s="17">
        <v>0.215588954410395</v>
      </c>
      <c r="D658" s="17">
        <v>0.219861247464194</v>
      </c>
      <c r="E658" s="17">
        <v>0.211501829832899</v>
      </c>
      <c r="F658" s="17"/>
      <c r="G658" s="17">
        <v>0.28860868778124898</v>
      </c>
      <c r="H658" s="17">
        <v>0.300779515952251</v>
      </c>
      <c r="I658" s="17">
        <v>0.23342295132222199</v>
      </c>
      <c r="J658" s="17">
        <v>0.184827119395714</v>
      </c>
      <c r="K658" s="17">
        <v>0.18820163639198001</v>
      </c>
      <c r="L658" s="17">
        <v>0.14905530480863</v>
      </c>
      <c r="M658" s="17"/>
      <c r="N658" s="17">
        <v>0.216890279275961</v>
      </c>
      <c r="O658" s="17">
        <v>0.21443494869404101</v>
      </c>
      <c r="P658" s="17">
        <v>0.209757175067987</v>
      </c>
      <c r="Q658" s="17">
        <v>0.22070251489409801</v>
      </c>
      <c r="R658" s="17"/>
      <c r="S658" s="17">
        <v>0.27027177032550198</v>
      </c>
      <c r="T658" s="17">
        <v>0.20665326887466001</v>
      </c>
      <c r="U658" s="17">
        <v>0.220141386378094</v>
      </c>
      <c r="V658" s="17">
        <v>0.18378524844387101</v>
      </c>
      <c r="W658" s="17">
        <v>0.19767667459090801</v>
      </c>
      <c r="X658" s="17">
        <v>0.21578957131131499</v>
      </c>
      <c r="Y658" s="17">
        <v>0.21043075585518101</v>
      </c>
      <c r="Z658" s="17">
        <v>0.15032919618110899</v>
      </c>
      <c r="AA658" s="17">
        <v>0.22406867829095001</v>
      </c>
      <c r="AB658" s="17"/>
      <c r="AC658" s="17">
        <v>0.17694998028405701</v>
      </c>
      <c r="AD658" s="17">
        <v>0.23451141723428501</v>
      </c>
      <c r="AE658" s="17">
        <v>0.247048239391288</v>
      </c>
      <c r="AF658" s="17"/>
      <c r="AG658" s="17">
        <v>0.156880472643151</v>
      </c>
      <c r="AH658" s="17">
        <v>0.28692679454422598</v>
      </c>
      <c r="AI658" s="17">
        <v>0.24984443078320101</v>
      </c>
      <c r="AJ658" s="17">
        <v>0.18296044481868601</v>
      </c>
      <c r="AK658" s="17"/>
      <c r="AL658" s="17">
        <v>0.18885433792578499</v>
      </c>
      <c r="AM658" s="17">
        <v>0.20566777924435301</v>
      </c>
      <c r="AN658" s="17">
        <v>0.245087247925067</v>
      </c>
      <c r="AO658" s="17">
        <v>0.26005547358063702</v>
      </c>
      <c r="AP658" s="17">
        <v>0.15156684785916699</v>
      </c>
      <c r="AQ658" s="17"/>
      <c r="AR658" s="17">
        <v>0.20218311012981999</v>
      </c>
      <c r="AS658" s="17">
        <v>0.21320524953042599</v>
      </c>
      <c r="AT658" s="17">
        <v>0.23453749196870199</v>
      </c>
      <c r="AU658" s="17">
        <v>0.212053974775675</v>
      </c>
      <c r="AV658" s="17">
        <v>0.220613561774717</v>
      </c>
      <c r="AW658" s="17"/>
      <c r="AX658" s="17">
        <v>0.26436638427234599</v>
      </c>
      <c r="AY658" s="17">
        <v>0.20150532270354701</v>
      </c>
      <c r="AZ658" s="17">
        <v>0.24740388501106</v>
      </c>
      <c r="BA658" s="17">
        <v>0.21789513940677899</v>
      </c>
      <c r="BB658" s="17">
        <v>0.14205418009044399</v>
      </c>
      <c r="BC658" s="17">
        <v>0.161269546899037</v>
      </c>
      <c r="BD658" s="17"/>
      <c r="BE658" s="17">
        <v>0.21904297032541101</v>
      </c>
      <c r="BF658" s="17">
        <v>0.27087582120410503</v>
      </c>
      <c r="BG658" s="17">
        <v>0.160117756178141</v>
      </c>
      <c r="BH658" s="17"/>
      <c r="BI658" s="17">
        <v>0.22815769759318499</v>
      </c>
      <c r="BJ658" s="17">
        <v>0.21239803587265199</v>
      </c>
      <c r="BK658" s="17"/>
      <c r="BL658" s="17">
        <v>0.17356276337915899</v>
      </c>
      <c r="BM658" s="17">
        <v>0.21541172910428499</v>
      </c>
      <c r="BN658" s="17">
        <v>0.279992660306146</v>
      </c>
      <c r="BO658" s="17">
        <v>0.25253265378855899</v>
      </c>
      <c r="BP658" s="17">
        <v>0.26365942266346598</v>
      </c>
      <c r="BQ658" s="17"/>
      <c r="BR658" s="17">
        <v>0.205266328723963</v>
      </c>
      <c r="BS658" s="17">
        <v>0.25815191618045402</v>
      </c>
      <c r="BT658" s="17">
        <v>0.29501368040062598</v>
      </c>
      <c r="BU658" s="17">
        <v>0.25188809189053302</v>
      </c>
      <c r="BV658" s="17"/>
      <c r="BW658" s="17">
        <v>0.184977973608559</v>
      </c>
      <c r="BX658" s="17">
        <v>0.21093210330246201</v>
      </c>
      <c r="BY658" s="17">
        <v>0.19996331539713899</v>
      </c>
      <c r="BZ658" s="17">
        <v>0.22747512334916101</v>
      </c>
      <c r="CA658" s="17">
        <v>0.255609993586361</v>
      </c>
      <c r="CB658" s="17"/>
      <c r="CC658" s="17">
        <v>0.25931258761038301</v>
      </c>
      <c r="CD658" s="17">
        <v>0.28409244401892703</v>
      </c>
      <c r="CE658" s="17">
        <v>0.23548160708784599</v>
      </c>
      <c r="CF658" s="17">
        <v>0.23878059879910901</v>
      </c>
      <c r="CG658" s="17">
        <v>0.201117681637597</v>
      </c>
      <c r="CH658" s="17">
        <v>0.21632172737227401</v>
      </c>
      <c r="CI658" s="17">
        <v>0.21486196297606699</v>
      </c>
      <c r="CJ658" s="17">
        <v>0.185266367012178</v>
      </c>
      <c r="CK658" s="17">
        <v>0.14448798949761399</v>
      </c>
      <c r="CL658" s="17">
        <v>0.15773874771419899</v>
      </c>
    </row>
    <row r="659" spans="2:90" x14ac:dyDescent="0.25">
      <c r="B659" t="s">
        <v>332</v>
      </c>
      <c r="C659" s="17">
        <v>0.25975944635383302</v>
      </c>
      <c r="D659" s="17">
        <v>0.274946912115411</v>
      </c>
      <c r="E659" s="17">
        <v>0.24624496186358499</v>
      </c>
      <c r="F659" s="17"/>
      <c r="G659" s="17">
        <v>0.26530917106558799</v>
      </c>
      <c r="H659" s="17">
        <v>0.22565693688902899</v>
      </c>
      <c r="I659" s="17">
        <v>0.26037902092553999</v>
      </c>
      <c r="J659" s="17">
        <v>0.28101744331150103</v>
      </c>
      <c r="K659" s="17">
        <v>0.25388788701590798</v>
      </c>
      <c r="L659" s="17">
        <v>0.27045841494154799</v>
      </c>
      <c r="M659" s="17"/>
      <c r="N659" s="17">
        <v>0.25856227006827998</v>
      </c>
      <c r="O659" s="17">
        <v>0.26591942419595399</v>
      </c>
      <c r="P659" s="17">
        <v>0.25072414164471002</v>
      </c>
      <c r="Q659" s="17">
        <v>0.26085595828792302</v>
      </c>
      <c r="R659" s="17"/>
      <c r="S659" s="17">
        <v>0.240139099479169</v>
      </c>
      <c r="T659" s="17">
        <v>0.25837194179783302</v>
      </c>
      <c r="U659" s="17">
        <v>0.26349997705704098</v>
      </c>
      <c r="V659" s="17">
        <v>0.268689846248505</v>
      </c>
      <c r="W659" s="17">
        <v>0.23571766633266</v>
      </c>
      <c r="X659" s="17">
        <v>0.25104771688725902</v>
      </c>
      <c r="Y659" s="17">
        <v>0.26553615037814898</v>
      </c>
      <c r="Z659" s="17">
        <v>0.29538122067509998</v>
      </c>
      <c r="AA659" s="17">
        <v>0.28005593926067901</v>
      </c>
      <c r="AB659" s="17"/>
      <c r="AC659" s="17">
        <v>0.255639846003683</v>
      </c>
      <c r="AD659" s="17">
        <v>0.27945113668782401</v>
      </c>
      <c r="AE659" s="17">
        <v>0.24385947077933301</v>
      </c>
      <c r="AF659" s="17"/>
      <c r="AG659" s="17">
        <v>0.30084792600385502</v>
      </c>
      <c r="AH659" s="17">
        <v>0.27967941031156501</v>
      </c>
      <c r="AI659" s="17">
        <v>0.26639234146038498</v>
      </c>
      <c r="AJ659" s="17">
        <v>0.24384582415777201</v>
      </c>
      <c r="AK659" s="17"/>
      <c r="AL659" s="17">
        <v>0.24671599723882501</v>
      </c>
      <c r="AM659" s="17">
        <v>0.26339471661378999</v>
      </c>
      <c r="AN659" s="17">
        <v>0.26625567082121399</v>
      </c>
      <c r="AO659" s="17">
        <v>0.27030020302515201</v>
      </c>
      <c r="AP659" s="17">
        <v>0.37888257885822602</v>
      </c>
      <c r="AQ659" s="17"/>
      <c r="AR659" s="17">
        <v>0.244835048601065</v>
      </c>
      <c r="AS659" s="17">
        <v>0.26425963095844301</v>
      </c>
      <c r="AT659" s="17">
        <v>0.26058148870084802</v>
      </c>
      <c r="AU659" s="17">
        <v>0.27122806789888398</v>
      </c>
      <c r="AV659" s="17">
        <v>0.28018152353616799</v>
      </c>
      <c r="AW659" s="17"/>
      <c r="AX659" s="17">
        <v>0.26370792846991098</v>
      </c>
      <c r="AY659" s="17">
        <v>0.25933745958916699</v>
      </c>
      <c r="AZ659" s="17">
        <v>0.26551665732149499</v>
      </c>
      <c r="BA659" s="17">
        <v>0.27214915462621803</v>
      </c>
      <c r="BB659" s="17">
        <v>0.234316191067649</v>
      </c>
      <c r="BC659" s="17">
        <v>0.23950214794515001</v>
      </c>
      <c r="BD659" s="17"/>
      <c r="BE659" s="17">
        <v>0.247449495304089</v>
      </c>
      <c r="BF659" s="17">
        <v>0.26007965697903901</v>
      </c>
      <c r="BG659" s="17">
        <v>0.27829108494454802</v>
      </c>
      <c r="BH659" s="17"/>
      <c r="BI659" s="17">
        <v>0.24787344407474299</v>
      </c>
      <c r="BJ659" s="17">
        <v>0.26277703247683698</v>
      </c>
      <c r="BK659" s="17"/>
      <c r="BL659" s="17">
        <v>0.26853715696052199</v>
      </c>
      <c r="BM659" s="17">
        <v>0.27537869013973598</v>
      </c>
      <c r="BN659" s="17">
        <v>0.216144353871842</v>
      </c>
      <c r="BO659" s="17">
        <v>0.22805772623890999</v>
      </c>
      <c r="BP659" s="17">
        <v>0.27006714085718497</v>
      </c>
      <c r="BQ659" s="17"/>
      <c r="BR659" s="17">
        <v>0.26493777976053901</v>
      </c>
      <c r="BS659" s="17">
        <v>0.24981762417949399</v>
      </c>
      <c r="BT659" s="17">
        <v>0.208611631395621</v>
      </c>
      <c r="BU659" s="17">
        <v>0.26402576206447798</v>
      </c>
      <c r="BV659" s="17"/>
      <c r="BW659" s="17">
        <v>0.26444809306505201</v>
      </c>
      <c r="BX659" s="17">
        <v>0.25378341418587302</v>
      </c>
      <c r="BY659" s="17">
        <v>0.246583505213054</v>
      </c>
      <c r="BZ659" s="17">
        <v>0.287732769803833</v>
      </c>
      <c r="CA659" s="17">
        <v>0.244686924614303</v>
      </c>
      <c r="CB659" s="17"/>
      <c r="CC659" s="17">
        <v>0.26482400235904402</v>
      </c>
      <c r="CD659" s="17">
        <v>0.243878932134486</v>
      </c>
      <c r="CE659" s="17">
        <v>0.24692787787152001</v>
      </c>
      <c r="CF659" s="17">
        <v>0.264454034404982</v>
      </c>
      <c r="CG659" s="17">
        <v>0.25364167396338599</v>
      </c>
      <c r="CH659" s="17">
        <v>0.23437740622679201</v>
      </c>
      <c r="CI659" s="17">
        <v>0.28133846400097601</v>
      </c>
      <c r="CJ659" s="17">
        <v>0.27515894489734399</v>
      </c>
      <c r="CK659" s="17">
        <v>0.250572755128875</v>
      </c>
      <c r="CL659" s="17">
        <v>0.29270167932840602</v>
      </c>
    </row>
    <row r="660" spans="2:90" x14ac:dyDescent="0.25">
      <c r="B660" t="s">
        <v>333</v>
      </c>
      <c r="C660" s="17">
        <v>0.29407119991290598</v>
      </c>
      <c r="D660" s="17">
        <v>0.29497104770566701</v>
      </c>
      <c r="E660" s="17">
        <v>0.29407654625386997</v>
      </c>
      <c r="F660" s="17"/>
      <c r="G660" s="17">
        <v>0.23479594775002499</v>
      </c>
      <c r="H660" s="17">
        <v>0.235088843136423</v>
      </c>
      <c r="I660" s="17">
        <v>0.27161601074851899</v>
      </c>
      <c r="J660" s="17">
        <v>0.265687414569518</v>
      </c>
      <c r="K660" s="17">
        <v>0.33861179006297298</v>
      </c>
      <c r="L660" s="17">
        <v>0.36919262066657499</v>
      </c>
      <c r="M660" s="17"/>
      <c r="N660" s="17">
        <v>0.34796450698659898</v>
      </c>
      <c r="O660" s="17">
        <v>0.27686092312205302</v>
      </c>
      <c r="P660" s="17">
        <v>0.309669930193329</v>
      </c>
      <c r="Q660" s="17">
        <v>0.23997842292076599</v>
      </c>
      <c r="R660" s="17"/>
      <c r="S660" s="17">
        <v>0.210627089286753</v>
      </c>
      <c r="T660" s="17">
        <v>0.30192633262786001</v>
      </c>
      <c r="U660" s="17">
        <v>0.26942355648948102</v>
      </c>
      <c r="V660" s="17">
        <v>0.343784197876221</v>
      </c>
      <c r="W660" s="17">
        <v>0.36146732243423702</v>
      </c>
      <c r="X660" s="17">
        <v>0.29691282610448699</v>
      </c>
      <c r="Y660" s="17">
        <v>0.29363354772250799</v>
      </c>
      <c r="Z660" s="17">
        <v>0.36391661597487501</v>
      </c>
      <c r="AA660" s="17">
        <v>0.28935277759058903</v>
      </c>
      <c r="AB660" s="17"/>
      <c r="AC660" s="17">
        <v>0.339774454833149</v>
      </c>
      <c r="AD660" s="17">
        <v>0.26371196588057799</v>
      </c>
      <c r="AE660" s="17">
        <v>0.26280881093669101</v>
      </c>
      <c r="AF660" s="17"/>
      <c r="AG660" s="17">
        <v>0.36803154850358499</v>
      </c>
      <c r="AH660" s="17">
        <v>0.22640276031192999</v>
      </c>
      <c r="AI660" s="17">
        <v>0.27583469459350102</v>
      </c>
      <c r="AJ660" s="17">
        <v>0.33444235053348298</v>
      </c>
      <c r="AK660" s="17"/>
      <c r="AL660" s="17">
        <v>0.31252915468803499</v>
      </c>
      <c r="AM660" s="17">
        <v>0.307411708285725</v>
      </c>
      <c r="AN660" s="17">
        <v>0.27230936795389299</v>
      </c>
      <c r="AO660" s="17">
        <v>0.298948860415854</v>
      </c>
      <c r="AP660" s="17">
        <v>0.24177982293334199</v>
      </c>
      <c r="AQ660" s="17"/>
      <c r="AR660" s="17">
        <v>0.23383995284236</v>
      </c>
      <c r="AS660" s="17">
        <v>0.28887515764527899</v>
      </c>
      <c r="AT660" s="17">
        <v>0.29156221588642101</v>
      </c>
      <c r="AU660" s="17">
        <v>0.31169413035110199</v>
      </c>
      <c r="AV660" s="17">
        <v>0.34010028231426098</v>
      </c>
      <c r="AW660" s="17"/>
      <c r="AX660" s="17">
        <v>0.20081002199071199</v>
      </c>
      <c r="AY660" s="17">
        <v>0.31528631733592599</v>
      </c>
      <c r="AZ660" s="17">
        <v>0.26642234105373103</v>
      </c>
      <c r="BA660" s="17">
        <v>0.28670354229991502</v>
      </c>
      <c r="BB660" s="17">
        <v>0.44485898980975602</v>
      </c>
      <c r="BC660" s="17">
        <v>0.35265155966270401</v>
      </c>
      <c r="BD660" s="17"/>
      <c r="BE660" s="17">
        <v>0.29020176886772597</v>
      </c>
      <c r="BF660" s="17">
        <v>0.248566965274026</v>
      </c>
      <c r="BG660" s="17">
        <v>0.343399203571844</v>
      </c>
      <c r="BH660" s="17"/>
      <c r="BI660" s="17">
        <v>0.25420416008885999</v>
      </c>
      <c r="BJ660" s="17">
        <v>0.304192536196845</v>
      </c>
      <c r="BK660" s="17"/>
      <c r="BL660" s="17">
        <v>0.37773056026140001</v>
      </c>
      <c r="BM660" s="17">
        <v>0.30744271908750898</v>
      </c>
      <c r="BN660" s="17">
        <v>0.18526788540932099</v>
      </c>
      <c r="BO660" s="17">
        <v>0.212751016034568</v>
      </c>
      <c r="BP660" s="17">
        <v>0.186228723220424</v>
      </c>
      <c r="BQ660" s="17"/>
      <c r="BR660" s="17">
        <v>0.30786383401096301</v>
      </c>
      <c r="BS660" s="17">
        <v>0.189313589689937</v>
      </c>
      <c r="BT660" s="17">
        <v>0.25402602706351002</v>
      </c>
      <c r="BU660" s="17">
        <v>0.24343859743638999</v>
      </c>
      <c r="BV660" s="17"/>
      <c r="BW660" s="17">
        <v>0.32738978577853001</v>
      </c>
      <c r="BX660" s="17">
        <v>0.34893888331992001</v>
      </c>
      <c r="BY660" s="17">
        <v>0.30838305702029101</v>
      </c>
      <c r="BZ660" s="17">
        <v>0.25173468053442999</v>
      </c>
      <c r="CA660" s="17">
        <v>0.23702681014754801</v>
      </c>
      <c r="CB660" s="17"/>
      <c r="CC660" s="17">
        <v>0.21657493976641101</v>
      </c>
      <c r="CD660" s="17">
        <v>0.180215459997279</v>
      </c>
      <c r="CE660" s="17">
        <v>0.245325648383209</v>
      </c>
      <c r="CF660" s="17">
        <v>0.25245394113344599</v>
      </c>
      <c r="CG660" s="17">
        <v>0.30004724335502397</v>
      </c>
      <c r="CH660" s="17">
        <v>0.31681099477718599</v>
      </c>
      <c r="CI660" s="17">
        <v>0.34697639717425699</v>
      </c>
      <c r="CJ660" s="17">
        <v>0.34406105997715303</v>
      </c>
      <c r="CK660" s="17">
        <v>0.44123792336499801</v>
      </c>
      <c r="CL660" s="17">
        <v>0.33333759370347399</v>
      </c>
    </row>
    <row r="661" spans="2:90" x14ac:dyDescent="0.25">
      <c r="B661" t="s">
        <v>163</v>
      </c>
      <c r="C661" s="17">
        <v>0.11024057250753801</v>
      </c>
      <c r="D661" s="17">
        <v>9.0682245821521401E-2</v>
      </c>
      <c r="E661" s="17">
        <v>0.12801202569709599</v>
      </c>
      <c r="F661" s="17"/>
      <c r="G661" s="17">
        <v>9.3563140899358896E-2</v>
      </c>
      <c r="H661" s="17">
        <v>9.1799351044040897E-2</v>
      </c>
      <c r="I661" s="17">
        <v>8.5713491647364901E-2</v>
      </c>
      <c r="J661" s="17">
        <v>0.13472178084721401</v>
      </c>
      <c r="K661" s="17">
        <v>0.104822245193716</v>
      </c>
      <c r="L661" s="17">
        <v>0.134423306250672</v>
      </c>
      <c r="M661" s="17"/>
      <c r="N661" s="17">
        <v>8.2404704648625704E-2</v>
      </c>
      <c r="O661" s="17">
        <v>0.12575175504619199</v>
      </c>
      <c r="P661" s="17">
        <v>9.9088194836949306E-2</v>
      </c>
      <c r="Q661" s="17">
        <v>0.13563877413514999</v>
      </c>
      <c r="R661" s="17"/>
      <c r="S661" s="17">
        <v>0.10140573758881501</v>
      </c>
      <c r="T661" s="17">
        <v>0.115729118865346</v>
      </c>
      <c r="U661" s="17">
        <v>9.3405438984993705E-2</v>
      </c>
      <c r="V661" s="17">
        <v>0.1112259106604</v>
      </c>
      <c r="W661" s="17">
        <v>0.13364083451061701</v>
      </c>
      <c r="X661" s="17">
        <v>0.149743531890072</v>
      </c>
      <c r="Y661" s="17">
        <v>0.118259652453771</v>
      </c>
      <c r="Z661" s="17">
        <v>9.3368897192425901E-2</v>
      </c>
      <c r="AA661" s="17">
        <v>7.9222025520415906E-2</v>
      </c>
      <c r="AB661" s="17"/>
      <c r="AC661" s="17">
        <v>0.116017624162569</v>
      </c>
      <c r="AD661" s="17">
        <v>8.6228795374782105E-2</v>
      </c>
      <c r="AE661" s="17">
        <v>0.14210877276193401</v>
      </c>
      <c r="AF661" s="17"/>
      <c r="AG661" s="17">
        <v>8.4968858539303402E-2</v>
      </c>
      <c r="AH661" s="17">
        <v>6.6708208039637201E-2</v>
      </c>
      <c r="AI661" s="17">
        <v>9.8937014595782094E-2</v>
      </c>
      <c r="AJ661" s="17">
        <v>0.106127061450266</v>
      </c>
      <c r="AK661" s="17"/>
      <c r="AL661" s="17">
        <v>0.12993886989644901</v>
      </c>
      <c r="AM661" s="17">
        <v>0.108401842352435</v>
      </c>
      <c r="AN661" s="17">
        <v>9.4512750182613001E-2</v>
      </c>
      <c r="AO661" s="17">
        <v>5.6554852269607901E-2</v>
      </c>
      <c r="AP661" s="17">
        <v>8.3051803045807407E-2</v>
      </c>
      <c r="AQ661" s="17"/>
      <c r="AR661" s="17">
        <v>0.17627694114891501</v>
      </c>
      <c r="AS661" s="17">
        <v>0.104321737413373</v>
      </c>
      <c r="AT661" s="17">
        <v>9.7041133644600694E-2</v>
      </c>
      <c r="AU661" s="17">
        <v>8.5209863355433194E-2</v>
      </c>
      <c r="AV661" s="17">
        <v>7.2572826780728905E-2</v>
      </c>
      <c r="AW661" s="17"/>
      <c r="AX661" s="17">
        <v>8.7529637986986097E-2</v>
      </c>
      <c r="AY661" s="17">
        <v>0.1209229992583</v>
      </c>
      <c r="AZ661" s="17">
        <v>0.104464861586038</v>
      </c>
      <c r="BA661" s="17">
        <v>0.11491455548634399</v>
      </c>
      <c r="BB661" s="17">
        <v>0.105289517251747</v>
      </c>
      <c r="BC661" s="17">
        <v>0.15259585529238201</v>
      </c>
      <c r="BD661" s="17"/>
      <c r="BE661" s="17">
        <v>0.13114598566380201</v>
      </c>
      <c r="BF661" s="17">
        <v>7.2503428453266405E-2</v>
      </c>
      <c r="BG661" s="17">
        <v>0.11514901231803901</v>
      </c>
      <c r="BH661" s="17"/>
      <c r="BI661" s="17">
        <v>9.5755712557704806E-2</v>
      </c>
      <c r="BJ661" s="17">
        <v>0.113917949589585</v>
      </c>
      <c r="BK661" s="17"/>
      <c r="BL661" s="17">
        <v>0.110867741487057</v>
      </c>
      <c r="BM661" s="17">
        <v>0.102789761967032</v>
      </c>
      <c r="BN661" s="17">
        <v>0.135978172637922</v>
      </c>
      <c r="BO661" s="17">
        <v>0.110863449022581</v>
      </c>
      <c r="BP661" s="17">
        <v>8.5803768076350595E-2</v>
      </c>
      <c r="BQ661" s="17"/>
      <c r="BR661" s="17">
        <v>0.110530066715352</v>
      </c>
      <c r="BS661" s="17">
        <v>0.13865599257166999</v>
      </c>
      <c r="BT661" s="17">
        <v>8.7387039028164401E-2</v>
      </c>
      <c r="BU661" s="17">
        <v>6.9519371123170706E-2</v>
      </c>
      <c r="BV661" s="17"/>
      <c r="BW661" s="17">
        <v>0.115570275909885</v>
      </c>
      <c r="BX661" s="17">
        <v>0.10185610531096199</v>
      </c>
      <c r="BY661" s="17">
        <v>0.115630909831491</v>
      </c>
      <c r="BZ661" s="17">
        <v>0.104621033209797</v>
      </c>
      <c r="CA661" s="17">
        <v>0.114206183932664</v>
      </c>
      <c r="CB661" s="17"/>
      <c r="CC661" s="17">
        <v>9.4715772641805002E-2</v>
      </c>
      <c r="CD661" s="17">
        <v>0.12618662075695899</v>
      </c>
      <c r="CE661" s="17">
        <v>0.119408060720766</v>
      </c>
      <c r="CF661" s="17">
        <v>9.7711234336636296E-2</v>
      </c>
      <c r="CG661" s="17">
        <v>0.11774664886302801</v>
      </c>
      <c r="CH661" s="17">
        <v>0.139629394477051</v>
      </c>
      <c r="CI661" s="17">
        <v>7.7673409668815002E-2</v>
      </c>
      <c r="CJ661" s="17">
        <v>8.4670663174783903E-2</v>
      </c>
      <c r="CK661" s="17">
        <v>9.2927289500305002E-2</v>
      </c>
      <c r="CL661" s="17">
        <v>0.139713110262872</v>
      </c>
    </row>
    <row r="662" spans="2:90" x14ac:dyDescent="0.25"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</row>
    <row r="663" spans="2:90" x14ac:dyDescent="0.25">
      <c r="B663" s="6" t="s">
        <v>359</v>
      </c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</row>
    <row r="664" spans="2:90" x14ac:dyDescent="0.25">
      <c r="B664" s="24" t="s">
        <v>113</v>
      </c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</row>
    <row r="665" spans="2:90" x14ac:dyDescent="0.25">
      <c r="B665" t="s">
        <v>330</v>
      </c>
      <c r="C665" s="17">
        <v>9.7226526749969497E-2</v>
      </c>
      <c r="D665" s="17">
        <v>9.1623033129069706E-2</v>
      </c>
      <c r="E665" s="17">
        <v>0.102469703564583</v>
      </c>
      <c r="F665" s="17"/>
      <c r="G665" s="17">
        <v>0.117865503338341</v>
      </c>
      <c r="H665" s="17">
        <v>0.12264968522825601</v>
      </c>
      <c r="I665" s="17">
        <v>9.8730902342923393E-2</v>
      </c>
      <c r="J665" s="17">
        <v>0.108907906059983</v>
      </c>
      <c r="K665" s="17">
        <v>8.4145531827240702E-2</v>
      </c>
      <c r="L665" s="17">
        <v>6.8985691068089605E-2</v>
      </c>
      <c r="M665" s="17"/>
      <c r="N665" s="17">
        <v>8.0670393344685495E-2</v>
      </c>
      <c r="O665" s="17">
        <v>7.8643860386207007E-2</v>
      </c>
      <c r="P665" s="17">
        <v>0.121626497502589</v>
      </c>
      <c r="Q665" s="17">
        <v>0.11348598294723999</v>
      </c>
      <c r="R665" s="17"/>
      <c r="S665" s="17">
        <v>7.8648360934025593E-2</v>
      </c>
      <c r="T665" s="17">
        <v>9.06612359967683E-2</v>
      </c>
      <c r="U665" s="17">
        <v>8.2412858011766302E-2</v>
      </c>
      <c r="V665" s="17">
        <v>0.1069531665578</v>
      </c>
      <c r="W665" s="17">
        <v>0.110297053791874</v>
      </c>
      <c r="X665" s="17">
        <v>0.11971719487967999</v>
      </c>
      <c r="Y665" s="17">
        <v>7.0321962209969405E-2</v>
      </c>
      <c r="Z665" s="17">
        <v>0.136475582245949</v>
      </c>
      <c r="AA665" s="17">
        <v>0.110107549999003</v>
      </c>
      <c r="AB665" s="17"/>
      <c r="AC665" s="17">
        <v>9.5735238605988496E-2</v>
      </c>
      <c r="AD665" s="17">
        <v>9.5477810712876199E-2</v>
      </c>
      <c r="AE665" s="17">
        <v>0.10041040483038099</v>
      </c>
      <c r="AF665" s="17"/>
      <c r="AG665" s="17">
        <v>7.82901417915738E-2</v>
      </c>
      <c r="AH665" s="17">
        <v>0.100910829993083</v>
      </c>
      <c r="AI665" s="17">
        <v>9.9356475305932099E-2</v>
      </c>
      <c r="AJ665" s="17">
        <v>0.12296410426584101</v>
      </c>
      <c r="AK665" s="17"/>
      <c r="AL665" s="17">
        <v>8.9103163875678001E-2</v>
      </c>
      <c r="AM665" s="17">
        <v>0.11142932884111</v>
      </c>
      <c r="AN665" s="17">
        <v>8.4334912509994697E-2</v>
      </c>
      <c r="AO665" s="17">
        <v>0.116229241720888</v>
      </c>
      <c r="AP665" s="17">
        <v>0.13089844148962301</v>
      </c>
      <c r="AQ665" s="17"/>
      <c r="AR665" s="17">
        <v>0.122621057604495</v>
      </c>
      <c r="AS665" s="17">
        <v>9.2009216386796294E-2</v>
      </c>
      <c r="AT665" s="17">
        <v>0.10111349376848799</v>
      </c>
      <c r="AU665" s="17">
        <v>9.6215487495540805E-2</v>
      </c>
      <c r="AV665" s="17">
        <v>6.5322251757587699E-2</v>
      </c>
      <c r="AW665" s="17"/>
      <c r="AX665" s="17">
        <v>0.106197086904408</v>
      </c>
      <c r="AY665" s="17">
        <v>8.6342325028941402E-2</v>
      </c>
      <c r="AZ665" s="17">
        <v>0.108558113511625</v>
      </c>
      <c r="BA665" s="17">
        <v>9.0692553697303502E-2</v>
      </c>
      <c r="BB665" s="17">
        <v>9.3296589355020096E-2</v>
      </c>
      <c r="BC665" s="17">
        <v>0.124606933440044</v>
      </c>
      <c r="BD665" s="17"/>
      <c r="BE665" s="17">
        <v>8.9455974743334901E-2</v>
      </c>
      <c r="BF665" s="17">
        <v>0.12272391985565601</v>
      </c>
      <c r="BG665" s="17">
        <v>8.4360233058091996E-2</v>
      </c>
      <c r="BH665" s="17"/>
      <c r="BI665" s="17">
        <v>0.13207448949749601</v>
      </c>
      <c r="BJ665" s="17">
        <v>8.8379420184381594E-2</v>
      </c>
      <c r="BK665" s="17"/>
      <c r="BL665" s="17">
        <v>7.3543130089646705E-2</v>
      </c>
      <c r="BM665" s="17">
        <v>9.9742726751064506E-2</v>
      </c>
      <c r="BN665" s="17">
        <v>0.136190678425096</v>
      </c>
      <c r="BO665" s="17">
        <v>0.15860989623454699</v>
      </c>
      <c r="BP665" s="17">
        <v>9.3272392473288002E-2</v>
      </c>
      <c r="BQ665" s="17"/>
      <c r="BR665" s="17">
        <v>9.5056363480712294E-2</v>
      </c>
      <c r="BS665" s="17">
        <v>0.11522555939707101</v>
      </c>
      <c r="BT665" s="17">
        <v>8.9427061464584207E-2</v>
      </c>
      <c r="BU665" s="17">
        <v>0.110458300535599</v>
      </c>
      <c r="BV665" s="17"/>
      <c r="BW665" s="17">
        <v>6.94476541148491E-2</v>
      </c>
      <c r="BX665" s="17">
        <v>7.0008362164841006E-2</v>
      </c>
      <c r="BY665" s="17">
        <v>0.10299002546545601</v>
      </c>
      <c r="BZ665" s="17">
        <v>0.10501354508970601</v>
      </c>
      <c r="CA665" s="17">
        <v>0.135082224431429</v>
      </c>
      <c r="CB665" s="17"/>
      <c r="CC665" s="17">
        <v>0.14054978918602901</v>
      </c>
      <c r="CD665" s="17">
        <v>0.13284304087853999</v>
      </c>
      <c r="CE665" s="17">
        <v>9.1123476673089204E-2</v>
      </c>
      <c r="CF665" s="17">
        <v>0.108072890977995</v>
      </c>
      <c r="CG665" s="17">
        <v>9.6327209669316502E-2</v>
      </c>
      <c r="CH665" s="17">
        <v>0.108092929665647</v>
      </c>
      <c r="CI665" s="17">
        <v>7.1019366550114899E-2</v>
      </c>
      <c r="CJ665" s="17">
        <v>8.0558582587445499E-2</v>
      </c>
      <c r="CK665" s="17">
        <v>7.4586683832135195E-2</v>
      </c>
      <c r="CL665" s="17">
        <v>4.9857329042300599E-2</v>
      </c>
    </row>
    <row r="666" spans="2:90" x14ac:dyDescent="0.25">
      <c r="B666" t="s">
        <v>331</v>
      </c>
      <c r="C666" s="17">
        <v>0.23101494053753899</v>
      </c>
      <c r="D666" s="17">
        <v>0.236363846059643</v>
      </c>
      <c r="E666" s="17">
        <v>0.22535769309095299</v>
      </c>
      <c r="F666" s="17"/>
      <c r="G666" s="17">
        <v>0.26917473730297597</v>
      </c>
      <c r="H666" s="17">
        <v>0.296996841697311</v>
      </c>
      <c r="I666" s="17">
        <v>0.25143273114582898</v>
      </c>
      <c r="J666" s="17">
        <v>0.222583447783753</v>
      </c>
      <c r="K666" s="17">
        <v>0.18423926875880001</v>
      </c>
      <c r="L666" s="17">
        <v>0.18948234265147501</v>
      </c>
      <c r="M666" s="17"/>
      <c r="N666" s="17">
        <v>0.23276902311862399</v>
      </c>
      <c r="O666" s="17">
        <v>0.23550400157120399</v>
      </c>
      <c r="P666" s="17">
        <v>0.241966792333557</v>
      </c>
      <c r="Q666" s="17">
        <v>0.21437084284092001</v>
      </c>
      <c r="R666" s="17"/>
      <c r="S666" s="17">
        <v>0.23962615780530799</v>
      </c>
      <c r="T666" s="17">
        <v>0.219098896663073</v>
      </c>
      <c r="U666" s="17">
        <v>0.22639304739549099</v>
      </c>
      <c r="V666" s="17">
        <v>0.238174273610294</v>
      </c>
      <c r="W666" s="17">
        <v>0.25676625317046398</v>
      </c>
      <c r="X666" s="17">
        <v>0.19783439291591401</v>
      </c>
      <c r="Y666" s="17">
        <v>0.23671713169166</v>
      </c>
      <c r="Z666" s="17">
        <v>0.20588376557268501</v>
      </c>
      <c r="AA666" s="17">
        <v>0.24776176210950299</v>
      </c>
      <c r="AB666" s="17"/>
      <c r="AC666" s="17">
        <v>0.20958591204215399</v>
      </c>
      <c r="AD666" s="17">
        <v>0.244006474466158</v>
      </c>
      <c r="AE666" s="17">
        <v>0.23522624240755699</v>
      </c>
      <c r="AF666" s="17"/>
      <c r="AG666" s="17">
        <v>0.19005998304830099</v>
      </c>
      <c r="AH666" s="17">
        <v>0.26806734830574602</v>
      </c>
      <c r="AI666" s="17">
        <v>0.236788158079801</v>
      </c>
      <c r="AJ666" s="17">
        <v>0.213468927801785</v>
      </c>
      <c r="AK666" s="17"/>
      <c r="AL666" s="17">
        <v>0.189405229885513</v>
      </c>
      <c r="AM666" s="17">
        <v>0.249762142252895</v>
      </c>
      <c r="AN666" s="17">
        <v>0.24819760593117801</v>
      </c>
      <c r="AO666" s="17">
        <v>0.25206656630424101</v>
      </c>
      <c r="AP666" s="17">
        <v>0.23593557672024601</v>
      </c>
      <c r="AQ666" s="17"/>
      <c r="AR666" s="17">
        <v>0.188376032506613</v>
      </c>
      <c r="AS666" s="17">
        <v>0.23646603295221</v>
      </c>
      <c r="AT666" s="17">
        <v>0.242705498544833</v>
      </c>
      <c r="AU666" s="17">
        <v>0.24827791244281</v>
      </c>
      <c r="AV666" s="17">
        <v>0.23378912110818201</v>
      </c>
      <c r="AW666" s="17"/>
      <c r="AX666" s="17">
        <v>0.25445931777918801</v>
      </c>
      <c r="AY666" s="17">
        <v>0.204955672538019</v>
      </c>
      <c r="AZ666" s="17">
        <v>0.25717291687522698</v>
      </c>
      <c r="BA666" s="17">
        <v>0.235759492886706</v>
      </c>
      <c r="BB666" s="17">
        <v>0.21451627865860801</v>
      </c>
      <c r="BC666" s="17">
        <v>0.23894745436081299</v>
      </c>
      <c r="BD666" s="17"/>
      <c r="BE666" s="17">
        <v>0.23328247368805799</v>
      </c>
      <c r="BF666" s="17">
        <v>0.268439153250359</v>
      </c>
      <c r="BG666" s="17">
        <v>0.19579623225121001</v>
      </c>
      <c r="BH666" s="17"/>
      <c r="BI666" s="17">
        <v>0.25864702373412302</v>
      </c>
      <c r="BJ666" s="17">
        <v>0.22399978196311901</v>
      </c>
      <c r="BK666" s="17"/>
      <c r="BL666" s="17">
        <v>0.19634824811331</v>
      </c>
      <c r="BM666" s="17">
        <v>0.25743443719140502</v>
      </c>
      <c r="BN666" s="17">
        <v>0.26758572616598097</v>
      </c>
      <c r="BO666" s="17">
        <v>0.28636466934395899</v>
      </c>
      <c r="BP666" s="17">
        <v>0.23383082059027799</v>
      </c>
      <c r="BQ666" s="17"/>
      <c r="BR666" s="17">
        <v>0.229116609832521</v>
      </c>
      <c r="BS666" s="17">
        <v>0.24870294000148799</v>
      </c>
      <c r="BT666" s="17">
        <v>0.23186358141866301</v>
      </c>
      <c r="BU666" s="17">
        <v>0.24841516711221501</v>
      </c>
      <c r="BV666" s="17"/>
      <c r="BW666" s="17">
        <v>0.18185267847307199</v>
      </c>
      <c r="BX666" s="17">
        <v>0.24232540760594301</v>
      </c>
      <c r="BY666" s="17">
        <v>0.229721448007245</v>
      </c>
      <c r="BZ666" s="17">
        <v>0.25968574811573197</v>
      </c>
      <c r="CA666" s="17">
        <v>0.23481250874852699</v>
      </c>
      <c r="CB666" s="17"/>
      <c r="CC666" s="17">
        <v>0.242482559058873</v>
      </c>
      <c r="CD666" s="17">
        <v>0.243218611757092</v>
      </c>
      <c r="CE666" s="17">
        <v>0.27546922774122701</v>
      </c>
      <c r="CF666" s="17">
        <v>0.202025304290468</v>
      </c>
      <c r="CG666" s="17">
        <v>0.27303690578752099</v>
      </c>
      <c r="CH666" s="17">
        <v>0.24726242423240599</v>
      </c>
      <c r="CI666" s="17">
        <v>0.22888132001615</v>
      </c>
      <c r="CJ666" s="17">
        <v>0.23621925004803801</v>
      </c>
      <c r="CK666" s="17">
        <v>0.15703750482888701</v>
      </c>
      <c r="CL666" s="17">
        <v>0.185315443105492</v>
      </c>
    </row>
    <row r="667" spans="2:90" x14ac:dyDescent="0.25">
      <c r="B667" t="s">
        <v>332</v>
      </c>
      <c r="C667" s="17">
        <v>0.28926965637401503</v>
      </c>
      <c r="D667" s="17">
        <v>0.31625087324898499</v>
      </c>
      <c r="E667" s="17">
        <v>0.26444356623763299</v>
      </c>
      <c r="F667" s="17"/>
      <c r="G667" s="17">
        <v>0.28221373420991902</v>
      </c>
      <c r="H667" s="17">
        <v>0.28599670995485199</v>
      </c>
      <c r="I667" s="17">
        <v>0.31249950695262002</v>
      </c>
      <c r="J667" s="17">
        <v>0.28667360288210297</v>
      </c>
      <c r="K667" s="17">
        <v>0.28355614113470001</v>
      </c>
      <c r="L667" s="17">
        <v>0.28434582311234402</v>
      </c>
      <c r="M667" s="17"/>
      <c r="N667" s="17">
        <v>0.30238968984109399</v>
      </c>
      <c r="O667" s="17">
        <v>0.31011503061170997</v>
      </c>
      <c r="P667" s="17">
        <v>0.26740738344037202</v>
      </c>
      <c r="Q667" s="17">
        <v>0.27461601733954299</v>
      </c>
      <c r="R667" s="17"/>
      <c r="S667" s="17">
        <v>0.30695022447249298</v>
      </c>
      <c r="T667" s="17">
        <v>0.28735457336549403</v>
      </c>
      <c r="U667" s="17">
        <v>0.30586674852124801</v>
      </c>
      <c r="V667" s="17">
        <v>0.28188438007740002</v>
      </c>
      <c r="W667" s="17">
        <v>0.25773246261670102</v>
      </c>
      <c r="X667" s="17">
        <v>0.29139707875071302</v>
      </c>
      <c r="Y667" s="17">
        <v>0.29833753737398699</v>
      </c>
      <c r="Z667" s="17">
        <v>0.30485241769534899</v>
      </c>
      <c r="AA667" s="17">
        <v>0.27029427027719299</v>
      </c>
      <c r="AB667" s="17"/>
      <c r="AC667" s="17">
        <v>0.29578954160209597</v>
      </c>
      <c r="AD667" s="17">
        <v>0.299714033367528</v>
      </c>
      <c r="AE667" s="17">
        <v>0.26978797384035602</v>
      </c>
      <c r="AF667" s="17"/>
      <c r="AG667" s="17">
        <v>0.30878340305346402</v>
      </c>
      <c r="AH667" s="17">
        <v>0.29817579950309298</v>
      </c>
      <c r="AI667" s="17">
        <v>0.29933092560809599</v>
      </c>
      <c r="AJ667" s="17">
        <v>0.30669691066928301</v>
      </c>
      <c r="AK667" s="17"/>
      <c r="AL667" s="17">
        <v>0.27557496862566899</v>
      </c>
      <c r="AM667" s="17">
        <v>0.270274746839402</v>
      </c>
      <c r="AN667" s="17">
        <v>0.309952725735545</v>
      </c>
      <c r="AO667" s="17">
        <v>0.32175288236689298</v>
      </c>
      <c r="AP667" s="17">
        <v>0.28360310276235901</v>
      </c>
      <c r="AQ667" s="17"/>
      <c r="AR667" s="17">
        <v>0.21767063422746599</v>
      </c>
      <c r="AS667" s="17">
        <v>0.29591000691023001</v>
      </c>
      <c r="AT667" s="17">
        <v>0.29509898846083099</v>
      </c>
      <c r="AU667" s="17">
        <v>0.31471469071656599</v>
      </c>
      <c r="AV667" s="17">
        <v>0.30863886249212702</v>
      </c>
      <c r="AW667" s="17"/>
      <c r="AX667" s="17">
        <v>0.29201834911490498</v>
      </c>
      <c r="AY667" s="17">
        <v>0.31040966967599998</v>
      </c>
      <c r="AZ667" s="17">
        <v>0.25515673877411499</v>
      </c>
      <c r="BA667" s="17">
        <v>0.29010224506763899</v>
      </c>
      <c r="BB667" s="17">
        <v>0.28655774539455697</v>
      </c>
      <c r="BC667" s="17">
        <v>0.23889361877346699</v>
      </c>
      <c r="BD667" s="17"/>
      <c r="BE667" s="17">
        <v>0.288418175873972</v>
      </c>
      <c r="BF667" s="17">
        <v>0.29885097932196097</v>
      </c>
      <c r="BG667" s="17">
        <v>0.27992088819294197</v>
      </c>
      <c r="BH667" s="17"/>
      <c r="BI667" s="17">
        <v>0.28096625557461802</v>
      </c>
      <c r="BJ667" s="17">
        <v>0.291377701319462</v>
      </c>
      <c r="BK667" s="17"/>
      <c r="BL667" s="17">
        <v>0.29327549405870701</v>
      </c>
      <c r="BM667" s="17">
        <v>0.30412069463994601</v>
      </c>
      <c r="BN667" s="17">
        <v>0.21325028741148699</v>
      </c>
      <c r="BO667" s="17">
        <v>0.264039511059733</v>
      </c>
      <c r="BP667" s="17">
        <v>0.31792786960958302</v>
      </c>
      <c r="BQ667" s="17"/>
      <c r="BR667" s="17">
        <v>0.285201993004294</v>
      </c>
      <c r="BS667" s="17">
        <v>0.339837912873722</v>
      </c>
      <c r="BT667" s="17">
        <v>0.318982558878881</v>
      </c>
      <c r="BU667" s="17">
        <v>0.26801252896815098</v>
      </c>
      <c r="BV667" s="17"/>
      <c r="BW667" s="17">
        <v>0.301326344627938</v>
      </c>
      <c r="BX667" s="17">
        <v>0.29934182218209099</v>
      </c>
      <c r="BY667" s="17">
        <v>0.27748795552567801</v>
      </c>
      <c r="BZ667" s="17">
        <v>0.29532233649975298</v>
      </c>
      <c r="CA667" s="17">
        <v>0.28016351047988602</v>
      </c>
      <c r="CB667" s="17"/>
      <c r="CC667" s="17">
        <v>0.27490169222881899</v>
      </c>
      <c r="CD667" s="17">
        <v>0.31447546110692498</v>
      </c>
      <c r="CE667" s="17">
        <v>0.28718817377310402</v>
      </c>
      <c r="CF667" s="17">
        <v>0.31565067035443201</v>
      </c>
      <c r="CG667" s="17">
        <v>0.27435102438821402</v>
      </c>
      <c r="CH667" s="17">
        <v>0.25584381771207998</v>
      </c>
      <c r="CI667" s="17">
        <v>0.26875280033125398</v>
      </c>
      <c r="CJ667" s="17">
        <v>0.286132231433258</v>
      </c>
      <c r="CK667" s="17">
        <v>0.30893492866432598</v>
      </c>
      <c r="CL667" s="17">
        <v>0.32513708478442899</v>
      </c>
    </row>
    <row r="668" spans="2:90" x14ac:dyDescent="0.25">
      <c r="B668" t="s">
        <v>333</v>
      </c>
      <c r="C668" s="17">
        <v>0.27993918928278499</v>
      </c>
      <c r="D668" s="17">
        <v>0.263611047863055</v>
      </c>
      <c r="E668" s="17">
        <v>0.296427788228315</v>
      </c>
      <c r="F668" s="17"/>
      <c r="G668" s="17">
        <v>0.22668616065501099</v>
      </c>
      <c r="H668" s="17">
        <v>0.21334362281622901</v>
      </c>
      <c r="I668" s="17">
        <v>0.25329004984187398</v>
      </c>
      <c r="J668" s="17">
        <v>0.27758038948485703</v>
      </c>
      <c r="K668" s="17">
        <v>0.33108887756420002</v>
      </c>
      <c r="L668" s="17">
        <v>0.33775510377325302</v>
      </c>
      <c r="M668" s="17"/>
      <c r="N668" s="17">
        <v>0.31377783716035601</v>
      </c>
      <c r="O668" s="17">
        <v>0.28029346232309599</v>
      </c>
      <c r="P668" s="17">
        <v>0.25531197913017101</v>
      </c>
      <c r="Q668" s="17">
        <v>0.26348109046090801</v>
      </c>
      <c r="R668" s="17"/>
      <c r="S668" s="17">
        <v>0.28646119869813003</v>
      </c>
      <c r="T668" s="17">
        <v>0.280134059557683</v>
      </c>
      <c r="U668" s="17">
        <v>0.29286630242439698</v>
      </c>
      <c r="V668" s="17">
        <v>0.27251320335868801</v>
      </c>
      <c r="W668" s="17">
        <v>0.27596487421214699</v>
      </c>
      <c r="X668" s="17">
        <v>0.26581641103675002</v>
      </c>
      <c r="Y668" s="17">
        <v>0.30031587394258402</v>
      </c>
      <c r="Z668" s="17">
        <v>0.26239459841421298</v>
      </c>
      <c r="AA668" s="17">
        <v>0.27318728908615098</v>
      </c>
      <c r="AB668" s="17"/>
      <c r="AC668" s="17">
        <v>0.29471193067694701</v>
      </c>
      <c r="AD668" s="17">
        <v>0.27885055900297301</v>
      </c>
      <c r="AE668" s="17">
        <v>0.26954184256223002</v>
      </c>
      <c r="AF668" s="17"/>
      <c r="AG668" s="17">
        <v>0.33624426272157898</v>
      </c>
      <c r="AH668" s="17">
        <v>0.27032566757316201</v>
      </c>
      <c r="AI668" s="17">
        <v>0.28311601280059301</v>
      </c>
      <c r="AJ668" s="17">
        <v>0.28019949824956403</v>
      </c>
      <c r="AK668" s="17"/>
      <c r="AL668" s="17">
        <v>0.31854601444057801</v>
      </c>
      <c r="AM668" s="17">
        <v>0.251950927871055</v>
      </c>
      <c r="AN668" s="17">
        <v>0.27919977693911302</v>
      </c>
      <c r="AO668" s="17">
        <v>0.26140956224489098</v>
      </c>
      <c r="AP668" s="17">
        <v>0.20883409117874399</v>
      </c>
      <c r="AQ668" s="17"/>
      <c r="AR668" s="17">
        <v>0.288814382855619</v>
      </c>
      <c r="AS668" s="17">
        <v>0.272079613854386</v>
      </c>
      <c r="AT668" s="17">
        <v>0.267538010719997</v>
      </c>
      <c r="AU668" s="17">
        <v>0.280906461804659</v>
      </c>
      <c r="AV668" s="17">
        <v>0.32869103440714798</v>
      </c>
      <c r="AW668" s="17"/>
      <c r="AX668" s="17">
        <v>0.260494175756941</v>
      </c>
      <c r="AY668" s="17">
        <v>0.29442902400702398</v>
      </c>
      <c r="AZ668" s="17">
        <v>0.26361143977596102</v>
      </c>
      <c r="BA668" s="17">
        <v>0.28465430889945698</v>
      </c>
      <c r="BB668" s="17">
        <v>0.30100469397691998</v>
      </c>
      <c r="BC668" s="17">
        <v>0.25952717061814101</v>
      </c>
      <c r="BD668" s="17"/>
      <c r="BE668" s="17">
        <v>0.267157213953993</v>
      </c>
      <c r="BF668" s="17">
        <v>0.25561787864876201</v>
      </c>
      <c r="BG668" s="17">
        <v>0.32288516894161501</v>
      </c>
      <c r="BH668" s="17"/>
      <c r="BI668" s="17">
        <v>0.20421537226453501</v>
      </c>
      <c r="BJ668" s="17">
        <v>0.29916374721655098</v>
      </c>
      <c r="BK668" s="17"/>
      <c r="BL668" s="17">
        <v>0.33345229204196403</v>
      </c>
      <c r="BM668" s="17">
        <v>0.26072258043211399</v>
      </c>
      <c r="BN668" s="17">
        <v>0.27264050980242799</v>
      </c>
      <c r="BO668" s="17">
        <v>0.19061120972554699</v>
      </c>
      <c r="BP668" s="17">
        <v>0.246021770041181</v>
      </c>
      <c r="BQ668" s="17"/>
      <c r="BR668" s="17">
        <v>0.28766018042188601</v>
      </c>
      <c r="BS668" s="17">
        <v>0.180783118074796</v>
      </c>
      <c r="BT668" s="17">
        <v>0.28194317367236998</v>
      </c>
      <c r="BU668" s="17">
        <v>0.30228696194237997</v>
      </c>
      <c r="BV668" s="17"/>
      <c r="BW668" s="17">
        <v>0.35088107436134802</v>
      </c>
      <c r="BX668" s="17">
        <v>0.29620698923706101</v>
      </c>
      <c r="BY668" s="17">
        <v>0.27358639861412998</v>
      </c>
      <c r="BZ668" s="17">
        <v>0.25255592725006598</v>
      </c>
      <c r="CA668" s="17">
        <v>0.23132505743958501</v>
      </c>
      <c r="CB668" s="17"/>
      <c r="CC668" s="17">
        <v>0.23431319567409001</v>
      </c>
      <c r="CD668" s="17">
        <v>0.20799425493340401</v>
      </c>
      <c r="CE668" s="17">
        <v>0.254431012266289</v>
      </c>
      <c r="CF668" s="17">
        <v>0.269334086699897</v>
      </c>
      <c r="CG668" s="17">
        <v>0.239537035556002</v>
      </c>
      <c r="CH668" s="17">
        <v>0.27280065920011198</v>
      </c>
      <c r="CI668" s="17">
        <v>0.33933222853716699</v>
      </c>
      <c r="CJ668" s="17">
        <v>0.32300942501075203</v>
      </c>
      <c r="CK668" s="17">
        <v>0.372822259244315</v>
      </c>
      <c r="CL668" s="17">
        <v>0.31492558560574602</v>
      </c>
    </row>
    <row r="669" spans="2:90" x14ac:dyDescent="0.25">
      <c r="B669" t="s">
        <v>163</v>
      </c>
      <c r="C669" s="17">
        <v>0.10254968705569199</v>
      </c>
      <c r="D669" s="17">
        <v>9.2151199699247205E-2</v>
      </c>
      <c r="E669" s="17">
        <v>0.111301248878516</v>
      </c>
      <c r="F669" s="17"/>
      <c r="G669" s="17">
        <v>0.104059864493753</v>
      </c>
      <c r="H669" s="17">
        <v>8.1013140303351702E-2</v>
      </c>
      <c r="I669" s="17">
        <v>8.4046809716753296E-2</v>
      </c>
      <c r="J669" s="17">
        <v>0.104254653789304</v>
      </c>
      <c r="K669" s="17">
        <v>0.11697018071506</v>
      </c>
      <c r="L669" s="17">
        <v>0.119431039394838</v>
      </c>
      <c r="M669" s="17"/>
      <c r="N669" s="17">
        <v>7.0393056535240098E-2</v>
      </c>
      <c r="O669" s="17">
        <v>9.5443645107782707E-2</v>
      </c>
      <c r="P669" s="17">
        <v>0.113687347593312</v>
      </c>
      <c r="Q669" s="17">
        <v>0.134046066411388</v>
      </c>
      <c r="R669" s="17"/>
      <c r="S669" s="17">
        <v>8.8314058090043807E-2</v>
      </c>
      <c r="T669" s="17">
        <v>0.12275123441698101</v>
      </c>
      <c r="U669" s="17">
        <v>9.2461043647097604E-2</v>
      </c>
      <c r="V669" s="17">
        <v>0.100474976395817</v>
      </c>
      <c r="W669" s="17">
        <v>9.9239356208813204E-2</v>
      </c>
      <c r="X669" s="17">
        <v>0.12523492241694301</v>
      </c>
      <c r="Y669" s="17">
        <v>9.4307494781800394E-2</v>
      </c>
      <c r="Z669" s="17">
        <v>9.0393636071804603E-2</v>
      </c>
      <c r="AA669" s="17">
        <v>9.8649128528150998E-2</v>
      </c>
      <c r="AB669" s="17"/>
      <c r="AC669" s="17">
        <v>0.10417737707281401</v>
      </c>
      <c r="AD669" s="17">
        <v>8.1951122450465194E-2</v>
      </c>
      <c r="AE669" s="17">
        <v>0.12503353635947601</v>
      </c>
      <c r="AF669" s="17"/>
      <c r="AG669" s="17">
        <v>8.6622209385082194E-2</v>
      </c>
      <c r="AH669" s="17">
        <v>6.2520354624916397E-2</v>
      </c>
      <c r="AI669" s="17">
        <v>8.1408428205577907E-2</v>
      </c>
      <c r="AJ669" s="17">
        <v>7.6670559013526596E-2</v>
      </c>
      <c r="AK669" s="17"/>
      <c r="AL669" s="17">
        <v>0.12737062317256201</v>
      </c>
      <c r="AM669" s="17">
        <v>0.116582854195538</v>
      </c>
      <c r="AN669" s="17">
        <v>7.8314978884170106E-2</v>
      </c>
      <c r="AO669" s="17">
        <v>4.8541747363086897E-2</v>
      </c>
      <c r="AP669" s="17">
        <v>0.14072878784902701</v>
      </c>
      <c r="AQ669" s="17"/>
      <c r="AR669" s="17">
        <v>0.18251789280580699</v>
      </c>
      <c r="AS669" s="17">
        <v>0.103535129896378</v>
      </c>
      <c r="AT669" s="17">
        <v>9.3544008505850804E-2</v>
      </c>
      <c r="AU669" s="17">
        <v>5.9885447540423901E-2</v>
      </c>
      <c r="AV669" s="17">
        <v>6.3558730234956007E-2</v>
      </c>
      <c r="AW669" s="17"/>
      <c r="AX669" s="17">
        <v>8.6831070444557498E-2</v>
      </c>
      <c r="AY669" s="17">
        <v>0.10386330875001699</v>
      </c>
      <c r="AZ669" s="17">
        <v>0.115500791063072</v>
      </c>
      <c r="BA669" s="17">
        <v>9.8791399448893993E-2</v>
      </c>
      <c r="BB669" s="17">
        <v>0.104624692614895</v>
      </c>
      <c r="BC669" s="17">
        <v>0.138024822807535</v>
      </c>
      <c r="BD669" s="17"/>
      <c r="BE669" s="17">
        <v>0.12168616174064199</v>
      </c>
      <c r="BF669" s="17">
        <v>5.4368068923261501E-2</v>
      </c>
      <c r="BG669" s="17">
        <v>0.117037477556141</v>
      </c>
      <c r="BH669" s="17"/>
      <c r="BI669" s="17">
        <v>0.124096858929229</v>
      </c>
      <c r="BJ669" s="17">
        <v>9.7079349316486499E-2</v>
      </c>
      <c r="BK669" s="17"/>
      <c r="BL669" s="17">
        <v>0.10338083569637301</v>
      </c>
      <c r="BM669" s="17">
        <v>7.7979560985470403E-2</v>
      </c>
      <c r="BN669" s="17">
        <v>0.11033279819500701</v>
      </c>
      <c r="BO669" s="17">
        <v>0.100374713636215</v>
      </c>
      <c r="BP669" s="17">
        <v>0.10894714728567</v>
      </c>
      <c r="BQ669" s="17"/>
      <c r="BR669" s="17">
        <v>0.10296485326058601</v>
      </c>
      <c r="BS669" s="17">
        <v>0.11545046965292299</v>
      </c>
      <c r="BT669" s="17">
        <v>7.7783624565501405E-2</v>
      </c>
      <c r="BU669" s="17">
        <v>7.0827041441654401E-2</v>
      </c>
      <c r="BV669" s="17"/>
      <c r="BW669" s="17">
        <v>9.6492248422793706E-2</v>
      </c>
      <c r="BX669" s="17">
        <v>9.2117418810064106E-2</v>
      </c>
      <c r="BY669" s="17">
        <v>0.116214172387489</v>
      </c>
      <c r="BZ669" s="17">
        <v>8.7422443044743295E-2</v>
      </c>
      <c r="CA669" s="17">
        <v>0.118616698900574</v>
      </c>
      <c r="CB669" s="17"/>
      <c r="CC669" s="17">
        <v>0.107752763852189</v>
      </c>
      <c r="CD669" s="17">
        <v>0.10146863132404001</v>
      </c>
      <c r="CE669" s="17">
        <v>9.1788109546291394E-2</v>
      </c>
      <c r="CF669" s="17">
        <v>0.104917047677207</v>
      </c>
      <c r="CG669" s="17">
        <v>0.116747824598947</v>
      </c>
      <c r="CH669" s="17">
        <v>0.116000169189755</v>
      </c>
      <c r="CI669" s="17">
        <v>9.20142845653142E-2</v>
      </c>
      <c r="CJ669" s="17">
        <v>7.4080510920507506E-2</v>
      </c>
      <c r="CK669" s="17">
        <v>8.6618623430337799E-2</v>
      </c>
      <c r="CL669" s="17">
        <v>0.12476455746203099</v>
      </c>
    </row>
    <row r="670" spans="2:90" x14ac:dyDescent="0.25"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</row>
    <row r="671" spans="2:90" x14ac:dyDescent="0.25">
      <c r="B671" s="6" t="s">
        <v>360</v>
      </c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</row>
    <row r="672" spans="2:90" x14ac:dyDescent="0.25">
      <c r="B672" s="24" t="s">
        <v>113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</row>
    <row r="673" spans="2:90" x14ac:dyDescent="0.25">
      <c r="B673" t="s">
        <v>330</v>
      </c>
      <c r="C673" s="17">
        <v>0.12860667397094</v>
      </c>
      <c r="D673" s="17">
        <v>0.11742534399549399</v>
      </c>
      <c r="E673" s="17">
        <v>0.13922488510627101</v>
      </c>
      <c r="F673" s="17"/>
      <c r="G673" s="17">
        <v>0.156392921910743</v>
      </c>
      <c r="H673" s="17">
        <v>0.111152683589333</v>
      </c>
      <c r="I673" s="17">
        <v>0.123750796493115</v>
      </c>
      <c r="J673" s="17">
        <v>0.14646257341487501</v>
      </c>
      <c r="K673" s="17">
        <v>0.115265804349622</v>
      </c>
      <c r="L673" s="17">
        <v>0.128558920828684</v>
      </c>
      <c r="M673" s="17"/>
      <c r="N673" s="17">
        <v>0.115561056634483</v>
      </c>
      <c r="O673" s="17">
        <v>0.141097152356398</v>
      </c>
      <c r="P673" s="17">
        <v>0.13205100484346399</v>
      </c>
      <c r="Q673" s="17">
        <v>0.12663767461758599</v>
      </c>
      <c r="R673" s="17"/>
      <c r="S673" s="17">
        <v>7.7462898753920498E-2</v>
      </c>
      <c r="T673" s="17">
        <v>0.111734745957019</v>
      </c>
      <c r="U673" s="17">
        <v>0.17351599678785201</v>
      </c>
      <c r="V673" s="17">
        <v>0.154893767429267</v>
      </c>
      <c r="W673" s="17">
        <v>0.112410134782158</v>
      </c>
      <c r="X673" s="17">
        <v>0.129851563833598</v>
      </c>
      <c r="Y673" s="17">
        <v>0.167037070650253</v>
      </c>
      <c r="Z673" s="17">
        <v>0.16941026452522501</v>
      </c>
      <c r="AA673" s="17">
        <v>0.11962187609724199</v>
      </c>
      <c r="AB673" s="17"/>
      <c r="AC673" s="17">
        <v>0.132039053913865</v>
      </c>
      <c r="AD673" s="17">
        <v>0.138752091401143</v>
      </c>
      <c r="AE673" s="17">
        <v>8.6630339114770596E-2</v>
      </c>
      <c r="AF673" s="17"/>
      <c r="AG673" s="17">
        <v>0.123201354944779</v>
      </c>
      <c r="AH673" s="17">
        <v>0.13037185982753599</v>
      </c>
      <c r="AI673" s="17">
        <v>0.14909967018270501</v>
      </c>
      <c r="AJ673" s="17">
        <v>0.14249931062153101</v>
      </c>
      <c r="AK673" s="17"/>
      <c r="AL673" s="17">
        <v>0.121353386966866</v>
      </c>
      <c r="AM673" s="17">
        <v>0.13316930843674299</v>
      </c>
      <c r="AN673" s="17">
        <v>0.12768789216481899</v>
      </c>
      <c r="AO673" s="17">
        <v>0.13515788481858801</v>
      </c>
      <c r="AP673" s="17">
        <v>0.168110604420321</v>
      </c>
      <c r="AQ673" s="17"/>
      <c r="AR673" s="17">
        <v>0.14787299560469799</v>
      </c>
      <c r="AS673" s="17">
        <v>0.128971324377819</v>
      </c>
      <c r="AT673" s="17">
        <v>0.13738514270880101</v>
      </c>
      <c r="AU673" s="17">
        <v>0.109626792693446</v>
      </c>
      <c r="AV673" s="17">
        <v>0.107401075908482</v>
      </c>
      <c r="AW673" s="17"/>
      <c r="AX673" s="17">
        <v>0.108149283500121</v>
      </c>
      <c r="AY673" s="17">
        <v>9.7293351917940502E-2</v>
      </c>
      <c r="AZ673" s="17">
        <v>8.3005048183577304E-2</v>
      </c>
      <c r="BA673" s="17">
        <v>0.143548733974317</v>
      </c>
      <c r="BB673" s="17">
        <v>0.21563480671568</v>
      </c>
      <c r="BC673" s="17">
        <v>0.26672196876933002</v>
      </c>
      <c r="BD673" s="17"/>
      <c r="BE673" s="17">
        <v>0.13775567828011001</v>
      </c>
      <c r="BF673" s="17">
        <v>0.115639119306539</v>
      </c>
      <c r="BG673" s="17">
        <v>0.127839901188499</v>
      </c>
      <c r="BH673" s="17"/>
      <c r="BI673" s="17">
        <v>0.18719671934045801</v>
      </c>
      <c r="BJ673" s="17">
        <v>0.113731991659604</v>
      </c>
      <c r="BK673" s="17"/>
      <c r="BL673" s="17">
        <v>0.117086711273096</v>
      </c>
      <c r="BM673" s="17">
        <v>0.12464068638998101</v>
      </c>
      <c r="BN673" s="17">
        <v>0.13015049388636399</v>
      </c>
      <c r="BO673" s="17">
        <v>0.16861436411001299</v>
      </c>
      <c r="BP673" s="17">
        <v>0.120081031276287</v>
      </c>
      <c r="BQ673" s="17"/>
      <c r="BR673" s="17">
        <v>0.12933231175773299</v>
      </c>
      <c r="BS673" s="17">
        <v>0.16197510979147001</v>
      </c>
      <c r="BT673" s="17">
        <v>7.1425193700212705E-2</v>
      </c>
      <c r="BU673" s="17">
        <v>0.12526590334457599</v>
      </c>
      <c r="BV673" s="17"/>
      <c r="BW673" s="17">
        <v>7.8698903703630099E-2</v>
      </c>
      <c r="BX673" s="17">
        <v>0.115135238032239</v>
      </c>
      <c r="BY673" s="17">
        <v>0.14221080644071599</v>
      </c>
      <c r="BZ673" s="17">
        <v>0.176319840137033</v>
      </c>
      <c r="CA673" s="17">
        <v>0.13221881632284499</v>
      </c>
      <c r="CB673" s="17"/>
      <c r="CC673" s="17">
        <v>0.112134986747762</v>
      </c>
      <c r="CD673" s="17">
        <v>0.143514577502978</v>
      </c>
      <c r="CE673" s="17">
        <v>0.104272012744663</v>
      </c>
      <c r="CF673" s="17">
        <v>0.16354699622563901</v>
      </c>
      <c r="CG673" s="17">
        <v>0.14460492065283201</v>
      </c>
      <c r="CH673" s="17">
        <v>0.15610139280222701</v>
      </c>
      <c r="CI673" s="17">
        <v>0.12359749737456301</v>
      </c>
      <c r="CJ673" s="17">
        <v>0.14857758603510199</v>
      </c>
      <c r="CK673" s="17">
        <v>0.113119447636421</v>
      </c>
      <c r="CL673" s="17">
        <v>8.0967626128866196E-2</v>
      </c>
    </row>
    <row r="674" spans="2:90" x14ac:dyDescent="0.25">
      <c r="B674" t="s">
        <v>331</v>
      </c>
      <c r="C674" s="17">
        <v>0.215768965605284</v>
      </c>
      <c r="D674" s="17">
        <v>0.222380553981854</v>
      </c>
      <c r="E674" s="17">
        <v>0.21009745271893801</v>
      </c>
      <c r="F674" s="17"/>
      <c r="G674" s="17">
        <v>0.29783648984285999</v>
      </c>
      <c r="H674" s="17">
        <v>0.24763996688606599</v>
      </c>
      <c r="I674" s="17">
        <v>0.21130597994425601</v>
      </c>
      <c r="J674" s="17">
        <v>0.20651552754288499</v>
      </c>
      <c r="K674" s="17">
        <v>0.18062613084240201</v>
      </c>
      <c r="L674" s="17">
        <v>0.18942734924035201</v>
      </c>
      <c r="M674" s="17"/>
      <c r="N674" s="17">
        <v>0.22150187966658699</v>
      </c>
      <c r="O674" s="17">
        <v>0.20392042551888101</v>
      </c>
      <c r="P674" s="17">
        <v>0.22128265477839501</v>
      </c>
      <c r="Q674" s="17">
        <v>0.21763011210906499</v>
      </c>
      <c r="R674" s="17"/>
      <c r="S674" s="17">
        <v>0.181936186811298</v>
      </c>
      <c r="T674" s="17">
        <v>0.22111671262413299</v>
      </c>
      <c r="U674" s="17">
        <v>0.23183620908654501</v>
      </c>
      <c r="V674" s="17">
        <v>0.226723458873276</v>
      </c>
      <c r="W674" s="17">
        <v>0.22971071657490999</v>
      </c>
      <c r="X674" s="17">
        <v>0.20888470731727499</v>
      </c>
      <c r="Y674" s="17">
        <v>0.24180998335476001</v>
      </c>
      <c r="Z674" s="17">
        <v>0.23303707627720399</v>
      </c>
      <c r="AA674" s="17">
        <v>0.19826228497595599</v>
      </c>
      <c r="AB674" s="17"/>
      <c r="AC674" s="17">
        <v>0.19191536856260899</v>
      </c>
      <c r="AD674" s="17">
        <v>0.24684766284270299</v>
      </c>
      <c r="AE674" s="17">
        <v>0.18424218582087301</v>
      </c>
      <c r="AF674" s="17"/>
      <c r="AG674" s="17">
        <v>0.168177938027467</v>
      </c>
      <c r="AH674" s="17">
        <v>0.25096133971489099</v>
      </c>
      <c r="AI674" s="17">
        <v>0.204535928432137</v>
      </c>
      <c r="AJ674" s="17">
        <v>0.20493362575204499</v>
      </c>
      <c r="AK674" s="17"/>
      <c r="AL674" s="17">
        <v>0.19377860427981</v>
      </c>
      <c r="AM674" s="17">
        <v>0.22633355000449801</v>
      </c>
      <c r="AN674" s="17">
        <v>0.21944702257479101</v>
      </c>
      <c r="AO674" s="17">
        <v>0.242837337113327</v>
      </c>
      <c r="AP674" s="17">
        <v>0.25158622327133001</v>
      </c>
      <c r="AQ674" s="17"/>
      <c r="AR674" s="17">
        <v>0.19038725442037799</v>
      </c>
      <c r="AS674" s="17">
        <v>0.22536111871108899</v>
      </c>
      <c r="AT674" s="17">
        <v>0.212088376783657</v>
      </c>
      <c r="AU674" s="17">
        <v>0.23938440933469399</v>
      </c>
      <c r="AV674" s="17">
        <v>0.204854436761084</v>
      </c>
      <c r="AW674" s="17"/>
      <c r="AX674" s="17">
        <v>0.21197418323438</v>
      </c>
      <c r="AY674" s="17">
        <v>0.18714920280883501</v>
      </c>
      <c r="AZ674" s="17">
        <v>0.23289031634972601</v>
      </c>
      <c r="BA674" s="17">
        <v>0.22620673469740499</v>
      </c>
      <c r="BB674" s="17">
        <v>0.256877863158533</v>
      </c>
      <c r="BC674" s="17">
        <v>0.237190509020546</v>
      </c>
      <c r="BD674" s="17"/>
      <c r="BE674" s="17">
        <v>0.21113237556293499</v>
      </c>
      <c r="BF674" s="17">
        <v>0.25168911447014602</v>
      </c>
      <c r="BG674" s="17">
        <v>0.189277951526619</v>
      </c>
      <c r="BH674" s="17"/>
      <c r="BI674" s="17">
        <v>0.22367042945262899</v>
      </c>
      <c r="BJ674" s="17">
        <v>0.213762963326526</v>
      </c>
      <c r="BK674" s="17"/>
      <c r="BL674" s="17">
        <v>0.20812973742350199</v>
      </c>
      <c r="BM674" s="17">
        <v>0.23647299103681399</v>
      </c>
      <c r="BN674" s="17">
        <v>0.24022941254536201</v>
      </c>
      <c r="BO674" s="17">
        <v>0.223805624690779</v>
      </c>
      <c r="BP674" s="17">
        <v>0.192571849172817</v>
      </c>
      <c r="BQ674" s="17"/>
      <c r="BR674" s="17">
        <v>0.21434764384402599</v>
      </c>
      <c r="BS674" s="17">
        <v>0.21035931129872301</v>
      </c>
      <c r="BT674" s="17">
        <v>0.222706809571665</v>
      </c>
      <c r="BU674" s="17">
        <v>0.23719510641685601</v>
      </c>
      <c r="BV674" s="17"/>
      <c r="BW674" s="17">
        <v>0.20719562033830799</v>
      </c>
      <c r="BX674" s="17">
        <v>0.21961331466120201</v>
      </c>
      <c r="BY674" s="17">
        <v>0.201684494235435</v>
      </c>
      <c r="BZ674" s="17">
        <v>0.22790966525307399</v>
      </c>
      <c r="CA674" s="17">
        <v>0.22045507011805399</v>
      </c>
      <c r="CB674" s="17"/>
      <c r="CC674" s="17">
        <v>0.225524167919187</v>
      </c>
      <c r="CD674" s="17">
        <v>0.21916907511277101</v>
      </c>
      <c r="CE674" s="17">
        <v>0.210708898076576</v>
      </c>
      <c r="CF674" s="17">
        <v>0.18746280067668</v>
      </c>
      <c r="CG674" s="17">
        <v>0.22562649642268101</v>
      </c>
      <c r="CH674" s="17">
        <v>0.190202950788151</v>
      </c>
      <c r="CI674" s="17">
        <v>0.22867214498373301</v>
      </c>
      <c r="CJ674" s="17">
        <v>0.22359435525930499</v>
      </c>
      <c r="CK674" s="17">
        <v>0.185056434020302</v>
      </c>
      <c r="CL674" s="17">
        <v>0.26205262612216501</v>
      </c>
    </row>
    <row r="675" spans="2:90" x14ac:dyDescent="0.25">
      <c r="B675" t="s">
        <v>332</v>
      </c>
      <c r="C675" s="17">
        <v>0.26754328019735901</v>
      </c>
      <c r="D675" s="17">
        <v>0.27751435238660099</v>
      </c>
      <c r="E675" s="17">
        <v>0.25771760264861199</v>
      </c>
      <c r="F675" s="17"/>
      <c r="G675" s="17">
        <v>0.22522368280392299</v>
      </c>
      <c r="H675" s="17">
        <v>0.31123066187708798</v>
      </c>
      <c r="I675" s="17">
        <v>0.26600400945008401</v>
      </c>
      <c r="J675" s="17">
        <v>0.27056977683202799</v>
      </c>
      <c r="K675" s="17">
        <v>0.24165354294399599</v>
      </c>
      <c r="L675" s="17">
        <v>0.27120519735550302</v>
      </c>
      <c r="M675" s="17"/>
      <c r="N675" s="17">
        <v>0.28786630551868397</v>
      </c>
      <c r="O675" s="17">
        <v>0.265714394297418</v>
      </c>
      <c r="P675" s="17">
        <v>0.26551238917418701</v>
      </c>
      <c r="Q675" s="17">
        <v>0.25205491006578901</v>
      </c>
      <c r="R675" s="17"/>
      <c r="S675" s="17">
        <v>0.233838673585748</v>
      </c>
      <c r="T675" s="17">
        <v>0.26372863902513199</v>
      </c>
      <c r="U675" s="17">
        <v>0.24684674099651199</v>
      </c>
      <c r="V675" s="17">
        <v>0.27543142907101098</v>
      </c>
      <c r="W675" s="17">
        <v>0.30461409274427698</v>
      </c>
      <c r="X675" s="17">
        <v>0.28200531897716302</v>
      </c>
      <c r="Y675" s="17">
        <v>0.28022698040663702</v>
      </c>
      <c r="Z675" s="17">
        <v>0.28940028134615198</v>
      </c>
      <c r="AA675" s="17">
        <v>0.26853958750681201</v>
      </c>
      <c r="AB675" s="17"/>
      <c r="AC675" s="17">
        <v>0.26942119619388599</v>
      </c>
      <c r="AD675" s="17">
        <v>0.27195201601194102</v>
      </c>
      <c r="AE675" s="17">
        <v>0.26467268803544403</v>
      </c>
      <c r="AF675" s="17"/>
      <c r="AG675" s="17">
        <v>0.289086251193717</v>
      </c>
      <c r="AH675" s="17">
        <v>0.25328489366558798</v>
      </c>
      <c r="AI675" s="17">
        <v>0.30091313109594298</v>
      </c>
      <c r="AJ675" s="17">
        <v>0.27781539851215797</v>
      </c>
      <c r="AK675" s="17"/>
      <c r="AL675" s="17">
        <v>0.24198124756684999</v>
      </c>
      <c r="AM675" s="17">
        <v>0.27259772566454399</v>
      </c>
      <c r="AN675" s="17">
        <v>0.291254318275804</v>
      </c>
      <c r="AO675" s="17">
        <v>0.28099912989028802</v>
      </c>
      <c r="AP675" s="17">
        <v>0.28443737217654602</v>
      </c>
      <c r="AQ675" s="17"/>
      <c r="AR675" s="17">
        <v>0.208006249214297</v>
      </c>
      <c r="AS675" s="17">
        <v>0.25810483669442602</v>
      </c>
      <c r="AT675" s="17">
        <v>0.28881493009220699</v>
      </c>
      <c r="AU675" s="17">
        <v>0.27547032880306099</v>
      </c>
      <c r="AV675" s="17">
        <v>0.30307025554591899</v>
      </c>
      <c r="AW675" s="17"/>
      <c r="AX675" s="17">
        <v>0.25519642401665599</v>
      </c>
      <c r="AY675" s="17">
        <v>0.27024623580252299</v>
      </c>
      <c r="AZ675" s="17">
        <v>0.30628018608504698</v>
      </c>
      <c r="BA675" s="17">
        <v>0.26068381252408002</v>
      </c>
      <c r="BB675" s="17">
        <v>0.236944800945812</v>
      </c>
      <c r="BC675" s="17">
        <v>0.302263508781142</v>
      </c>
      <c r="BD675" s="17"/>
      <c r="BE675" s="17">
        <v>0.26157341302859899</v>
      </c>
      <c r="BF675" s="17">
        <v>0.28561043533678498</v>
      </c>
      <c r="BG675" s="17">
        <v>0.26097127945574999</v>
      </c>
      <c r="BH675" s="17"/>
      <c r="BI675" s="17">
        <v>0.25523573395378502</v>
      </c>
      <c r="BJ675" s="17">
        <v>0.27066788676235898</v>
      </c>
      <c r="BK675" s="17"/>
      <c r="BL675" s="17">
        <v>0.271772835612963</v>
      </c>
      <c r="BM675" s="17">
        <v>0.25876396050904099</v>
      </c>
      <c r="BN675" s="17">
        <v>0.20832392826952401</v>
      </c>
      <c r="BO675" s="17">
        <v>0.28152507209932698</v>
      </c>
      <c r="BP675" s="17">
        <v>0.29726489072631601</v>
      </c>
      <c r="BQ675" s="17"/>
      <c r="BR675" s="17">
        <v>0.27031214585753099</v>
      </c>
      <c r="BS675" s="17">
        <v>0.253543368474274</v>
      </c>
      <c r="BT675" s="17">
        <v>0.27727141930571297</v>
      </c>
      <c r="BU675" s="17">
        <v>0.23137892825919601</v>
      </c>
      <c r="BV675" s="17"/>
      <c r="BW675" s="17">
        <v>0.28218048332844098</v>
      </c>
      <c r="BX675" s="17">
        <v>0.26987921155940497</v>
      </c>
      <c r="BY675" s="17">
        <v>0.27486288626461702</v>
      </c>
      <c r="BZ675" s="17">
        <v>0.24562842211473099</v>
      </c>
      <c r="CA675" s="17">
        <v>0.27085953093246401</v>
      </c>
      <c r="CB675" s="17"/>
      <c r="CC675" s="17">
        <v>0.27364090972681099</v>
      </c>
      <c r="CD675" s="17">
        <v>0.25421612374990499</v>
      </c>
      <c r="CE675" s="17">
        <v>0.29628764858343998</v>
      </c>
      <c r="CF675" s="17">
        <v>0.25065811522315101</v>
      </c>
      <c r="CG675" s="17">
        <v>0.21089893313749999</v>
      </c>
      <c r="CH675" s="17">
        <v>0.26225988397166</v>
      </c>
      <c r="CI675" s="17">
        <v>0.25930040578966501</v>
      </c>
      <c r="CJ675" s="17">
        <v>0.24610868600132699</v>
      </c>
      <c r="CK675" s="17">
        <v>0.28665188895145399</v>
      </c>
      <c r="CL675" s="17">
        <v>0.35794271135082301</v>
      </c>
    </row>
    <row r="676" spans="2:90" x14ac:dyDescent="0.25">
      <c r="B676" t="s">
        <v>333</v>
      </c>
      <c r="C676" s="17">
        <v>0.324265468786261</v>
      </c>
      <c r="D676" s="17">
        <v>0.32413491326502097</v>
      </c>
      <c r="E676" s="17">
        <v>0.32494498988555098</v>
      </c>
      <c r="F676" s="17"/>
      <c r="G676" s="17">
        <v>0.22832879690225999</v>
      </c>
      <c r="H676" s="17">
        <v>0.25568695607125402</v>
      </c>
      <c r="I676" s="17">
        <v>0.33412981031427602</v>
      </c>
      <c r="J676" s="17">
        <v>0.30767861367180599</v>
      </c>
      <c r="K676" s="17">
        <v>0.38416743755342397</v>
      </c>
      <c r="L676" s="17">
        <v>0.38138975118267399</v>
      </c>
      <c r="M676" s="17"/>
      <c r="N676" s="17">
        <v>0.33251600644205698</v>
      </c>
      <c r="O676" s="17">
        <v>0.32764752051825502</v>
      </c>
      <c r="P676" s="17">
        <v>0.323517310698896</v>
      </c>
      <c r="Q676" s="17">
        <v>0.30822525800065798</v>
      </c>
      <c r="R676" s="17"/>
      <c r="S676" s="17">
        <v>0.45284458121586202</v>
      </c>
      <c r="T676" s="17">
        <v>0.32596763151038899</v>
      </c>
      <c r="U676" s="17">
        <v>0.28898343974721002</v>
      </c>
      <c r="V676" s="17">
        <v>0.293998164735923</v>
      </c>
      <c r="W676" s="17">
        <v>0.30395648005258702</v>
      </c>
      <c r="X676" s="17">
        <v>0.28709914657335101</v>
      </c>
      <c r="Y676" s="17">
        <v>0.248086092422206</v>
      </c>
      <c r="Z676" s="17">
        <v>0.27722669048703003</v>
      </c>
      <c r="AA676" s="17">
        <v>0.33875409106611998</v>
      </c>
      <c r="AB676" s="17"/>
      <c r="AC676" s="17">
        <v>0.35154833888141002</v>
      </c>
      <c r="AD676" s="17">
        <v>0.30826958527702802</v>
      </c>
      <c r="AE676" s="17">
        <v>0.33833823409994301</v>
      </c>
      <c r="AF676" s="17"/>
      <c r="AG676" s="17">
        <v>0.38220686603340198</v>
      </c>
      <c r="AH676" s="17">
        <v>0.31440951907277598</v>
      </c>
      <c r="AI676" s="17">
        <v>0.29411758116438402</v>
      </c>
      <c r="AJ676" s="17">
        <v>0.32423188899679301</v>
      </c>
      <c r="AK676" s="17"/>
      <c r="AL676" s="17">
        <v>0.34995986939045298</v>
      </c>
      <c r="AM676" s="17">
        <v>0.30804207992189903</v>
      </c>
      <c r="AN676" s="17">
        <v>0.30799382094826599</v>
      </c>
      <c r="AO676" s="17">
        <v>0.30949293324418897</v>
      </c>
      <c r="AP676" s="17">
        <v>0.22063864137545</v>
      </c>
      <c r="AQ676" s="17"/>
      <c r="AR676" s="17">
        <v>0.32326517215900102</v>
      </c>
      <c r="AS676" s="17">
        <v>0.33296254966031402</v>
      </c>
      <c r="AT676" s="17">
        <v>0.30528044445763203</v>
      </c>
      <c r="AU676" s="17">
        <v>0.32918033825850501</v>
      </c>
      <c r="AV676" s="17">
        <v>0.35093504415593002</v>
      </c>
      <c r="AW676" s="17"/>
      <c r="AX676" s="17">
        <v>0.35975222546069502</v>
      </c>
      <c r="AY676" s="17">
        <v>0.387193300590914</v>
      </c>
      <c r="AZ676" s="17">
        <v>0.30485737091200898</v>
      </c>
      <c r="BA676" s="17">
        <v>0.30390507155801699</v>
      </c>
      <c r="BB676" s="17">
        <v>0.22890008395549399</v>
      </c>
      <c r="BC676" s="17">
        <v>0.128444932608824</v>
      </c>
      <c r="BD676" s="17"/>
      <c r="BE676" s="17">
        <v>0.319223936405857</v>
      </c>
      <c r="BF676" s="17">
        <v>0.29096020430117903</v>
      </c>
      <c r="BG676" s="17">
        <v>0.36499591836381001</v>
      </c>
      <c r="BH676" s="17"/>
      <c r="BI676" s="17">
        <v>0.269852288186546</v>
      </c>
      <c r="BJ676" s="17">
        <v>0.33807973996262702</v>
      </c>
      <c r="BK676" s="17"/>
      <c r="BL676" s="17">
        <v>0.35712450346665098</v>
      </c>
      <c r="BM676" s="17">
        <v>0.31669711194455102</v>
      </c>
      <c r="BN676" s="17">
        <v>0.326362801301814</v>
      </c>
      <c r="BO676" s="17">
        <v>0.25193596990252098</v>
      </c>
      <c r="BP676" s="17">
        <v>0.322681791427607</v>
      </c>
      <c r="BQ676" s="17"/>
      <c r="BR676" s="17">
        <v>0.327391672662313</v>
      </c>
      <c r="BS676" s="17">
        <v>0.28669867739440003</v>
      </c>
      <c r="BT676" s="17">
        <v>0.33632588509781502</v>
      </c>
      <c r="BU676" s="17">
        <v>0.33420405328776198</v>
      </c>
      <c r="BV676" s="17"/>
      <c r="BW676" s="17">
        <v>0.36540888164004498</v>
      </c>
      <c r="BX676" s="17">
        <v>0.35421727192747698</v>
      </c>
      <c r="BY676" s="17">
        <v>0.32101676080617297</v>
      </c>
      <c r="BZ676" s="17">
        <v>0.29723391019909801</v>
      </c>
      <c r="CA676" s="17">
        <v>0.28760841308104301</v>
      </c>
      <c r="CB676" s="17"/>
      <c r="CC676" s="17">
        <v>0.29355933113066701</v>
      </c>
      <c r="CD676" s="17">
        <v>0.30906842079957197</v>
      </c>
      <c r="CE676" s="17">
        <v>0.33534693153379203</v>
      </c>
      <c r="CF676" s="17">
        <v>0.323690893563294</v>
      </c>
      <c r="CG676" s="17">
        <v>0.36059454060190499</v>
      </c>
      <c r="CH676" s="17">
        <v>0.34019764081975501</v>
      </c>
      <c r="CI676" s="17">
        <v>0.328536574755459</v>
      </c>
      <c r="CJ676" s="17">
        <v>0.33849302754226801</v>
      </c>
      <c r="CK676" s="17">
        <v>0.35947950563327902</v>
      </c>
      <c r="CL676" s="17">
        <v>0.25242661378036002</v>
      </c>
    </row>
    <row r="677" spans="2:90" x14ac:dyDescent="0.25">
      <c r="B677" t="s">
        <v>163</v>
      </c>
      <c r="C677" s="17">
        <v>6.3815611440156503E-2</v>
      </c>
      <c r="D677" s="17">
        <v>5.8544836371030598E-2</v>
      </c>
      <c r="E677" s="17">
        <v>6.8015069640627604E-2</v>
      </c>
      <c r="F677" s="17"/>
      <c r="G677" s="17">
        <v>9.2218108540214005E-2</v>
      </c>
      <c r="H677" s="17">
        <v>7.4289731576258497E-2</v>
      </c>
      <c r="I677" s="17">
        <v>6.4809403798269605E-2</v>
      </c>
      <c r="J677" s="17">
        <v>6.8773508538406594E-2</v>
      </c>
      <c r="K677" s="17">
        <v>7.8287084310555796E-2</v>
      </c>
      <c r="L677" s="17">
        <v>2.94187813927878E-2</v>
      </c>
      <c r="M677" s="17"/>
      <c r="N677" s="17">
        <v>4.2554751738189199E-2</v>
      </c>
      <c r="O677" s="17">
        <v>6.1620507309048701E-2</v>
      </c>
      <c r="P677" s="17">
        <v>5.7636640505058297E-2</v>
      </c>
      <c r="Q677" s="17">
        <v>9.5452045206901801E-2</v>
      </c>
      <c r="R677" s="17"/>
      <c r="S677" s="17">
        <v>5.3917659633171897E-2</v>
      </c>
      <c r="T677" s="17">
        <v>7.7452270883326693E-2</v>
      </c>
      <c r="U677" s="17">
        <v>5.8817613381881503E-2</v>
      </c>
      <c r="V677" s="17">
        <v>4.8953179890522697E-2</v>
      </c>
      <c r="W677" s="17">
        <v>4.9308575846067099E-2</v>
      </c>
      <c r="X677" s="17">
        <v>9.2159263298612903E-2</v>
      </c>
      <c r="Y677" s="17">
        <v>6.2839873166143104E-2</v>
      </c>
      <c r="Z677" s="17">
        <v>3.0925687364388801E-2</v>
      </c>
      <c r="AA677" s="17">
        <v>7.4822160353870307E-2</v>
      </c>
      <c r="AB677" s="17"/>
      <c r="AC677" s="17">
        <v>5.5076042448230299E-2</v>
      </c>
      <c r="AD677" s="17">
        <v>3.4178644467185201E-2</v>
      </c>
      <c r="AE677" s="17">
        <v>0.12611655292896901</v>
      </c>
      <c r="AF677" s="17"/>
      <c r="AG677" s="17">
        <v>3.7327589800635302E-2</v>
      </c>
      <c r="AH677" s="17">
        <v>5.0972387719209603E-2</v>
      </c>
      <c r="AI677" s="17">
        <v>5.13336891248308E-2</v>
      </c>
      <c r="AJ677" s="17">
        <v>5.0519776117472298E-2</v>
      </c>
      <c r="AK677" s="17"/>
      <c r="AL677" s="17">
        <v>9.2926891796021094E-2</v>
      </c>
      <c r="AM677" s="17">
        <v>5.9857335972315101E-2</v>
      </c>
      <c r="AN677" s="17">
        <v>5.3616946036321E-2</v>
      </c>
      <c r="AO677" s="17">
        <v>3.1512714933607001E-2</v>
      </c>
      <c r="AP677" s="17">
        <v>7.5227158756354204E-2</v>
      </c>
      <c r="AQ677" s="17"/>
      <c r="AR677" s="17">
        <v>0.13046832860162499</v>
      </c>
      <c r="AS677" s="17">
        <v>5.4600170556352197E-2</v>
      </c>
      <c r="AT677" s="17">
        <v>5.6431105957702503E-2</v>
      </c>
      <c r="AU677" s="17">
        <v>4.6338130910294102E-2</v>
      </c>
      <c r="AV677" s="17">
        <v>3.3739187628585098E-2</v>
      </c>
      <c r="AW677" s="17"/>
      <c r="AX677" s="17">
        <v>6.4927883788148497E-2</v>
      </c>
      <c r="AY677" s="17">
        <v>5.8117908879787801E-2</v>
      </c>
      <c r="AZ677" s="17">
        <v>7.2967078469641095E-2</v>
      </c>
      <c r="BA677" s="17">
        <v>6.5655647246181906E-2</v>
      </c>
      <c r="BB677" s="17">
        <v>6.1642445224480799E-2</v>
      </c>
      <c r="BC677" s="17">
        <v>6.53790808201581E-2</v>
      </c>
      <c r="BD677" s="17"/>
      <c r="BE677" s="17">
        <v>7.0314596722498193E-2</v>
      </c>
      <c r="BF677" s="17">
        <v>5.61011265853502E-2</v>
      </c>
      <c r="BG677" s="17">
        <v>5.6914949465322197E-2</v>
      </c>
      <c r="BH677" s="17"/>
      <c r="BI677" s="17">
        <v>6.4044829066582501E-2</v>
      </c>
      <c r="BJ677" s="17">
        <v>6.3757418288884093E-2</v>
      </c>
      <c r="BK677" s="17"/>
      <c r="BL677" s="17">
        <v>4.5886212223788699E-2</v>
      </c>
      <c r="BM677" s="17">
        <v>6.3425250119613794E-2</v>
      </c>
      <c r="BN677" s="17">
        <v>9.4933363996935805E-2</v>
      </c>
      <c r="BO677" s="17">
        <v>7.4118969197359899E-2</v>
      </c>
      <c r="BP677" s="17">
        <v>6.7400437396972296E-2</v>
      </c>
      <c r="BQ677" s="17"/>
      <c r="BR677" s="17">
        <v>5.8616225878396398E-2</v>
      </c>
      <c r="BS677" s="17">
        <v>8.74235330411334E-2</v>
      </c>
      <c r="BT677" s="17">
        <v>9.2270692324594006E-2</v>
      </c>
      <c r="BU677" s="17">
        <v>7.1956008691609993E-2</v>
      </c>
      <c r="BV677" s="17"/>
      <c r="BW677" s="17">
        <v>6.6516110989575897E-2</v>
      </c>
      <c r="BX677" s="17">
        <v>4.1154963819677197E-2</v>
      </c>
      <c r="BY677" s="17">
        <v>6.02250522530587E-2</v>
      </c>
      <c r="BZ677" s="17">
        <v>5.2908162296064098E-2</v>
      </c>
      <c r="CA677" s="17">
        <v>8.8858169545594598E-2</v>
      </c>
      <c r="CB677" s="17"/>
      <c r="CC677" s="17">
        <v>9.5140604475572502E-2</v>
      </c>
      <c r="CD677" s="17">
        <v>7.4031802834773897E-2</v>
      </c>
      <c r="CE677" s="17">
        <v>5.338450906153E-2</v>
      </c>
      <c r="CF677" s="17">
        <v>7.4641194311236503E-2</v>
      </c>
      <c r="CG677" s="17">
        <v>5.8275109185082302E-2</v>
      </c>
      <c r="CH677" s="17">
        <v>5.1238131618206499E-2</v>
      </c>
      <c r="CI677" s="17">
        <v>5.9893377096580498E-2</v>
      </c>
      <c r="CJ677" s="17">
        <v>4.3226345161997998E-2</v>
      </c>
      <c r="CK677" s="17">
        <v>5.5692723758543602E-2</v>
      </c>
      <c r="CL677" s="17">
        <v>4.6610422617786203E-2</v>
      </c>
    </row>
    <row r="678" spans="2:90" x14ac:dyDescent="0.25"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</row>
    <row r="679" spans="2:90" x14ac:dyDescent="0.25">
      <c r="B679" s="6" t="s">
        <v>361</v>
      </c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</row>
    <row r="680" spans="2:90" x14ac:dyDescent="0.25">
      <c r="B680" s="24" t="s">
        <v>113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</row>
    <row r="681" spans="2:90" x14ac:dyDescent="0.25">
      <c r="B681" t="s">
        <v>330</v>
      </c>
      <c r="C681" s="17">
        <v>0.12605229939322901</v>
      </c>
      <c r="D681" s="17">
        <v>0.11992448938648299</v>
      </c>
      <c r="E681" s="17">
        <v>0.132330841679869</v>
      </c>
      <c r="F681" s="17"/>
      <c r="G681" s="17">
        <v>0.16922650457602301</v>
      </c>
      <c r="H681" s="17">
        <v>0.18334481218304199</v>
      </c>
      <c r="I681" s="17">
        <v>0.14049114523523301</v>
      </c>
      <c r="J681" s="17">
        <v>0.133476753479913</v>
      </c>
      <c r="K681" s="17">
        <v>0.108104825058234</v>
      </c>
      <c r="L681" s="17">
        <v>6.1864583755910703E-2</v>
      </c>
      <c r="M681" s="17"/>
      <c r="N681" s="17">
        <v>8.7931205399418899E-2</v>
      </c>
      <c r="O681" s="17">
        <v>0.116374303292599</v>
      </c>
      <c r="P681" s="17">
        <v>0.15916210011513901</v>
      </c>
      <c r="Q681" s="17">
        <v>0.149113406246978</v>
      </c>
      <c r="R681" s="17"/>
      <c r="S681" s="17">
        <v>0.21099143465474901</v>
      </c>
      <c r="T681" s="17">
        <v>9.4875971070318296E-2</v>
      </c>
      <c r="U681" s="17">
        <v>7.8962056224777102E-2</v>
      </c>
      <c r="V681" s="17">
        <v>8.79238649322171E-2</v>
      </c>
      <c r="W681" s="17">
        <v>8.66748449196343E-2</v>
      </c>
      <c r="X681" s="17">
        <v>0.154989479230489</v>
      </c>
      <c r="Y681" s="17">
        <v>0.121183044885371</v>
      </c>
      <c r="Z681" s="17">
        <v>0.17522646484583501</v>
      </c>
      <c r="AA681" s="17">
        <v>0.120355139542205</v>
      </c>
      <c r="AB681" s="17"/>
      <c r="AC681" s="17">
        <v>0.120335368073511</v>
      </c>
      <c r="AD681" s="17">
        <v>0.115336349082727</v>
      </c>
      <c r="AE681" s="17">
        <v>0.14201299325046601</v>
      </c>
      <c r="AF681" s="17"/>
      <c r="AG681" s="17">
        <v>0.114682539602653</v>
      </c>
      <c r="AH681" s="17">
        <v>0.11674083454416399</v>
      </c>
      <c r="AI681" s="17">
        <v>9.2868223720375495E-2</v>
      </c>
      <c r="AJ681" s="17">
        <v>0.137234085673097</v>
      </c>
      <c r="AK681" s="17"/>
      <c r="AL681" s="17">
        <v>0.12676662318592</v>
      </c>
      <c r="AM681" s="17">
        <v>0.14279342989601701</v>
      </c>
      <c r="AN681" s="17">
        <v>0.111200427411926</v>
      </c>
      <c r="AO681" s="17">
        <v>0.12901509842146699</v>
      </c>
      <c r="AP681" s="17">
        <v>7.9669225218625905E-2</v>
      </c>
      <c r="AQ681" s="17"/>
      <c r="AR681" s="17">
        <v>0.18992605575315</v>
      </c>
      <c r="AS681" s="17">
        <v>0.138460386539734</v>
      </c>
      <c r="AT681" s="17">
        <v>0.12755498707901999</v>
      </c>
      <c r="AU681" s="17">
        <v>9.0430447319298196E-2</v>
      </c>
      <c r="AV681" s="17">
        <v>8.6125638025031495E-2</v>
      </c>
      <c r="AW681" s="17"/>
      <c r="AX681" s="17">
        <v>0.19584774449244099</v>
      </c>
      <c r="AY681" s="17">
        <v>0.100977663698191</v>
      </c>
      <c r="AZ681" s="17">
        <v>0.17379095425303701</v>
      </c>
      <c r="BA681" s="17">
        <v>0.122029209777267</v>
      </c>
      <c r="BB681" s="17">
        <v>3.6986131655897599E-2</v>
      </c>
      <c r="BC681" s="17">
        <v>5.4891254927307002E-2</v>
      </c>
      <c r="BD681" s="17"/>
      <c r="BE681" s="17">
        <v>0.146055552655561</v>
      </c>
      <c r="BF681" s="17">
        <v>0.136950557971461</v>
      </c>
      <c r="BG681" s="17">
        <v>8.9476693180887204E-2</v>
      </c>
      <c r="BH681" s="17"/>
      <c r="BI681" s="17">
        <v>0.16853262920099199</v>
      </c>
      <c r="BJ681" s="17">
        <v>0.115267508113651</v>
      </c>
      <c r="BK681" s="17"/>
      <c r="BL681" s="17">
        <v>7.62041751081243E-2</v>
      </c>
      <c r="BM681" s="17">
        <v>0.12886998537195701</v>
      </c>
      <c r="BN681" s="17">
        <v>0.226808253371972</v>
      </c>
      <c r="BO681" s="17">
        <v>0.17694246058058199</v>
      </c>
      <c r="BP681" s="17">
        <v>0.15370235270094501</v>
      </c>
      <c r="BQ681" s="17"/>
      <c r="BR681" s="17">
        <v>0.120640524705622</v>
      </c>
      <c r="BS681" s="17">
        <v>0.172963169441955</v>
      </c>
      <c r="BT681" s="17">
        <v>0.108264617747037</v>
      </c>
      <c r="BU681" s="17">
        <v>0.16292081030837799</v>
      </c>
      <c r="BV681" s="17"/>
      <c r="BW681" s="17">
        <v>8.9216781507895498E-2</v>
      </c>
      <c r="BX681" s="17">
        <v>9.8961672597049494E-2</v>
      </c>
      <c r="BY681" s="17">
        <v>9.4881764319368594E-2</v>
      </c>
      <c r="BZ681" s="17">
        <v>0.14339499431842001</v>
      </c>
      <c r="CA681" s="17">
        <v>0.19562634209421401</v>
      </c>
      <c r="CB681" s="17"/>
      <c r="CC681" s="17">
        <v>0.236215052768144</v>
      </c>
      <c r="CD681" s="17">
        <v>0.20246394280909899</v>
      </c>
      <c r="CE681" s="17">
        <v>0.169760931641326</v>
      </c>
      <c r="CF681" s="17">
        <v>0.12417371684997799</v>
      </c>
      <c r="CG681" s="17">
        <v>0.12311581940996601</v>
      </c>
      <c r="CH681" s="17">
        <v>9.49530583612197E-2</v>
      </c>
      <c r="CI681" s="17">
        <v>9.4374270156496895E-2</v>
      </c>
      <c r="CJ681" s="17">
        <v>7.7732806417425304E-2</v>
      </c>
      <c r="CK681" s="17">
        <v>6.32852155074594E-2</v>
      </c>
      <c r="CL681" s="17">
        <v>3.5893878440682203E-2</v>
      </c>
    </row>
    <row r="682" spans="2:90" x14ac:dyDescent="0.25">
      <c r="B682" t="s">
        <v>331</v>
      </c>
      <c r="C682" s="17">
        <v>0.25748620171727099</v>
      </c>
      <c r="D682" s="17">
        <v>0.263258255344061</v>
      </c>
      <c r="E682" s="17">
        <v>0.25073211834717002</v>
      </c>
      <c r="F682" s="17"/>
      <c r="G682" s="17">
        <v>0.28338353837949898</v>
      </c>
      <c r="H682" s="17">
        <v>0.31046303458214602</v>
      </c>
      <c r="I682" s="17">
        <v>0.280733548716537</v>
      </c>
      <c r="J682" s="17">
        <v>0.24024398131147301</v>
      </c>
      <c r="K682" s="17">
        <v>0.234148102781773</v>
      </c>
      <c r="L682" s="17">
        <v>0.21930544509620201</v>
      </c>
      <c r="M682" s="17"/>
      <c r="N682" s="17">
        <v>0.253646322618093</v>
      </c>
      <c r="O682" s="17">
        <v>0.26046795622167002</v>
      </c>
      <c r="P682" s="17">
        <v>0.25968606525315602</v>
      </c>
      <c r="Q682" s="17">
        <v>0.257160092708004</v>
      </c>
      <c r="R682" s="17"/>
      <c r="S682" s="17">
        <v>0.31896535382508001</v>
      </c>
      <c r="T682" s="17">
        <v>0.25159400442320501</v>
      </c>
      <c r="U682" s="17">
        <v>0.22198320480588599</v>
      </c>
      <c r="V682" s="17">
        <v>0.21872782820124601</v>
      </c>
      <c r="W682" s="17">
        <v>0.26004596173543099</v>
      </c>
      <c r="X682" s="17">
        <v>0.24908699029039499</v>
      </c>
      <c r="Y682" s="17">
        <v>0.245496189585347</v>
      </c>
      <c r="Z682" s="17">
        <v>0.27577388395036601</v>
      </c>
      <c r="AA682" s="17">
        <v>0.25883360699505698</v>
      </c>
      <c r="AB682" s="17"/>
      <c r="AC682" s="17">
        <v>0.25120542309814398</v>
      </c>
      <c r="AD682" s="17">
        <v>0.26837134064576801</v>
      </c>
      <c r="AE682" s="17">
        <v>0.24802447731152599</v>
      </c>
      <c r="AF682" s="17"/>
      <c r="AG682" s="17">
        <v>0.22439372647688299</v>
      </c>
      <c r="AH682" s="17">
        <v>0.28782415526954003</v>
      </c>
      <c r="AI682" s="17">
        <v>0.221875729952628</v>
      </c>
      <c r="AJ682" s="17">
        <v>0.28083221041723999</v>
      </c>
      <c r="AK682" s="17"/>
      <c r="AL682" s="17">
        <v>0.249816812095666</v>
      </c>
      <c r="AM682" s="17">
        <v>0.27393978744473702</v>
      </c>
      <c r="AN682" s="17">
        <v>0.26246055378571598</v>
      </c>
      <c r="AO682" s="17">
        <v>0.26286838523442502</v>
      </c>
      <c r="AP682" s="17">
        <v>0.31857001965463</v>
      </c>
      <c r="AQ682" s="17"/>
      <c r="AR682" s="17">
        <v>0.23610091895743099</v>
      </c>
      <c r="AS682" s="17">
        <v>0.26428376252352098</v>
      </c>
      <c r="AT682" s="17">
        <v>0.25716155299707999</v>
      </c>
      <c r="AU682" s="17">
        <v>0.27302569142833499</v>
      </c>
      <c r="AV682" s="17">
        <v>0.25628259260865699</v>
      </c>
      <c r="AW682" s="17"/>
      <c r="AX682" s="17">
        <v>0.30700279532513303</v>
      </c>
      <c r="AY682" s="17">
        <v>0.26219810295496199</v>
      </c>
      <c r="AZ682" s="17">
        <v>0.293964319574821</v>
      </c>
      <c r="BA682" s="17">
        <v>0.237530550081054</v>
      </c>
      <c r="BB682" s="17">
        <v>0.14792831950524901</v>
      </c>
      <c r="BC682" s="17">
        <v>0.231505907322305</v>
      </c>
      <c r="BD682" s="17"/>
      <c r="BE682" s="17">
        <v>0.28136998569780203</v>
      </c>
      <c r="BF682" s="17">
        <v>0.27682373114631298</v>
      </c>
      <c r="BG682" s="17">
        <v>0.21189022861126899</v>
      </c>
      <c r="BH682" s="17"/>
      <c r="BI682" s="17">
        <v>0.26402454343549803</v>
      </c>
      <c r="BJ682" s="17">
        <v>0.25582626519924601</v>
      </c>
      <c r="BK682" s="17"/>
      <c r="BL682" s="17">
        <v>0.239466465168027</v>
      </c>
      <c r="BM682" s="17">
        <v>0.27454277871688898</v>
      </c>
      <c r="BN682" s="17">
        <v>0.240576903492566</v>
      </c>
      <c r="BO682" s="17">
        <v>0.28789670071321799</v>
      </c>
      <c r="BP682" s="17">
        <v>0.27362690822556002</v>
      </c>
      <c r="BQ682" s="17"/>
      <c r="BR682" s="17">
        <v>0.253921127680659</v>
      </c>
      <c r="BS682" s="17">
        <v>0.31498277819311798</v>
      </c>
      <c r="BT682" s="17">
        <v>0.26234438223902501</v>
      </c>
      <c r="BU682" s="17">
        <v>0.25532451810741202</v>
      </c>
      <c r="BV682" s="17"/>
      <c r="BW682" s="17">
        <v>0.25356510088516199</v>
      </c>
      <c r="BX682" s="17">
        <v>0.226640618024013</v>
      </c>
      <c r="BY682" s="17">
        <v>0.24012392154470999</v>
      </c>
      <c r="BZ682" s="17">
        <v>0.27770375815357601</v>
      </c>
      <c r="CA682" s="17">
        <v>0.29912195073397801</v>
      </c>
      <c r="CB682" s="17"/>
      <c r="CC682" s="17">
        <v>0.29307901887065102</v>
      </c>
      <c r="CD682" s="17">
        <v>0.35809707795930301</v>
      </c>
      <c r="CE682" s="17">
        <v>0.28894279611229301</v>
      </c>
      <c r="CF682" s="17">
        <v>0.26824558102976498</v>
      </c>
      <c r="CG682" s="17">
        <v>0.24312227115664001</v>
      </c>
      <c r="CH682" s="17">
        <v>0.26180225889013897</v>
      </c>
      <c r="CI682" s="17">
        <v>0.245330868189435</v>
      </c>
      <c r="CJ682" s="17">
        <v>0.219342141356791</v>
      </c>
      <c r="CK682" s="17">
        <v>0.17744121846566099</v>
      </c>
      <c r="CL682" s="17">
        <v>0.211103844328454</v>
      </c>
    </row>
    <row r="683" spans="2:90" x14ac:dyDescent="0.25">
      <c r="B683" t="s">
        <v>332</v>
      </c>
      <c r="C683" s="17">
        <v>0.369746537603517</v>
      </c>
      <c r="D683" s="17">
        <v>0.37299124037017301</v>
      </c>
      <c r="E683" s="17">
        <v>0.36788359076951199</v>
      </c>
      <c r="F683" s="17"/>
      <c r="G683" s="17">
        <v>0.28666522732233402</v>
      </c>
      <c r="H683" s="17">
        <v>0.25306034222236901</v>
      </c>
      <c r="I683" s="17">
        <v>0.349664933732245</v>
      </c>
      <c r="J683" s="17">
        <v>0.40763368893625002</v>
      </c>
      <c r="K683" s="17">
        <v>0.39453990609713702</v>
      </c>
      <c r="L683" s="17">
        <v>0.46193715483183401</v>
      </c>
      <c r="M683" s="17"/>
      <c r="N683" s="17">
        <v>0.41921143428012703</v>
      </c>
      <c r="O683" s="17">
        <v>0.37569781475445901</v>
      </c>
      <c r="P683" s="17">
        <v>0.35563779163506698</v>
      </c>
      <c r="Q683" s="17">
        <v>0.32002695264011699</v>
      </c>
      <c r="R683" s="17"/>
      <c r="S683" s="17">
        <v>0.30379306539211198</v>
      </c>
      <c r="T683" s="17">
        <v>0.387988803331832</v>
      </c>
      <c r="U683" s="17">
        <v>0.41434248495735898</v>
      </c>
      <c r="V683" s="17">
        <v>0.36642387782552699</v>
      </c>
      <c r="W683" s="17">
        <v>0.355037036902148</v>
      </c>
      <c r="X683" s="17">
        <v>0.36916246127052998</v>
      </c>
      <c r="Y683" s="17">
        <v>0.39437000541665801</v>
      </c>
      <c r="Z683" s="17">
        <v>0.32940991387171498</v>
      </c>
      <c r="AA683" s="17">
        <v>0.40076005700906803</v>
      </c>
      <c r="AB683" s="17"/>
      <c r="AC683" s="17">
        <v>0.38391112367496999</v>
      </c>
      <c r="AD683" s="17">
        <v>0.398342147236254</v>
      </c>
      <c r="AE683" s="17">
        <v>0.31629413035862702</v>
      </c>
      <c r="AF683" s="17"/>
      <c r="AG683" s="17">
        <v>0.42020582120106797</v>
      </c>
      <c r="AH683" s="17">
        <v>0.36585876868592798</v>
      </c>
      <c r="AI683" s="17">
        <v>0.40292135047340499</v>
      </c>
      <c r="AJ683" s="17">
        <v>0.36806367753982999</v>
      </c>
      <c r="AK683" s="17"/>
      <c r="AL683" s="17">
        <v>0.346388088924447</v>
      </c>
      <c r="AM683" s="17">
        <v>0.32800476322290201</v>
      </c>
      <c r="AN683" s="17">
        <v>0.40595022521784102</v>
      </c>
      <c r="AO683" s="17">
        <v>0.364970217346059</v>
      </c>
      <c r="AP683" s="17">
        <v>0.356342139082237</v>
      </c>
      <c r="AQ683" s="17"/>
      <c r="AR683" s="17">
        <v>0.25878530829970198</v>
      </c>
      <c r="AS683" s="17">
        <v>0.35679726314369298</v>
      </c>
      <c r="AT683" s="17">
        <v>0.386547768528892</v>
      </c>
      <c r="AU683" s="17">
        <v>0.42412821536849798</v>
      </c>
      <c r="AV683" s="17">
        <v>0.37629836094762198</v>
      </c>
      <c r="AW683" s="17"/>
      <c r="AX683" s="17">
        <v>0.29899825247849099</v>
      </c>
      <c r="AY683" s="17">
        <v>0.39249409837257598</v>
      </c>
      <c r="AZ683" s="17">
        <v>0.31145827470880399</v>
      </c>
      <c r="BA683" s="17">
        <v>0.41363760287715901</v>
      </c>
      <c r="BB683" s="17">
        <v>0.47755787363458901</v>
      </c>
      <c r="BC683" s="17">
        <v>0.30784792937127903</v>
      </c>
      <c r="BD683" s="17"/>
      <c r="BE683" s="17">
        <v>0.32644615554739997</v>
      </c>
      <c r="BF683" s="17">
        <v>0.35865816171751103</v>
      </c>
      <c r="BG683" s="17">
        <v>0.43702208235839102</v>
      </c>
      <c r="BH683" s="17"/>
      <c r="BI683" s="17">
        <v>0.35463650145216602</v>
      </c>
      <c r="BJ683" s="17">
        <v>0.373582632729347</v>
      </c>
      <c r="BK683" s="17"/>
      <c r="BL683" s="17">
        <v>0.43175735412258598</v>
      </c>
      <c r="BM683" s="17">
        <v>0.371917257083547</v>
      </c>
      <c r="BN683" s="17">
        <v>0.26819573696401799</v>
      </c>
      <c r="BO683" s="17">
        <v>0.31627716532299099</v>
      </c>
      <c r="BP683" s="17">
        <v>0.317985975193459</v>
      </c>
      <c r="BQ683" s="17"/>
      <c r="BR683" s="17">
        <v>0.38273195389485198</v>
      </c>
      <c r="BS683" s="17">
        <v>0.28142383474921001</v>
      </c>
      <c r="BT683" s="17">
        <v>0.31861189270088203</v>
      </c>
      <c r="BU683" s="17">
        <v>0.34634468935596602</v>
      </c>
      <c r="BV683" s="17"/>
      <c r="BW683" s="17">
        <v>0.39665773705243301</v>
      </c>
      <c r="BX683" s="17">
        <v>0.43233874127692601</v>
      </c>
      <c r="BY683" s="17">
        <v>0.39717463000460401</v>
      </c>
      <c r="BZ683" s="17">
        <v>0.314307460966264</v>
      </c>
      <c r="CA683" s="17">
        <v>0.31636332231847902</v>
      </c>
      <c r="CB683" s="17"/>
      <c r="CC683" s="17">
        <v>0.30246828899782202</v>
      </c>
      <c r="CD683" s="17">
        <v>0.283417461859856</v>
      </c>
      <c r="CE683" s="17">
        <v>0.32980910111501899</v>
      </c>
      <c r="CF683" s="17">
        <v>0.359865319466322</v>
      </c>
      <c r="CG683" s="17">
        <v>0.36534696727780602</v>
      </c>
      <c r="CH683" s="17">
        <v>0.325672948988112</v>
      </c>
      <c r="CI683" s="17">
        <v>0.40515374820739802</v>
      </c>
      <c r="CJ683" s="17">
        <v>0.45194243252175098</v>
      </c>
      <c r="CK683" s="17">
        <v>0.459352740992373</v>
      </c>
      <c r="CL683" s="17">
        <v>0.47256367457048498</v>
      </c>
    </row>
    <row r="684" spans="2:90" x14ac:dyDescent="0.25">
      <c r="B684" t="s">
        <v>333</v>
      </c>
      <c r="C684" s="17">
        <v>0.170138167922984</v>
      </c>
      <c r="D684" s="17">
        <v>0.18197317572853799</v>
      </c>
      <c r="E684" s="17">
        <v>0.15937487213799101</v>
      </c>
      <c r="F684" s="17"/>
      <c r="G684" s="17">
        <v>0.18496276756906399</v>
      </c>
      <c r="H684" s="17">
        <v>0.17693417610912801</v>
      </c>
      <c r="I684" s="17">
        <v>0.15417641687905601</v>
      </c>
      <c r="J684" s="17">
        <v>0.139300337831471</v>
      </c>
      <c r="K684" s="17">
        <v>0.17342817457472201</v>
      </c>
      <c r="L684" s="17">
        <v>0.189472684640867</v>
      </c>
      <c r="M684" s="17"/>
      <c r="N684" s="17">
        <v>0.18827641025654299</v>
      </c>
      <c r="O684" s="17">
        <v>0.16610428356069401</v>
      </c>
      <c r="P684" s="17">
        <v>0.151189535656503</v>
      </c>
      <c r="Q684" s="17">
        <v>0.171269801286377</v>
      </c>
      <c r="R684" s="17"/>
      <c r="S684" s="17">
        <v>0.10348684457728199</v>
      </c>
      <c r="T684" s="17">
        <v>0.17300213364897901</v>
      </c>
      <c r="U684" s="17">
        <v>0.213346828128958</v>
      </c>
      <c r="V684" s="17">
        <v>0.24479668365406701</v>
      </c>
      <c r="W684" s="17">
        <v>0.22370070196349501</v>
      </c>
      <c r="X684" s="17">
        <v>0.140639693371096</v>
      </c>
      <c r="Y684" s="17">
        <v>0.15014156254338801</v>
      </c>
      <c r="Z684" s="17">
        <v>0.160976874805561</v>
      </c>
      <c r="AA684" s="17">
        <v>0.15636431587911701</v>
      </c>
      <c r="AB684" s="17"/>
      <c r="AC684" s="17">
        <v>0.17521118014121001</v>
      </c>
      <c r="AD684" s="17">
        <v>0.15880719897839099</v>
      </c>
      <c r="AE684" s="17">
        <v>0.17898026245683499</v>
      </c>
      <c r="AF684" s="17"/>
      <c r="AG684" s="17">
        <v>0.17154627898601199</v>
      </c>
      <c r="AH684" s="17">
        <v>0.180112142945522</v>
      </c>
      <c r="AI684" s="17">
        <v>0.19674449663931501</v>
      </c>
      <c r="AJ684" s="17">
        <v>0.17494896887884201</v>
      </c>
      <c r="AK684" s="17"/>
      <c r="AL684" s="17">
        <v>0.17660036953282299</v>
      </c>
      <c r="AM684" s="17">
        <v>0.17672907136795299</v>
      </c>
      <c r="AN684" s="17">
        <v>0.14692576698495799</v>
      </c>
      <c r="AO684" s="17">
        <v>0.193833989569798</v>
      </c>
      <c r="AP684" s="17">
        <v>0.15928083163801601</v>
      </c>
      <c r="AQ684" s="17"/>
      <c r="AR684" s="17">
        <v>0.16882156146320801</v>
      </c>
      <c r="AS684" s="17">
        <v>0.16962351603574899</v>
      </c>
      <c r="AT684" s="17">
        <v>0.165906601810343</v>
      </c>
      <c r="AU684" s="17">
        <v>0.16429167846169701</v>
      </c>
      <c r="AV684" s="17">
        <v>0.22388350213276201</v>
      </c>
      <c r="AW684" s="17"/>
      <c r="AX684" s="17">
        <v>0.138787170668937</v>
      </c>
      <c r="AY684" s="17">
        <v>0.16392522152172001</v>
      </c>
      <c r="AZ684" s="17">
        <v>0.145793071225087</v>
      </c>
      <c r="BA684" s="17">
        <v>0.14520298431953901</v>
      </c>
      <c r="BB684" s="17">
        <v>0.25194448619665699</v>
      </c>
      <c r="BC684" s="17">
        <v>0.30752042463910101</v>
      </c>
      <c r="BD684" s="17"/>
      <c r="BE684" s="17">
        <v>0.16696873280321101</v>
      </c>
      <c r="BF684" s="17">
        <v>0.15898736552815099</v>
      </c>
      <c r="BG684" s="17">
        <v>0.18461105849741799</v>
      </c>
      <c r="BH684" s="17"/>
      <c r="BI684" s="17">
        <v>0.12712576316669799</v>
      </c>
      <c r="BJ684" s="17">
        <v>0.181058040951948</v>
      </c>
      <c r="BK684" s="17"/>
      <c r="BL684" s="17">
        <v>0.187396678092176</v>
      </c>
      <c r="BM684" s="17">
        <v>0.14891584184439999</v>
      </c>
      <c r="BN684" s="17">
        <v>0.16971947133503301</v>
      </c>
      <c r="BO684" s="17">
        <v>0.13641554268172301</v>
      </c>
      <c r="BP684" s="17">
        <v>0.17536905916850201</v>
      </c>
      <c r="BQ684" s="17"/>
      <c r="BR684" s="17">
        <v>0.17096309489219999</v>
      </c>
      <c r="BS684" s="17">
        <v>0.106361506126967</v>
      </c>
      <c r="BT684" s="17">
        <v>0.23574728141777401</v>
      </c>
      <c r="BU684" s="17">
        <v>0.173450767709489</v>
      </c>
      <c r="BV684" s="17"/>
      <c r="BW684" s="17">
        <v>0.183428529191277</v>
      </c>
      <c r="BX684" s="17">
        <v>0.182785305792981</v>
      </c>
      <c r="BY684" s="17">
        <v>0.17905850152326</v>
      </c>
      <c r="BZ684" s="17">
        <v>0.190336039217325</v>
      </c>
      <c r="CA684" s="17">
        <v>0.11399134089064999</v>
      </c>
      <c r="CB684" s="17"/>
      <c r="CC684" s="17">
        <v>0.10266080218700099</v>
      </c>
      <c r="CD684" s="17">
        <v>8.0473752223229195E-2</v>
      </c>
      <c r="CE684" s="17">
        <v>0.14855154109016</v>
      </c>
      <c r="CF684" s="17">
        <v>0.14964256613368199</v>
      </c>
      <c r="CG684" s="17">
        <v>0.19274164573151101</v>
      </c>
      <c r="CH684" s="17">
        <v>0.22557763062689401</v>
      </c>
      <c r="CI684" s="17">
        <v>0.20107311689532001</v>
      </c>
      <c r="CJ684" s="17">
        <v>0.17773515804579801</v>
      </c>
      <c r="CK684" s="17">
        <v>0.23479601417478799</v>
      </c>
      <c r="CL684" s="17">
        <v>0.19759959330951599</v>
      </c>
    </row>
    <row r="685" spans="2:90" x14ac:dyDescent="0.25">
      <c r="B685" t="s">
        <v>163</v>
      </c>
      <c r="C685" s="17">
        <v>7.6576793362998996E-2</v>
      </c>
      <c r="D685" s="17">
        <v>6.1852839170743801E-2</v>
      </c>
      <c r="E685" s="17">
        <v>8.9678577065457898E-2</v>
      </c>
      <c r="F685" s="17"/>
      <c r="G685" s="17">
        <v>7.5761962153081397E-2</v>
      </c>
      <c r="H685" s="17">
        <v>7.6197634903315298E-2</v>
      </c>
      <c r="I685" s="17">
        <v>7.4933955436928906E-2</v>
      </c>
      <c r="J685" s="17">
        <v>7.9345238440891697E-2</v>
      </c>
      <c r="K685" s="17">
        <v>8.9778991488133106E-2</v>
      </c>
      <c r="L685" s="17">
        <v>6.7420131675186207E-2</v>
      </c>
      <c r="M685" s="17"/>
      <c r="N685" s="17">
        <v>5.0934627445818101E-2</v>
      </c>
      <c r="O685" s="17">
        <v>8.1355642170577294E-2</v>
      </c>
      <c r="P685" s="17">
        <v>7.4324507340135099E-2</v>
      </c>
      <c r="Q685" s="17">
        <v>0.102429747118525</v>
      </c>
      <c r="R685" s="17"/>
      <c r="S685" s="17">
        <v>6.2763301550776598E-2</v>
      </c>
      <c r="T685" s="17">
        <v>9.2539087525665795E-2</v>
      </c>
      <c r="U685" s="17">
        <v>7.1365425883019903E-2</v>
      </c>
      <c r="V685" s="17">
        <v>8.2127745386942605E-2</v>
      </c>
      <c r="W685" s="17">
        <v>7.4541454479291405E-2</v>
      </c>
      <c r="X685" s="17">
        <v>8.61213758374898E-2</v>
      </c>
      <c r="Y685" s="17">
        <v>8.8809197569236206E-2</v>
      </c>
      <c r="Z685" s="17">
        <v>5.86128625265235E-2</v>
      </c>
      <c r="AA685" s="17">
        <v>6.36868805745536E-2</v>
      </c>
      <c r="AB685" s="17"/>
      <c r="AC685" s="17">
        <v>6.9336905012164496E-2</v>
      </c>
      <c r="AD685" s="17">
        <v>5.9142964056861001E-2</v>
      </c>
      <c r="AE685" s="17">
        <v>0.114688136622546</v>
      </c>
      <c r="AF685" s="17"/>
      <c r="AG685" s="17">
        <v>6.9171633733383794E-2</v>
      </c>
      <c r="AH685" s="17">
        <v>4.9464098554846903E-2</v>
      </c>
      <c r="AI685" s="17">
        <v>8.5590199214277102E-2</v>
      </c>
      <c r="AJ685" s="17">
        <v>3.8921057490990299E-2</v>
      </c>
      <c r="AK685" s="17"/>
      <c r="AL685" s="17">
        <v>0.100428106261143</v>
      </c>
      <c r="AM685" s="17">
        <v>7.8532948068391797E-2</v>
      </c>
      <c r="AN685" s="17">
        <v>7.3463026599559403E-2</v>
      </c>
      <c r="AO685" s="17">
        <v>4.9312309428250503E-2</v>
      </c>
      <c r="AP685" s="17">
        <v>8.6137784406490905E-2</v>
      </c>
      <c r="AQ685" s="17"/>
      <c r="AR685" s="17">
        <v>0.146366155526509</v>
      </c>
      <c r="AS685" s="17">
        <v>7.08350717573034E-2</v>
      </c>
      <c r="AT685" s="17">
        <v>6.2829089584664904E-2</v>
      </c>
      <c r="AU685" s="17">
        <v>4.8123967422172099E-2</v>
      </c>
      <c r="AV685" s="17">
        <v>5.7409906285927598E-2</v>
      </c>
      <c r="AW685" s="17"/>
      <c r="AX685" s="17">
        <v>5.9364037034997499E-2</v>
      </c>
      <c r="AY685" s="17">
        <v>8.0404913452551297E-2</v>
      </c>
      <c r="AZ685" s="17">
        <v>7.4993380238250695E-2</v>
      </c>
      <c r="BA685" s="17">
        <v>8.1599652944981296E-2</v>
      </c>
      <c r="BB685" s="17">
        <v>8.5583189007608099E-2</v>
      </c>
      <c r="BC685" s="17">
        <v>9.8234483740007802E-2</v>
      </c>
      <c r="BD685" s="17"/>
      <c r="BE685" s="17">
        <v>7.9159573296025507E-2</v>
      </c>
      <c r="BF685" s="17">
        <v>6.8580183636563194E-2</v>
      </c>
      <c r="BG685" s="17">
        <v>7.6999937352034503E-2</v>
      </c>
      <c r="BH685" s="17"/>
      <c r="BI685" s="17">
        <v>8.5680562744645999E-2</v>
      </c>
      <c r="BJ685" s="17">
        <v>7.4265553005808199E-2</v>
      </c>
      <c r="BK685" s="17"/>
      <c r="BL685" s="17">
        <v>6.5175327509087999E-2</v>
      </c>
      <c r="BM685" s="17">
        <v>7.5754136983207099E-2</v>
      </c>
      <c r="BN685" s="17">
        <v>9.4699634836410806E-2</v>
      </c>
      <c r="BO685" s="17">
        <v>8.2468130701485898E-2</v>
      </c>
      <c r="BP685" s="17">
        <v>7.9315704711533902E-2</v>
      </c>
      <c r="BQ685" s="17"/>
      <c r="BR685" s="17">
        <v>7.1743298826666996E-2</v>
      </c>
      <c r="BS685" s="17">
        <v>0.124268711488749</v>
      </c>
      <c r="BT685" s="17">
        <v>7.5031825895282706E-2</v>
      </c>
      <c r="BU685" s="17">
        <v>6.1959214518755502E-2</v>
      </c>
      <c r="BV685" s="17"/>
      <c r="BW685" s="17">
        <v>7.7131851363232501E-2</v>
      </c>
      <c r="BX685" s="17">
        <v>5.9273662309030001E-2</v>
      </c>
      <c r="BY685" s="17">
        <v>8.8761182608057806E-2</v>
      </c>
      <c r="BZ685" s="17">
        <v>7.4257747344415204E-2</v>
      </c>
      <c r="CA685" s="17">
        <v>7.4897043962678697E-2</v>
      </c>
      <c r="CB685" s="17"/>
      <c r="CC685" s="17">
        <v>6.5576837176381797E-2</v>
      </c>
      <c r="CD685" s="17">
        <v>7.55477651485124E-2</v>
      </c>
      <c r="CE685" s="17">
        <v>6.2935630041202298E-2</v>
      </c>
      <c r="CF685" s="17">
        <v>9.8072816520253694E-2</v>
      </c>
      <c r="CG685" s="17">
        <v>7.5673296424078204E-2</v>
      </c>
      <c r="CH685" s="17">
        <v>9.1994103133634694E-2</v>
      </c>
      <c r="CI685" s="17">
        <v>5.4067996551350202E-2</v>
      </c>
      <c r="CJ685" s="17">
        <v>7.3247461658234897E-2</v>
      </c>
      <c r="CK685" s="17">
        <v>6.5124810859718302E-2</v>
      </c>
      <c r="CL685" s="17">
        <v>8.2839009350862899E-2</v>
      </c>
    </row>
    <row r="686" spans="2:90" x14ac:dyDescent="0.25"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</row>
    <row r="687" spans="2:90" x14ac:dyDescent="0.25">
      <c r="B687" s="6" t="s">
        <v>362</v>
      </c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</row>
    <row r="688" spans="2:90" x14ac:dyDescent="0.25">
      <c r="B688" s="24" t="s">
        <v>113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</row>
    <row r="689" spans="2:90" x14ac:dyDescent="0.25">
      <c r="B689" t="s">
        <v>330</v>
      </c>
      <c r="C689" s="17">
        <v>0.12791661269875501</v>
      </c>
      <c r="D689" s="17">
        <v>0.105549565107367</v>
      </c>
      <c r="E689" s="17">
        <v>0.149401624555214</v>
      </c>
      <c r="F689" s="17"/>
      <c r="G689" s="17">
        <v>9.8198796276112693E-2</v>
      </c>
      <c r="H689" s="17">
        <v>0.10784407072462</v>
      </c>
      <c r="I689" s="17">
        <v>0.13426826912564199</v>
      </c>
      <c r="J689" s="17">
        <v>0.184525243719002</v>
      </c>
      <c r="K689" s="17">
        <v>0.13276910175422699</v>
      </c>
      <c r="L689" s="17">
        <v>0.107677284022633</v>
      </c>
      <c r="M689" s="17"/>
      <c r="N689" s="17">
        <v>9.06036640938475E-2</v>
      </c>
      <c r="O689" s="17">
        <v>0.107747480824104</v>
      </c>
      <c r="P689" s="17">
        <v>0.158011327187811</v>
      </c>
      <c r="Q689" s="17">
        <v>0.163692966556863</v>
      </c>
      <c r="R689" s="17"/>
      <c r="S689" s="17">
        <v>0.121573871167065</v>
      </c>
      <c r="T689" s="17">
        <v>0.103840614346856</v>
      </c>
      <c r="U689" s="17">
        <v>0.14092904611589599</v>
      </c>
      <c r="V689" s="17">
        <v>0.134566128533087</v>
      </c>
      <c r="W689" s="17">
        <v>0.135333593504499</v>
      </c>
      <c r="X689" s="17">
        <v>0.116624501427538</v>
      </c>
      <c r="Y689" s="17">
        <v>0.12607820195908701</v>
      </c>
      <c r="Z689" s="17">
        <v>0.13611108941131</v>
      </c>
      <c r="AA689" s="17">
        <v>0.152405539085471</v>
      </c>
      <c r="AB689" s="17"/>
      <c r="AC689" s="17">
        <v>0.13744224235087199</v>
      </c>
      <c r="AD689" s="17">
        <v>0.123310955114201</v>
      </c>
      <c r="AE689" s="17">
        <v>0.11846386245229</v>
      </c>
      <c r="AF689" s="17"/>
      <c r="AG689" s="17">
        <v>8.9292568935350203E-2</v>
      </c>
      <c r="AH689" s="17">
        <v>0.110926796093063</v>
      </c>
      <c r="AI689" s="17">
        <v>0.14005041412428201</v>
      </c>
      <c r="AJ689" s="17">
        <v>0.159897461774519</v>
      </c>
      <c r="AK689" s="17"/>
      <c r="AL689" s="17">
        <v>0.137780759284474</v>
      </c>
      <c r="AM689" s="17">
        <v>0.15928628233735101</v>
      </c>
      <c r="AN689" s="17">
        <v>9.3135648893636E-2</v>
      </c>
      <c r="AO689" s="17">
        <v>0.102221301368113</v>
      </c>
      <c r="AP689" s="17">
        <v>0.14364079773760099</v>
      </c>
      <c r="AQ689" s="17"/>
      <c r="AR689" s="17">
        <v>0.17220692421054501</v>
      </c>
      <c r="AS689" s="17">
        <v>0.13338912142665099</v>
      </c>
      <c r="AT689" s="17">
        <v>0.134718783073728</v>
      </c>
      <c r="AU689" s="17">
        <v>0.11403668664340399</v>
      </c>
      <c r="AV689" s="17">
        <v>6.7125211548486302E-2</v>
      </c>
      <c r="AW689" s="17"/>
      <c r="AX689" s="17">
        <v>0.132767131948829</v>
      </c>
      <c r="AY689" s="17">
        <v>0.121694150597878</v>
      </c>
      <c r="AZ689" s="17">
        <v>0.14568783840536001</v>
      </c>
      <c r="BA689" s="17">
        <v>0.131325533412366</v>
      </c>
      <c r="BB689" s="17">
        <v>9.4521775649732506E-2</v>
      </c>
      <c r="BC689" s="17">
        <v>0.16111591972591599</v>
      </c>
      <c r="BD689" s="17"/>
      <c r="BE689" s="17">
        <v>0.101012138362924</v>
      </c>
      <c r="BF689" s="17">
        <v>0.155750606191637</v>
      </c>
      <c r="BG689" s="17">
        <v>0.136837474228515</v>
      </c>
      <c r="BH689" s="17"/>
      <c r="BI689" s="17">
        <v>0.1934142137172</v>
      </c>
      <c r="BJ689" s="17">
        <v>0.111288258834893</v>
      </c>
      <c r="BK689" s="17"/>
      <c r="BL689" s="17">
        <v>9.8550288078949597E-2</v>
      </c>
      <c r="BM689" s="17">
        <v>0.134796377224492</v>
      </c>
      <c r="BN689" s="17">
        <v>0.21268921707771701</v>
      </c>
      <c r="BO689" s="17">
        <v>0.20074474325397301</v>
      </c>
      <c r="BP689" s="17">
        <v>0.109441661630229</v>
      </c>
      <c r="BQ689" s="17"/>
      <c r="BR689" s="17">
        <v>0.13013879776536999</v>
      </c>
      <c r="BS689" s="17">
        <v>0.12871873247152499</v>
      </c>
      <c r="BT689" s="17">
        <v>0.102748685640261</v>
      </c>
      <c r="BU689" s="17">
        <v>0.1167156709972</v>
      </c>
      <c r="BV689" s="17"/>
      <c r="BW689" s="17">
        <v>8.0682881341053905E-2</v>
      </c>
      <c r="BX689" s="17">
        <v>9.2308135091347401E-2</v>
      </c>
      <c r="BY689" s="17">
        <v>0.13538903193388899</v>
      </c>
      <c r="BZ689" s="17">
        <v>0.141947523419404</v>
      </c>
      <c r="CA689" s="17">
        <v>0.18975824681932299</v>
      </c>
      <c r="CB689" s="17"/>
      <c r="CC689" s="17">
        <v>0.18833386547669201</v>
      </c>
      <c r="CD689" s="17">
        <v>0.17701075412764899</v>
      </c>
      <c r="CE689" s="17">
        <v>0.14473492681389699</v>
      </c>
      <c r="CF689" s="17">
        <v>0.116923392540028</v>
      </c>
      <c r="CG689" s="17">
        <v>0.141835743866986</v>
      </c>
      <c r="CH689" s="17">
        <v>0.135510161884731</v>
      </c>
      <c r="CI689" s="17">
        <v>0.106081973894222</v>
      </c>
      <c r="CJ689" s="17">
        <v>0.112280905132237</v>
      </c>
      <c r="CK689" s="17">
        <v>9.7791122761624896E-2</v>
      </c>
      <c r="CL689" s="17">
        <v>5.0738260519997899E-2</v>
      </c>
    </row>
    <row r="690" spans="2:90" x14ac:dyDescent="0.25">
      <c r="B690" t="s">
        <v>331</v>
      </c>
      <c r="C690" s="17">
        <v>0.26219211718581698</v>
      </c>
      <c r="D690" s="17">
        <v>0.25669452754725702</v>
      </c>
      <c r="E690" s="17">
        <v>0.266406646045666</v>
      </c>
      <c r="F690" s="17"/>
      <c r="G690" s="17">
        <v>0.29743819633151902</v>
      </c>
      <c r="H690" s="17">
        <v>0.294630399148398</v>
      </c>
      <c r="I690" s="17">
        <v>0.23981809488404299</v>
      </c>
      <c r="J690" s="17">
        <v>0.25774847877632601</v>
      </c>
      <c r="K690" s="17">
        <v>0.23772893619234001</v>
      </c>
      <c r="L690" s="17">
        <v>0.258202404519975</v>
      </c>
      <c r="M690" s="17"/>
      <c r="N690" s="17">
        <v>0.264070287149268</v>
      </c>
      <c r="O690" s="17">
        <v>0.26902243155503702</v>
      </c>
      <c r="P690" s="17">
        <v>0.26853370296824902</v>
      </c>
      <c r="Q690" s="17">
        <v>0.24818592203748899</v>
      </c>
      <c r="R690" s="17"/>
      <c r="S690" s="17">
        <v>0.26032913377227401</v>
      </c>
      <c r="T690" s="17">
        <v>0.249291626393773</v>
      </c>
      <c r="U690" s="17">
        <v>0.29061070019903301</v>
      </c>
      <c r="V690" s="17">
        <v>0.26160687369323699</v>
      </c>
      <c r="W690" s="17">
        <v>0.26532190037275499</v>
      </c>
      <c r="X690" s="17">
        <v>0.26090873075941801</v>
      </c>
      <c r="Y690" s="17">
        <v>0.27308607436344201</v>
      </c>
      <c r="Z690" s="17">
        <v>0.25277069979550398</v>
      </c>
      <c r="AA690" s="17">
        <v>0.25309567576217701</v>
      </c>
      <c r="AB690" s="17"/>
      <c r="AC690" s="17">
        <v>0.23908823458258199</v>
      </c>
      <c r="AD690" s="17">
        <v>0.302271635002897</v>
      </c>
      <c r="AE690" s="17">
        <v>0.226899996972518</v>
      </c>
      <c r="AF690" s="17"/>
      <c r="AG690" s="17">
        <v>0.242889021770195</v>
      </c>
      <c r="AH690" s="17">
        <v>0.31758285590475799</v>
      </c>
      <c r="AI690" s="17">
        <v>0.263362791249517</v>
      </c>
      <c r="AJ690" s="17">
        <v>0.23389894055420801</v>
      </c>
      <c r="AK690" s="17"/>
      <c r="AL690" s="17">
        <v>0.24230126868319399</v>
      </c>
      <c r="AM690" s="17">
        <v>0.270893948981276</v>
      </c>
      <c r="AN690" s="17">
        <v>0.27785864162046597</v>
      </c>
      <c r="AO690" s="17">
        <v>0.26945934272557598</v>
      </c>
      <c r="AP690" s="17">
        <v>0.25458923654052401</v>
      </c>
      <c r="AQ690" s="17"/>
      <c r="AR690" s="17">
        <v>0.2199189676926</v>
      </c>
      <c r="AS690" s="17">
        <v>0.26867539674181301</v>
      </c>
      <c r="AT690" s="17">
        <v>0.28831956285402499</v>
      </c>
      <c r="AU690" s="17">
        <v>0.25807957799061898</v>
      </c>
      <c r="AV690" s="17">
        <v>0.26713898157670701</v>
      </c>
      <c r="AW690" s="17"/>
      <c r="AX690" s="17">
        <v>0.25960325912840498</v>
      </c>
      <c r="AY690" s="17">
        <v>0.25424655294333898</v>
      </c>
      <c r="AZ690" s="17">
        <v>0.25875941151967002</v>
      </c>
      <c r="BA690" s="17">
        <v>0.26161871341563198</v>
      </c>
      <c r="BB690" s="17">
        <v>0.31013891136317501</v>
      </c>
      <c r="BC690" s="17">
        <v>0.22766771054665499</v>
      </c>
      <c r="BD690" s="17"/>
      <c r="BE690" s="17">
        <v>0.25808142356775499</v>
      </c>
      <c r="BF690" s="17">
        <v>0.27726338859962602</v>
      </c>
      <c r="BG690" s="17">
        <v>0.25327901622848098</v>
      </c>
      <c r="BH690" s="17"/>
      <c r="BI690" s="17">
        <v>0.27035591425212502</v>
      </c>
      <c r="BJ690" s="17">
        <v>0.26011951445868697</v>
      </c>
      <c r="BK690" s="17"/>
      <c r="BL690" s="17">
        <v>0.25155161993542902</v>
      </c>
      <c r="BM690" s="17">
        <v>0.26279241119435798</v>
      </c>
      <c r="BN690" s="17">
        <v>0.26454243051214998</v>
      </c>
      <c r="BO690" s="17">
        <v>0.28412492629373598</v>
      </c>
      <c r="BP690" s="17">
        <v>0.27218229072571498</v>
      </c>
      <c r="BQ690" s="17"/>
      <c r="BR690" s="17">
        <v>0.26036781233741302</v>
      </c>
      <c r="BS690" s="17">
        <v>0.28931681655129399</v>
      </c>
      <c r="BT690" s="17">
        <v>0.240630561848271</v>
      </c>
      <c r="BU690" s="17">
        <v>0.30176266805088497</v>
      </c>
      <c r="BV690" s="17"/>
      <c r="BW690" s="17">
        <v>0.25864986842238802</v>
      </c>
      <c r="BX690" s="17">
        <v>0.24687529167755701</v>
      </c>
      <c r="BY690" s="17">
        <v>0.27636295934753902</v>
      </c>
      <c r="BZ690" s="17">
        <v>0.27463032921986003</v>
      </c>
      <c r="CA690" s="17">
        <v>0.25434173752336098</v>
      </c>
      <c r="CB690" s="17"/>
      <c r="CC690" s="17">
        <v>0.249814760291344</v>
      </c>
      <c r="CD690" s="17">
        <v>0.28765389558016802</v>
      </c>
      <c r="CE690" s="17">
        <v>0.26986834378871699</v>
      </c>
      <c r="CF690" s="17">
        <v>0.31727046148697602</v>
      </c>
      <c r="CG690" s="17">
        <v>0.249567667649958</v>
      </c>
      <c r="CH690" s="17">
        <v>0.24300223642055399</v>
      </c>
      <c r="CI690" s="17">
        <v>0.25893413903387502</v>
      </c>
      <c r="CJ690" s="17">
        <v>0.28735884450558902</v>
      </c>
      <c r="CK690" s="17">
        <v>0.22783154208453199</v>
      </c>
      <c r="CL690" s="17">
        <v>0.224720156068204</v>
      </c>
    </row>
    <row r="691" spans="2:90" x14ac:dyDescent="0.25">
      <c r="B691" t="s">
        <v>332</v>
      </c>
      <c r="C691" s="17">
        <v>0.25725547668482901</v>
      </c>
      <c r="D691" s="17">
        <v>0.29015733162039298</v>
      </c>
      <c r="E691" s="17">
        <v>0.22715115863777499</v>
      </c>
      <c r="F691" s="17"/>
      <c r="G691" s="17">
        <v>0.28679947163847203</v>
      </c>
      <c r="H691" s="17">
        <v>0.27677093243211498</v>
      </c>
      <c r="I691" s="17">
        <v>0.286230592752169</v>
      </c>
      <c r="J691" s="17">
        <v>0.241388713087308</v>
      </c>
      <c r="K691" s="17">
        <v>0.24218863082282399</v>
      </c>
      <c r="L691" s="17">
        <v>0.23119000129262099</v>
      </c>
      <c r="M691" s="17"/>
      <c r="N691" s="17">
        <v>0.27481698247941899</v>
      </c>
      <c r="O691" s="17">
        <v>0.273650933974666</v>
      </c>
      <c r="P691" s="17">
        <v>0.24721934314489599</v>
      </c>
      <c r="Q691" s="17">
        <v>0.227757318281435</v>
      </c>
      <c r="R691" s="17"/>
      <c r="S691" s="17">
        <v>0.25445541869890997</v>
      </c>
      <c r="T691" s="17">
        <v>0.25097250973234803</v>
      </c>
      <c r="U691" s="17">
        <v>0.241955728125366</v>
      </c>
      <c r="V691" s="17">
        <v>0.25486782783927903</v>
      </c>
      <c r="W691" s="17">
        <v>0.24931331452272701</v>
      </c>
      <c r="X691" s="17">
        <v>0.244657769982255</v>
      </c>
      <c r="Y691" s="17">
        <v>0.24530807898885201</v>
      </c>
      <c r="Z691" s="17">
        <v>0.32196126364433503</v>
      </c>
      <c r="AA691" s="17">
        <v>0.28296789968504499</v>
      </c>
      <c r="AB691" s="17"/>
      <c r="AC691" s="17">
        <v>0.250937194043997</v>
      </c>
      <c r="AD691" s="17">
        <v>0.26887207449695399</v>
      </c>
      <c r="AE691" s="17">
        <v>0.24756030869370099</v>
      </c>
      <c r="AF691" s="17"/>
      <c r="AG691" s="17">
        <v>0.30237259200762001</v>
      </c>
      <c r="AH691" s="17">
        <v>0.27394790280082798</v>
      </c>
      <c r="AI691" s="17">
        <v>0.25562070593636499</v>
      </c>
      <c r="AJ691" s="17">
        <v>0.25589081981116701</v>
      </c>
      <c r="AK691" s="17"/>
      <c r="AL691" s="17">
        <v>0.24190176819001599</v>
      </c>
      <c r="AM691" s="17">
        <v>0.23372909303581299</v>
      </c>
      <c r="AN691" s="17">
        <v>0.276319928736184</v>
      </c>
      <c r="AO691" s="17">
        <v>0.310143342697216</v>
      </c>
      <c r="AP691" s="17">
        <v>0.266805796053313</v>
      </c>
      <c r="AQ691" s="17"/>
      <c r="AR691" s="17">
        <v>0.19926404956806301</v>
      </c>
      <c r="AS691" s="17">
        <v>0.26383324293474197</v>
      </c>
      <c r="AT691" s="17">
        <v>0.25786667929033202</v>
      </c>
      <c r="AU691" s="17">
        <v>0.29316291098636099</v>
      </c>
      <c r="AV691" s="17">
        <v>0.27205678626922197</v>
      </c>
      <c r="AW691" s="17"/>
      <c r="AX691" s="17">
        <v>0.26216344812085102</v>
      </c>
      <c r="AY691" s="17">
        <v>0.25315431707522401</v>
      </c>
      <c r="AZ691" s="17">
        <v>0.24987923791132499</v>
      </c>
      <c r="BA691" s="17">
        <v>0.262260103691144</v>
      </c>
      <c r="BB691" s="17">
        <v>0.25570109167973898</v>
      </c>
      <c r="BC691" s="17">
        <v>0.261822218315717</v>
      </c>
      <c r="BD691" s="17"/>
      <c r="BE691" s="17">
        <v>0.24705677504482301</v>
      </c>
      <c r="BF691" s="17">
        <v>0.29272866194658198</v>
      </c>
      <c r="BG691" s="17">
        <v>0.240712701610416</v>
      </c>
      <c r="BH691" s="17"/>
      <c r="BI691" s="17">
        <v>0.24419049116767799</v>
      </c>
      <c r="BJ691" s="17">
        <v>0.26057237988475301</v>
      </c>
      <c r="BK691" s="17"/>
      <c r="BL691" s="17">
        <v>0.267398502023243</v>
      </c>
      <c r="BM691" s="17">
        <v>0.28653028830447203</v>
      </c>
      <c r="BN691" s="17">
        <v>0.21600036969651601</v>
      </c>
      <c r="BO691" s="17">
        <v>0.21192318195791501</v>
      </c>
      <c r="BP691" s="17">
        <v>0.25803785982752497</v>
      </c>
      <c r="BQ691" s="17"/>
      <c r="BR691" s="17">
        <v>0.252209399152097</v>
      </c>
      <c r="BS691" s="17">
        <v>0.27211402383413702</v>
      </c>
      <c r="BT691" s="17">
        <v>0.30222319413065302</v>
      </c>
      <c r="BU691" s="17">
        <v>0.27522685944894398</v>
      </c>
      <c r="BV691" s="17"/>
      <c r="BW691" s="17">
        <v>0.25845110426281798</v>
      </c>
      <c r="BX691" s="17">
        <v>0.29023279314884598</v>
      </c>
      <c r="BY691" s="17">
        <v>0.23655021132173901</v>
      </c>
      <c r="BZ691" s="17">
        <v>0.262470783780134</v>
      </c>
      <c r="CA691" s="17">
        <v>0.238526497007433</v>
      </c>
      <c r="CB691" s="17"/>
      <c r="CC691" s="17">
        <v>0.245237323176585</v>
      </c>
      <c r="CD691" s="17">
        <v>0.26366931638653102</v>
      </c>
      <c r="CE691" s="17">
        <v>0.25685281194054199</v>
      </c>
      <c r="CF691" s="17">
        <v>0.225957573014647</v>
      </c>
      <c r="CG691" s="17">
        <v>0.22772046008145999</v>
      </c>
      <c r="CH691" s="17">
        <v>0.23945504055875499</v>
      </c>
      <c r="CI691" s="17">
        <v>0.26599489743146798</v>
      </c>
      <c r="CJ691" s="17">
        <v>0.25131352081911901</v>
      </c>
      <c r="CK691" s="17">
        <v>0.30634153849998302</v>
      </c>
      <c r="CL691" s="17">
        <v>0.31710791401390298</v>
      </c>
    </row>
    <row r="692" spans="2:90" x14ac:dyDescent="0.25">
      <c r="B692" t="s">
        <v>333</v>
      </c>
      <c r="C692" s="17">
        <v>0.12825862768905699</v>
      </c>
      <c r="D692" s="17">
        <v>0.14921882127122099</v>
      </c>
      <c r="E692" s="17">
        <v>0.109194804680493</v>
      </c>
      <c r="F692" s="17"/>
      <c r="G692" s="17">
        <v>0.183838483189636</v>
      </c>
      <c r="H692" s="17">
        <v>0.16169050494960299</v>
      </c>
      <c r="I692" s="17">
        <v>0.14312398356436401</v>
      </c>
      <c r="J692" s="17">
        <v>9.4556376922907595E-2</v>
      </c>
      <c r="K692" s="17">
        <v>0.116659712468694</v>
      </c>
      <c r="L692" s="17">
        <v>0.10063186267188</v>
      </c>
      <c r="M692" s="17"/>
      <c r="N692" s="17">
        <v>0.16863682172227901</v>
      </c>
      <c r="O692" s="17">
        <v>0.12025728287420701</v>
      </c>
      <c r="P692" s="17">
        <v>0.10636033282339399</v>
      </c>
      <c r="Q692" s="17">
        <v>0.114136471564785</v>
      </c>
      <c r="R692" s="17"/>
      <c r="S692" s="17">
        <v>0.142444838757457</v>
      </c>
      <c r="T692" s="17">
        <v>0.109719821106086</v>
      </c>
      <c r="U692" s="17">
        <v>0.13921819226059101</v>
      </c>
      <c r="V692" s="17">
        <v>0.14777288001471101</v>
      </c>
      <c r="W692" s="17">
        <v>0.15647145975144</v>
      </c>
      <c r="X692" s="17">
        <v>0.123458828595938</v>
      </c>
      <c r="Y692" s="17">
        <v>0.111990562001232</v>
      </c>
      <c r="Z692" s="17">
        <v>0.12488605515854299</v>
      </c>
      <c r="AA692" s="17">
        <v>0.107952694668404</v>
      </c>
      <c r="AB692" s="17"/>
      <c r="AC692" s="17">
        <v>0.13005098892584799</v>
      </c>
      <c r="AD692" s="17">
        <v>0.113051430545895</v>
      </c>
      <c r="AE692" s="17">
        <v>0.137175900688499</v>
      </c>
      <c r="AF692" s="17"/>
      <c r="AG692" s="17">
        <v>0.14509422611478301</v>
      </c>
      <c r="AH692" s="17">
        <v>0.14322683285080301</v>
      </c>
      <c r="AI692" s="17">
        <v>0.122222904476588</v>
      </c>
      <c r="AJ692" s="17">
        <v>0.14224499319727399</v>
      </c>
      <c r="AK692" s="17"/>
      <c r="AL692" s="17">
        <v>0.112486495974443</v>
      </c>
      <c r="AM692" s="17">
        <v>0.117739279857031</v>
      </c>
      <c r="AN692" s="17">
        <v>0.152801015528095</v>
      </c>
      <c r="AO692" s="17">
        <v>0.16029698635150599</v>
      </c>
      <c r="AP692" s="17">
        <v>0.145626558617236</v>
      </c>
      <c r="AQ692" s="17"/>
      <c r="AR692" s="17">
        <v>0.101911730652883</v>
      </c>
      <c r="AS692" s="17">
        <v>0.11005931149784801</v>
      </c>
      <c r="AT692" s="17">
        <v>0.120559939503738</v>
      </c>
      <c r="AU692" s="17">
        <v>0.14497225750535001</v>
      </c>
      <c r="AV692" s="17">
        <v>0.217440076995396</v>
      </c>
      <c r="AW692" s="17"/>
      <c r="AX692" s="17">
        <v>0.145833016368103</v>
      </c>
      <c r="AY692" s="17">
        <v>0.120198431401722</v>
      </c>
      <c r="AZ692" s="17">
        <v>0.119988726238105</v>
      </c>
      <c r="BA692" s="17">
        <v>0.10779165134087899</v>
      </c>
      <c r="BB692" s="17">
        <v>0.14338733578457799</v>
      </c>
      <c r="BC692" s="17">
        <v>0.153694781956043</v>
      </c>
      <c r="BD692" s="17"/>
      <c r="BE692" s="17">
        <v>0.132763027348866</v>
      </c>
      <c r="BF692" s="17">
        <v>0.160189367773965</v>
      </c>
      <c r="BG692" s="17">
        <v>9.4471984546981996E-2</v>
      </c>
      <c r="BH692" s="17"/>
      <c r="BI692" s="17">
        <v>8.1873110750964498E-2</v>
      </c>
      <c r="BJ692" s="17">
        <v>0.14003485731901699</v>
      </c>
      <c r="BK692" s="17"/>
      <c r="BL692" s="17">
        <v>0.13590510479377599</v>
      </c>
      <c r="BM692" s="17">
        <v>0.13021844774501401</v>
      </c>
      <c r="BN692" s="17">
        <v>9.8403229268977099E-2</v>
      </c>
      <c r="BO692" s="17">
        <v>0.11694653479370801</v>
      </c>
      <c r="BP692" s="17">
        <v>0.131644888225777</v>
      </c>
      <c r="BQ692" s="17"/>
      <c r="BR692" s="17">
        <v>0.119188846541226</v>
      </c>
      <c r="BS692" s="17">
        <v>0.13543848023398999</v>
      </c>
      <c r="BT692" s="17">
        <v>0.20693725655228501</v>
      </c>
      <c r="BU692" s="17">
        <v>0.20032595712660001</v>
      </c>
      <c r="BV692" s="17"/>
      <c r="BW692" s="17">
        <v>0.139894751589144</v>
      </c>
      <c r="BX692" s="17">
        <v>0.146583421750832</v>
      </c>
      <c r="BY692" s="17">
        <v>0.117766988557601</v>
      </c>
      <c r="BZ692" s="17">
        <v>0.126007933441316</v>
      </c>
      <c r="CA692" s="17">
        <v>0.107972491093145</v>
      </c>
      <c r="CB692" s="17"/>
      <c r="CC692" s="17">
        <v>0.11105593878832801</v>
      </c>
      <c r="CD692" s="17">
        <v>8.0617781307920702E-2</v>
      </c>
      <c r="CE692" s="17">
        <v>0.122190870098462</v>
      </c>
      <c r="CF692" s="17">
        <v>0.116908413920329</v>
      </c>
      <c r="CG692" s="17">
        <v>0.16982516614110099</v>
      </c>
      <c r="CH692" s="17">
        <v>0.10989882391792</v>
      </c>
      <c r="CI692" s="17">
        <v>0.14815942831537601</v>
      </c>
      <c r="CJ692" s="17">
        <v>0.138628037618237</v>
      </c>
      <c r="CK692" s="17">
        <v>0.14986693316716901</v>
      </c>
      <c r="CL692" s="17">
        <v>0.12628448432998199</v>
      </c>
    </row>
    <row r="693" spans="2:90" x14ac:dyDescent="0.25">
      <c r="B693" t="s">
        <v>163</v>
      </c>
      <c r="C693" s="17">
        <v>0.22437716574154301</v>
      </c>
      <c r="D693" s="17">
        <v>0.19837975445376199</v>
      </c>
      <c r="E693" s="17">
        <v>0.24784576608085199</v>
      </c>
      <c r="F693" s="17"/>
      <c r="G693" s="17">
        <v>0.13372505256426101</v>
      </c>
      <c r="H693" s="17">
        <v>0.15906409274526501</v>
      </c>
      <c r="I693" s="17">
        <v>0.19655905967378201</v>
      </c>
      <c r="J693" s="17">
        <v>0.22178118749445599</v>
      </c>
      <c r="K693" s="17">
        <v>0.27065361876191502</v>
      </c>
      <c r="L693" s="17">
        <v>0.30229844749289198</v>
      </c>
      <c r="M693" s="17"/>
      <c r="N693" s="17">
        <v>0.20187224455518599</v>
      </c>
      <c r="O693" s="17">
        <v>0.22932187077198499</v>
      </c>
      <c r="P693" s="17">
        <v>0.219875293875649</v>
      </c>
      <c r="Q693" s="17">
        <v>0.246227321559429</v>
      </c>
      <c r="R693" s="17"/>
      <c r="S693" s="17">
        <v>0.22119673760429501</v>
      </c>
      <c r="T693" s="17">
        <v>0.28617542842093702</v>
      </c>
      <c r="U693" s="17">
        <v>0.18728633329911401</v>
      </c>
      <c r="V693" s="17">
        <v>0.20118628991968501</v>
      </c>
      <c r="W693" s="17">
        <v>0.193559731848578</v>
      </c>
      <c r="X693" s="17">
        <v>0.25435016923485099</v>
      </c>
      <c r="Y693" s="17">
        <v>0.243537082687388</v>
      </c>
      <c r="Z693" s="17">
        <v>0.164270891990308</v>
      </c>
      <c r="AA693" s="17">
        <v>0.20357819079890299</v>
      </c>
      <c r="AB693" s="17"/>
      <c r="AC693" s="17">
        <v>0.242481340096701</v>
      </c>
      <c r="AD693" s="17">
        <v>0.19249390484005199</v>
      </c>
      <c r="AE693" s="17">
        <v>0.26989993119299299</v>
      </c>
      <c r="AF693" s="17"/>
      <c r="AG693" s="17">
        <v>0.220351591172051</v>
      </c>
      <c r="AH693" s="17">
        <v>0.154315612350549</v>
      </c>
      <c r="AI693" s="17">
        <v>0.21874318421324801</v>
      </c>
      <c r="AJ693" s="17">
        <v>0.20806778466283199</v>
      </c>
      <c r="AK693" s="17"/>
      <c r="AL693" s="17">
        <v>0.265529707867873</v>
      </c>
      <c r="AM693" s="17">
        <v>0.218351395788529</v>
      </c>
      <c r="AN693" s="17">
        <v>0.19988476522161799</v>
      </c>
      <c r="AO693" s="17">
        <v>0.15787902685758901</v>
      </c>
      <c r="AP693" s="17">
        <v>0.18933761105132499</v>
      </c>
      <c r="AQ693" s="17"/>
      <c r="AR693" s="17">
        <v>0.30669832787590801</v>
      </c>
      <c r="AS693" s="17">
        <v>0.22404292739894499</v>
      </c>
      <c r="AT693" s="17">
        <v>0.19853503527817801</v>
      </c>
      <c r="AU693" s="17">
        <v>0.189748566874266</v>
      </c>
      <c r="AV693" s="17">
        <v>0.17623894361018899</v>
      </c>
      <c r="AW693" s="17"/>
      <c r="AX693" s="17">
        <v>0.199633144433812</v>
      </c>
      <c r="AY693" s="17">
        <v>0.250706547981838</v>
      </c>
      <c r="AZ693" s="17">
        <v>0.225684785925541</v>
      </c>
      <c r="BA693" s="17">
        <v>0.23700399813997899</v>
      </c>
      <c r="BB693" s="17">
        <v>0.196250885522776</v>
      </c>
      <c r="BC693" s="17">
        <v>0.19569936945566899</v>
      </c>
      <c r="BD693" s="17"/>
      <c r="BE693" s="17">
        <v>0.26108663567563201</v>
      </c>
      <c r="BF693" s="17">
        <v>0.114067975488191</v>
      </c>
      <c r="BG693" s="17">
        <v>0.27469882338560597</v>
      </c>
      <c r="BH693" s="17"/>
      <c r="BI693" s="17">
        <v>0.21016627011203301</v>
      </c>
      <c r="BJ693" s="17">
        <v>0.227984989502651</v>
      </c>
      <c r="BK693" s="17"/>
      <c r="BL693" s="17">
        <v>0.246594485168602</v>
      </c>
      <c r="BM693" s="17">
        <v>0.18566247553166301</v>
      </c>
      <c r="BN693" s="17">
        <v>0.20836475344463901</v>
      </c>
      <c r="BO693" s="17">
        <v>0.18626061370066799</v>
      </c>
      <c r="BP693" s="17">
        <v>0.22869329959075299</v>
      </c>
      <c r="BQ693" s="17"/>
      <c r="BR693" s="17">
        <v>0.23809514420389499</v>
      </c>
      <c r="BS693" s="17">
        <v>0.17441194690905401</v>
      </c>
      <c r="BT693" s="17">
        <v>0.14746030182853001</v>
      </c>
      <c r="BU693" s="17">
        <v>0.105968844376371</v>
      </c>
      <c r="BV693" s="17"/>
      <c r="BW693" s="17">
        <v>0.26232139438459701</v>
      </c>
      <c r="BX693" s="17">
        <v>0.22400035833141799</v>
      </c>
      <c r="BY693" s="17">
        <v>0.23393080883923201</v>
      </c>
      <c r="BZ693" s="17">
        <v>0.194943430139287</v>
      </c>
      <c r="CA693" s="17">
        <v>0.20940102755673801</v>
      </c>
      <c r="CB693" s="17"/>
      <c r="CC693" s="17">
        <v>0.20555811226705201</v>
      </c>
      <c r="CD693" s="17">
        <v>0.191048252597732</v>
      </c>
      <c r="CE693" s="17">
        <v>0.206353047358383</v>
      </c>
      <c r="CF693" s="17">
        <v>0.22294015903802</v>
      </c>
      <c r="CG693" s="17">
        <v>0.211050962260494</v>
      </c>
      <c r="CH693" s="17">
        <v>0.27213373721804002</v>
      </c>
      <c r="CI693" s="17">
        <v>0.22082956132505899</v>
      </c>
      <c r="CJ693" s="17">
        <v>0.21041869192481799</v>
      </c>
      <c r="CK693" s="17">
        <v>0.21816886348669101</v>
      </c>
      <c r="CL693" s="17">
        <v>0.28114918506791298</v>
      </c>
    </row>
    <row r="694" spans="2:90" x14ac:dyDescent="0.25"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</row>
    <row r="695" spans="2:90" x14ac:dyDescent="0.25">
      <c r="B695" s="6" t="s">
        <v>363</v>
      </c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</row>
    <row r="696" spans="2:90" x14ac:dyDescent="0.25">
      <c r="B696" s="24" t="s">
        <v>113</v>
      </c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</row>
    <row r="697" spans="2:90" x14ac:dyDescent="0.25">
      <c r="B697" t="s">
        <v>330</v>
      </c>
      <c r="C697" s="17">
        <v>0.121457252046677</v>
      </c>
      <c r="D697" s="17">
        <v>0.10327114554000399</v>
      </c>
      <c r="E697" s="17">
        <v>0.13839723762245401</v>
      </c>
      <c r="F697" s="17"/>
      <c r="G697" s="17">
        <v>0.167915835473918</v>
      </c>
      <c r="H697" s="17">
        <v>0.144728663815612</v>
      </c>
      <c r="I697" s="17">
        <v>0.135666899222111</v>
      </c>
      <c r="J697" s="17">
        <v>0.13941221694511299</v>
      </c>
      <c r="K697" s="17">
        <v>0.100584856571969</v>
      </c>
      <c r="L697" s="17">
        <v>7.5174259944983293E-2</v>
      </c>
      <c r="M697" s="17"/>
      <c r="N697" s="17">
        <v>8.8577262898045406E-2</v>
      </c>
      <c r="O697" s="17">
        <v>0.106630084035336</v>
      </c>
      <c r="P697" s="17">
        <v>0.142420854470966</v>
      </c>
      <c r="Q697" s="17">
        <v>0.15391453376064201</v>
      </c>
      <c r="R697" s="17"/>
      <c r="S697" s="17">
        <v>8.7513406449936396E-2</v>
      </c>
      <c r="T697" s="17">
        <v>9.8952077967547195E-2</v>
      </c>
      <c r="U697" s="17">
        <v>0.114511232430257</v>
      </c>
      <c r="V697" s="17">
        <v>0.14072891768670701</v>
      </c>
      <c r="W697" s="17">
        <v>0.13543290639671801</v>
      </c>
      <c r="X697" s="17">
        <v>0.156441471319405</v>
      </c>
      <c r="Y697" s="17">
        <v>0.103662291884564</v>
      </c>
      <c r="Z697" s="17">
        <v>0.123934431747102</v>
      </c>
      <c r="AA697" s="17">
        <v>0.15461233118238299</v>
      </c>
      <c r="AB697" s="17"/>
      <c r="AC697" s="17">
        <v>0.118022562885299</v>
      </c>
      <c r="AD697" s="17">
        <v>0.10339663000082</v>
      </c>
      <c r="AE697" s="17">
        <v>0.13889149068353199</v>
      </c>
      <c r="AF697" s="17"/>
      <c r="AG697" s="17">
        <v>9.11204595062442E-2</v>
      </c>
      <c r="AH697" s="17">
        <v>0.108179965173543</v>
      </c>
      <c r="AI697" s="17">
        <v>9.2874589695198406E-2</v>
      </c>
      <c r="AJ697" s="17">
        <v>0.15567817518302501</v>
      </c>
      <c r="AK697" s="17"/>
      <c r="AL697" s="17">
        <v>0.13937559261788801</v>
      </c>
      <c r="AM697" s="17">
        <v>0.14451070599975299</v>
      </c>
      <c r="AN697" s="17">
        <v>0.103355827733957</v>
      </c>
      <c r="AO697" s="17">
        <v>0.104961546558626</v>
      </c>
      <c r="AP697" s="17">
        <v>6.3515210422955104E-2</v>
      </c>
      <c r="AQ697" s="17"/>
      <c r="AR697" s="17">
        <v>0.158418765389677</v>
      </c>
      <c r="AS697" s="17">
        <v>0.117460736617242</v>
      </c>
      <c r="AT697" s="17">
        <v>0.13423051675813499</v>
      </c>
      <c r="AU697" s="17">
        <v>9.8709483109751306E-2</v>
      </c>
      <c r="AV697" s="17">
        <v>8.2363341221519504E-2</v>
      </c>
      <c r="AW697" s="17"/>
      <c r="AX697" s="17">
        <v>0.12894578144951699</v>
      </c>
      <c r="AY697" s="17">
        <v>0.110870782933062</v>
      </c>
      <c r="AZ697" s="17">
        <v>0.13535153047450901</v>
      </c>
      <c r="BA697" s="17">
        <v>0.116964226364944</v>
      </c>
      <c r="BB697" s="17">
        <v>0.11996561624525</v>
      </c>
      <c r="BC697" s="17">
        <v>0.13642357717893</v>
      </c>
      <c r="BD697" s="17"/>
      <c r="BE697" s="17">
        <v>0.12284592159474</v>
      </c>
      <c r="BF697" s="17">
        <v>0.144491759177585</v>
      </c>
      <c r="BG697" s="17">
        <v>9.7045010308122404E-2</v>
      </c>
      <c r="BH697" s="17"/>
      <c r="BI697" s="17">
        <v>0.19065601589597</v>
      </c>
      <c r="BJ697" s="17">
        <v>0.103889256969975</v>
      </c>
      <c r="BK697" s="17"/>
      <c r="BL697" s="17">
        <v>7.9520588160110803E-2</v>
      </c>
      <c r="BM697" s="17">
        <v>0.117058829170998</v>
      </c>
      <c r="BN697" s="17">
        <v>0.18549135167903699</v>
      </c>
      <c r="BO697" s="17">
        <v>0.212772679698608</v>
      </c>
      <c r="BP697" s="17">
        <v>0.13052173343189399</v>
      </c>
      <c r="BQ697" s="17"/>
      <c r="BR697" s="17">
        <v>0.119455654859837</v>
      </c>
      <c r="BS697" s="17">
        <v>0.16633700095649201</v>
      </c>
      <c r="BT697" s="17">
        <v>8.5120537829131995E-2</v>
      </c>
      <c r="BU697" s="17">
        <v>0.124348582221995</v>
      </c>
      <c r="BV697" s="17"/>
      <c r="BW697" s="17">
        <v>7.0137111044404898E-2</v>
      </c>
      <c r="BX697" s="17">
        <v>8.9186395020335596E-2</v>
      </c>
      <c r="BY697" s="17">
        <v>0.124079834730661</v>
      </c>
      <c r="BZ697" s="17">
        <v>0.131921166686257</v>
      </c>
      <c r="CA697" s="17">
        <v>0.17777015796867901</v>
      </c>
      <c r="CB697" s="17"/>
      <c r="CC697" s="17">
        <v>0.176264357505617</v>
      </c>
      <c r="CD697" s="17">
        <v>0.18923602400669801</v>
      </c>
      <c r="CE697" s="17">
        <v>0.13519024949185399</v>
      </c>
      <c r="CF697" s="17">
        <v>0.102327292479028</v>
      </c>
      <c r="CG697" s="17">
        <v>0.13410260332506099</v>
      </c>
      <c r="CH697" s="17">
        <v>0.115184994583473</v>
      </c>
      <c r="CI697" s="17">
        <v>9.6332145146239195E-2</v>
      </c>
      <c r="CJ697" s="17">
        <v>9.2601820897151202E-2</v>
      </c>
      <c r="CK697" s="17">
        <v>9.0674876558985401E-2</v>
      </c>
      <c r="CL697" s="17">
        <v>4.9846488747829903E-2</v>
      </c>
    </row>
    <row r="698" spans="2:90" x14ac:dyDescent="0.25">
      <c r="B698" t="s">
        <v>331</v>
      </c>
      <c r="C698" s="17">
        <v>0.25728816932988902</v>
      </c>
      <c r="D698" s="17">
        <v>0.25913968888868999</v>
      </c>
      <c r="E698" s="17">
        <v>0.255830282406809</v>
      </c>
      <c r="F698" s="17"/>
      <c r="G698" s="17">
        <v>0.27751495029158002</v>
      </c>
      <c r="H698" s="17">
        <v>0.305171837376778</v>
      </c>
      <c r="I698" s="17">
        <v>0.27699517250499101</v>
      </c>
      <c r="J698" s="17">
        <v>0.25114249367209002</v>
      </c>
      <c r="K698" s="17">
        <v>0.23718960654191701</v>
      </c>
      <c r="L698" s="17">
        <v>0.21769619266359999</v>
      </c>
      <c r="M698" s="17"/>
      <c r="N698" s="17">
        <v>0.24052603219662499</v>
      </c>
      <c r="O698" s="17">
        <v>0.26074262931869302</v>
      </c>
      <c r="P698" s="17">
        <v>0.268094391257997</v>
      </c>
      <c r="Q698" s="17">
        <v>0.26349993792744397</v>
      </c>
      <c r="R698" s="17"/>
      <c r="S698" s="17">
        <v>0.24365011796121899</v>
      </c>
      <c r="T698" s="17">
        <v>0.269817264281691</v>
      </c>
      <c r="U698" s="17">
        <v>0.282916663601957</v>
      </c>
      <c r="V698" s="17">
        <v>0.21745798047085901</v>
      </c>
      <c r="W698" s="17">
        <v>0.27152277279764298</v>
      </c>
      <c r="X698" s="17">
        <v>0.25204865039510599</v>
      </c>
      <c r="Y698" s="17">
        <v>0.27781254446236497</v>
      </c>
      <c r="Z698" s="17">
        <v>0.24127403918530901</v>
      </c>
      <c r="AA698" s="17">
        <v>0.25694071771510202</v>
      </c>
      <c r="AB698" s="17"/>
      <c r="AC698" s="17">
        <v>0.23359401397048399</v>
      </c>
      <c r="AD698" s="17">
        <v>0.27991576563369502</v>
      </c>
      <c r="AE698" s="17">
        <v>0.26631520952617599</v>
      </c>
      <c r="AF698" s="17"/>
      <c r="AG698" s="17">
        <v>0.237476290286634</v>
      </c>
      <c r="AH698" s="17">
        <v>0.29219436447250802</v>
      </c>
      <c r="AI698" s="17">
        <v>0.27294810290935301</v>
      </c>
      <c r="AJ698" s="17">
        <v>0.24646398388372301</v>
      </c>
      <c r="AK698" s="17"/>
      <c r="AL698" s="17">
        <v>0.25072552749638199</v>
      </c>
      <c r="AM698" s="17">
        <v>0.26920790937621802</v>
      </c>
      <c r="AN698" s="17">
        <v>0.25350383338284299</v>
      </c>
      <c r="AO698" s="17">
        <v>0.253379519994686</v>
      </c>
      <c r="AP698" s="17">
        <v>0.26296085019108201</v>
      </c>
      <c r="AQ698" s="17"/>
      <c r="AR698" s="17">
        <v>0.23778228210965199</v>
      </c>
      <c r="AS698" s="17">
        <v>0.26837324285838898</v>
      </c>
      <c r="AT698" s="17">
        <v>0.28389525504248903</v>
      </c>
      <c r="AU698" s="17">
        <v>0.26093169243103498</v>
      </c>
      <c r="AV698" s="17">
        <v>0.19721486389165699</v>
      </c>
      <c r="AW698" s="17"/>
      <c r="AX698" s="17">
        <v>0.24951078470598501</v>
      </c>
      <c r="AY698" s="17">
        <v>0.23057411190202401</v>
      </c>
      <c r="AZ698" s="17">
        <v>0.309579221063079</v>
      </c>
      <c r="BA698" s="17">
        <v>0.29366937036094398</v>
      </c>
      <c r="BB698" s="17">
        <v>0.254210551518532</v>
      </c>
      <c r="BC698" s="17">
        <v>0.21337010975531401</v>
      </c>
      <c r="BD698" s="17"/>
      <c r="BE698" s="17">
        <v>0.25362341536128902</v>
      </c>
      <c r="BF698" s="17">
        <v>0.29216240767412999</v>
      </c>
      <c r="BG698" s="17">
        <v>0.23193941413399699</v>
      </c>
      <c r="BH698" s="17"/>
      <c r="BI698" s="17">
        <v>0.28836331397519799</v>
      </c>
      <c r="BJ698" s="17">
        <v>0.24939889562370601</v>
      </c>
      <c r="BK698" s="17"/>
      <c r="BL698" s="17">
        <v>0.22444896250444099</v>
      </c>
      <c r="BM698" s="17">
        <v>0.25769217132713002</v>
      </c>
      <c r="BN698" s="17">
        <v>0.30336624231099402</v>
      </c>
      <c r="BO698" s="17">
        <v>0.31097821645727902</v>
      </c>
      <c r="BP698" s="17">
        <v>0.28694658074301499</v>
      </c>
      <c r="BQ698" s="17"/>
      <c r="BR698" s="17">
        <v>0.25682073601959599</v>
      </c>
      <c r="BS698" s="17">
        <v>0.27783764869236299</v>
      </c>
      <c r="BT698" s="17">
        <v>0.277731487035003</v>
      </c>
      <c r="BU698" s="17">
        <v>0.22509260765090799</v>
      </c>
      <c r="BV698" s="17"/>
      <c r="BW698" s="17">
        <v>0.23488435424413001</v>
      </c>
      <c r="BX698" s="17">
        <v>0.27752814843781698</v>
      </c>
      <c r="BY698" s="17">
        <v>0.23210213640281999</v>
      </c>
      <c r="BZ698" s="17">
        <v>0.27392828128915803</v>
      </c>
      <c r="CA698" s="17">
        <v>0.28020015496484901</v>
      </c>
      <c r="CB698" s="17"/>
      <c r="CC698" s="17">
        <v>0.28040949843634</v>
      </c>
      <c r="CD698" s="17">
        <v>0.28059608228205601</v>
      </c>
      <c r="CE698" s="17">
        <v>0.26869411646149</v>
      </c>
      <c r="CF698" s="17">
        <v>0.27663186225081998</v>
      </c>
      <c r="CG698" s="17">
        <v>0.26239278615447598</v>
      </c>
      <c r="CH698" s="17">
        <v>0.28098729779287701</v>
      </c>
      <c r="CI698" s="17">
        <v>0.25432357304060199</v>
      </c>
      <c r="CJ698" s="17">
        <v>0.2453407651634</v>
      </c>
      <c r="CK698" s="17">
        <v>0.210036862206884</v>
      </c>
      <c r="CL698" s="17">
        <v>0.21736658225086899</v>
      </c>
    </row>
    <row r="699" spans="2:90" x14ac:dyDescent="0.25">
      <c r="B699" t="s">
        <v>332</v>
      </c>
      <c r="C699" s="17">
        <v>0.30645976950994602</v>
      </c>
      <c r="D699" s="17">
        <v>0.31411237515622398</v>
      </c>
      <c r="E699" s="17">
        <v>0.29957595285850402</v>
      </c>
      <c r="F699" s="17"/>
      <c r="G699" s="17">
        <v>0.26291753956995501</v>
      </c>
      <c r="H699" s="17">
        <v>0.277186220168541</v>
      </c>
      <c r="I699" s="17">
        <v>0.32130458494081998</v>
      </c>
      <c r="J699" s="17">
        <v>0.32844478741787098</v>
      </c>
      <c r="K699" s="17">
        <v>0.315672648104664</v>
      </c>
      <c r="L699" s="17">
        <v>0.31494298806783599</v>
      </c>
      <c r="M699" s="17"/>
      <c r="N699" s="17">
        <v>0.31628623786264498</v>
      </c>
      <c r="O699" s="17">
        <v>0.30934783718278003</v>
      </c>
      <c r="P699" s="17">
        <v>0.31991446661126699</v>
      </c>
      <c r="Q699" s="17">
        <v>0.28030275754642198</v>
      </c>
      <c r="R699" s="17"/>
      <c r="S699" s="17">
        <v>0.29488626781849597</v>
      </c>
      <c r="T699" s="17">
        <v>0.32436584181099698</v>
      </c>
      <c r="U699" s="17">
        <v>0.31953928120181602</v>
      </c>
      <c r="V699" s="17">
        <v>0.30891256740176198</v>
      </c>
      <c r="W699" s="17">
        <v>0.32514429560642399</v>
      </c>
      <c r="X699" s="17">
        <v>0.271717567773271</v>
      </c>
      <c r="Y699" s="17">
        <v>0.28593187528411901</v>
      </c>
      <c r="Z699" s="17">
        <v>0.32467467938482603</v>
      </c>
      <c r="AA699" s="17">
        <v>0.309941437325776</v>
      </c>
      <c r="AB699" s="17"/>
      <c r="AC699" s="17">
        <v>0.31178867930595999</v>
      </c>
      <c r="AD699" s="17">
        <v>0.33238902161824702</v>
      </c>
      <c r="AE699" s="17">
        <v>0.25590385763609202</v>
      </c>
      <c r="AF699" s="17"/>
      <c r="AG699" s="17">
        <v>0.314480662249572</v>
      </c>
      <c r="AH699" s="17">
        <v>0.32467736035880101</v>
      </c>
      <c r="AI699" s="17">
        <v>0.32546635069337698</v>
      </c>
      <c r="AJ699" s="17">
        <v>0.31111273256417699</v>
      </c>
      <c r="AK699" s="17"/>
      <c r="AL699" s="17">
        <v>0.28944249160833602</v>
      </c>
      <c r="AM699" s="17">
        <v>0.29592613343739599</v>
      </c>
      <c r="AN699" s="17">
        <v>0.32112955789515701</v>
      </c>
      <c r="AO699" s="17">
        <v>0.31533595425519201</v>
      </c>
      <c r="AP699" s="17">
        <v>0.33053454935116</v>
      </c>
      <c r="AQ699" s="17"/>
      <c r="AR699" s="17">
        <v>0.23870534409833599</v>
      </c>
      <c r="AS699" s="17">
        <v>0.30243981215501098</v>
      </c>
      <c r="AT699" s="17">
        <v>0.30106216657634199</v>
      </c>
      <c r="AU699" s="17">
        <v>0.33443430697277698</v>
      </c>
      <c r="AV699" s="17">
        <v>0.36313697788032101</v>
      </c>
      <c r="AW699" s="17"/>
      <c r="AX699" s="17">
        <v>0.27304587145843701</v>
      </c>
      <c r="AY699" s="17">
        <v>0.33535653137495403</v>
      </c>
      <c r="AZ699" s="17">
        <v>0.29062478564628402</v>
      </c>
      <c r="BA699" s="17">
        <v>0.296485922013629</v>
      </c>
      <c r="BB699" s="17">
        <v>0.32746579356175398</v>
      </c>
      <c r="BC699" s="17">
        <v>0.308053346308791</v>
      </c>
      <c r="BD699" s="17"/>
      <c r="BE699" s="17">
        <v>0.289503415430304</v>
      </c>
      <c r="BF699" s="17">
        <v>0.31282399738967098</v>
      </c>
      <c r="BG699" s="17">
        <v>0.32250984084840401</v>
      </c>
      <c r="BH699" s="17"/>
      <c r="BI699" s="17">
        <v>0.26960212888211799</v>
      </c>
      <c r="BJ699" s="17">
        <v>0.31581708766231598</v>
      </c>
      <c r="BK699" s="17"/>
      <c r="BL699" s="17">
        <v>0.33076715150647301</v>
      </c>
      <c r="BM699" s="17">
        <v>0.34216364346468398</v>
      </c>
      <c r="BN699" s="17">
        <v>0.217790518655228</v>
      </c>
      <c r="BO699" s="17">
        <v>0.23349315447278199</v>
      </c>
      <c r="BP699" s="17">
        <v>0.28788808832090901</v>
      </c>
      <c r="BQ699" s="17"/>
      <c r="BR699" s="17">
        <v>0.30894738805487199</v>
      </c>
      <c r="BS699" s="17">
        <v>0.26969146992298099</v>
      </c>
      <c r="BT699" s="17">
        <v>0.32207926888765898</v>
      </c>
      <c r="BU699" s="17">
        <v>0.30477868919080903</v>
      </c>
      <c r="BV699" s="17"/>
      <c r="BW699" s="17">
        <v>0.33541260032232101</v>
      </c>
      <c r="BX699" s="17">
        <v>0.301216880929709</v>
      </c>
      <c r="BY699" s="17">
        <v>0.29829479133693798</v>
      </c>
      <c r="BZ699" s="17">
        <v>0.31977674444890197</v>
      </c>
      <c r="CA699" s="17">
        <v>0.28288423914282101</v>
      </c>
      <c r="CB699" s="17"/>
      <c r="CC699" s="17">
        <v>0.28383041059807901</v>
      </c>
      <c r="CD699" s="17">
        <v>0.27238350443761</v>
      </c>
      <c r="CE699" s="17">
        <v>0.30983543787787998</v>
      </c>
      <c r="CF699" s="17">
        <v>0.30431234562938703</v>
      </c>
      <c r="CG699" s="17">
        <v>0.27968336145990902</v>
      </c>
      <c r="CH699" s="17">
        <v>0.28592688262534499</v>
      </c>
      <c r="CI699" s="17">
        <v>0.33878870687965001</v>
      </c>
      <c r="CJ699" s="17">
        <v>0.321181139803347</v>
      </c>
      <c r="CK699" s="17">
        <v>0.32718671940560501</v>
      </c>
      <c r="CL699" s="17">
        <v>0.367452727660047</v>
      </c>
    </row>
    <row r="700" spans="2:90" x14ac:dyDescent="0.25">
      <c r="B700" t="s">
        <v>333</v>
      </c>
      <c r="C700" s="17">
        <v>0.22113405386632301</v>
      </c>
      <c r="D700" s="17">
        <v>0.24315594483316399</v>
      </c>
      <c r="E700" s="17">
        <v>0.20105664259310599</v>
      </c>
      <c r="F700" s="17"/>
      <c r="G700" s="17">
        <v>0.213623641818148</v>
      </c>
      <c r="H700" s="17">
        <v>0.19510314202207699</v>
      </c>
      <c r="I700" s="17">
        <v>0.20678813691961101</v>
      </c>
      <c r="J700" s="17">
        <v>0.182842320296217</v>
      </c>
      <c r="K700" s="17">
        <v>0.23819555639548301</v>
      </c>
      <c r="L700" s="17">
        <v>0.26919130004456399</v>
      </c>
      <c r="M700" s="17"/>
      <c r="N700" s="17">
        <v>0.278145196743732</v>
      </c>
      <c r="O700" s="17">
        <v>0.23163230213694599</v>
      </c>
      <c r="P700" s="17">
        <v>0.18521025097184099</v>
      </c>
      <c r="Q700" s="17">
        <v>0.17951075512811801</v>
      </c>
      <c r="R700" s="17"/>
      <c r="S700" s="17">
        <v>0.28444118833617799</v>
      </c>
      <c r="T700" s="17">
        <v>0.20829929035241901</v>
      </c>
      <c r="U700" s="17">
        <v>0.204789700982589</v>
      </c>
      <c r="V700" s="17">
        <v>0.246796483483818</v>
      </c>
      <c r="W700" s="17">
        <v>0.17823581807073299</v>
      </c>
      <c r="X700" s="17">
        <v>0.19107506745668601</v>
      </c>
      <c r="Y700" s="17">
        <v>0.223678079970172</v>
      </c>
      <c r="Z700" s="17">
        <v>0.242762599619396</v>
      </c>
      <c r="AA700" s="17">
        <v>0.19485757682879601</v>
      </c>
      <c r="AB700" s="17"/>
      <c r="AC700" s="17">
        <v>0.23902133192005001</v>
      </c>
      <c r="AD700" s="17">
        <v>0.21006426669335401</v>
      </c>
      <c r="AE700" s="17">
        <v>0.21154181005255099</v>
      </c>
      <c r="AF700" s="17"/>
      <c r="AG700" s="17">
        <v>0.27213502646068499</v>
      </c>
      <c r="AH700" s="17">
        <v>0.213845723384813</v>
      </c>
      <c r="AI700" s="17">
        <v>0.23987456622598</v>
      </c>
      <c r="AJ700" s="17">
        <v>0.20723455190079201</v>
      </c>
      <c r="AK700" s="17"/>
      <c r="AL700" s="17">
        <v>0.18440892563338901</v>
      </c>
      <c r="AM700" s="17">
        <v>0.206345987324451</v>
      </c>
      <c r="AN700" s="17">
        <v>0.24572156301799999</v>
      </c>
      <c r="AO700" s="17">
        <v>0.274699531184388</v>
      </c>
      <c r="AP700" s="17">
        <v>0.19064031854705099</v>
      </c>
      <c r="AQ700" s="17"/>
      <c r="AR700" s="17">
        <v>0.206021356998113</v>
      </c>
      <c r="AS700" s="17">
        <v>0.20552462583797301</v>
      </c>
      <c r="AT700" s="17">
        <v>0.20288650550993501</v>
      </c>
      <c r="AU700" s="17">
        <v>0.248937870519749</v>
      </c>
      <c r="AV700" s="17">
        <v>0.30775369500154898</v>
      </c>
      <c r="AW700" s="17"/>
      <c r="AX700" s="17">
        <v>0.26261786466882697</v>
      </c>
      <c r="AY700" s="17">
        <v>0.20903507496681001</v>
      </c>
      <c r="AZ700" s="17">
        <v>0.196471416590109</v>
      </c>
      <c r="BA700" s="17">
        <v>0.20541432514583399</v>
      </c>
      <c r="BB700" s="17">
        <v>0.21602437330568799</v>
      </c>
      <c r="BC700" s="17">
        <v>0.231497692003616</v>
      </c>
      <c r="BD700" s="17"/>
      <c r="BE700" s="17">
        <v>0.23598495731817101</v>
      </c>
      <c r="BF700" s="17">
        <v>0.19468572832957101</v>
      </c>
      <c r="BG700" s="17">
        <v>0.23055681158782301</v>
      </c>
      <c r="BH700" s="17"/>
      <c r="BI700" s="17">
        <v>0.14935027147402599</v>
      </c>
      <c r="BJ700" s="17">
        <v>0.239358326461733</v>
      </c>
      <c r="BK700" s="17"/>
      <c r="BL700" s="17">
        <v>0.260015737562386</v>
      </c>
      <c r="BM700" s="17">
        <v>0.206250690171974</v>
      </c>
      <c r="BN700" s="17">
        <v>0.19310554985019601</v>
      </c>
      <c r="BO700" s="17">
        <v>0.15483136822011501</v>
      </c>
      <c r="BP700" s="17">
        <v>0.22125112204070199</v>
      </c>
      <c r="BQ700" s="17"/>
      <c r="BR700" s="17">
        <v>0.22259973652949799</v>
      </c>
      <c r="BS700" s="17">
        <v>0.184509491159182</v>
      </c>
      <c r="BT700" s="17">
        <v>0.22346865276958899</v>
      </c>
      <c r="BU700" s="17">
        <v>0.26607817479444101</v>
      </c>
      <c r="BV700" s="17"/>
      <c r="BW700" s="17">
        <v>0.26739839734614901</v>
      </c>
      <c r="BX700" s="17">
        <v>0.25232677674444898</v>
      </c>
      <c r="BY700" s="17">
        <v>0.23532609319370501</v>
      </c>
      <c r="BZ700" s="17">
        <v>0.18326612114434099</v>
      </c>
      <c r="CA700" s="17">
        <v>0.16768727113544599</v>
      </c>
      <c r="CB700" s="17"/>
      <c r="CC700" s="17">
        <v>0.17657434258096499</v>
      </c>
      <c r="CD700" s="17">
        <v>0.159045648709259</v>
      </c>
      <c r="CE700" s="17">
        <v>0.19327300079144799</v>
      </c>
      <c r="CF700" s="17">
        <v>0.224487777911934</v>
      </c>
      <c r="CG700" s="17">
        <v>0.23479899213763</v>
      </c>
      <c r="CH700" s="17">
        <v>0.20473350962904599</v>
      </c>
      <c r="CI700" s="17">
        <v>0.24013928447140001</v>
      </c>
      <c r="CJ700" s="17">
        <v>0.25151364479014299</v>
      </c>
      <c r="CK700" s="17">
        <v>0.28620261588443502</v>
      </c>
      <c r="CL700" s="17">
        <v>0.253655202588911</v>
      </c>
    </row>
    <row r="701" spans="2:90" x14ac:dyDescent="0.25">
      <c r="B701" t="s">
        <v>163</v>
      </c>
      <c r="C701" s="17">
        <v>9.3660755247164301E-2</v>
      </c>
      <c r="D701" s="17">
        <v>8.0320845581917599E-2</v>
      </c>
      <c r="E701" s="17">
        <v>0.10513988451912699</v>
      </c>
      <c r="F701" s="17"/>
      <c r="G701" s="17">
        <v>7.8028032846398698E-2</v>
      </c>
      <c r="H701" s="17">
        <v>7.7810136616991502E-2</v>
      </c>
      <c r="I701" s="17">
        <v>5.9245206412467298E-2</v>
      </c>
      <c r="J701" s="17">
        <v>9.8158181668709293E-2</v>
      </c>
      <c r="K701" s="17">
        <v>0.108357332385967</v>
      </c>
      <c r="L701" s="17">
        <v>0.122995259279017</v>
      </c>
      <c r="M701" s="17"/>
      <c r="N701" s="17">
        <v>7.6465270298953003E-2</v>
      </c>
      <c r="O701" s="17">
        <v>9.1647147326245404E-2</v>
      </c>
      <c r="P701" s="17">
        <v>8.4360036687928894E-2</v>
      </c>
      <c r="Q701" s="17">
        <v>0.122772015637375</v>
      </c>
      <c r="R701" s="17"/>
      <c r="S701" s="17">
        <v>8.95090194341705E-2</v>
      </c>
      <c r="T701" s="17">
        <v>9.8565525587345895E-2</v>
      </c>
      <c r="U701" s="17">
        <v>7.8243121783380207E-2</v>
      </c>
      <c r="V701" s="17">
        <v>8.6104050956854694E-2</v>
      </c>
      <c r="W701" s="17">
        <v>8.9664207128482498E-2</v>
      </c>
      <c r="X701" s="17">
        <v>0.128717243055532</v>
      </c>
      <c r="Y701" s="17">
        <v>0.10891520839877999</v>
      </c>
      <c r="Z701" s="17">
        <v>6.7354250063365595E-2</v>
      </c>
      <c r="AA701" s="17">
        <v>8.3647936947941606E-2</v>
      </c>
      <c r="AB701" s="17"/>
      <c r="AC701" s="17">
        <v>9.7573411918207398E-2</v>
      </c>
      <c r="AD701" s="17">
        <v>7.42343160538841E-2</v>
      </c>
      <c r="AE701" s="17">
        <v>0.12734763210164901</v>
      </c>
      <c r="AF701" s="17"/>
      <c r="AG701" s="17">
        <v>8.4787561496864297E-2</v>
      </c>
      <c r="AH701" s="17">
        <v>6.1102586610333999E-2</v>
      </c>
      <c r="AI701" s="17">
        <v>6.8836390476091594E-2</v>
      </c>
      <c r="AJ701" s="17">
        <v>7.9510556468282395E-2</v>
      </c>
      <c r="AK701" s="17"/>
      <c r="AL701" s="17">
        <v>0.136047462644005</v>
      </c>
      <c r="AM701" s="17">
        <v>8.4009263862181202E-2</v>
      </c>
      <c r="AN701" s="17">
        <v>7.6289217970044093E-2</v>
      </c>
      <c r="AO701" s="17">
        <v>5.1623448007107602E-2</v>
      </c>
      <c r="AP701" s="17">
        <v>0.15234907148775201</v>
      </c>
      <c r="AQ701" s="17"/>
      <c r="AR701" s="17">
        <v>0.15907225140422199</v>
      </c>
      <c r="AS701" s="17">
        <v>0.10620158253138499</v>
      </c>
      <c r="AT701" s="17">
        <v>7.7925556113099897E-2</v>
      </c>
      <c r="AU701" s="17">
        <v>5.6986646966688398E-2</v>
      </c>
      <c r="AV701" s="17">
        <v>4.9531122004953299E-2</v>
      </c>
      <c r="AW701" s="17"/>
      <c r="AX701" s="17">
        <v>8.5879697717233999E-2</v>
      </c>
      <c r="AY701" s="17">
        <v>0.11416349882314999</v>
      </c>
      <c r="AZ701" s="17">
        <v>6.7973046226019199E-2</v>
      </c>
      <c r="BA701" s="17">
        <v>8.7466156114650001E-2</v>
      </c>
      <c r="BB701" s="17">
        <v>8.2333665368776093E-2</v>
      </c>
      <c r="BC701" s="17">
        <v>0.11065527475335001</v>
      </c>
      <c r="BD701" s="17"/>
      <c r="BE701" s="17">
        <v>9.8042290295497006E-2</v>
      </c>
      <c r="BF701" s="17">
        <v>5.5836107429042402E-2</v>
      </c>
      <c r="BG701" s="17">
        <v>0.117948923121654</v>
      </c>
      <c r="BH701" s="17"/>
      <c r="BI701" s="17">
        <v>0.102028269772687</v>
      </c>
      <c r="BJ701" s="17">
        <v>9.1536433282269597E-2</v>
      </c>
      <c r="BK701" s="17"/>
      <c r="BL701" s="17">
        <v>0.105247560266589</v>
      </c>
      <c r="BM701" s="17">
        <v>7.6834665865213606E-2</v>
      </c>
      <c r="BN701" s="17">
        <v>0.10024633750454499</v>
      </c>
      <c r="BO701" s="17">
        <v>8.7924581151216097E-2</v>
      </c>
      <c r="BP701" s="17">
        <v>7.3392475463479795E-2</v>
      </c>
      <c r="BQ701" s="17"/>
      <c r="BR701" s="17">
        <v>9.2176484536196507E-2</v>
      </c>
      <c r="BS701" s="17">
        <v>0.101624389268982</v>
      </c>
      <c r="BT701" s="17">
        <v>9.1600053478616397E-2</v>
      </c>
      <c r="BU701" s="17">
        <v>7.9701946141846503E-2</v>
      </c>
      <c r="BV701" s="17"/>
      <c r="BW701" s="17">
        <v>9.2167537042994699E-2</v>
      </c>
      <c r="BX701" s="17">
        <v>7.9741798867689201E-2</v>
      </c>
      <c r="BY701" s="17">
        <v>0.110197144335876</v>
      </c>
      <c r="BZ701" s="17">
        <v>9.1107686431341803E-2</v>
      </c>
      <c r="CA701" s="17">
        <v>9.14581767882061E-2</v>
      </c>
      <c r="CB701" s="17"/>
      <c r="CC701" s="17">
        <v>8.2921390878999301E-2</v>
      </c>
      <c r="CD701" s="17">
        <v>9.8738740564376704E-2</v>
      </c>
      <c r="CE701" s="17">
        <v>9.3007195377328003E-2</v>
      </c>
      <c r="CF701" s="17">
        <v>9.2240721728831507E-2</v>
      </c>
      <c r="CG701" s="17">
        <v>8.9022256922924203E-2</v>
      </c>
      <c r="CH701" s="17">
        <v>0.113167315369259</v>
      </c>
      <c r="CI701" s="17">
        <v>7.0416290462109205E-2</v>
      </c>
      <c r="CJ701" s="17">
        <v>8.9362629345958802E-2</v>
      </c>
      <c r="CK701" s="17">
        <v>8.5898925944090904E-2</v>
      </c>
      <c r="CL701" s="17">
        <v>0.111678998752342</v>
      </c>
    </row>
    <row r="702" spans="2:90" x14ac:dyDescent="0.25"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</row>
    <row r="703" spans="2:90" x14ac:dyDescent="0.25">
      <c r="B703" s="6" t="s">
        <v>364</v>
      </c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</row>
    <row r="704" spans="2:90" x14ac:dyDescent="0.25">
      <c r="B704" s="24" t="s">
        <v>113</v>
      </c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</row>
    <row r="705" spans="2:90" x14ac:dyDescent="0.25">
      <c r="B705" t="s">
        <v>330</v>
      </c>
      <c r="C705" s="17">
        <v>0.22431735655579599</v>
      </c>
      <c r="D705" s="17">
        <v>0.201472935866782</v>
      </c>
      <c r="E705" s="17">
        <v>0.24626380490777799</v>
      </c>
      <c r="F705" s="17"/>
      <c r="G705" s="17">
        <v>0.14801091056988699</v>
      </c>
      <c r="H705" s="17">
        <v>0.16829741645080001</v>
      </c>
      <c r="I705" s="17">
        <v>0.210226062836434</v>
      </c>
      <c r="J705" s="17">
        <v>0.28021964301790298</v>
      </c>
      <c r="K705" s="17">
        <v>0.25312950534876699</v>
      </c>
      <c r="L705" s="17">
        <v>0.24957349298481199</v>
      </c>
      <c r="M705" s="17"/>
      <c r="N705" s="17">
        <v>0.20427051462408799</v>
      </c>
      <c r="O705" s="17">
        <v>0.20520561397282</v>
      </c>
      <c r="P705" s="17">
        <v>0.26849219239780198</v>
      </c>
      <c r="Q705" s="17">
        <v>0.229383706207445</v>
      </c>
      <c r="R705" s="17"/>
      <c r="S705" s="17">
        <v>0.18373947192359699</v>
      </c>
      <c r="T705" s="17">
        <v>0.289755031223765</v>
      </c>
      <c r="U705" s="17">
        <v>0.24771532598582199</v>
      </c>
      <c r="V705" s="17">
        <v>0.26932765307950401</v>
      </c>
      <c r="W705" s="17">
        <v>0.21972796105643899</v>
      </c>
      <c r="X705" s="17">
        <v>0.200388021453833</v>
      </c>
      <c r="Y705" s="17">
        <v>0.18162932525966199</v>
      </c>
      <c r="Z705" s="17">
        <v>0.19329555189168701</v>
      </c>
      <c r="AA705" s="17">
        <v>0.200648702313282</v>
      </c>
      <c r="AB705" s="17"/>
      <c r="AC705" s="17">
        <v>0.27329368077939198</v>
      </c>
      <c r="AD705" s="17">
        <v>0.20268840471461999</v>
      </c>
      <c r="AE705" s="17">
        <v>0.18184030040670099</v>
      </c>
      <c r="AF705" s="17"/>
      <c r="AG705" s="17">
        <v>0.224079277106187</v>
      </c>
      <c r="AH705" s="17">
        <v>0.17702549523649999</v>
      </c>
      <c r="AI705" s="17">
        <v>0.20511888143566701</v>
      </c>
      <c r="AJ705" s="17">
        <v>0.29829547183737398</v>
      </c>
      <c r="AK705" s="17"/>
      <c r="AL705" s="17">
        <v>0.235500063624902</v>
      </c>
      <c r="AM705" s="17">
        <v>0.24263281572744599</v>
      </c>
      <c r="AN705" s="17">
        <v>0.196176748782246</v>
      </c>
      <c r="AO705" s="17">
        <v>0.203634867126571</v>
      </c>
      <c r="AP705" s="17">
        <v>0.211910324817531</v>
      </c>
      <c r="AQ705" s="17"/>
      <c r="AR705" s="17">
        <v>0.21948383498791799</v>
      </c>
      <c r="AS705" s="17">
        <v>0.237189562326696</v>
      </c>
      <c r="AT705" s="17">
        <v>0.23261568585155901</v>
      </c>
      <c r="AU705" s="17">
        <v>0.21041310723157799</v>
      </c>
      <c r="AV705" s="17">
        <v>0.17316115526557499</v>
      </c>
      <c r="AW705" s="17"/>
      <c r="AX705" s="17">
        <v>0.170524654280691</v>
      </c>
      <c r="AY705" s="17">
        <v>0.209643008197445</v>
      </c>
      <c r="AZ705" s="17">
        <v>0.27024260948062001</v>
      </c>
      <c r="BA705" s="17">
        <v>0.26863116803440201</v>
      </c>
      <c r="BB705" s="17">
        <v>0.244346923696077</v>
      </c>
      <c r="BC705" s="17">
        <v>0.245742793135629</v>
      </c>
      <c r="BD705" s="17"/>
      <c r="BE705" s="17">
        <v>0.20972973834762701</v>
      </c>
      <c r="BF705" s="17">
        <v>0.19859463210296699</v>
      </c>
      <c r="BG705" s="17">
        <v>0.264426730240716</v>
      </c>
      <c r="BH705" s="17"/>
      <c r="BI705" s="17">
        <v>0.29874125684668801</v>
      </c>
      <c r="BJ705" s="17">
        <v>0.20542281796624901</v>
      </c>
      <c r="BK705" s="17"/>
      <c r="BL705" s="17">
        <v>0.236648080408496</v>
      </c>
      <c r="BM705" s="17">
        <v>0.218958817649792</v>
      </c>
      <c r="BN705" s="17">
        <v>0.230060071075259</v>
      </c>
      <c r="BO705" s="17">
        <v>0.235065211348327</v>
      </c>
      <c r="BP705" s="17">
        <v>0.19751192530671999</v>
      </c>
      <c r="BQ705" s="17"/>
      <c r="BR705" s="17">
        <v>0.23733081852037299</v>
      </c>
      <c r="BS705" s="17">
        <v>0.194715477187242</v>
      </c>
      <c r="BT705" s="17">
        <v>0.120977961786496</v>
      </c>
      <c r="BU705" s="17">
        <v>0.14842895230323</v>
      </c>
      <c r="BV705" s="17"/>
      <c r="BW705" s="17">
        <v>0.22733171669105401</v>
      </c>
      <c r="BX705" s="17">
        <v>0.202513423988159</v>
      </c>
      <c r="BY705" s="17">
        <v>0.20777154424097299</v>
      </c>
      <c r="BZ705" s="17">
        <v>0.23888056486116799</v>
      </c>
      <c r="CA705" s="17">
        <v>0.246847837041791</v>
      </c>
      <c r="CB705" s="17"/>
      <c r="CC705" s="17">
        <v>0.22965928883682099</v>
      </c>
      <c r="CD705" s="17">
        <v>0.23481530942770501</v>
      </c>
      <c r="CE705" s="17">
        <v>0.21952331574020301</v>
      </c>
      <c r="CF705" s="17">
        <v>0.210484860616938</v>
      </c>
      <c r="CG705" s="17">
        <v>0.22687253814479799</v>
      </c>
      <c r="CH705" s="17">
        <v>0.20483126735767901</v>
      </c>
      <c r="CI705" s="17">
        <v>0.21863870308320099</v>
      </c>
      <c r="CJ705" s="17">
        <v>0.244999952824422</v>
      </c>
      <c r="CK705" s="17">
        <v>0.21794908723925199</v>
      </c>
      <c r="CL705" s="17">
        <v>0.24135285279660201</v>
      </c>
    </row>
    <row r="706" spans="2:90" x14ac:dyDescent="0.25">
      <c r="B706" t="s">
        <v>331</v>
      </c>
      <c r="C706" s="17">
        <v>0.29746894066214902</v>
      </c>
      <c r="D706" s="17">
        <v>0.30425729772745103</v>
      </c>
      <c r="E706" s="17">
        <v>0.290520880596284</v>
      </c>
      <c r="F706" s="17"/>
      <c r="G706" s="17">
        <v>0.297832566028153</v>
      </c>
      <c r="H706" s="17">
        <v>0.34449483931068198</v>
      </c>
      <c r="I706" s="17">
        <v>0.27989500340032097</v>
      </c>
      <c r="J706" s="17">
        <v>0.28380065588226799</v>
      </c>
      <c r="K706" s="17">
        <v>0.27208233977941498</v>
      </c>
      <c r="L706" s="17">
        <v>0.30235217921895402</v>
      </c>
      <c r="M706" s="17"/>
      <c r="N706" s="17">
        <v>0.29932915170969099</v>
      </c>
      <c r="O706" s="17">
        <v>0.29592279993748399</v>
      </c>
      <c r="P706" s="17">
        <v>0.28407109876067499</v>
      </c>
      <c r="Q706" s="17">
        <v>0.30633098075217202</v>
      </c>
      <c r="R706" s="17"/>
      <c r="S706" s="17">
        <v>0.27474773188512602</v>
      </c>
      <c r="T706" s="17">
        <v>0.28957919159745898</v>
      </c>
      <c r="U706" s="17">
        <v>0.31555280915936001</v>
      </c>
      <c r="V706" s="17">
        <v>0.30441826153164098</v>
      </c>
      <c r="W706" s="17">
        <v>0.32035838327359101</v>
      </c>
      <c r="X706" s="17">
        <v>0.28976539824698999</v>
      </c>
      <c r="Y706" s="17">
        <v>0.29726031943518799</v>
      </c>
      <c r="Z706" s="17">
        <v>0.29283673617422001</v>
      </c>
      <c r="AA706" s="17">
        <v>0.307537816453816</v>
      </c>
      <c r="AB706" s="17"/>
      <c r="AC706" s="17">
        <v>0.27837737140361601</v>
      </c>
      <c r="AD706" s="17">
        <v>0.32752592241144601</v>
      </c>
      <c r="AE706" s="17">
        <v>0.27092628426514798</v>
      </c>
      <c r="AF706" s="17"/>
      <c r="AG706" s="17">
        <v>0.27956843281484001</v>
      </c>
      <c r="AH706" s="17">
        <v>0.33106419756137001</v>
      </c>
      <c r="AI706" s="17">
        <v>0.32366914485544501</v>
      </c>
      <c r="AJ706" s="17">
        <v>0.26846794669084101</v>
      </c>
      <c r="AK706" s="17"/>
      <c r="AL706" s="17">
        <v>0.30055229864927502</v>
      </c>
      <c r="AM706" s="17">
        <v>0.29345362765739502</v>
      </c>
      <c r="AN706" s="17">
        <v>0.31654867731207398</v>
      </c>
      <c r="AO706" s="17">
        <v>0.30821596759611197</v>
      </c>
      <c r="AP706" s="17">
        <v>0.23801250161176599</v>
      </c>
      <c r="AQ706" s="17"/>
      <c r="AR706" s="17">
        <v>0.26210477846028302</v>
      </c>
      <c r="AS706" s="17">
        <v>0.30286377344423598</v>
      </c>
      <c r="AT706" s="17">
        <v>0.33260291451913798</v>
      </c>
      <c r="AU706" s="17">
        <v>0.30479873676184699</v>
      </c>
      <c r="AV706" s="17">
        <v>0.240324868241451</v>
      </c>
      <c r="AW706" s="17"/>
      <c r="AX706" s="17">
        <v>0.31369691297477797</v>
      </c>
      <c r="AY706" s="17">
        <v>0.292946793724154</v>
      </c>
      <c r="AZ706" s="17">
        <v>0.30381698777564198</v>
      </c>
      <c r="BA706" s="17">
        <v>0.304317603355716</v>
      </c>
      <c r="BB706" s="17">
        <v>0.25301956044627399</v>
      </c>
      <c r="BC706" s="17">
        <v>0.312136788749726</v>
      </c>
      <c r="BD706" s="17"/>
      <c r="BE706" s="17">
        <v>0.30789547201581202</v>
      </c>
      <c r="BF706" s="17">
        <v>0.29796726716424399</v>
      </c>
      <c r="BG706" s="17">
        <v>0.288180901440802</v>
      </c>
      <c r="BH706" s="17"/>
      <c r="BI706" s="17">
        <v>0.32567726456976398</v>
      </c>
      <c r="BJ706" s="17">
        <v>0.29030748765396702</v>
      </c>
      <c r="BK706" s="17"/>
      <c r="BL706" s="17">
        <v>0.29881891553999901</v>
      </c>
      <c r="BM706" s="17">
        <v>0.30172297685128502</v>
      </c>
      <c r="BN706" s="17">
        <v>0.24834304202792601</v>
      </c>
      <c r="BO706" s="17">
        <v>0.289513602537112</v>
      </c>
      <c r="BP706" s="17">
        <v>0.31465266135408498</v>
      </c>
      <c r="BQ706" s="17"/>
      <c r="BR706" s="17">
        <v>0.298238079031728</v>
      </c>
      <c r="BS706" s="17">
        <v>0.35470174278592898</v>
      </c>
      <c r="BT706" s="17">
        <v>0.21416160448284</v>
      </c>
      <c r="BU706" s="17">
        <v>0.30151816418671501</v>
      </c>
      <c r="BV706" s="17"/>
      <c r="BW706" s="17">
        <v>0.29836780604927798</v>
      </c>
      <c r="BX706" s="17">
        <v>0.30197096652516497</v>
      </c>
      <c r="BY706" s="17">
        <v>0.29631741801695499</v>
      </c>
      <c r="BZ706" s="17">
        <v>0.28720139012393497</v>
      </c>
      <c r="CA706" s="17">
        <v>0.30367020603689598</v>
      </c>
      <c r="CB706" s="17"/>
      <c r="CC706" s="17">
        <v>0.30603143316859199</v>
      </c>
      <c r="CD706" s="17">
        <v>0.30870168456163599</v>
      </c>
      <c r="CE706" s="17">
        <v>0.27852278912987</v>
      </c>
      <c r="CF706" s="17">
        <v>0.32710441157284498</v>
      </c>
      <c r="CG706" s="17">
        <v>0.271327231898008</v>
      </c>
      <c r="CH706" s="17">
        <v>0.30814054946527197</v>
      </c>
      <c r="CI706" s="17">
        <v>0.28164613421753498</v>
      </c>
      <c r="CJ706" s="17">
        <v>0.33334919855455603</v>
      </c>
      <c r="CK706" s="17">
        <v>0.28092612271112899</v>
      </c>
      <c r="CL706" s="17">
        <v>0.28379099505648497</v>
      </c>
    </row>
    <row r="707" spans="2:90" x14ac:dyDescent="0.25">
      <c r="B707" t="s">
        <v>332</v>
      </c>
      <c r="C707" s="17">
        <v>0.25811173256255998</v>
      </c>
      <c r="D707" s="17">
        <v>0.26488902722245899</v>
      </c>
      <c r="E707" s="17">
        <v>0.2518570892668</v>
      </c>
      <c r="F707" s="17"/>
      <c r="G707" s="17">
        <v>0.265313714566347</v>
      </c>
      <c r="H707" s="17">
        <v>0.26838811920932798</v>
      </c>
      <c r="I707" s="17">
        <v>0.27024894001335698</v>
      </c>
      <c r="J707" s="17">
        <v>0.24060308775247</v>
      </c>
      <c r="K707" s="17">
        <v>0.27181461508622601</v>
      </c>
      <c r="L707" s="17">
        <v>0.242144920823985</v>
      </c>
      <c r="M707" s="17"/>
      <c r="N707" s="17">
        <v>0.28187493406163799</v>
      </c>
      <c r="O707" s="17">
        <v>0.282086533525646</v>
      </c>
      <c r="P707" s="17">
        <v>0.233677408699175</v>
      </c>
      <c r="Q707" s="17">
        <v>0.22970614015254001</v>
      </c>
      <c r="R707" s="17"/>
      <c r="S707" s="17">
        <v>0.25525342265217399</v>
      </c>
      <c r="T707" s="17">
        <v>0.25161730936712901</v>
      </c>
      <c r="U707" s="17">
        <v>0.25144258187176299</v>
      </c>
      <c r="V707" s="17">
        <v>0.23360669552937799</v>
      </c>
      <c r="W707" s="17">
        <v>0.24555961240816199</v>
      </c>
      <c r="X707" s="17">
        <v>0.28469099882814097</v>
      </c>
      <c r="Y707" s="17">
        <v>0.286282819447301</v>
      </c>
      <c r="Z707" s="17">
        <v>0.27266737707537703</v>
      </c>
      <c r="AA707" s="17">
        <v>0.25601023840859</v>
      </c>
      <c r="AB707" s="17"/>
      <c r="AC707" s="17">
        <v>0.25200813697268898</v>
      </c>
      <c r="AD707" s="17">
        <v>0.26607956883994599</v>
      </c>
      <c r="AE707" s="17">
        <v>0.259168098597927</v>
      </c>
      <c r="AF707" s="17"/>
      <c r="AG707" s="17">
        <v>0.28504683664379399</v>
      </c>
      <c r="AH707" s="17">
        <v>0.26883459279664801</v>
      </c>
      <c r="AI707" s="17">
        <v>0.26820607281046399</v>
      </c>
      <c r="AJ707" s="17">
        <v>0.25216507776234598</v>
      </c>
      <c r="AK707" s="17"/>
      <c r="AL707" s="17">
        <v>0.24534891278842</v>
      </c>
      <c r="AM707" s="17">
        <v>0.24085124911644101</v>
      </c>
      <c r="AN707" s="17">
        <v>0.27717134775933899</v>
      </c>
      <c r="AO707" s="17">
        <v>0.28899020908857698</v>
      </c>
      <c r="AP707" s="17">
        <v>0.32094322092637101</v>
      </c>
      <c r="AQ707" s="17"/>
      <c r="AR707" s="17">
        <v>0.219101908844298</v>
      </c>
      <c r="AS707" s="17">
        <v>0.247264842005227</v>
      </c>
      <c r="AT707" s="17">
        <v>0.258445286129451</v>
      </c>
      <c r="AU707" s="17">
        <v>0.274187192691</v>
      </c>
      <c r="AV707" s="17">
        <v>0.30993935886046697</v>
      </c>
      <c r="AW707" s="17"/>
      <c r="AX707" s="17">
        <v>0.26555741576479602</v>
      </c>
      <c r="AY707" s="17">
        <v>0.26399863224595499</v>
      </c>
      <c r="AZ707" s="17">
        <v>0.24152920403495401</v>
      </c>
      <c r="BA707" s="17">
        <v>0.24811304067612</v>
      </c>
      <c r="BB707" s="17">
        <v>0.27528053799611701</v>
      </c>
      <c r="BC707" s="17">
        <v>0.231245940150478</v>
      </c>
      <c r="BD707" s="17"/>
      <c r="BE707" s="17">
        <v>0.247628194423235</v>
      </c>
      <c r="BF707" s="17">
        <v>0.28464307367437403</v>
      </c>
      <c r="BG707" s="17">
        <v>0.25059011914124002</v>
      </c>
      <c r="BH707" s="17"/>
      <c r="BI707" s="17">
        <v>0.23228030179897599</v>
      </c>
      <c r="BJ707" s="17">
        <v>0.26466974636562601</v>
      </c>
      <c r="BK707" s="17"/>
      <c r="BL707" s="17">
        <v>0.25604909643571899</v>
      </c>
      <c r="BM707" s="17">
        <v>0.29037062090193899</v>
      </c>
      <c r="BN707" s="17">
        <v>0.26013742167940201</v>
      </c>
      <c r="BO707" s="17">
        <v>0.25686241014406003</v>
      </c>
      <c r="BP707" s="17">
        <v>0.23580744610716201</v>
      </c>
      <c r="BQ707" s="17"/>
      <c r="BR707" s="17">
        <v>0.25812749761835901</v>
      </c>
      <c r="BS707" s="17">
        <v>0.206648405175514</v>
      </c>
      <c r="BT707" s="17">
        <v>0.30001187474630497</v>
      </c>
      <c r="BU707" s="17">
        <v>0.30011897962047801</v>
      </c>
      <c r="BV707" s="17"/>
      <c r="BW707" s="17">
        <v>0.242555414677711</v>
      </c>
      <c r="BX707" s="17">
        <v>0.29170109877559303</v>
      </c>
      <c r="BY707" s="17">
        <v>0.26815114675402002</v>
      </c>
      <c r="BZ707" s="17">
        <v>0.26100356917414502</v>
      </c>
      <c r="CA707" s="17">
        <v>0.22751626323503399</v>
      </c>
      <c r="CB707" s="17"/>
      <c r="CC707" s="17">
        <v>0.23807687083823501</v>
      </c>
      <c r="CD707" s="17">
        <v>0.22978331146821801</v>
      </c>
      <c r="CE707" s="17">
        <v>0.28943756726779701</v>
      </c>
      <c r="CF707" s="17">
        <v>0.209709405217196</v>
      </c>
      <c r="CG707" s="17">
        <v>0.264074717538684</v>
      </c>
      <c r="CH707" s="17">
        <v>0.26548497758594802</v>
      </c>
      <c r="CI707" s="17">
        <v>0.30688610584993797</v>
      </c>
      <c r="CJ707" s="17">
        <v>0.25562550196810602</v>
      </c>
      <c r="CK707" s="17">
        <v>0.25699508181624298</v>
      </c>
      <c r="CL707" s="17">
        <v>0.27669797551351399</v>
      </c>
    </row>
    <row r="708" spans="2:90" x14ac:dyDescent="0.25">
      <c r="B708" t="s">
        <v>333</v>
      </c>
      <c r="C708" s="17">
        <v>0.171229877725597</v>
      </c>
      <c r="D708" s="17">
        <v>0.181998580922766</v>
      </c>
      <c r="E708" s="17">
        <v>0.16188962271379001</v>
      </c>
      <c r="F708" s="17"/>
      <c r="G708" s="17">
        <v>0.20684679130740499</v>
      </c>
      <c r="H708" s="17">
        <v>0.15592426868218501</v>
      </c>
      <c r="I708" s="17">
        <v>0.18466340625140301</v>
      </c>
      <c r="J708" s="17">
        <v>0.147403634436788</v>
      </c>
      <c r="K708" s="17">
        <v>0.15905058946364301</v>
      </c>
      <c r="L708" s="17">
        <v>0.18233511030074401</v>
      </c>
      <c r="M708" s="17"/>
      <c r="N708" s="17">
        <v>0.18962190251300801</v>
      </c>
      <c r="O708" s="17">
        <v>0.163642748497388</v>
      </c>
      <c r="P708" s="17">
        <v>0.17000972961552099</v>
      </c>
      <c r="Q708" s="17">
        <v>0.15971708279066099</v>
      </c>
      <c r="R708" s="17"/>
      <c r="S708" s="17">
        <v>0.231035275962961</v>
      </c>
      <c r="T708" s="17">
        <v>0.12706171050350601</v>
      </c>
      <c r="U708" s="17">
        <v>0.13655924583774401</v>
      </c>
      <c r="V708" s="17">
        <v>0.141256195458411</v>
      </c>
      <c r="W708" s="17">
        <v>0.174551815398929</v>
      </c>
      <c r="X708" s="17">
        <v>0.15290537343462099</v>
      </c>
      <c r="Y708" s="17">
        <v>0.17712030820372901</v>
      </c>
      <c r="Z708" s="17">
        <v>0.21873738544885701</v>
      </c>
      <c r="AA708" s="17">
        <v>0.19766680447070301</v>
      </c>
      <c r="AB708" s="17"/>
      <c r="AC708" s="17">
        <v>0.15738034726273101</v>
      </c>
      <c r="AD708" s="17">
        <v>0.17249088900099799</v>
      </c>
      <c r="AE708" s="17">
        <v>0.20666293199091099</v>
      </c>
      <c r="AF708" s="17"/>
      <c r="AG708" s="17">
        <v>0.187381821350627</v>
      </c>
      <c r="AH708" s="17">
        <v>0.18475318026092299</v>
      </c>
      <c r="AI708" s="17">
        <v>0.15849005232189101</v>
      </c>
      <c r="AJ708" s="17">
        <v>0.143974573881577</v>
      </c>
      <c r="AK708" s="17"/>
      <c r="AL708" s="17">
        <v>0.16233307460051799</v>
      </c>
      <c r="AM708" s="17">
        <v>0.16378077251727699</v>
      </c>
      <c r="AN708" s="17">
        <v>0.166408116286831</v>
      </c>
      <c r="AO708" s="17">
        <v>0.18227479458628801</v>
      </c>
      <c r="AP708" s="17">
        <v>0.164613163066992</v>
      </c>
      <c r="AQ708" s="17"/>
      <c r="AR708" s="17">
        <v>0.18552179341816599</v>
      </c>
      <c r="AS708" s="17">
        <v>0.17018009048337099</v>
      </c>
      <c r="AT708" s="17">
        <v>0.14202313898845001</v>
      </c>
      <c r="AU708" s="17">
        <v>0.182044970941214</v>
      </c>
      <c r="AV708" s="17">
        <v>0.23817395322621299</v>
      </c>
      <c r="AW708" s="17"/>
      <c r="AX708" s="17">
        <v>0.19954200973379399</v>
      </c>
      <c r="AY708" s="17">
        <v>0.18533518830213999</v>
      </c>
      <c r="AZ708" s="17">
        <v>0.126384743082844</v>
      </c>
      <c r="BA708" s="17">
        <v>0.133068634789724</v>
      </c>
      <c r="BB708" s="17">
        <v>0.19047730719421199</v>
      </c>
      <c r="BC708" s="17">
        <v>0.155018220654671</v>
      </c>
      <c r="BD708" s="17"/>
      <c r="BE708" s="17">
        <v>0.170774921457193</v>
      </c>
      <c r="BF708" s="17">
        <v>0.17697447239696901</v>
      </c>
      <c r="BG708" s="17">
        <v>0.165712935713903</v>
      </c>
      <c r="BH708" s="17"/>
      <c r="BI708" s="17">
        <v>0.10967390920485701</v>
      </c>
      <c r="BJ708" s="17">
        <v>0.18685754058774201</v>
      </c>
      <c r="BK708" s="17"/>
      <c r="BL708" s="17">
        <v>0.18023176086359299</v>
      </c>
      <c r="BM708" s="17">
        <v>0.142917163771101</v>
      </c>
      <c r="BN708" s="17">
        <v>0.18932662850513099</v>
      </c>
      <c r="BO708" s="17">
        <v>0.135520114987708</v>
      </c>
      <c r="BP708" s="17">
        <v>0.19987842106822501</v>
      </c>
      <c r="BQ708" s="17"/>
      <c r="BR708" s="17">
        <v>0.16164118638553299</v>
      </c>
      <c r="BS708" s="17">
        <v>0.16493409416357399</v>
      </c>
      <c r="BT708" s="17">
        <v>0.30479946578351302</v>
      </c>
      <c r="BU708" s="17">
        <v>0.21325627935139099</v>
      </c>
      <c r="BV708" s="17"/>
      <c r="BW708" s="17">
        <v>0.18495507180704501</v>
      </c>
      <c r="BX708" s="17">
        <v>0.17279354119139101</v>
      </c>
      <c r="BY708" s="17">
        <v>0.180004479263457</v>
      </c>
      <c r="BZ708" s="17">
        <v>0.160733199805279</v>
      </c>
      <c r="CA708" s="17">
        <v>0.155931222586977</v>
      </c>
      <c r="CB708" s="17"/>
      <c r="CC708" s="17">
        <v>0.165174567046108</v>
      </c>
      <c r="CD708" s="17">
        <v>0.15546666975620399</v>
      </c>
      <c r="CE708" s="17">
        <v>0.16680870982403401</v>
      </c>
      <c r="CF708" s="17">
        <v>0.18164864783422699</v>
      </c>
      <c r="CG708" s="17">
        <v>0.193936350877709</v>
      </c>
      <c r="CH708" s="17">
        <v>0.16641453163707101</v>
      </c>
      <c r="CI708" s="17">
        <v>0.15948662854972501</v>
      </c>
      <c r="CJ708" s="17">
        <v>0.140661786803461</v>
      </c>
      <c r="CK708" s="17">
        <v>0.21271323293715599</v>
      </c>
      <c r="CL708" s="17">
        <v>0.16074031019907101</v>
      </c>
    </row>
    <row r="709" spans="2:90" x14ac:dyDescent="0.25">
      <c r="B709" t="s">
        <v>163</v>
      </c>
      <c r="C709" s="17">
        <v>4.88720924938989E-2</v>
      </c>
      <c r="D709" s="17">
        <v>4.7382158260541103E-2</v>
      </c>
      <c r="E709" s="17">
        <v>4.9468602515348299E-2</v>
      </c>
      <c r="F709" s="17"/>
      <c r="G709" s="17">
        <v>8.1996017528207898E-2</v>
      </c>
      <c r="H709" s="17">
        <v>6.2895356347005202E-2</v>
      </c>
      <c r="I709" s="17">
        <v>5.4966587498483897E-2</v>
      </c>
      <c r="J709" s="17">
        <v>4.7972978910571097E-2</v>
      </c>
      <c r="K709" s="17">
        <v>4.39229503219489E-2</v>
      </c>
      <c r="L709" s="17">
        <v>2.3594296671505002E-2</v>
      </c>
      <c r="M709" s="17"/>
      <c r="N709" s="17">
        <v>2.4903497091575199E-2</v>
      </c>
      <c r="O709" s="17">
        <v>5.3142304066660997E-2</v>
      </c>
      <c r="P709" s="17">
        <v>4.3749570526826799E-2</v>
      </c>
      <c r="Q709" s="17">
        <v>7.4862090097183004E-2</v>
      </c>
      <c r="R709" s="17"/>
      <c r="S709" s="17">
        <v>5.5224097576141599E-2</v>
      </c>
      <c r="T709" s="17">
        <v>4.1986757308141102E-2</v>
      </c>
      <c r="U709" s="17">
        <v>4.8730037145311697E-2</v>
      </c>
      <c r="V709" s="17">
        <v>5.1391194401066799E-2</v>
      </c>
      <c r="W709" s="17">
        <v>3.98022278628785E-2</v>
      </c>
      <c r="X709" s="17">
        <v>7.2250208036415395E-2</v>
      </c>
      <c r="Y709" s="17">
        <v>5.7707227654120098E-2</v>
      </c>
      <c r="Z709" s="17">
        <v>2.24629494098584E-2</v>
      </c>
      <c r="AA709" s="17">
        <v>3.8136438353609699E-2</v>
      </c>
      <c r="AB709" s="17"/>
      <c r="AC709" s="17">
        <v>3.8940463581573097E-2</v>
      </c>
      <c r="AD709" s="17">
        <v>3.1215215032990101E-2</v>
      </c>
      <c r="AE709" s="17">
        <v>8.14023847393128E-2</v>
      </c>
      <c r="AF709" s="17"/>
      <c r="AG709" s="17">
        <v>2.3923632084552299E-2</v>
      </c>
      <c r="AH709" s="17">
        <v>3.8322534144559897E-2</v>
      </c>
      <c r="AI709" s="17">
        <v>4.4515848576533103E-2</v>
      </c>
      <c r="AJ709" s="17">
        <v>3.70969298278611E-2</v>
      </c>
      <c r="AK709" s="17"/>
      <c r="AL709" s="17">
        <v>5.6265650336884701E-2</v>
      </c>
      <c r="AM709" s="17">
        <v>5.9281534981440599E-2</v>
      </c>
      <c r="AN709" s="17">
        <v>4.3695109859509501E-2</v>
      </c>
      <c r="AO709" s="17">
        <v>1.68841616024504E-2</v>
      </c>
      <c r="AP709" s="17">
        <v>6.4520789577339199E-2</v>
      </c>
      <c r="AQ709" s="17"/>
      <c r="AR709" s="17">
        <v>0.113787684289334</v>
      </c>
      <c r="AS709" s="17">
        <v>4.2501731740469999E-2</v>
      </c>
      <c r="AT709" s="17">
        <v>3.4312974511400397E-2</v>
      </c>
      <c r="AU709" s="17">
        <v>2.85559923743616E-2</v>
      </c>
      <c r="AV709" s="17">
        <v>3.8400664406293E-2</v>
      </c>
      <c r="AW709" s="17"/>
      <c r="AX709" s="17">
        <v>5.0679007245941002E-2</v>
      </c>
      <c r="AY709" s="17">
        <v>4.8076377530306302E-2</v>
      </c>
      <c r="AZ709" s="17">
        <v>5.8026455625940103E-2</v>
      </c>
      <c r="BA709" s="17">
        <v>4.5869553144038802E-2</v>
      </c>
      <c r="BB709" s="17">
        <v>3.6875670667320101E-2</v>
      </c>
      <c r="BC709" s="17">
        <v>5.5856257309497101E-2</v>
      </c>
      <c r="BD709" s="17"/>
      <c r="BE709" s="17">
        <v>6.3971673756133607E-2</v>
      </c>
      <c r="BF709" s="17">
        <v>4.1820554661446199E-2</v>
      </c>
      <c r="BG709" s="17">
        <v>3.10893134633391E-2</v>
      </c>
      <c r="BH709" s="17"/>
      <c r="BI709" s="17">
        <v>3.3627267579714397E-2</v>
      </c>
      <c r="BJ709" s="17">
        <v>5.2742407426415103E-2</v>
      </c>
      <c r="BK709" s="17"/>
      <c r="BL709" s="17">
        <v>2.8252146752193098E-2</v>
      </c>
      <c r="BM709" s="17">
        <v>4.6030420825884197E-2</v>
      </c>
      <c r="BN709" s="17">
        <v>7.2132836712281406E-2</v>
      </c>
      <c r="BO709" s="17">
        <v>8.3038660982793194E-2</v>
      </c>
      <c r="BP709" s="17">
        <v>5.2149546163807597E-2</v>
      </c>
      <c r="BQ709" s="17"/>
      <c r="BR709" s="17">
        <v>4.4662418444005897E-2</v>
      </c>
      <c r="BS709" s="17">
        <v>7.9000280687741994E-2</v>
      </c>
      <c r="BT709" s="17">
        <v>6.0049093200846497E-2</v>
      </c>
      <c r="BU709" s="17">
        <v>3.66776245381863E-2</v>
      </c>
      <c r="BV709" s="17"/>
      <c r="BW709" s="17">
        <v>4.6789990774911097E-2</v>
      </c>
      <c r="BX709" s="17">
        <v>3.1020969519692299E-2</v>
      </c>
      <c r="BY709" s="17">
        <v>4.7755411724594098E-2</v>
      </c>
      <c r="BZ709" s="17">
        <v>5.2181276035472499E-2</v>
      </c>
      <c r="CA709" s="17">
        <v>6.60344710993018E-2</v>
      </c>
      <c r="CB709" s="17"/>
      <c r="CC709" s="17">
        <v>6.1057840110243303E-2</v>
      </c>
      <c r="CD709" s="17">
        <v>7.1233024786237706E-2</v>
      </c>
      <c r="CE709" s="17">
        <v>4.5707618038095497E-2</v>
      </c>
      <c r="CF709" s="17">
        <v>7.1052674758793399E-2</v>
      </c>
      <c r="CG709" s="17">
        <v>4.3789161540802098E-2</v>
      </c>
      <c r="CH709" s="17">
        <v>5.5128673954030302E-2</v>
      </c>
      <c r="CI709" s="17">
        <v>3.3342428299601601E-2</v>
      </c>
      <c r="CJ709" s="17">
        <v>2.53635598494555E-2</v>
      </c>
      <c r="CK709" s="17">
        <v>3.1416475296220298E-2</v>
      </c>
      <c r="CL709" s="17">
        <v>3.7417866434328498E-2</v>
      </c>
    </row>
    <row r="710" spans="2:90" x14ac:dyDescent="0.25"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</row>
    <row r="711" spans="2:90" x14ac:dyDescent="0.25">
      <c r="B711" s="6" t="s">
        <v>387</v>
      </c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</row>
    <row r="712" spans="2:90" x14ac:dyDescent="0.25">
      <c r="B712" s="24" t="s">
        <v>113</v>
      </c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</row>
    <row r="713" spans="2:90" x14ac:dyDescent="0.25">
      <c r="B713" t="s">
        <v>365</v>
      </c>
      <c r="C713" s="17">
        <v>0.436977537813934</v>
      </c>
      <c r="D713" s="17">
        <v>0.42179545169402399</v>
      </c>
      <c r="E713" s="17">
        <v>0.45162664595130297</v>
      </c>
      <c r="F713" s="17"/>
      <c r="G713" s="17">
        <v>0.21295508597645901</v>
      </c>
      <c r="H713" s="17">
        <v>0.27988073465146701</v>
      </c>
      <c r="I713" s="17">
        <v>0.36167690700808902</v>
      </c>
      <c r="J713" s="17">
        <v>0.44697642917223701</v>
      </c>
      <c r="K713" s="17">
        <v>0.52950024608708901</v>
      </c>
      <c r="L713" s="17">
        <v>0.63408674225872697</v>
      </c>
      <c r="M713" s="17"/>
      <c r="N713" s="17">
        <v>0.44671869502980799</v>
      </c>
      <c r="O713" s="17">
        <v>0.43179986506413598</v>
      </c>
      <c r="P713" s="17">
        <v>0.47168903530263501</v>
      </c>
      <c r="Q713" s="17">
        <v>0.40061410208819098</v>
      </c>
      <c r="R713" s="17"/>
      <c r="S713" s="17">
        <v>0.18892465064607</v>
      </c>
      <c r="T713" s="17">
        <v>0.54572578894338297</v>
      </c>
      <c r="U713" s="17">
        <v>0.52282124243483397</v>
      </c>
      <c r="V713" s="17">
        <v>0.50377409988327204</v>
      </c>
      <c r="W713" s="17">
        <v>0.51099249208890496</v>
      </c>
      <c r="X713" s="17">
        <v>0.44832591961026103</v>
      </c>
      <c r="Y713" s="17">
        <v>0.41101173956999398</v>
      </c>
      <c r="Z713" s="17">
        <v>0.36745543793343799</v>
      </c>
      <c r="AA713" s="17">
        <v>0.46245822536206699</v>
      </c>
      <c r="AB713" s="17"/>
      <c r="AC713" s="17">
        <v>0.52961658410263601</v>
      </c>
      <c r="AD713" s="17">
        <v>0.42260551815793002</v>
      </c>
      <c r="AE713" s="17">
        <v>0.32583678439549402</v>
      </c>
      <c r="AF713" s="17"/>
      <c r="AG713" s="17">
        <v>0.50332051624910101</v>
      </c>
      <c r="AH713" s="17">
        <v>0.35574895955622399</v>
      </c>
      <c r="AI713" s="17">
        <v>0.49759102848932002</v>
      </c>
      <c r="AJ713" s="17">
        <v>0.49407416302314999</v>
      </c>
      <c r="AK713" s="17"/>
      <c r="AL713" s="17">
        <v>0.47858872246065598</v>
      </c>
      <c r="AM713" s="17">
        <v>0.43942772257468199</v>
      </c>
      <c r="AN713" s="17">
        <v>0.40812010834453399</v>
      </c>
      <c r="AO713" s="17">
        <v>0.31242519698813898</v>
      </c>
      <c r="AP713" s="17">
        <v>0.36161220661768101</v>
      </c>
      <c r="AQ713" s="17"/>
      <c r="AR713" s="17">
        <v>0.32664880388475598</v>
      </c>
      <c r="AS713" s="17">
        <v>0.42063535345914899</v>
      </c>
      <c r="AT713" s="17">
        <v>0.48823420540679502</v>
      </c>
      <c r="AU713" s="17">
        <v>0.47780186247317302</v>
      </c>
      <c r="AV713" s="17">
        <v>0.35444249421304402</v>
      </c>
      <c r="AW713" s="17"/>
      <c r="AX713" s="17">
        <v>0.24007882128842101</v>
      </c>
      <c r="AY713" s="17">
        <v>0.450353991168085</v>
      </c>
      <c r="AZ713" s="17">
        <v>0.43048342106443199</v>
      </c>
      <c r="BA713" s="17">
        <v>0.52405567699047195</v>
      </c>
      <c r="BB713" s="17">
        <v>0.63177829614613301</v>
      </c>
      <c r="BC713" s="17">
        <v>0.53402339874343496</v>
      </c>
      <c r="BD713" s="17"/>
      <c r="BE713" s="17">
        <v>0.38303012585690799</v>
      </c>
      <c r="BF713" s="17">
        <v>0.33963534154771802</v>
      </c>
      <c r="BG713" s="17">
        <v>0.60091134648764799</v>
      </c>
      <c r="BH713" s="17"/>
      <c r="BI713" s="17">
        <v>0.43765374476808899</v>
      </c>
      <c r="BJ713" s="17">
        <v>0.43680586422064199</v>
      </c>
      <c r="BK713" s="17"/>
      <c r="BL713" s="17">
        <v>0.541850003923949</v>
      </c>
      <c r="BM713" s="17">
        <v>0.43536627153476098</v>
      </c>
      <c r="BN713" s="17">
        <v>0.27070417681480002</v>
      </c>
      <c r="BO713" s="17">
        <v>0.35422042879365301</v>
      </c>
      <c r="BP713" s="17">
        <v>0.34363229312118898</v>
      </c>
      <c r="BQ713" s="17"/>
      <c r="BR713" s="17">
        <v>0.47926598520751701</v>
      </c>
      <c r="BS713" s="17">
        <v>0.29408013074390099</v>
      </c>
      <c r="BT713" s="17">
        <v>0.16664036961970899</v>
      </c>
      <c r="BU713" s="17">
        <v>0.19883288998184501</v>
      </c>
      <c r="BV713" s="17"/>
      <c r="BW713" s="17">
        <v>0.46193403752850398</v>
      </c>
      <c r="BX713" s="17">
        <v>0.45633910321625998</v>
      </c>
      <c r="BY713" s="17">
        <v>0.45983231266396402</v>
      </c>
      <c r="BZ713" s="17">
        <v>0.43674000340964603</v>
      </c>
      <c r="CA713" s="17">
        <v>0.376998845258051</v>
      </c>
      <c r="CB713" s="17"/>
      <c r="CC713" s="17">
        <v>0.31270204061183099</v>
      </c>
      <c r="CD713" s="17">
        <v>0.33482315554127901</v>
      </c>
      <c r="CE713" s="17">
        <v>0.34950200208357302</v>
      </c>
      <c r="CF713" s="17">
        <v>0.38439044393723198</v>
      </c>
      <c r="CG713" s="17">
        <v>0.43751852228032501</v>
      </c>
      <c r="CH713" s="17">
        <v>0.47199212014333602</v>
      </c>
      <c r="CI713" s="17">
        <v>0.49774746827219002</v>
      </c>
      <c r="CJ713" s="17">
        <v>0.54248334073330495</v>
      </c>
      <c r="CK713" s="17">
        <v>0.52422567049714597</v>
      </c>
      <c r="CL713" s="17">
        <v>0.58262836917868299</v>
      </c>
    </row>
    <row r="714" spans="2:90" x14ac:dyDescent="0.25">
      <c r="B714" t="s">
        <v>366</v>
      </c>
      <c r="C714" s="17">
        <v>0.38706213421469898</v>
      </c>
      <c r="D714" s="17">
        <v>0.34714578750013902</v>
      </c>
      <c r="E714" s="17">
        <v>0.42381068609384998</v>
      </c>
      <c r="F714" s="17"/>
      <c r="G714" s="17">
        <v>0.23160985417191399</v>
      </c>
      <c r="H714" s="17">
        <v>0.31063288022666202</v>
      </c>
      <c r="I714" s="17">
        <v>0.36892455208778302</v>
      </c>
      <c r="J714" s="17">
        <v>0.41581130869167698</v>
      </c>
      <c r="K714" s="17">
        <v>0.425824351245226</v>
      </c>
      <c r="L714" s="17">
        <v>0.478052925121004</v>
      </c>
      <c r="M714" s="17"/>
      <c r="N714" s="17">
        <v>0.39937144523080997</v>
      </c>
      <c r="O714" s="17">
        <v>0.405322929352463</v>
      </c>
      <c r="P714" s="17">
        <v>0.36879107443591302</v>
      </c>
      <c r="Q714" s="17">
        <v>0.36964140392155997</v>
      </c>
      <c r="R714" s="17"/>
      <c r="S714" s="17">
        <v>0.26463728740743298</v>
      </c>
      <c r="T714" s="17">
        <v>0.49370904569829299</v>
      </c>
      <c r="U714" s="17">
        <v>0.43664831154223299</v>
      </c>
      <c r="V714" s="17">
        <v>0.43924886162471299</v>
      </c>
      <c r="W714" s="17">
        <v>0.39200989685034998</v>
      </c>
      <c r="X714" s="17">
        <v>0.37631499112391698</v>
      </c>
      <c r="Y714" s="17">
        <v>0.38530520018424502</v>
      </c>
      <c r="Z714" s="17">
        <v>0.35065380817335901</v>
      </c>
      <c r="AA714" s="17">
        <v>0.33795618564912699</v>
      </c>
      <c r="AB714" s="17"/>
      <c r="AC714" s="17">
        <v>0.41801106355772</v>
      </c>
      <c r="AD714" s="17">
        <v>0.39815677246352799</v>
      </c>
      <c r="AE714" s="17">
        <v>0.32480162750090502</v>
      </c>
      <c r="AF714" s="17"/>
      <c r="AG714" s="17">
        <v>0.40163910900354299</v>
      </c>
      <c r="AH714" s="17">
        <v>0.37009678435910098</v>
      </c>
      <c r="AI714" s="17">
        <v>0.40446082726083699</v>
      </c>
      <c r="AJ714" s="17">
        <v>0.39698622099240799</v>
      </c>
      <c r="AK714" s="17"/>
      <c r="AL714" s="17">
        <v>0.41789574146525899</v>
      </c>
      <c r="AM714" s="17">
        <v>0.37078980698963299</v>
      </c>
      <c r="AN714" s="17">
        <v>0.40753983966788698</v>
      </c>
      <c r="AO714" s="17">
        <v>0.34916917545941401</v>
      </c>
      <c r="AP714" s="17">
        <v>0.35645191168630702</v>
      </c>
      <c r="AQ714" s="17"/>
      <c r="AR714" s="17">
        <v>0.33525573984201401</v>
      </c>
      <c r="AS714" s="17">
        <v>0.38890335485601202</v>
      </c>
      <c r="AT714" s="17">
        <v>0.41200390443906199</v>
      </c>
      <c r="AU714" s="17">
        <v>0.41455257132680601</v>
      </c>
      <c r="AV714" s="17">
        <v>0.32376177364095099</v>
      </c>
      <c r="AW714" s="17"/>
      <c r="AX714" s="17">
        <v>0.302462923238485</v>
      </c>
      <c r="AY714" s="17">
        <v>0.385782999343035</v>
      </c>
      <c r="AZ714" s="17">
        <v>0.40187296122417798</v>
      </c>
      <c r="BA714" s="17">
        <v>0.435407761000975</v>
      </c>
      <c r="BB714" s="17">
        <v>0.46169721301767302</v>
      </c>
      <c r="BC714" s="17">
        <v>0.41169340497131302</v>
      </c>
      <c r="BD714" s="17"/>
      <c r="BE714" s="17">
        <v>0.36624462789405299</v>
      </c>
      <c r="BF714" s="17">
        <v>0.33392053337330901</v>
      </c>
      <c r="BG714" s="17">
        <v>0.46467076042786798</v>
      </c>
      <c r="BH714" s="17"/>
      <c r="BI714" s="17">
        <v>0.44771410178029503</v>
      </c>
      <c r="BJ714" s="17">
        <v>0.37166397667094098</v>
      </c>
      <c r="BK714" s="17"/>
      <c r="BL714" s="17">
        <v>0.44967987882674498</v>
      </c>
      <c r="BM714" s="17">
        <v>0.37629539378287602</v>
      </c>
      <c r="BN714" s="17">
        <v>0.30476619314626802</v>
      </c>
      <c r="BO714" s="17">
        <v>0.32449865052799698</v>
      </c>
      <c r="BP714" s="17">
        <v>0.35280491915782403</v>
      </c>
      <c r="BQ714" s="17"/>
      <c r="BR714" s="17">
        <v>0.40378863396727899</v>
      </c>
      <c r="BS714" s="17">
        <v>0.30074184456449099</v>
      </c>
      <c r="BT714" s="17">
        <v>0.28948949900058601</v>
      </c>
      <c r="BU714" s="17">
        <v>0.32700406237485402</v>
      </c>
      <c r="BV714" s="17"/>
      <c r="BW714" s="17">
        <v>0.41427057137602302</v>
      </c>
      <c r="BX714" s="17">
        <v>0.39108155179193399</v>
      </c>
      <c r="BY714" s="17">
        <v>0.398352749923718</v>
      </c>
      <c r="BZ714" s="17">
        <v>0.39246923020901298</v>
      </c>
      <c r="CA714" s="17">
        <v>0.35766056755827702</v>
      </c>
      <c r="CB714" s="17"/>
      <c r="CC714" s="17">
        <v>0.308827899862892</v>
      </c>
      <c r="CD714" s="17">
        <v>0.331866172011546</v>
      </c>
      <c r="CE714" s="17">
        <v>0.38147193219180803</v>
      </c>
      <c r="CF714" s="17">
        <v>0.347271883625764</v>
      </c>
      <c r="CG714" s="17">
        <v>0.38248558276717398</v>
      </c>
      <c r="CH714" s="17">
        <v>0.41068212865443798</v>
      </c>
      <c r="CI714" s="17">
        <v>0.41015874446508999</v>
      </c>
      <c r="CJ714" s="17">
        <v>0.46897902651877299</v>
      </c>
      <c r="CK714" s="17">
        <v>0.42557948447545102</v>
      </c>
      <c r="CL714" s="17">
        <v>0.48268241312454602</v>
      </c>
    </row>
    <row r="715" spans="2:90" x14ac:dyDescent="0.25">
      <c r="B715" t="s">
        <v>367</v>
      </c>
      <c r="C715" s="17">
        <v>0.30493555967164199</v>
      </c>
      <c r="D715" s="17">
        <v>0.272737322954763</v>
      </c>
      <c r="E715" s="17">
        <v>0.33536030760877</v>
      </c>
      <c r="F715" s="17"/>
      <c r="G715" s="17">
        <v>0.15604703093383099</v>
      </c>
      <c r="H715" s="17">
        <v>0.220858261340036</v>
      </c>
      <c r="I715" s="17">
        <v>0.27282803089058699</v>
      </c>
      <c r="J715" s="17">
        <v>0.314945604459275</v>
      </c>
      <c r="K715" s="17">
        <v>0.360165483717301</v>
      </c>
      <c r="L715" s="17">
        <v>0.41048925938759401</v>
      </c>
      <c r="M715" s="17"/>
      <c r="N715" s="17">
        <v>0.306295988204631</v>
      </c>
      <c r="O715" s="17">
        <v>0.304508461239342</v>
      </c>
      <c r="P715" s="17">
        <v>0.30380976354976902</v>
      </c>
      <c r="Q715" s="17">
        <v>0.301596857354202</v>
      </c>
      <c r="R715" s="17"/>
      <c r="S715" s="17">
        <v>0.21465743515695701</v>
      </c>
      <c r="T715" s="17">
        <v>0.35627762754993503</v>
      </c>
      <c r="U715" s="17">
        <v>0.33348045316482899</v>
      </c>
      <c r="V715" s="17">
        <v>0.33673577251728098</v>
      </c>
      <c r="W715" s="17">
        <v>0.28266557821587901</v>
      </c>
      <c r="X715" s="17">
        <v>0.326960033402734</v>
      </c>
      <c r="Y715" s="17">
        <v>0.27373658055757299</v>
      </c>
      <c r="Z715" s="17">
        <v>0.33542955007830999</v>
      </c>
      <c r="AA715" s="17">
        <v>0.30921432354800499</v>
      </c>
      <c r="AB715" s="17"/>
      <c r="AC715" s="17">
        <v>0.36753676354720299</v>
      </c>
      <c r="AD715" s="17">
        <v>0.29787860056422599</v>
      </c>
      <c r="AE715" s="17">
        <v>0.227246163442796</v>
      </c>
      <c r="AF715" s="17"/>
      <c r="AG715" s="17">
        <v>0.34848572651718801</v>
      </c>
      <c r="AH715" s="17">
        <v>0.27399845878545698</v>
      </c>
      <c r="AI715" s="17">
        <v>0.30026229664397203</v>
      </c>
      <c r="AJ715" s="17">
        <v>0.33199120341385202</v>
      </c>
      <c r="AK715" s="17"/>
      <c r="AL715" s="17">
        <v>0.33783580304210598</v>
      </c>
      <c r="AM715" s="17">
        <v>0.32003816389046202</v>
      </c>
      <c r="AN715" s="17">
        <v>0.28257691547886898</v>
      </c>
      <c r="AO715" s="17">
        <v>0.240345621330422</v>
      </c>
      <c r="AP715" s="17">
        <v>0.178142866972019</v>
      </c>
      <c r="AQ715" s="17"/>
      <c r="AR715" s="17">
        <v>0.22563969928799399</v>
      </c>
      <c r="AS715" s="17">
        <v>0.31298864658895797</v>
      </c>
      <c r="AT715" s="17">
        <v>0.33387804674702798</v>
      </c>
      <c r="AU715" s="17">
        <v>0.32039436545995498</v>
      </c>
      <c r="AV715" s="17">
        <v>0.24432109069722699</v>
      </c>
      <c r="AW715" s="17"/>
      <c r="AX715" s="17">
        <v>0.208293284402842</v>
      </c>
      <c r="AY715" s="17">
        <v>0.33742893236395599</v>
      </c>
      <c r="AZ715" s="17">
        <v>0.32586373573699401</v>
      </c>
      <c r="BA715" s="17">
        <v>0.38801843444628598</v>
      </c>
      <c r="BB715" s="17">
        <v>0.27952562232698402</v>
      </c>
      <c r="BC715" s="17">
        <v>0.271104515500039</v>
      </c>
      <c r="BD715" s="17"/>
      <c r="BE715" s="17">
        <v>0.287057880008875</v>
      </c>
      <c r="BF715" s="17">
        <v>0.248034143639664</v>
      </c>
      <c r="BG715" s="17">
        <v>0.38425416542594798</v>
      </c>
      <c r="BH715" s="17"/>
      <c r="BI715" s="17">
        <v>0.30908683211188898</v>
      </c>
      <c r="BJ715" s="17">
        <v>0.30388164584810701</v>
      </c>
      <c r="BK715" s="17"/>
      <c r="BL715" s="17">
        <v>0.372622348209252</v>
      </c>
      <c r="BM715" s="17">
        <v>0.30608156212098803</v>
      </c>
      <c r="BN715" s="17">
        <v>0.23441797709204501</v>
      </c>
      <c r="BO715" s="17">
        <v>0.24033542017613199</v>
      </c>
      <c r="BP715" s="17">
        <v>0.231450916885101</v>
      </c>
      <c r="BQ715" s="17"/>
      <c r="BR715" s="17">
        <v>0.32985798947109102</v>
      </c>
      <c r="BS715" s="17">
        <v>0.19682017455546799</v>
      </c>
      <c r="BT715" s="17">
        <v>0.14628309020442201</v>
      </c>
      <c r="BU715" s="17">
        <v>0.20171218068739999</v>
      </c>
      <c r="BV715" s="17"/>
      <c r="BW715" s="17">
        <v>0.320321794735691</v>
      </c>
      <c r="BX715" s="17">
        <v>0.32117553915983599</v>
      </c>
      <c r="BY715" s="17">
        <v>0.289140548166684</v>
      </c>
      <c r="BZ715" s="17">
        <v>0.317529579355113</v>
      </c>
      <c r="CA715" s="17">
        <v>0.29488425534761298</v>
      </c>
      <c r="CB715" s="17"/>
      <c r="CC715" s="17">
        <v>0.24738147450482101</v>
      </c>
      <c r="CD715" s="17">
        <v>0.284920133166435</v>
      </c>
      <c r="CE715" s="17">
        <v>0.251078140751957</v>
      </c>
      <c r="CF715" s="17">
        <v>0.284099384834406</v>
      </c>
      <c r="CG715" s="17">
        <v>0.31343227090561299</v>
      </c>
      <c r="CH715" s="17">
        <v>0.35014789582094102</v>
      </c>
      <c r="CI715" s="17">
        <v>0.33731111823369098</v>
      </c>
      <c r="CJ715" s="17">
        <v>0.34979979914999498</v>
      </c>
      <c r="CK715" s="17">
        <v>0.36648700947291402</v>
      </c>
      <c r="CL715" s="17">
        <v>0.32650976149803401</v>
      </c>
    </row>
    <row r="716" spans="2:90" x14ac:dyDescent="0.25">
      <c r="B716" t="s">
        <v>368</v>
      </c>
      <c r="C716" s="17">
        <v>0.26342207231582598</v>
      </c>
      <c r="D716" s="17">
        <v>0.284066735764474</v>
      </c>
      <c r="E716" s="17">
        <v>0.245236315478017</v>
      </c>
      <c r="F716" s="17"/>
      <c r="G716" s="17">
        <v>0.34341501580156503</v>
      </c>
      <c r="H716" s="17">
        <v>0.30895780144391699</v>
      </c>
      <c r="I716" s="17">
        <v>0.293964686668302</v>
      </c>
      <c r="J716" s="17">
        <v>0.27296543238111598</v>
      </c>
      <c r="K716" s="17">
        <v>0.243237779116352</v>
      </c>
      <c r="L716" s="17">
        <v>0.18007948775274099</v>
      </c>
      <c r="M716" s="17"/>
      <c r="N716" s="17">
        <v>0.24327112202335399</v>
      </c>
      <c r="O716" s="17">
        <v>0.24843368598903801</v>
      </c>
      <c r="P716" s="17">
        <v>0.296187796465742</v>
      </c>
      <c r="Q716" s="17">
        <v>0.27114219313133198</v>
      </c>
      <c r="R716" s="17"/>
      <c r="S716" s="17">
        <v>0.41712909594231701</v>
      </c>
      <c r="T716" s="17">
        <v>0.205118754978936</v>
      </c>
      <c r="U716" s="17">
        <v>0.18960775729778101</v>
      </c>
      <c r="V716" s="17">
        <v>0.19790132913258601</v>
      </c>
      <c r="W716" s="17">
        <v>0.223016086521484</v>
      </c>
      <c r="X716" s="17">
        <v>0.304094545606653</v>
      </c>
      <c r="Y716" s="17">
        <v>0.26252868163562498</v>
      </c>
      <c r="Z716" s="17">
        <v>0.30212087134034399</v>
      </c>
      <c r="AA716" s="17">
        <v>0.24519122138866301</v>
      </c>
      <c r="AB716" s="17"/>
      <c r="AC716" s="17">
        <v>0.258879907177545</v>
      </c>
      <c r="AD716" s="17">
        <v>0.24303636080784299</v>
      </c>
      <c r="AE716" s="17">
        <v>0.28589537711534802</v>
      </c>
      <c r="AF716" s="17"/>
      <c r="AG716" s="17">
        <v>0.25942338936760301</v>
      </c>
      <c r="AH716" s="17">
        <v>0.26367384572531299</v>
      </c>
      <c r="AI716" s="17">
        <v>0.18145360790783699</v>
      </c>
      <c r="AJ716" s="17">
        <v>0.307146234927475</v>
      </c>
      <c r="AK716" s="17"/>
      <c r="AL716" s="17">
        <v>0.28252831471005901</v>
      </c>
      <c r="AM716" s="17">
        <v>0.27014361287417898</v>
      </c>
      <c r="AN716" s="17">
        <v>0.270643156651448</v>
      </c>
      <c r="AO716" s="17">
        <v>0.24386057364726901</v>
      </c>
      <c r="AP716" s="17">
        <v>0.215931016329966</v>
      </c>
      <c r="AQ716" s="17"/>
      <c r="AR716" s="17">
        <v>0.256570326699609</v>
      </c>
      <c r="AS716" s="17">
        <v>0.26456766687353001</v>
      </c>
      <c r="AT716" s="17">
        <v>0.26271183603319098</v>
      </c>
      <c r="AU716" s="17">
        <v>0.26677994242384001</v>
      </c>
      <c r="AV716" s="17">
        <v>0.26674935263230298</v>
      </c>
      <c r="AW716" s="17"/>
      <c r="AX716" s="17">
        <v>0.35416795013818297</v>
      </c>
      <c r="AY716" s="17">
        <v>0.27902408026892001</v>
      </c>
      <c r="AZ716" s="17">
        <v>0.27741431502654301</v>
      </c>
      <c r="BA716" s="17">
        <v>0.23521782077810099</v>
      </c>
      <c r="BB716" s="17">
        <v>0.116511428045316</v>
      </c>
      <c r="BC716" s="17">
        <v>0.151349977861123</v>
      </c>
      <c r="BD716" s="17"/>
      <c r="BE716" s="17">
        <v>0.28962139935498299</v>
      </c>
      <c r="BF716" s="17">
        <v>0.29281996044553898</v>
      </c>
      <c r="BG716" s="17">
        <v>0.20323963927565</v>
      </c>
      <c r="BH716" s="17"/>
      <c r="BI716" s="17">
        <v>0.25775791466075099</v>
      </c>
      <c r="BJ716" s="17">
        <v>0.26486007334738698</v>
      </c>
      <c r="BK716" s="17"/>
      <c r="BL716" s="17">
        <v>0.22824187644795599</v>
      </c>
      <c r="BM716" s="17">
        <v>0.29756549592815701</v>
      </c>
      <c r="BN716" s="17">
        <v>0.301681211803909</v>
      </c>
      <c r="BO716" s="17">
        <v>0.263692689913958</v>
      </c>
      <c r="BP716" s="17">
        <v>0.278507249193295</v>
      </c>
      <c r="BQ716" s="17"/>
      <c r="BR716" s="17">
        <v>0.25608465092667798</v>
      </c>
      <c r="BS716" s="17">
        <v>0.32580798388834697</v>
      </c>
      <c r="BT716" s="17">
        <v>0.267766589489002</v>
      </c>
      <c r="BU716" s="17">
        <v>0.307089113091295</v>
      </c>
      <c r="BV716" s="17"/>
      <c r="BW716" s="17">
        <v>0.25279077235395198</v>
      </c>
      <c r="BX716" s="17">
        <v>0.23095973329449301</v>
      </c>
      <c r="BY716" s="17">
        <v>0.237957123182267</v>
      </c>
      <c r="BZ716" s="17">
        <v>0.27384900557921799</v>
      </c>
      <c r="CA716" s="17">
        <v>0.32487792473845001</v>
      </c>
      <c r="CB716" s="17"/>
      <c r="CC716" s="17">
        <v>0.355928525681525</v>
      </c>
      <c r="CD716" s="17">
        <v>0.37274906558415999</v>
      </c>
      <c r="CE716" s="17">
        <v>0.32856787021287298</v>
      </c>
      <c r="CF716" s="17">
        <v>0.27266126898786303</v>
      </c>
      <c r="CG716" s="17">
        <v>0.25509290826744002</v>
      </c>
      <c r="CH716" s="17">
        <v>0.22104531420749801</v>
      </c>
      <c r="CI716" s="17">
        <v>0.248405897094261</v>
      </c>
      <c r="CJ716" s="17">
        <v>0.20486710374054601</v>
      </c>
      <c r="CK716" s="17">
        <v>0.160168234376208</v>
      </c>
      <c r="CL716" s="17">
        <v>0.17866055614897</v>
      </c>
    </row>
    <row r="717" spans="2:90" x14ac:dyDescent="0.25">
      <c r="B717" t="s">
        <v>369</v>
      </c>
      <c r="C717" s="17">
        <v>0.21024719118391599</v>
      </c>
      <c r="D717" s="17">
        <v>0.22241689793467601</v>
      </c>
      <c r="E717" s="17">
        <v>0.19892961302768999</v>
      </c>
      <c r="F717" s="17"/>
      <c r="G717" s="17">
        <v>0.21436013279852001</v>
      </c>
      <c r="H717" s="17">
        <v>0.23294592071688899</v>
      </c>
      <c r="I717" s="17">
        <v>0.23056501366238999</v>
      </c>
      <c r="J717" s="17">
        <v>0.238724185691741</v>
      </c>
      <c r="K717" s="17">
        <v>0.20810772306841999</v>
      </c>
      <c r="L717" s="17">
        <v>0.15884525485117201</v>
      </c>
      <c r="M717" s="17"/>
      <c r="N717" s="17">
        <v>0.18460766859446101</v>
      </c>
      <c r="O717" s="17">
        <v>0.215079703454365</v>
      </c>
      <c r="P717" s="17">
        <v>0.22833781151869501</v>
      </c>
      <c r="Q717" s="17">
        <v>0.219033437108796</v>
      </c>
      <c r="R717" s="17"/>
      <c r="S717" s="17">
        <v>0.25607612122727802</v>
      </c>
      <c r="T717" s="17">
        <v>0.18743387990656901</v>
      </c>
      <c r="U717" s="17">
        <v>0.16258736454641301</v>
      </c>
      <c r="V717" s="17">
        <v>0.13780671194908101</v>
      </c>
      <c r="W717" s="17">
        <v>0.209280434253928</v>
      </c>
      <c r="X717" s="17">
        <v>0.20326035896672801</v>
      </c>
      <c r="Y717" s="17">
        <v>0.250583561133984</v>
      </c>
      <c r="Z717" s="17">
        <v>0.30167368506440401</v>
      </c>
      <c r="AA717" s="17">
        <v>0.22446691818075101</v>
      </c>
      <c r="AB717" s="17"/>
      <c r="AC717" s="17">
        <v>0.20959951345851</v>
      </c>
      <c r="AD717" s="17">
        <v>0.213482719185835</v>
      </c>
      <c r="AE717" s="17">
        <v>0.199161153930628</v>
      </c>
      <c r="AF717" s="17"/>
      <c r="AG717" s="17">
        <v>0.213646348545562</v>
      </c>
      <c r="AH717" s="17">
        <v>0.19422473472066901</v>
      </c>
      <c r="AI717" s="17">
        <v>0.172050783753676</v>
      </c>
      <c r="AJ717" s="17">
        <v>0.227144308278107</v>
      </c>
      <c r="AK717" s="17"/>
      <c r="AL717" s="17">
        <v>0.22331712247164701</v>
      </c>
      <c r="AM717" s="17">
        <v>0.23188490136078099</v>
      </c>
      <c r="AN717" s="17">
        <v>0.194586112875545</v>
      </c>
      <c r="AO717" s="17">
        <v>0.19592719547934401</v>
      </c>
      <c r="AP717" s="17">
        <v>0.19060427232009899</v>
      </c>
      <c r="AQ717" s="17"/>
      <c r="AR717" s="17">
        <v>0.20578372318045299</v>
      </c>
      <c r="AS717" s="17">
        <v>0.21568132420123201</v>
      </c>
      <c r="AT717" s="17">
        <v>0.22677467263355</v>
      </c>
      <c r="AU717" s="17">
        <v>0.20524533226955</v>
      </c>
      <c r="AV717" s="17">
        <v>0.16790897690537901</v>
      </c>
      <c r="AW717" s="17"/>
      <c r="AX717" s="17">
        <v>0.26281791596876197</v>
      </c>
      <c r="AY717" s="17">
        <v>0.22086944111318499</v>
      </c>
      <c r="AZ717" s="17">
        <v>0.215488616638673</v>
      </c>
      <c r="BA717" s="17">
        <v>0.19503718468297701</v>
      </c>
      <c r="BB717" s="17">
        <v>0.120095619252507</v>
      </c>
      <c r="BC717" s="17">
        <v>0.14862192479104699</v>
      </c>
      <c r="BD717" s="17"/>
      <c r="BE717" s="17">
        <v>0.23623428397417601</v>
      </c>
      <c r="BF717" s="17">
        <v>0.22015624917148799</v>
      </c>
      <c r="BG717" s="17">
        <v>0.168552579549094</v>
      </c>
      <c r="BH717" s="17"/>
      <c r="BI717" s="17">
        <v>0.23335802771726599</v>
      </c>
      <c r="BJ717" s="17">
        <v>0.20437987448848199</v>
      </c>
      <c r="BK717" s="17"/>
      <c r="BL717" s="17">
        <v>0.17894980912733799</v>
      </c>
      <c r="BM717" s="17">
        <v>0.23644944821820399</v>
      </c>
      <c r="BN717" s="17">
        <v>0.256480646643171</v>
      </c>
      <c r="BO717" s="17">
        <v>0.210362582042951</v>
      </c>
      <c r="BP717" s="17">
        <v>0.220522914413884</v>
      </c>
      <c r="BQ717" s="17"/>
      <c r="BR717" s="17">
        <v>0.21374745960969099</v>
      </c>
      <c r="BS717" s="17">
        <v>0.22374965046311199</v>
      </c>
      <c r="BT717" s="17">
        <v>0.168732099965136</v>
      </c>
      <c r="BU717" s="17">
        <v>0.17399437928679401</v>
      </c>
      <c r="BV717" s="17"/>
      <c r="BW717" s="17">
        <v>0.18485340638723499</v>
      </c>
      <c r="BX717" s="17">
        <v>0.19983533078643101</v>
      </c>
      <c r="BY717" s="17">
        <v>0.17431988699301501</v>
      </c>
      <c r="BZ717" s="17">
        <v>0.23747750384715</v>
      </c>
      <c r="CA717" s="17">
        <v>0.25382554134893698</v>
      </c>
      <c r="CB717" s="17"/>
      <c r="CC717" s="17">
        <v>0.302604955586323</v>
      </c>
      <c r="CD717" s="17">
        <v>0.28667373623081499</v>
      </c>
      <c r="CE717" s="17">
        <v>0.220751516564022</v>
      </c>
      <c r="CF717" s="17">
        <v>0.19083453753506499</v>
      </c>
      <c r="CG717" s="17">
        <v>0.199510712609164</v>
      </c>
      <c r="CH717" s="17">
        <v>0.189958312209172</v>
      </c>
      <c r="CI717" s="17">
        <v>0.189385632222726</v>
      </c>
      <c r="CJ717" s="17">
        <v>0.19178408610849701</v>
      </c>
      <c r="CK717" s="17">
        <v>0.18909834569151701</v>
      </c>
      <c r="CL717" s="17">
        <v>0.12655753598556499</v>
      </c>
    </row>
    <row r="718" spans="2:90" x14ac:dyDescent="0.25">
      <c r="B718" t="s">
        <v>370</v>
      </c>
      <c r="C718" s="17">
        <v>0.19690086667746801</v>
      </c>
      <c r="D718" s="17">
        <v>0.18716482741915499</v>
      </c>
      <c r="E718" s="17">
        <v>0.205856669410862</v>
      </c>
      <c r="F718" s="17"/>
      <c r="G718" s="17">
        <v>0.216456002950669</v>
      </c>
      <c r="H718" s="17">
        <v>0.187095408407085</v>
      </c>
      <c r="I718" s="17">
        <v>0.171140136866718</v>
      </c>
      <c r="J718" s="17">
        <v>0.182304218334919</v>
      </c>
      <c r="K718" s="17">
        <v>0.19944153837008</v>
      </c>
      <c r="L718" s="17">
        <v>0.22193842738422301</v>
      </c>
      <c r="M718" s="17"/>
      <c r="N718" s="17">
        <v>0.231681623955482</v>
      </c>
      <c r="O718" s="17">
        <v>0.19923397343933</v>
      </c>
      <c r="P718" s="17">
        <v>0.17267993825620601</v>
      </c>
      <c r="Q718" s="17">
        <v>0.179358992925815</v>
      </c>
      <c r="R718" s="17"/>
      <c r="S718" s="17">
        <v>0.12542387855522999</v>
      </c>
      <c r="T718" s="17">
        <v>0.21839436894663</v>
      </c>
      <c r="U718" s="17">
        <v>0.231914302583306</v>
      </c>
      <c r="V718" s="17">
        <v>0.24735167220818</v>
      </c>
      <c r="W718" s="17">
        <v>0.20192048764156201</v>
      </c>
      <c r="X718" s="17">
        <v>0.20537836513853799</v>
      </c>
      <c r="Y718" s="17">
        <v>0.235152465125232</v>
      </c>
      <c r="Z718" s="17">
        <v>0.16510173056881</v>
      </c>
      <c r="AA718" s="17">
        <v>0.15868720718681001</v>
      </c>
      <c r="AB718" s="17"/>
      <c r="AC718" s="17">
        <v>0.19484283363434299</v>
      </c>
      <c r="AD718" s="17">
        <v>0.20542281669492399</v>
      </c>
      <c r="AE718" s="17">
        <v>0.164338980179488</v>
      </c>
      <c r="AF718" s="17"/>
      <c r="AG718" s="17">
        <v>0.17290610668217801</v>
      </c>
      <c r="AH718" s="17">
        <v>0.21087894132405099</v>
      </c>
      <c r="AI718" s="17">
        <v>0.25105492095313903</v>
      </c>
      <c r="AJ718" s="17">
        <v>0.17724534787398</v>
      </c>
      <c r="AK718" s="17"/>
      <c r="AL718" s="17">
        <v>0.14945280645999701</v>
      </c>
      <c r="AM718" s="17">
        <v>0.194321079677549</v>
      </c>
      <c r="AN718" s="17">
        <v>0.21230559008772601</v>
      </c>
      <c r="AO718" s="17">
        <v>0.24469487297694201</v>
      </c>
      <c r="AP718" s="17">
        <v>0.337872037635781</v>
      </c>
      <c r="AQ718" s="17"/>
      <c r="AR718" s="17">
        <v>0.18037567991877701</v>
      </c>
      <c r="AS718" s="17">
        <v>0.194135321871311</v>
      </c>
      <c r="AT718" s="17">
        <v>0.19080808647334699</v>
      </c>
      <c r="AU718" s="17">
        <v>0.20391107337174599</v>
      </c>
      <c r="AV718" s="17">
        <v>0.25364423583839601</v>
      </c>
      <c r="AW718" s="17"/>
      <c r="AX718" s="17">
        <v>0.141453267006203</v>
      </c>
      <c r="AY718" s="17">
        <v>0.179388443494648</v>
      </c>
      <c r="AZ718" s="17">
        <v>0.13319918975453701</v>
      </c>
      <c r="BA718" s="17">
        <v>0.18721849755144901</v>
      </c>
      <c r="BB718" s="17">
        <v>0.36030983868543698</v>
      </c>
      <c r="BC718" s="17">
        <v>0.36728562172124501</v>
      </c>
      <c r="BD718" s="17"/>
      <c r="BE718" s="17">
        <v>0.19748014805950201</v>
      </c>
      <c r="BF718" s="17">
        <v>0.18599348736590099</v>
      </c>
      <c r="BG718" s="17">
        <v>0.20604030684706801</v>
      </c>
      <c r="BH718" s="17"/>
      <c r="BI718" s="17">
        <v>0.19512169502812701</v>
      </c>
      <c r="BJ718" s="17">
        <v>0.19735255796554299</v>
      </c>
      <c r="BK718" s="17"/>
      <c r="BL718" s="17">
        <v>0.21689363507019499</v>
      </c>
      <c r="BM718" s="17">
        <v>0.19852311891709701</v>
      </c>
      <c r="BN718" s="17">
        <v>0.15766138902484</v>
      </c>
      <c r="BO718" s="17">
        <v>0.179977986687023</v>
      </c>
      <c r="BP718" s="17">
        <v>0.16653843395103099</v>
      </c>
      <c r="BQ718" s="17"/>
      <c r="BR718" s="17">
        <v>0.19610241748979801</v>
      </c>
      <c r="BS718" s="17">
        <v>0.207997851343415</v>
      </c>
      <c r="BT718" s="17">
        <v>0.16979877944298</v>
      </c>
      <c r="BU718" s="17">
        <v>0.21742772206195099</v>
      </c>
      <c r="BV718" s="17"/>
      <c r="BW718" s="17">
        <v>0.18253227524089599</v>
      </c>
      <c r="BX718" s="17">
        <v>0.208498034224392</v>
      </c>
      <c r="BY718" s="17">
        <v>0.215549754860931</v>
      </c>
      <c r="BZ718" s="17">
        <v>0.22914212116712801</v>
      </c>
      <c r="CA718" s="17">
        <v>0.14464040496045499</v>
      </c>
      <c r="CB718" s="17"/>
      <c r="CC718" s="17">
        <v>0.122796867048478</v>
      </c>
      <c r="CD718" s="17">
        <v>0.15086600952081899</v>
      </c>
      <c r="CE718" s="17">
        <v>0.16242358498687001</v>
      </c>
      <c r="CF718" s="17">
        <v>0.195466270712396</v>
      </c>
      <c r="CG718" s="17">
        <v>0.209275372872221</v>
      </c>
      <c r="CH718" s="17">
        <v>0.21883669257732899</v>
      </c>
      <c r="CI718" s="17">
        <v>0.205814523711218</v>
      </c>
      <c r="CJ718" s="17">
        <v>0.220199350761761</v>
      </c>
      <c r="CK718" s="17">
        <v>0.23260995893931599</v>
      </c>
      <c r="CL718" s="17">
        <v>0.25797328028072902</v>
      </c>
    </row>
    <row r="719" spans="2:90" x14ac:dyDescent="0.25">
      <c r="B719" t="s">
        <v>371</v>
      </c>
      <c r="C719" s="17">
        <v>0.196598310893638</v>
      </c>
      <c r="D719" s="17">
        <v>0.207272082858244</v>
      </c>
      <c r="E719" s="17">
        <v>0.18704231355700601</v>
      </c>
      <c r="F719" s="17"/>
      <c r="G719" s="17">
        <v>0.25672822679527701</v>
      </c>
      <c r="H719" s="17">
        <v>0.208640028985869</v>
      </c>
      <c r="I719" s="17">
        <v>0.18200543221771601</v>
      </c>
      <c r="J719" s="17">
        <v>0.192641958969751</v>
      </c>
      <c r="K719" s="17">
        <v>0.21622454243848699</v>
      </c>
      <c r="L719" s="17">
        <v>0.160588994328588</v>
      </c>
      <c r="M719" s="17"/>
      <c r="N719" s="17">
        <v>0.17370171842478899</v>
      </c>
      <c r="O719" s="17">
        <v>0.17465137735563499</v>
      </c>
      <c r="P719" s="17">
        <v>0.233304010169265</v>
      </c>
      <c r="Q719" s="17">
        <v>0.21402206695616699</v>
      </c>
      <c r="R719" s="17"/>
      <c r="S719" s="17">
        <v>0.211577940241028</v>
      </c>
      <c r="T719" s="17">
        <v>0.15888698878142599</v>
      </c>
      <c r="U719" s="17">
        <v>0.15536981828216601</v>
      </c>
      <c r="V719" s="17">
        <v>0.165954328006513</v>
      </c>
      <c r="W719" s="17">
        <v>0.20326900837932799</v>
      </c>
      <c r="X719" s="17">
        <v>0.26026936520119398</v>
      </c>
      <c r="Y719" s="17">
        <v>0.216547430577024</v>
      </c>
      <c r="Z719" s="17">
        <v>0.22139310879490201</v>
      </c>
      <c r="AA719" s="17">
        <v>0.20415574567588199</v>
      </c>
      <c r="AB719" s="17"/>
      <c r="AC719" s="17">
        <v>0.195685539490532</v>
      </c>
      <c r="AD719" s="17">
        <v>0.18774124352678201</v>
      </c>
      <c r="AE719" s="17">
        <v>0.19541792151159301</v>
      </c>
      <c r="AF719" s="17"/>
      <c r="AG719" s="17">
        <v>0.19649016059274099</v>
      </c>
      <c r="AH719" s="17">
        <v>0.18816363313428699</v>
      </c>
      <c r="AI719" s="17">
        <v>0.167670802535521</v>
      </c>
      <c r="AJ719" s="17">
        <v>0.228483361728367</v>
      </c>
      <c r="AK719" s="17"/>
      <c r="AL719" s="17">
        <v>0.22197213583911099</v>
      </c>
      <c r="AM719" s="17">
        <v>0.20458970574511801</v>
      </c>
      <c r="AN719" s="17">
        <v>0.153182842963133</v>
      </c>
      <c r="AO719" s="17">
        <v>0.20652756620906701</v>
      </c>
      <c r="AP719" s="17">
        <v>0.188167484008714</v>
      </c>
      <c r="AQ719" s="17"/>
      <c r="AR719" s="17">
        <v>0.24241949498772</v>
      </c>
      <c r="AS719" s="17">
        <v>0.20153335754572799</v>
      </c>
      <c r="AT719" s="17">
        <v>0.19326307305680199</v>
      </c>
      <c r="AU719" s="17">
        <v>0.18790806558236101</v>
      </c>
      <c r="AV719" s="17">
        <v>0.16874688041809899</v>
      </c>
      <c r="AW719" s="17"/>
      <c r="AX719" s="17">
        <v>0.24599462303738101</v>
      </c>
      <c r="AY719" s="17">
        <v>0.170052017954755</v>
      </c>
      <c r="AZ719" s="17">
        <v>0.24675652196550499</v>
      </c>
      <c r="BA719" s="17">
        <v>0.22239891407495099</v>
      </c>
      <c r="BB719" s="17">
        <v>0.10994029145063899</v>
      </c>
      <c r="BC719" s="17">
        <v>0.11435461713907601</v>
      </c>
      <c r="BD719" s="17"/>
      <c r="BE719" s="17">
        <v>0.18357893008804599</v>
      </c>
      <c r="BF719" s="17">
        <v>0.21949157251155901</v>
      </c>
      <c r="BG719" s="17">
        <v>0.19130578761779099</v>
      </c>
      <c r="BH719" s="17"/>
      <c r="BI719" s="17">
        <v>0.21731871159455099</v>
      </c>
      <c r="BJ719" s="17">
        <v>0.19133787158443699</v>
      </c>
      <c r="BK719" s="17"/>
      <c r="BL719" s="17">
        <v>0.17598891180295401</v>
      </c>
      <c r="BM719" s="17">
        <v>0.18883318682922801</v>
      </c>
      <c r="BN719" s="17">
        <v>0.27745555712018199</v>
      </c>
      <c r="BO719" s="17">
        <v>0.25060839557761899</v>
      </c>
      <c r="BP719" s="17">
        <v>0.20301758618020099</v>
      </c>
      <c r="BQ719" s="17"/>
      <c r="BR719" s="17">
        <v>0.19195790504972199</v>
      </c>
      <c r="BS719" s="17">
        <v>0.21893748038814501</v>
      </c>
      <c r="BT719" s="17">
        <v>0.203004308102787</v>
      </c>
      <c r="BU719" s="17">
        <v>0.230841326573374</v>
      </c>
      <c r="BV719" s="17"/>
      <c r="BW719" s="17">
        <v>0.14983057318550499</v>
      </c>
      <c r="BX719" s="17">
        <v>0.1581832622597</v>
      </c>
      <c r="BY719" s="17">
        <v>0.173257710634797</v>
      </c>
      <c r="BZ719" s="17">
        <v>0.214708631728459</v>
      </c>
      <c r="CA719" s="17">
        <v>0.27608915925323901</v>
      </c>
      <c r="CB719" s="17"/>
      <c r="CC719" s="17">
        <v>0.30312050971381799</v>
      </c>
      <c r="CD719" s="17">
        <v>0.27962828887334601</v>
      </c>
      <c r="CE719" s="17">
        <v>0.223329192628725</v>
      </c>
      <c r="CF719" s="17">
        <v>0.18269167760263599</v>
      </c>
      <c r="CG719" s="17">
        <v>0.21281791220417501</v>
      </c>
      <c r="CH719" s="17">
        <v>0.14383936444335499</v>
      </c>
      <c r="CI719" s="17">
        <v>0.160168508299913</v>
      </c>
      <c r="CJ719" s="17">
        <v>0.13743549952246101</v>
      </c>
      <c r="CK719" s="17">
        <v>0.133112198268238</v>
      </c>
      <c r="CL719" s="17">
        <v>0.142848684378582</v>
      </c>
    </row>
    <row r="720" spans="2:90" x14ac:dyDescent="0.25">
      <c r="B720" t="s">
        <v>372</v>
      </c>
      <c r="C720" s="17">
        <v>0.17477045014662801</v>
      </c>
      <c r="D720" s="17">
        <v>0.17597506599260301</v>
      </c>
      <c r="E720" s="17">
        <v>0.17274937747799499</v>
      </c>
      <c r="F720" s="17"/>
      <c r="G720" s="17">
        <v>0.25337522212621899</v>
      </c>
      <c r="H720" s="17">
        <v>0.22603607505471501</v>
      </c>
      <c r="I720" s="17">
        <v>0.211088526807652</v>
      </c>
      <c r="J720" s="17">
        <v>0.14440609031031301</v>
      </c>
      <c r="K720" s="17">
        <v>0.156714332176837</v>
      </c>
      <c r="L720" s="17">
        <v>0.11090520989349401</v>
      </c>
      <c r="M720" s="17"/>
      <c r="N720" s="17">
        <v>0.17662753161195499</v>
      </c>
      <c r="O720" s="17">
        <v>0.159882719842078</v>
      </c>
      <c r="P720" s="17">
        <v>0.16825061315741299</v>
      </c>
      <c r="Q720" s="17">
        <v>0.19440415230196001</v>
      </c>
      <c r="R720" s="17"/>
      <c r="S720" s="17">
        <v>0.30150179468460903</v>
      </c>
      <c r="T720" s="17">
        <v>0.13418816797036401</v>
      </c>
      <c r="U720" s="17">
        <v>0.20472103829822799</v>
      </c>
      <c r="V720" s="17">
        <v>0.120298877596484</v>
      </c>
      <c r="W720" s="17">
        <v>0.16249913498749699</v>
      </c>
      <c r="X720" s="17">
        <v>0.167984215527231</v>
      </c>
      <c r="Y720" s="17">
        <v>0.114162181445693</v>
      </c>
      <c r="Z720" s="17">
        <v>0.112642553842199</v>
      </c>
      <c r="AA720" s="17">
        <v>0.17796566099409</v>
      </c>
      <c r="AB720" s="17"/>
      <c r="AC720" s="17">
        <v>0.14251552506887299</v>
      </c>
      <c r="AD720" s="17">
        <v>0.184334009004788</v>
      </c>
      <c r="AE720" s="17">
        <v>0.197460667285487</v>
      </c>
      <c r="AF720" s="17"/>
      <c r="AG720" s="17">
        <v>0.129612935671687</v>
      </c>
      <c r="AH720" s="17">
        <v>0.225349291280102</v>
      </c>
      <c r="AI720" s="17">
        <v>0.16334309069665601</v>
      </c>
      <c r="AJ720" s="17">
        <v>0.161553848504363</v>
      </c>
      <c r="AK720" s="17"/>
      <c r="AL720" s="17">
        <v>0.17421782751258599</v>
      </c>
      <c r="AM720" s="17">
        <v>0.16285600048458901</v>
      </c>
      <c r="AN720" s="17">
        <v>0.17749211297322601</v>
      </c>
      <c r="AO720" s="17">
        <v>0.22439360380879</v>
      </c>
      <c r="AP720" s="17">
        <v>0.14728014439446999</v>
      </c>
      <c r="AQ720" s="17"/>
      <c r="AR720" s="17">
        <v>0.20642340361765199</v>
      </c>
      <c r="AS720" s="17">
        <v>0.188119231715841</v>
      </c>
      <c r="AT720" s="17">
        <v>0.15910478465355199</v>
      </c>
      <c r="AU720" s="17">
        <v>0.16147751730305901</v>
      </c>
      <c r="AV720" s="17">
        <v>0.17580169504169199</v>
      </c>
      <c r="AW720" s="17"/>
      <c r="AX720" s="17">
        <v>0.29869678223682899</v>
      </c>
      <c r="AY720" s="17">
        <v>0.15176567745615399</v>
      </c>
      <c r="AZ720" s="17">
        <v>0.175783819755881</v>
      </c>
      <c r="BA720" s="17">
        <v>0.15421850330412501</v>
      </c>
      <c r="BB720" s="17">
        <v>6.1425270614724199E-2</v>
      </c>
      <c r="BC720" s="17">
        <v>7.4852009532457603E-2</v>
      </c>
      <c r="BD720" s="17"/>
      <c r="BE720" s="17">
        <v>0.19298262598447199</v>
      </c>
      <c r="BF720" s="17">
        <v>0.20289925567957201</v>
      </c>
      <c r="BG720" s="17">
        <v>0.125409148892005</v>
      </c>
      <c r="BH720" s="17"/>
      <c r="BI720" s="17">
        <v>0.20332359318194401</v>
      </c>
      <c r="BJ720" s="17">
        <v>0.167521455390576</v>
      </c>
      <c r="BK720" s="17"/>
      <c r="BL720" s="17">
        <v>0.12733835071173899</v>
      </c>
      <c r="BM720" s="17">
        <v>0.15553981241866999</v>
      </c>
      <c r="BN720" s="17">
        <v>0.23609969339404299</v>
      </c>
      <c r="BO720" s="17">
        <v>0.23093698061055801</v>
      </c>
      <c r="BP720" s="17">
        <v>0.25438105446263998</v>
      </c>
      <c r="BQ720" s="17"/>
      <c r="BR720" s="17">
        <v>0.164890103377859</v>
      </c>
      <c r="BS720" s="17">
        <v>0.18648834527302399</v>
      </c>
      <c r="BT720" s="17">
        <v>0.26576451340444701</v>
      </c>
      <c r="BU720" s="17">
        <v>0.23148276021566899</v>
      </c>
      <c r="BV720" s="17"/>
      <c r="BW720" s="17">
        <v>0.163146974641035</v>
      </c>
      <c r="BX720" s="17">
        <v>0.137813135917074</v>
      </c>
      <c r="BY720" s="17">
        <v>0.18418349748281301</v>
      </c>
      <c r="BZ720" s="17">
        <v>0.195241179289668</v>
      </c>
      <c r="CA720" s="17">
        <v>0.18657490377845201</v>
      </c>
      <c r="CB720" s="17"/>
      <c r="CC720" s="17">
        <v>0.195100393975043</v>
      </c>
      <c r="CD720" s="17">
        <v>0.22520759146945099</v>
      </c>
      <c r="CE720" s="17">
        <v>0.241563536222414</v>
      </c>
      <c r="CF720" s="17">
        <v>0.23942679992694901</v>
      </c>
      <c r="CG720" s="17">
        <v>0.16484135903043001</v>
      </c>
      <c r="CH720" s="17">
        <v>0.168139250520319</v>
      </c>
      <c r="CI720" s="17">
        <v>0.15542115286536701</v>
      </c>
      <c r="CJ720" s="17">
        <v>0.12700323102139999</v>
      </c>
      <c r="CK720" s="17">
        <v>8.7596865888146899E-2</v>
      </c>
      <c r="CL720" s="17">
        <v>9.5471826103988702E-2</v>
      </c>
    </row>
    <row r="721" spans="2:90" x14ac:dyDescent="0.25">
      <c r="B721" t="s">
        <v>373</v>
      </c>
      <c r="C721" s="17">
        <v>0.17460016821451199</v>
      </c>
      <c r="D721" s="17">
        <v>0.162856655018842</v>
      </c>
      <c r="E721" s="17">
        <v>0.18573960588987101</v>
      </c>
      <c r="F721" s="17"/>
      <c r="G721" s="17">
        <v>0.19359804945734299</v>
      </c>
      <c r="H721" s="17">
        <v>0.15204851270721401</v>
      </c>
      <c r="I721" s="17">
        <v>0.17136484322495801</v>
      </c>
      <c r="J721" s="17">
        <v>0.168525379297468</v>
      </c>
      <c r="K721" s="17">
        <v>0.164204724906686</v>
      </c>
      <c r="L721" s="17">
        <v>0.19615299117195101</v>
      </c>
      <c r="M721" s="17"/>
      <c r="N721" s="17">
        <v>0.19110963679715801</v>
      </c>
      <c r="O721" s="17">
        <v>0.178487521312551</v>
      </c>
      <c r="P721" s="17">
        <v>0.15991374893298099</v>
      </c>
      <c r="Q721" s="17">
        <v>0.16557131611343201</v>
      </c>
      <c r="R721" s="17"/>
      <c r="S721" s="17">
        <v>0.17096111229127101</v>
      </c>
      <c r="T721" s="17">
        <v>0.20427470130407299</v>
      </c>
      <c r="U721" s="17">
        <v>0.19051048049719199</v>
      </c>
      <c r="V721" s="17">
        <v>0.186504581268404</v>
      </c>
      <c r="W721" s="17">
        <v>0.148135126105745</v>
      </c>
      <c r="X721" s="17">
        <v>0.145974569108625</v>
      </c>
      <c r="Y721" s="17">
        <v>0.16727248765303199</v>
      </c>
      <c r="Z721" s="17">
        <v>0.15843851745200599</v>
      </c>
      <c r="AA721" s="17">
        <v>0.171367911871393</v>
      </c>
      <c r="AB721" s="17"/>
      <c r="AC721" s="17">
        <v>0.173215037818089</v>
      </c>
      <c r="AD721" s="17">
        <v>0.17245742765349401</v>
      </c>
      <c r="AE721" s="17">
        <v>0.17438277253235099</v>
      </c>
      <c r="AF721" s="17"/>
      <c r="AG721" s="17">
        <v>0.187757468519407</v>
      </c>
      <c r="AH721" s="17">
        <v>0.19714191342176099</v>
      </c>
      <c r="AI721" s="17">
        <v>0.196484488298279</v>
      </c>
      <c r="AJ721" s="17">
        <v>0.15538088411642301</v>
      </c>
      <c r="AK721" s="17"/>
      <c r="AL721" s="17">
        <v>0.15065976162672701</v>
      </c>
      <c r="AM721" s="17">
        <v>0.197250192591122</v>
      </c>
      <c r="AN721" s="17">
        <v>0.158470183260361</v>
      </c>
      <c r="AO721" s="17">
        <v>0.21502223713208601</v>
      </c>
      <c r="AP721" s="17">
        <v>0.221081015103789</v>
      </c>
      <c r="AQ721" s="17"/>
      <c r="AR721" s="17">
        <v>0.168933432354654</v>
      </c>
      <c r="AS721" s="17">
        <v>0.178348841141313</v>
      </c>
      <c r="AT721" s="17">
        <v>0.178209413454369</v>
      </c>
      <c r="AU721" s="17">
        <v>0.180486312410189</v>
      </c>
      <c r="AV721" s="17">
        <v>0.16351187473644399</v>
      </c>
      <c r="AW721" s="17"/>
      <c r="AX721" s="17">
        <v>0.19183737589430999</v>
      </c>
      <c r="AY721" s="17">
        <v>0.179556719926276</v>
      </c>
      <c r="AZ721" s="17">
        <v>0.17137321319700899</v>
      </c>
      <c r="BA721" s="17">
        <v>0.15756180985204901</v>
      </c>
      <c r="BB721" s="17">
        <v>0.16642423908321</v>
      </c>
      <c r="BC721" s="17">
        <v>0.15093533926109501</v>
      </c>
      <c r="BD721" s="17"/>
      <c r="BE721" s="17">
        <v>0.16838429649025399</v>
      </c>
      <c r="BF721" s="17">
        <v>0.17517229163273601</v>
      </c>
      <c r="BG721" s="17">
        <v>0.18421905203036301</v>
      </c>
      <c r="BH721" s="17"/>
      <c r="BI721" s="17">
        <v>0.16425122227847899</v>
      </c>
      <c r="BJ721" s="17">
        <v>0.177227530628807</v>
      </c>
      <c r="BK721" s="17"/>
      <c r="BL721" s="17">
        <v>0.173977065248516</v>
      </c>
      <c r="BM721" s="17">
        <v>0.17621683123061899</v>
      </c>
      <c r="BN721" s="17">
        <v>0.16311955019775201</v>
      </c>
      <c r="BO721" s="17">
        <v>0.18594614835016099</v>
      </c>
      <c r="BP721" s="17">
        <v>0.18107466700105501</v>
      </c>
      <c r="BQ721" s="17"/>
      <c r="BR721" s="17">
        <v>0.16960534075182901</v>
      </c>
      <c r="BS721" s="17">
        <v>0.21814940380148501</v>
      </c>
      <c r="BT721" s="17">
        <v>0.20560591359480401</v>
      </c>
      <c r="BU721" s="17">
        <v>0.17087571102409799</v>
      </c>
      <c r="BV721" s="17"/>
      <c r="BW721" s="17">
        <v>0.18388069036673099</v>
      </c>
      <c r="BX721" s="17">
        <v>0.17684846271157401</v>
      </c>
      <c r="BY721" s="17">
        <v>0.19258402983040901</v>
      </c>
      <c r="BZ721" s="17">
        <v>0.16422925322602999</v>
      </c>
      <c r="CA721" s="17">
        <v>0.146131263781765</v>
      </c>
      <c r="CB721" s="17"/>
      <c r="CC721" s="17">
        <v>0.15932868689196</v>
      </c>
      <c r="CD721" s="17">
        <v>0.146959382587528</v>
      </c>
      <c r="CE721" s="17">
        <v>0.14606314818611399</v>
      </c>
      <c r="CF721" s="17">
        <v>0.195233479025024</v>
      </c>
      <c r="CG721" s="17">
        <v>0.20091923306565701</v>
      </c>
      <c r="CH721" s="17">
        <v>0.19067599275240599</v>
      </c>
      <c r="CI721" s="17">
        <v>0.15289043650567299</v>
      </c>
      <c r="CJ721" s="17">
        <v>0.195803162489878</v>
      </c>
      <c r="CK721" s="17">
        <v>0.17180864909461799</v>
      </c>
      <c r="CL721" s="17">
        <v>0.16391807716444101</v>
      </c>
    </row>
    <row r="722" spans="2:90" x14ac:dyDescent="0.25">
      <c r="B722" t="s">
        <v>374</v>
      </c>
      <c r="C722" s="17">
        <v>0.16469693231289501</v>
      </c>
      <c r="D722" s="17">
        <v>0.17490691091899099</v>
      </c>
      <c r="E722" s="17">
        <v>0.155017088753094</v>
      </c>
      <c r="F722" s="17"/>
      <c r="G722" s="17">
        <v>0.209860028405745</v>
      </c>
      <c r="H722" s="17">
        <v>0.157846932371524</v>
      </c>
      <c r="I722" s="17">
        <v>0.15185002568137701</v>
      </c>
      <c r="J722" s="17">
        <v>0.16957226140951201</v>
      </c>
      <c r="K722" s="17">
        <v>0.143413346117643</v>
      </c>
      <c r="L722" s="17">
        <v>0.16939042562887999</v>
      </c>
      <c r="M722" s="17"/>
      <c r="N722" s="17">
        <v>0.152082835621595</v>
      </c>
      <c r="O722" s="17">
        <v>0.16669376483554399</v>
      </c>
      <c r="P722" s="17">
        <v>0.17367597687886099</v>
      </c>
      <c r="Q722" s="17">
        <v>0.16754522200577099</v>
      </c>
      <c r="R722" s="17"/>
      <c r="S722" s="17">
        <v>0.192039113469091</v>
      </c>
      <c r="T722" s="17">
        <v>0.12833069842551001</v>
      </c>
      <c r="U722" s="17">
        <v>0.138282051857545</v>
      </c>
      <c r="V722" s="17">
        <v>0.12280548257662301</v>
      </c>
      <c r="W722" s="17">
        <v>0.184800192297638</v>
      </c>
      <c r="X722" s="17">
        <v>0.19023982179336099</v>
      </c>
      <c r="Y722" s="17">
        <v>0.168976669229388</v>
      </c>
      <c r="Z722" s="17">
        <v>0.17865859341559001</v>
      </c>
      <c r="AA722" s="17">
        <v>0.191206025409424</v>
      </c>
      <c r="AB722" s="17"/>
      <c r="AC722" s="17">
        <v>0.16037353364030599</v>
      </c>
      <c r="AD722" s="17">
        <v>0.170037012195284</v>
      </c>
      <c r="AE722" s="17">
        <v>0.164244276969883</v>
      </c>
      <c r="AF722" s="17"/>
      <c r="AG722" s="17">
        <v>0.16938592828344501</v>
      </c>
      <c r="AH722" s="17">
        <v>0.15637532781424801</v>
      </c>
      <c r="AI722" s="17">
        <v>0.16191901930387501</v>
      </c>
      <c r="AJ722" s="17">
        <v>0.16047976502956801</v>
      </c>
      <c r="AK722" s="17"/>
      <c r="AL722" s="17">
        <v>0.15572309357155401</v>
      </c>
      <c r="AM722" s="17">
        <v>0.172943377646566</v>
      </c>
      <c r="AN722" s="17">
        <v>0.17128448185638701</v>
      </c>
      <c r="AO722" s="17">
        <v>0.17263864747570401</v>
      </c>
      <c r="AP722" s="17">
        <v>0.14091706975725299</v>
      </c>
      <c r="AQ722" s="17"/>
      <c r="AR722" s="17">
        <v>0.19139243922172799</v>
      </c>
      <c r="AS722" s="17">
        <v>0.16755469069484699</v>
      </c>
      <c r="AT722" s="17">
        <v>0.16071299422764099</v>
      </c>
      <c r="AU722" s="17">
        <v>0.147107171449845</v>
      </c>
      <c r="AV722" s="17">
        <v>0.154995234023488</v>
      </c>
      <c r="AW722" s="17"/>
      <c r="AX722" s="17">
        <v>0.18636984914851301</v>
      </c>
      <c r="AY722" s="17">
        <v>0.180080216072358</v>
      </c>
      <c r="AZ722" s="17">
        <v>0.183732272064699</v>
      </c>
      <c r="BA722" s="17">
        <v>0.136532952379116</v>
      </c>
      <c r="BB722" s="17">
        <v>0.10709820300566</v>
      </c>
      <c r="BC722" s="17">
        <v>0.15565894322564999</v>
      </c>
      <c r="BD722" s="17"/>
      <c r="BE722" s="17">
        <v>0.17528869281467199</v>
      </c>
      <c r="BF722" s="17">
        <v>0.156226127587268</v>
      </c>
      <c r="BG722" s="17">
        <v>0.159421556921097</v>
      </c>
      <c r="BH722" s="17"/>
      <c r="BI722" s="17">
        <v>0.14867244554998901</v>
      </c>
      <c r="BJ722" s="17">
        <v>0.16876518568762999</v>
      </c>
      <c r="BK722" s="17"/>
      <c r="BL722" s="17">
        <v>0.170765710948176</v>
      </c>
      <c r="BM722" s="17">
        <v>0.16557090754178599</v>
      </c>
      <c r="BN722" s="17">
        <v>0.14063798055559901</v>
      </c>
      <c r="BO722" s="17">
        <v>0.16000601624384</v>
      </c>
      <c r="BP722" s="17">
        <v>0.16674325246157501</v>
      </c>
      <c r="BQ722" s="17"/>
      <c r="BR722" s="17">
        <v>0.162326091694594</v>
      </c>
      <c r="BS722" s="17">
        <v>0.21116962479753401</v>
      </c>
      <c r="BT722" s="17">
        <v>0.14792771649584599</v>
      </c>
      <c r="BU722" s="17">
        <v>0.16334419442908599</v>
      </c>
      <c r="BV722" s="17"/>
      <c r="BW722" s="17">
        <v>0.16857178928069499</v>
      </c>
      <c r="BX722" s="17">
        <v>0.13980831598995</v>
      </c>
      <c r="BY722" s="17">
        <v>0.16327874342465401</v>
      </c>
      <c r="BZ722" s="17">
        <v>0.16137134210162399</v>
      </c>
      <c r="CA722" s="17">
        <v>0.19405442497549999</v>
      </c>
      <c r="CB722" s="17"/>
      <c r="CC722" s="17">
        <v>0.23186159554518199</v>
      </c>
      <c r="CD722" s="17">
        <v>0.17339311373153801</v>
      </c>
      <c r="CE722" s="17">
        <v>0.17282964847298099</v>
      </c>
      <c r="CF722" s="17">
        <v>0.16792203473571199</v>
      </c>
      <c r="CG722" s="17">
        <v>0.16450399928362699</v>
      </c>
      <c r="CH722" s="17">
        <v>0.14419879015279</v>
      </c>
      <c r="CI722" s="17">
        <v>0.16555065320343601</v>
      </c>
      <c r="CJ722" s="17">
        <v>0.14522603350631999</v>
      </c>
      <c r="CK722" s="17">
        <v>0.15668076174248</v>
      </c>
      <c r="CL722" s="17">
        <v>0.12848486184040001</v>
      </c>
    </row>
    <row r="723" spans="2:90" x14ac:dyDescent="0.25">
      <c r="B723" t="s">
        <v>375</v>
      </c>
      <c r="C723" s="17">
        <v>0.16374279036099201</v>
      </c>
      <c r="D723" s="17">
        <v>0.14825588227171599</v>
      </c>
      <c r="E723" s="17">
        <v>0.178943090007184</v>
      </c>
      <c r="F723" s="17"/>
      <c r="G723" s="17">
        <v>0.12787492143088799</v>
      </c>
      <c r="H723" s="17">
        <v>0.12336253845414601</v>
      </c>
      <c r="I723" s="17">
        <v>0.18067718632152599</v>
      </c>
      <c r="J723" s="17">
        <v>0.18727305167041899</v>
      </c>
      <c r="K723" s="17">
        <v>0.182750659465024</v>
      </c>
      <c r="L723" s="17">
        <v>0.167657062677878</v>
      </c>
      <c r="M723" s="17"/>
      <c r="N723" s="17">
        <v>0.13700473234486901</v>
      </c>
      <c r="O723" s="17">
        <v>0.16560787691887599</v>
      </c>
      <c r="P723" s="17">
        <v>0.19301977384562599</v>
      </c>
      <c r="Q723" s="17">
        <v>0.166399678862792</v>
      </c>
      <c r="R723" s="17"/>
      <c r="S723" s="17">
        <v>0.114206137860713</v>
      </c>
      <c r="T723" s="17">
        <v>0.12962371696113201</v>
      </c>
      <c r="U723" s="17">
        <v>0.174376068590755</v>
      </c>
      <c r="V723" s="17">
        <v>0.16162340701956401</v>
      </c>
      <c r="W723" s="17">
        <v>0.185126828141643</v>
      </c>
      <c r="X723" s="17">
        <v>0.15011446988786101</v>
      </c>
      <c r="Y723" s="17">
        <v>0.16756765484904099</v>
      </c>
      <c r="Z723" s="17">
        <v>0.226231120779678</v>
      </c>
      <c r="AA723" s="17">
        <v>0.23034626207829101</v>
      </c>
      <c r="AB723" s="17"/>
      <c r="AC723" s="17">
        <v>0.17085540655228501</v>
      </c>
      <c r="AD723" s="17">
        <v>0.157797124071032</v>
      </c>
      <c r="AE723" s="17">
        <v>0.187597784279077</v>
      </c>
      <c r="AF723" s="17"/>
      <c r="AG723" s="17">
        <v>0.15453539605236899</v>
      </c>
      <c r="AH723" s="17">
        <v>0.16607593570139101</v>
      </c>
      <c r="AI723" s="17">
        <v>0.17010039823752299</v>
      </c>
      <c r="AJ723" s="17">
        <v>0.179083381311409</v>
      </c>
      <c r="AK723" s="17"/>
      <c r="AL723" s="17">
        <v>0.190213864107597</v>
      </c>
      <c r="AM723" s="17">
        <v>0.165526062586422</v>
      </c>
      <c r="AN723" s="17">
        <v>0.13288792883300701</v>
      </c>
      <c r="AO723" s="17">
        <v>0.142673390984005</v>
      </c>
      <c r="AP723" s="17">
        <v>0.113189771752097</v>
      </c>
      <c r="AQ723" s="17"/>
      <c r="AR723" s="17">
        <v>0.17431703232231599</v>
      </c>
      <c r="AS723" s="17">
        <v>0.16520113785311299</v>
      </c>
      <c r="AT723" s="17">
        <v>0.16961262857805801</v>
      </c>
      <c r="AU723" s="17">
        <v>0.16534982827459799</v>
      </c>
      <c r="AV723" s="17">
        <v>0.12276748715385701</v>
      </c>
      <c r="AW723" s="17"/>
      <c r="AX723" s="17">
        <v>0.121690838181368</v>
      </c>
      <c r="AY723" s="17">
        <v>0.155690162061175</v>
      </c>
      <c r="AZ723" s="17">
        <v>0.16056174585837699</v>
      </c>
      <c r="BA723" s="17">
        <v>0.180322505137922</v>
      </c>
      <c r="BB723" s="17">
        <v>0.24624946082499399</v>
      </c>
      <c r="BC723" s="17">
        <v>0.17350806952935399</v>
      </c>
      <c r="BD723" s="17"/>
      <c r="BE723" s="17">
        <v>0.14079336628257499</v>
      </c>
      <c r="BF723" s="17">
        <v>0.17503458025125601</v>
      </c>
      <c r="BG723" s="17">
        <v>0.18535557315828899</v>
      </c>
      <c r="BH723" s="17"/>
      <c r="BI723" s="17">
        <v>0.168426503753309</v>
      </c>
      <c r="BJ723" s="17">
        <v>0.16255370186808099</v>
      </c>
      <c r="BK723" s="17"/>
      <c r="BL723" s="17">
        <v>0.16406834406658699</v>
      </c>
      <c r="BM723" s="17">
        <v>0.17376302797603099</v>
      </c>
      <c r="BN723" s="17">
        <v>0.15266664596260099</v>
      </c>
      <c r="BO723" s="17">
        <v>0.16921102591276599</v>
      </c>
      <c r="BP723" s="17">
        <v>0.15359178579206101</v>
      </c>
      <c r="BQ723" s="17"/>
      <c r="BR723" s="17">
        <v>0.16843141455428301</v>
      </c>
      <c r="BS723" s="17">
        <v>0.11652466775383</v>
      </c>
      <c r="BT723" s="17">
        <v>0.17301720977621601</v>
      </c>
      <c r="BU723" s="17">
        <v>0.13966095625130701</v>
      </c>
      <c r="BV723" s="17"/>
      <c r="BW723" s="17">
        <v>0.12752919403628499</v>
      </c>
      <c r="BX723" s="17">
        <v>0.15448508032174199</v>
      </c>
      <c r="BY723" s="17">
        <v>0.17836463697817101</v>
      </c>
      <c r="BZ723" s="17">
        <v>0.177983834414772</v>
      </c>
      <c r="CA723" s="17">
        <v>0.176899602631828</v>
      </c>
      <c r="CB723" s="17"/>
      <c r="CC723" s="17">
        <v>0.19935558662122299</v>
      </c>
      <c r="CD723" s="17">
        <v>0.13558670578513499</v>
      </c>
      <c r="CE723" s="17">
        <v>0.159412603937513</v>
      </c>
      <c r="CF723" s="17">
        <v>0.16039197038965899</v>
      </c>
      <c r="CG723" s="17">
        <v>0.15057293494028101</v>
      </c>
      <c r="CH723" s="17">
        <v>0.16414170297130901</v>
      </c>
      <c r="CI723" s="17">
        <v>0.19014577505269201</v>
      </c>
      <c r="CJ723" s="17">
        <v>0.17690370921999901</v>
      </c>
      <c r="CK723" s="17">
        <v>0.15804995296504501</v>
      </c>
      <c r="CL723" s="17">
        <v>0.14745128933917701</v>
      </c>
    </row>
    <row r="724" spans="2:90" x14ac:dyDescent="0.25">
      <c r="B724" t="s">
        <v>376</v>
      </c>
      <c r="C724" s="17">
        <v>0.15643795736885399</v>
      </c>
      <c r="D724" s="17">
        <v>0.16703722980166999</v>
      </c>
      <c r="E724" s="17">
        <v>0.14637115361515901</v>
      </c>
      <c r="F724" s="17"/>
      <c r="G724" s="17">
        <v>0.17757931932232601</v>
      </c>
      <c r="H724" s="17">
        <v>0.20024961071304401</v>
      </c>
      <c r="I724" s="17">
        <v>0.19786254339663101</v>
      </c>
      <c r="J724" s="17">
        <v>0.154786784809125</v>
      </c>
      <c r="K724" s="17">
        <v>0.143256278910773</v>
      </c>
      <c r="L724" s="17">
        <v>9.6348622755303398E-2</v>
      </c>
      <c r="M724" s="17"/>
      <c r="N724" s="17">
        <v>0.15295382472055</v>
      </c>
      <c r="O724" s="17">
        <v>0.15422385385496801</v>
      </c>
      <c r="P724" s="17">
        <v>0.154878348098616</v>
      </c>
      <c r="Q724" s="17">
        <v>0.16356863484042999</v>
      </c>
      <c r="R724" s="17"/>
      <c r="S724" s="17">
        <v>0.22396400594315599</v>
      </c>
      <c r="T724" s="17">
        <v>0.13928145715352</v>
      </c>
      <c r="U724" s="17">
        <v>0.17835368528585099</v>
      </c>
      <c r="V724" s="17">
        <v>0.15082674550266401</v>
      </c>
      <c r="W724" s="17">
        <v>7.6556479353569198E-2</v>
      </c>
      <c r="X724" s="17">
        <v>0.12396839767555901</v>
      </c>
      <c r="Y724" s="17">
        <v>0.13775265003937801</v>
      </c>
      <c r="Z724" s="17">
        <v>0.15223652019159201</v>
      </c>
      <c r="AA724" s="17">
        <v>0.17900464103444599</v>
      </c>
      <c r="AB724" s="17"/>
      <c r="AC724" s="17">
        <v>0.13189177375612199</v>
      </c>
      <c r="AD724" s="17">
        <v>0.16963805744169</v>
      </c>
      <c r="AE724" s="17">
        <v>0.17026305156859101</v>
      </c>
      <c r="AF724" s="17"/>
      <c r="AG724" s="17">
        <v>0.108470208868963</v>
      </c>
      <c r="AH724" s="17">
        <v>0.23141303397912</v>
      </c>
      <c r="AI724" s="17">
        <v>0.16728785348155401</v>
      </c>
      <c r="AJ724" s="17">
        <v>0.12373007872934599</v>
      </c>
      <c r="AK724" s="17"/>
      <c r="AL724" s="17">
        <v>0.14308108606424</v>
      </c>
      <c r="AM724" s="17">
        <v>0.141123875220212</v>
      </c>
      <c r="AN724" s="17">
        <v>0.18489303352141701</v>
      </c>
      <c r="AO724" s="17">
        <v>0.18756786019911001</v>
      </c>
      <c r="AP724" s="17">
        <v>0.19293601512705499</v>
      </c>
      <c r="AQ724" s="17"/>
      <c r="AR724" s="17">
        <v>0.14603029362869499</v>
      </c>
      <c r="AS724" s="17">
        <v>0.15581099172922999</v>
      </c>
      <c r="AT724" s="17">
        <v>0.180777908574459</v>
      </c>
      <c r="AU724" s="17">
        <v>0.141595908463547</v>
      </c>
      <c r="AV724" s="17">
        <v>0.142121580906867</v>
      </c>
      <c r="AW724" s="17"/>
      <c r="AX724" s="17">
        <v>0.21972993490902001</v>
      </c>
      <c r="AY724" s="17">
        <v>0.15467724824756199</v>
      </c>
      <c r="AZ724" s="17">
        <v>0.14864812296605801</v>
      </c>
      <c r="BA724" s="17">
        <v>0.12904023437032</v>
      </c>
      <c r="BB724" s="17">
        <v>9.6760306310212499E-2</v>
      </c>
      <c r="BC724" s="17">
        <v>0.12769165665299401</v>
      </c>
      <c r="BD724" s="17"/>
      <c r="BE724" s="17">
        <v>0.15114527505066899</v>
      </c>
      <c r="BF724" s="17">
        <v>0.19702750109478001</v>
      </c>
      <c r="BG724" s="17">
        <v>0.126636377950549</v>
      </c>
      <c r="BH724" s="17"/>
      <c r="BI724" s="17">
        <v>0.162903301812649</v>
      </c>
      <c r="BJ724" s="17">
        <v>0.15479655320150401</v>
      </c>
      <c r="BK724" s="17"/>
      <c r="BL724" s="17">
        <v>0.11246761597831</v>
      </c>
      <c r="BM724" s="17">
        <v>0.120535712245467</v>
      </c>
      <c r="BN724" s="17">
        <v>0.210449800180566</v>
      </c>
      <c r="BO724" s="17">
        <v>0.187064358582822</v>
      </c>
      <c r="BP724" s="17">
        <v>0.263271509873026</v>
      </c>
      <c r="BQ724" s="17"/>
      <c r="BR724" s="17">
        <v>0.14090718142719699</v>
      </c>
      <c r="BS724" s="17">
        <v>0.191706707338511</v>
      </c>
      <c r="BT724" s="17">
        <v>0.28033444622807002</v>
      </c>
      <c r="BU724" s="17">
        <v>0.25407459214196099</v>
      </c>
      <c r="BV724" s="17"/>
      <c r="BW724" s="17">
        <v>0.168630930816282</v>
      </c>
      <c r="BX724" s="17">
        <v>0.134393830352461</v>
      </c>
      <c r="BY724" s="17">
        <v>0.16016664816474499</v>
      </c>
      <c r="BZ724" s="17">
        <v>0.15439211806446501</v>
      </c>
      <c r="CA724" s="17">
        <v>0.162068931379727</v>
      </c>
      <c r="CB724" s="17"/>
      <c r="CC724" s="17">
        <v>0.16730899698927401</v>
      </c>
      <c r="CD724" s="17">
        <v>0.172664832257622</v>
      </c>
      <c r="CE724" s="17">
        <v>0.21198931795333101</v>
      </c>
      <c r="CF724" s="17">
        <v>0.17337889457484601</v>
      </c>
      <c r="CG724" s="17">
        <v>0.145544880016935</v>
      </c>
      <c r="CH724" s="17">
        <v>0.16518550349661201</v>
      </c>
      <c r="CI724" s="17">
        <v>0.13014702757089899</v>
      </c>
      <c r="CJ724" s="17">
        <v>0.124106252408721</v>
      </c>
      <c r="CK724" s="17">
        <v>0.109066120978022</v>
      </c>
      <c r="CL724" s="17">
        <v>0.14517019656081601</v>
      </c>
    </row>
    <row r="725" spans="2:90" x14ac:dyDescent="0.25">
      <c r="B725" t="s">
        <v>377</v>
      </c>
      <c r="C725" s="17">
        <v>0.154491949680202</v>
      </c>
      <c r="D725" s="17">
        <v>0.142264156761189</v>
      </c>
      <c r="E725" s="17">
        <v>0.16618176151285899</v>
      </c>
      <c r="F725" s="17"/>
      <c r="G725" s="17">
        <v>7.8681906500573606E-2</v>
      </c>
      <c r="H725" s="17">
        <v>9.7390224438356501E-2</v>
      </c>
      <c r="I725" s="17">
        <v>0.122718672921135</v>
      </c>
      <c r="J725" s="17">
        <v>0.175500272959872</v>
      </c>
      <c r="K725" s="17">
        <v>0.20053875159509699</v>
      </c>
      <c r="L725" s="17">
        <v>0.20585385437742501</v>
      </c>
      <c r="M725" s="17"/>
      <c r="N725" s="17">
        <v>0.171325713273633</v>
      </c>
      <c r="O725" s="17">
        <v>0.15246018838328401</v>
      </c>
      <c r="P725" s="17">
        <v>0.17437414723428399</v>
      </c>
      <c r="Q725" s="17">
        <v>0.121160791640453</v>
      </c>
      <c r="R725" s="17"/>
      <c r="S725" s="17">
        <v>0.10411003454210301</v>
      </c>
      <c r="T725" s="17">
        <v>0.215833333226155</v>
      </c>
      <c r="U725" s="17">
        <v>0.15128444449615</v>
      </c>
      <c r="V725" s="17">
        <v>0.22872846627451399</v>
      </c>
      <c r="W725" s="17">
        <v>0.14048385534590799</v>
      </c>
      <c r="X725" s="17">
        <v>0.145394900439417</v>
      </c>
      <c r="Y725" s="17">
        <v>0.14437344317739301</v>
      </c>
      <c r="Z725" s="17">
        <v>0.10042035152996399</v>
      </c>
      <c r="AA725" s="17">
        <v>0.122138835538788</v>
      </c>
      <c r="AB725" s="17"/>
      <c r="AC725" s="17">
        <v>0.202221233759031</v>
      </c>
      <c r="AD725" s="17">
        <v>0.13952219268705801</v>
      </c>
      <c r="AE725" s="17">
        <v>0.10260763501158</v>
      </c>
      <c r="AF725" s="17"/>
      <c r="AG725" s="17">
        <v>0.17518094843769999</v>
      </c>
      <c r="AH725" s="17">
        <v>0.110271229244991</v>
      </c>
      <c r="AI725" s="17">
        <v>0.152755152827181</v>
      </c>
      <c r="AJ725" s="17">
        <v>0.19180639604895999</v>
      </c>
      <c r="AK725" s="17"/>
      <c r="AL725" s="17">
        <v>0.160596243231303</v>
      </c>
      <c r="AM725" s="17">
        <v>0.15754243240586799</v>
      </c>
      <c r="AN725" s="17">
        <v>0.141503982357192</v>
      </c>
      <c r="AO725" s="17">
        <v>0.136359225988575</v>
      </c>
      <c r="AP725" s="17">
        <v>0.104209834251448</v>
      </c>
      <c r="AQ725" s="17"/>
      <c r="AR725" s="17">
        <v>0.115685698280028</v>
      </c>
      <c r="AS725" s="17">
        <v>0.134722310366789</v>
      </c>
      <c r="AT725" s="17">
        <v>0.16089442338844601</v>
      </c>
      <c r="AU725" s="17">
        <v>0.17244559908913501</v>
      </c>
      <c r="AV725" s="17">
        <v>0.166447374870592</v>
      </c>
      <c r="AW725" s="17"/>
      <c r="AX725" s="17">
        <v>7.6132307288147197E-2</v>
      </c>
      <c r="AY725" s="17">
        <v>0.14976943027586101</v>
      </c>
      <c r="AZ725" s="17">
        <v>0.16736327401678799</v>
      </c>
      <c r="BA725" s="17">
        <v>0.18265405609222601</v>
      </c>
      <c r="BB725" s="17">
        <v>0.26799084130851297</v>
      </c>
      <c r="BC725" s="17">
        <v>0.158747127741966</v>
      </c>
      <c r="BD725" s="17"/>
      <c r="BE725" s="17">
        <v>0.15065694708108901</v>
      </c>
      <c r="BF725" s="17">
        <v>0.114710039134128</v>
      </c>
      <c r="BG725" s="17">
        <v>0.19708339037672701</v>
      </c>
      <c r="BH725" s="17"/>
      <c r="BI725" s="17">
        <v>0.13323124365168201</v>
      </c>
      <c r="BJ725" s="17">
        <v>0.159889560245179</v>
      </c>
      <c r="BK725" s="17"/>
      <c r="BL725" s="17">
        <v>0.20812718540745201</v>
      </c>
      <c r="BM725" s="17">
        <v>0.16480408935290899</v>
      </c>
      <c r="BN725" s="17">
        <v>8.4362846513887896E-2</v>
      </c>
      <c r="BO725" s="17">
        <v>0.13835358227153</v>
      </c>
      <c r="BP725" s="17">
        <v>7.0675121121870396E-2</v>
      </c>
      <c r="BQ725" s="17"/>
      <c r="BR725" s="17">
        <v>0.17031848689582499</v>
      </c>
      <c r="BS725" s="17">
        <v>6.7981972049248898E-2</v>
      </c>
      <c r="BT725" s="17">
        <v>8.82127707739985E-2</v>
      </c>
      <c r="BU725" s="17">
        <v>6.2768876068272306E-2</v>
      </c>
      <c r="BV725" s="17"/>
      <c r="BW725" s="17">
        <v>0.20012956614368499</v>
      </c>
      <c r="BX725" s="17">
        <v>0.18388106661638101</v>
      </c>
      <c r="BY725" s="17">
        <v>0.17208362053251799</v>
      </c>
      <c r="BZ725" s="17">
        <v>0.124435734645384</v>
      </c>
      <c r="CA725" s="17">
        <v>9.9054385615758994E-2</v>
      </c>
      <c r="CB725" s="17"/>
      <c r="CC725" s="17">
        <v>7.4029260636111899E-2</v>
      </c>
      <c r="CD725" s="17">
        <v>8.7153522523840801E-2</v>
      </c>
      <c r="CE725" s="17">
        <v>0.110648239779661</v>
      </c>
      <c r="CF725" s="17">
        <v>0.15809328952014401</v>
      </c>
      <c r="CG725" s="17">
        <v>0.13435874843071399</v>
      </c>
      <c r="CH725" s="17">
        <v>0.13816074682700299</v>
      </c>
      <c r="CI725" s="17">
        <v>0.19727562724241801</v>
      </c>
      <c r="CJ725" s="17">
        <v>0.19397328885185999</v>
      </c>
      <c r="CK725" s="17">
        <v>0.24674791359878101</v>
      </c>
      <c r="CL725" s="17">
        <v>0.24798300600113601</v>
      </c>
    </row>
    <row r="726" spans="2:90" x14ac:dyDescent="0.25">
      <c r="B726" t="s">
        <v>378</v>
      </c>
      <c r="C726" s="17">
        <v>0.14622046212790599</v>
      </c>
      <c r="D726" s="17">
        <v>0.134436141668238</v>
      </c>
      <c r="E726" s="17">
        <v>0.15727573216137899</v>
      </c>
      <c r="F726" s="17"/>
      <c r="G726" s="17">
        <v>0.16520517689112199</v>
      </c>
      <c r="H726" s="17">
        <v>0.16775437563631199</v>
      </c>
      <c r="I726" s="17">
        <v>0.181041150306785</v>
      </c>
      <c r="J726" s="17">
        <v>0.16352625827359499</v>
      </c>
      <c r="K726" s="17">
        <v>9.9394005267326904E-2</v>
      </c>
      <c r="L726" s="17">
        <v>0.11721997861466001</v>
      </c>
      <c r="M726" s="17"/>
      <c r="N726" s="17">
        <v>0.127592844716683</v>
      </c>
      <c r="O726" s="17">
        <v>0.15523719118902601</v>
      </c>
      <c r="P726" s="17">
        <v>0.146014293725066</v>
      </c>
      <c r="Q726" s="17">
        <v>0.15836858657577499</v>
      </c>
      <c r="R726" s="17"/>
      <c r="S726" s="17">
        <v>0.11040786716751699</v>
      </c>
      <c r="T726" s="17">
        <v>0.13733723661438299</v>
      </c>
      <c r="U726" s="17">
        <v>0.174365964242927</v>
      </c>
      <c r="V726" s="17">
        <v>0.13045285198242901</v>
      </c>
      <c r="W726" s="17">
        <v>0.14687081940426799</v>
      </c>
      <c r="X726" s="17">
        <v>0.157163529387712</v>
      </c>
      <c r="Y726" s="17">
        <v>0.16536986840159201</v>
      </c>
      <c r="Z726" s="17">
        <v>0.16972221387682401</v>
      </c>
      <c r="AA726" s="17">
        <v>0.15942565775060399</v>
      </c>
      <c r="AB726" s="17"/>
      <c r="AC726" s="17">
        <v>0.13640749222263701</v>
      </c>
      <c r="AD726" s="17">
        <v>0.143619066334253</v>
      </c>
      <c r="AE726" s="17">
        <v>0.16253938694812101</v>
      </c>
      <c r="AF726" s="17"/>
      <c r="AG726" s="17">
        <v>0.13679647090630101</v>
      </c>
      <c r="AH726" s="17">
        <v>0.14973435156971701</v>
      </c>
      <c r="AI726" s="17">
        <v>0.132290511721954</v>
      </c>
      <c r="AJ726" s="17">
        <v>0.16174490293803301</v>
      </c>
      <c r="AK726" s="17"/>
      <c r="AL726" s="17">
        <v>0.152196853266749</v>
      </c>
      <c r="AM726" s="17">
        <v>0.15567297868271299</v>
      </c>
      <c r="AN726" s="17">
        <v>0.144861961129087</v>
      </c>
      <c r="AO726" s="17">
        <v>0.138196018347192</v>
      </c>
      <c r="AP726" s="17">
        <v>8.2271303757890699E-2</v>
      </c>
      <c r="AQ726" s="17"/>
      <c r="AR726" s="17">
        <v>0.145475240571207</v>
      </c>
      <c r="AS726" s="17">
        <v>0.151813783732518</v>
      </c>
      <c r="AT726" s="17">
        <v>0.15080617749312</v>
      </c>
      <c r="AU726" s="17">
        <v>0.151204964847302</v>
      </c>
      <c r="AV726" s="17">
        <v>0.13303435236126801</v>
      </c>
      <c r="AW726" s="17"/>
      <c r="AX726" s="17">
        <v>0.13235313939190799</v>
      </c>
      <c r="AY726" s="17">
        <v>0.137398336232045</v>
      </c>
      <c r="AZ726" s="17">
        <v>0.14985813730406999</v>
      </c>
      <c r="BA726" s="17">
        <v>0.14162904981291799</v>
      </c>
      <c r="BB726" s="17">
        <v>0.184463426860771</v>
      </c>
      <c r="BC726" s="17">
        <v>0.184264453140704</v>
      </c>
      <c r="BD726" s="17"/>
      <c r="BE726" s="17">
        <v>0.141675446608097</v>
      </c>
      <c r="BF726" s="17">
        <v>0.17087838207345099</v>
      </c>
      <c r="BG726" s="17">
        <v>0.13088175309314701</v>
      </c>
      <c r="BH726" s="17"/>
      <c r="BI726" s="17">
        <v>0.15758593567787199</v>
      </c>
      <c r="BJ726" s="17">
        <v>0.14333502643132301</v>
      </c>
      <c r="BK726" s="17"/>
      <c r="BL726" s="17">
        <v>0.117422849055786</v>
      </c>
      <c r="BM726" s="17">
        <v>0.15221302044232499</v>
      </c>
      <c r="BN726" s="17">
        <v>0.20138174887402099</v>
      </c>
      <c r="BO726" s="17">
        <v>0.15461498416848199</v>
      </c>
      <c r="BP726" s="17">
        <v>0.166135199409777</v>
      </c>
      <c r="BQ726" s="17"/>
      <c r="BR726" s="17">
        <v>0.14633423615782001</v>
      </c>
      <c r="BS726" s="17">
        <v>0.17495903654449199</v>
      </c>
      <c r="BT726" s="17">
        <v>0.14806831678232699</v>
      </c>
      <c r="BU726" s="17">
        <v>0.10634939867675799</v>
      </c>
      <c r="BV726" s="17"/>
      <c r="BW726" s="17">
        <v>0.121148747911739</v>
      </c>
      <c r="BX726" s="17">
        <v>0.14832565672862899</v>
      </c>
      <c r="BY726" s="17">
        <v>0.13806787148052799</v>
      </c>
      <c r="BZ726" s="17">
        <v>0.17910160675200401</v>
      </c>
      <c r="CA726" s="17">
        <v>0.14127695744966201</v>
      </c>
      <c r="CB726" s="17"/>
      <c r="CC726" s="17">
        <v>0.14107126213358101</v>
      </c>
      <c r="CD726" s="17">
        <v>0.15074817770990101</v>
      </c>
      <c r="CE726" s="17">
        <v>0.157374111325778</v>
      </c>
      <c r="CF726" s="17">
        <v>0.17621565389146199</v>
      </c>
      <c r="CG726" s="17">
        <v>0.131062413159071</v>
      </c>
      <c r="CH726" s="17">
        <v>0.124128142190957</v>
      </c>
      <c r="CI726" s="17">
        <v>0.145359570305055</v>
      </c>
      <c r="CJ726" s="17">
        <v>0.15978671036322301</v>
      </c>
      <c r="CK726" s="17">
        <v>0.15426770640032</v>
      </c>
      <c r="CL726" s="17">
        <v>0.10275335421948401</v>
      </c>
    </row>
    <row r="727" spans="2:90" x14ac:dyDescent="0.25">
      <c r="B727" t="s">
        <v>379</v>
      </c>
      <c r="C727" s="17">
        <v>0.14407134629506901</v>
      </c>
      <c r="D727" s="17">
        <v>0.131064352431989</v>
      </c>
      <c r="E727" s="17">
        <v>0.156865860805769</v>
      </c>
      <c r="F727" s="17"/>
      <c r="G727" s="17">
        <v>0.15141414918787599</v>
      </c>
      <c r="H727" s="17">
        <v>0.12986908938983099</v>
      </c>
      <c r="I727" s="17">
        <v>0.133846697932577</v>
      </c>
      <c r="J727" s="17">
        <v>0.16361194637893101</v>
      </c>
      <c r="K727" s="17">
        <v>0.13019914909156599</v>
      </c>
      <c r="L727" s="17">
        <v>0.15371248005990801</v>
      </c>
      <c r="M727" s="17"/>
      <c r="N727" s="17">
        <v>0.124881450114901</v>
      </c>
      <c r="O727" s="17">
        <v>0.16105560047179299</v>
      </c>
      <c r="P727" s="17">
        <v>0.15221126275677099</v>
      </c>
      <c r="Q727" s="17">
        <v>0.13972877521907201</v>
      </c>
      <c r="R727" s="17"/>
      <c r="S727" s="17">
        <v>0.128277741903424</v>
      </c>
      <c r="T727" s="17">
        <v>0.138859016637814</v>
      </c>
      <c r="U727" s="17">
        <v>0.166378123389396</v>
      </c>
      <c r="V727" s="17">
        <v>0.15477064329198201</v>
      </c>
      <c r="W727" s="17">
        <v>0.137668977361074</v>
      </c>
      <c r="X727" s="17">
        <v>0.14820764134547099</v>
      </c>
      <c r="Y727" s="17">
        <v>0.14618682036158201</v>
      </c>
      <c r="Z727" s="17">
        <v>0.10007496771145299</v>
      </c>
      <c r="AA727" s="17">
        <v>0.15865712567406901</v>
      </c>
      <c r="AB727" s="17"/>
      <c r="AC727" s="17">
        <v>0.12494607862198701</v>
      </c>
      <c r="AD727" s="17">
        <v>0.17259540719161801</v>
      </c>
      <c r="AE727" s="17">
        <v>0.14000155741447101</v>
      </c>
      <c r="AF727" s="17"/>
      <c r="AG727" s="17">
        <v>0.11484007033567099</v>
      </c>
      <c r="AH727" s="17">
        <v>0.165441897176582</v>
      </c>
      <c r="AI727" s="17">
        <v>0.16424566055352899</v>
      </c>
      <c r="AJ727" s="17">
        <v>0.124373977906358</v>
      </c>
      <c r="AK727" s="17"/>
      <c r="AL727" s="17">
        <v>0.14047819609030901</v>
      </c>
      <c r="AM727" s="17">
        <v>0.14121072860384201</v>
      </c>
      <c r="AN727" s="17">
        <v>0.14025637372480801</v>
      </c>
      <c r="AO727" s="17">
        <v>0.142663560617831</v>
      </c>
      <c r="AP727" s="17">
        <v>7.8487350670238903E-2</v>
      </c>
      <c r="AQ727" s="17"/>
      <c r="AR727" s="17">
        <v>0.12069768451999301</v>
      </c>
      <c r="AS727" s="17">
        <v>0.16195166146839701</v>
      </c>
      <c r="AT727" s="17">
        <v>0.148483058949611</v>
      </c>
      <c r="AU727" s="17">
        <v>0.14241746540525799</v>
      </c>
      <c r="AV727" s="17">
        <v>0.123597421381267</v>
      </c>
      <c r="AW727" s="17"/>
      <c r="AX727" s="17">
        <v>0.136358628211563</v>
      </c>
      <c r="AY727" s="17">
        <v>0.14584473374847001</v>
      </c>
      <c r="AZ727" s="17">
        <v>0.160748227789384</v>
      </c>
      <c r="BA727" s="17">
        <v>0.13677052102838699</v>
      </c>
      <c r="BB727" s="17">
        <v>0.12821786673025701</v>
      </c>
      <c r="BC727" s="17">
        <v>0.18339140586323399</v>
      </c>
      <c r="BD727" s="17"/>
      <c r="BE727" s="17">
        <v>0.11446919047041799</v>
      </c>
      <c r="BF727" s="17">
        <v>0.16390375342799399</v>
      </c>
      <c r="BG727" s="17">
        <v>0.16384986361906001</v>
      </c>
      <c r="BH727" s="17"/>
      <c r="BI727" s="17">
        <v>0.15172027072698699</v>
      </c>
      <c r="BJ727" s="17">
        <v>0.14212945804032101</v>
      </c>
      <c r="BK727" s="17"/>
      <c r="BL727" s="17">
        <v>0.134112137093473</v>
      </c>
      <c r="BM727" s="17">
        <v>0.16524871589534301</v>
      </c>
      <c r="BN727" s="17">
        <v>0.13756235509262599</v>
      </c>
      <c r="BO727" s="17">
        <v>0.15910568269118999</v>
      </c>
      <c r="BP727" s="17">
        <v>0.13646887249356801</v>
      </c>
      <c r="BQ727" s="17"/>
      <c r="BR727" s="17">
        <v>0.14261745803026901</v>
      </c>
      <c r="BS727" s="17">
        <v>0.114027744188873</v>
      </c>
      <c r="BT727" s="17">
        <v>0.17850916440728501</v>
      </c>
      <c r="BU727" s="17">
        <v>0.194757501463456</v>
      </c>
      <c r="BV727" s="17"/>
      <c r="BW727" s="17">
        <v>0.139838500953717</v>
      </c>
      <c r="BX727" s="17">
        <v>0.15233528146401601</v>
      </c>
      <c r="BY727" s="17">
        <v>0.13954732917415499</v>
      </c>
      <c r="BZ727" s="17">
        <v>0.145649971669843</v>
      </c>
      <c r="CA727" s="17">
        <v>0.14138675915028601</v>
      </c>
      <c r="CB727" s="17"/>
      <c r="CC727" s="17">
        <v>0.12196468327525301</v>
      </c>
      <c r="CD727" s="17">
        <v>0.15264285794549801</v>
      </c>
      <c r="CE727" s="17">
        <v>0.17693135163955601</v>
      </c>
      <c r="CF727" s="17">
        <v>0.14978305830322899</v>
      </c>
      <c r="CG727" s="17">
        <v>0.130515726655235</v>
      </c>
      <c r="CH727" s="17">
        <v>0.148950404600529</v>
      </c>
      <c r="CI727" s="17">
        <v>0.137360394434488</v>
      </c>
      <c r="CJ727" s="17">
        <v>0.15364726774298099</v>
      </c>
      <c r="CK727" s="17">
        <v>0.14392632011793299</v>
      </c>
      <c r="CL727" s="17">
        <v>0.127227298085753</v>
      </c>
    </row>
    <row r="728" spans="2:90" x14ac:dyDescent="0.25">
      <c r="B728" t="s">
        <v>380</v>
      </c>
      <c r="C728" s="17">
        <v>0.14299479174433999</v>
      </c>
      <c r="D728" s="17">
        <v>0.13927854444757901</v>
      </c>
      <c r="E728" s="17">
        <v>0.146255044649863</v>
      </c>
      <c r="F728" s="17"/>
      <c r="G728" s="17">
        <v>7.3340979331227296E-2</v>
      </c>
      <c r="H728" s="17">
        <v>0.13149562123300201</v>
      </c>
      <c r="I728" s="17">
        <v>0.14362708041064001</v>
      </c>
      <c r="J728" s="17">
        <v>0.14016643573321499</v>
      </c>
      <c r="K728" s="17">
        <v>0.177041592193139</v>
      </c>
      <c r="L728" s="17">
        <v>0.161001736129472</v>
      </c>
      <c r="M728" s="17"/>
      <c r="N728" s="17">
        <v>0.11354002531084199</v>
      </c>
      <c r="O728" s="17">
        <v>0.14650264455071099</v>
      </c>
      <c r="P728" s="17">
        <v>0.153097723599047</v>
      </c>
      <c r="Q728" s="17">
        <v>0.162173925645786</v>
      </c>
      <c r="R728" s="17"/>
      <c r="S728" s="17">
        <v>0.14292410674379399</v>
      </c>
      <c r="T728" s="17">
        <v>0.140792274727533</v>
      </c>
      <c r="U728" s="17">
        <v>0.119337564694195</v>
      </c>
      <c r="V728" s="17">
        <v>0.14249147193116499</v>
      </c>
      <c r="W728" s="17">
        <v>0.17694507769541301</v>
      </c>
      <c r="X728" s="17">
        <v>0.14232093285442099</v>
      </c>
      <c r="Y728" s="17">
        <v>0.14232011997586899</v>
      </c>
      <c r="Z728" s="17">
        <v>0.13814426996665799</v>
      </c>
      <c r="AA728" s="17">
        <v>0.145103481644727</v>
      </c>
      <c r="AB728" s="17"/>
      <c r="AC728" s="17">
        <v>0.17817149844105001</v>
      </c>
      <c r="AD728" s="17">
        <v>0.12970670131276099</v>
      </c>
      <c r="AE728" s="17">
        <v>0.116838478425634</v>
      </c>
      <c r="AF728" s="17"/>
      <c r="AG728" s="17">
        <v>0.15133532308227901</v>
      </c>
      <c r="AH728" s="17">
        <v>0.117865847373699</v>
      </c>
      <c r="AI728" s="17">
        <v>0.118609432434816</v>
      </c>
      <c r="AJ728" s="17">
        <v>0.16192511886590999</v>
      </c>
      <c r="AK728" s="17"/>
      <c r="AL728" s="17">
        <v>0.175091456098139</v>
      </c>
      <c r="AM728" s="17">
        <v>0.15008018156894801</v>
      </c>
      <c r="AN728" s="17">
        <v>0.120655160444726</v>
      </c>
      <c r="AO728" s="17">
        <v>0.120157760814364</v>
      </c>
      <c r="AP728" s="17">
        <v>8.1813275913698497E-2</v>
      </c>
      <c r="AQ728" s="17"/>
      <c r="AR728" s="17">
        <v>0.13953764680751399</v>
      </c>
      <c r="AS728" s="17">
        <v>0.153979395993392</v>
      </c>
      <c r="AT728" s="17">
        <v>0.147197180118572</v>
      </c>
      <c r="AU728" s="17">
        <v>0.133952256994774</v>
      </c>
      <c r="AV728" s="17">
        <v>0.127660011364681</v>
      </c>
      <c r="AW728" s="17"/>
      <c r="AX728" s="17">
        <v>0.12882940592286701</v>
      </c>
      <c r="AY728" s="17">
        <v>0.14908196632114801</v>
      </c>
      <c r="AZ728" s="17">
        <v>0.126471053408343</v>
      </c>
      <c r="BA728" s="17">
        <v>0.124905001733469</v>
      </c>
      <c r="BB728" s="17">
        <v>0.15939821130849599</v>
      </c>
      <c r="BC728" s="17">
        <v>0.23309034723441399</v>
      </c>
      <c r="BD728" s="17"/>
      <c r="BE728" s="17">
        <v>0.14185072520176201</v>
      </c>
      <c r="BF728" s="17">
        <v>0.12515026277774699</v>
      </c>
      <c r="BG728" s="17">
        <v>0.161937922881352</v>
      </c>
      <c r="BH728" s="17"/>
      <c r="BI728" s="17">
        <v>0.15673230930672599</v>
      </c>
      <c r="BJ728" s="17">
        <v>0.13950714792706401</v>
      </c>
      <c r="BK728" s="17"/>
      <c r="BL728" s="17">
        <v>0.15163803311728</v>
      </c>
      <c r="BM728" s="17">
        <v>0.146825916030771</v>
      </c>
      <c r="BN728" s="17">
        <v>0.14703313656822301</v>
      </c>
      <c r="BO728" s="17">
        <v>0.177297365361934</v>
      </c>
      <c r="BP728" s="17">
        <v>0.111303389620245</v>
      </c>
      <c r="BQ728" s="17"/>
      <c r="BR728" s="17">
        <v>0.15100068352624599</v>
      </c>
      <c r="BS728" s="17">
        <v>0.119230953984098</v>
      </c>
      <c r="BT728" s="17">
        <v>8.0523976541803099E-2</v>
      </c>
      <c r="BU728" s="17">
        <v>0.10148219405813701</v>
      </c>
      <c r="BV728" s="17"/>
      <c r="BW728" s="17">
        <v>0.123181459541576</v>
      </c>
      <c r="BX728" s="17">
        <v>0.137172881494139</v>
      </c>
      <c r="BY728" s="17">
        <v>0.12848448054602599</v>
      </c>
      <c r="BZ728" s="17">
        <v>0.140123755714188</v>
      </c>
      <c r="CA728" s="17">
        <v>0.18779599502445499</v>
      </c>
      <c r="CB728" s="17"/>
      <c r="CC728" s="17">
        <v>0.202430190184613</v>
      </c>
      <c r="CD728" s="17">
        <v>0.137130376672775</v>
      </c>
      <c r="CE728" s="17">
        <v>0.14188437030813</v>
      </c>
      <c r="CF728" s="17">
        <v>0.13752530270645599</v>
      </c>
      <c r="CG728" s="17">
        <v>0.16005705813601001</v>
      </c>
      <c r="CH728" s="17">
        <v>0.156666433055558</v>
      </c>
      <c r="CI728" s="17">
        <v>0.14033822868356699</v>
      </c>
      <c r="CJ728" s="17">
        <v>0.13628974292545801</v>
      </c>
      <c r="CK728" s="17">
        <v>0.113706891308388</v>
      </c>
      <c r="CL728" s="17">
        <v>9.6053970744151507E-2</v>
      </c>
    </row>
    <row r="729" spans="2:90" x14ac:dyDescent="0.25">
      <c r="B729" t="s">
        <v>381</v>
      </c>
      <c r="C729" s="17">
        <v>0.13081980993674999</v>
      </c>
      <c r="D729" s="17">
        <v>0.13271590161723101</v>
      </c>
      <c r="E729" s="17">
        <v>0.12856628642118001</v>
      </c>
      <c r="F729" s="17"/>
      <c r="G729" s="17">
        <v>0.16735886360367</v>
      </c>
      <c r="H729" s="17">
        <v>0.17510824030078001</v>
      </c>
      <c r="I729" s="17">
        <v>0.154289759633088</v>
      </c>
      <c r="J729" s="17">
        <v>0.121782019635885</v>
      </c>
      <c r="K729" s="17">
        <v>9.0646887154942804E-2</v>
      </c>
      <c r="L729" s="17">
        <v>9.9614205796759905E-2</v>
      </c>
      <c r="M729" s="17"/>
      <c r="N729" s="17">
        <v>0.14706748602483499</v>
      </c>
      <c r="O729" s="17">
        <v>0.14672454335434801</v>
      </c>
      <c r="P729" s="17">
        <v>0.12180556164627</v>
      </c>
      <c r="Q729" s="17">
        <v>0.105645345021077</v>
      </c>
      <c r="R729" s="17"/>
      <c r="S729" s="17">
        <v>0.134143748675251</v>
      </c>
      <c r="T729" s="17">
        <v>0.12783572773930801</v>
      </c>
      <c r="U729" s="17">
        <v>0.13249110070810699</v>
      </c>
      <c r="V729" s="17">
        <v>0.121669519953019</v>
      </c>
      <c r="W729" s="17">
        <v>0.15477445432006501</v>
      </c>
      <c r="X729" s="17">
        <v>0.113120407942991</v>
      </c>
      <c r="Y729" s="17">
        <v>0.13081272065803201</v>
      </c>
      <c r="Z729" s="17">
        <v>0.126496125918588</v>
      </c>
      <c r="AA729" s="17">
        <v>0.13696652144674701</v>
      </c>
      <c r="AB729" s="17"/>
      <c r="AC729" s="17">
        <v>9.9988826095656E-2</v>
      </c>
      <c r="AD729" s="17">
        <v>0.142527625924144</v>
      </c>
      <c r="AE729" s="17">
        <v>0.14526663536756701</v>
      </c>
      <c r="AF729" s="17"/>
      <c r="AG729" s="17">
        <v>0.10830909015031</v>
      </c>
      <c r="AH729" s="17">
        <v>0.161885855328466</v>
      </c>
      <c r="AI729" s="17">
        <v>0.1660473849627</v>
      </c>
      <c r="AJ729" s="17">
        <v>0.108646513851458</v>
      </c>
      <c r="AK729" s="17"/>
      <c r="AL729" s="17">
        <v>9.1975976894004899E-2</v>
      </c>
      <c r="AM729" s="17">
        <v>0.12597345551144101</v>
      </c>
      <c r="AN729" s="17">
        <v>0.154798052785551</v>
      </c>
      <c r="AO729" s="17">
        <v>0.181841921258664</v>
      </c>
      <c r="AP729" s="17">
        <v>0.16737170689887901</v>
      </c>
      <c r="AQ729" s="17"/>
      <c r="AR729" s="17">
        <v>0.102259438933818</v>
      </c>
      <c r="AS729" s="17">
        <v>0.128082244275044</v>
      </c>
      <c r="AT729" s="17">
        <v>0.12512727470517601</v>
      </c>
      <c r="AU729" s="17">
        <v>0.166414004169888</v>
      </c>
      <c r="AV729" s="17">
        <v>0.144579662971624</v>
      </c>
      <c r="AW729" s="17"/>
      <c r="AX729" s="17">
        <v>0.142642256890502</v>
      </c>
      <c r="AY729" s="17">
        <v>0.124911661096185</v>
      </c>
      <c r="AZ729" s="17">
        <v>9.8397143431487699E-2</v>
      </c>
      <c r="BA729" s="17">
        <v>0.115592637474885</v>
      </c>
      <c r="BB729" s="17">
        <v>0.171717501547484</v>
      </c>
      <c r="BC729" s="17">
        <v>0.15313629497091699</v>
      </c>
      <c r="BD729" s="17"/>
      <c r="BE729" s="17">
        <v>0.136675126905488</v>
      </c>
      <c r="BF729" s="17">
        <v>0.15873481214875601</v>
      </c>
      <c r="BG729" s="17">
        <v>9.97307159827103E-2</v>
      </c>
      <c r="BH729" s="17"/>
      <c r="BI729" s="17">
        <v>0.13935721340323701</v>
      </c>
      <c r="BJ729" s="17">
        <v>0.128652357026843</v>
      </c>
      <c r="BK729" s="17"/>
      <c r="BL729" s="17">
        <v>0.105170085036393</v>
      </c>
      <c r="BM729" s="17">
        <v>0.14698274605336201</v>
      </c>
      <c r="BN729" s="17">
        <v>0.140574622227777</v>
      </c>
      <c r="BO729" s="17">
        <v>0.13211650901895999</v>
      </c>
      <c r="BP729" s="17">
        <v>0.16224881855131401</v>
      </c>
      <c r="BQ729" s="17"/>
      <c r="BR729" s="17">
        <v>0.125848675085696</v>
      </c>
      <c r="BS729" s="17">
        <v>0.122431533935979</v>
      </c>
      <c r="BT729" s="17">
        <v>0.19060582064814699</v>
      </c>
      <c r="BU729" s="17">
        <v>0.16329861805137399</v>
      </c>
      <c r="BV729" s="17"/>
      <c r="BW729" s="17">
        <v>0.11360398294714399</v>
      </c>
      <c r="BX729" s="17">
        <v>0.13867201317316599</v>
      </c>
      <c r="BY729" s="17">
        <v>0.139820241001479</v>
      </c>
      <c r="BZ729" s="17">
        <v>0.14062057922923199</v>
      </c>
      <c r="CA729" s="17">
        <v>0.11674268015997</v>
      </c>
      <c r="CB729" s="17"/>
      <c r="CC729" s="17">
        <v>0.107447640804885</v>
      </c>
      <c r="CD729" s="17">
        <v>0.14816949489693301</v>
      </c>
      <c r="CE729" s="17">
        <v>0.116565262658564</v>
      </c>
      <c r="CF729" s="17">
        <v>0.12796862840446199</v>
      </c>
      <c r="CG729" s="17">
        <v>0.147118716319905</v>
      </c>
      <c r="CH729" s="17">
        <v>0.12793158937554799</v>
      </c>
      <c r="CI729" s="17">
        <v>0.116411760863877</v>
      </c>
      <c r="CJ729" s="17">
        <v>0.129699940652729</v>
      </c>
      <c r="CK729" s="17">
        <v>0.15133689375933401</v>
      </c>
      <c r="CL729" s="17">
        <v>0.119332455092432</v>
      </c>
    </row>
    <row r="730" spans="2:90" x14ac:dyDescent="0.25">
      <c r="B730" t="s">
        <v>382</v>
      </c>
      <c r="C730" s="17">
        <v>9.5654167487765798E-2</v>
      </c>
      <c r="D730" s="17">
        <v>0.117832314245674</v>
      </c>
      <c r="E730" s="17">
        <v>7.4687261133174504E-2</v>
      </c>
      <c r="F730" s="17"/>
      <c r="G730" s="17">
        <v>0.10513037771209301</v>
      </c>
      <c r="H730" s="17">
        <v>0.11424144533390899</v>
      </c>
      <c r="I730" s="17">
        <v>0.100339022929866</v>
      </c>
      <c r="J730" s="17">
        <v>9.3906389580714206E-2</v>
      </c>
      <c r="K730" s="17">
        <v>7.2957496007560796E-2</v>
      </c>
      <c r="L730" s="17">
        <v>9.12856124063951E-2</v>
      </c>
      <c r="M730" s="17"/>
      <c r="N730" s="17">
        <v>9.6601226690108399E-2</v>
      </c>
      <c r="O730" s="17">
        <v>8.3117055253148595E-2</v>
      </c>
      <c r="P730" s="17">
        <v>0.109432542360642</v>
      </c>
      <c r="Q730" s="17">
        <v>9.69611564161727E-2</v>
      </c>
      <c r="R730" s="17"/>
      <c r="S730" s="17">
        <v>0.123383673233876</v>
      </c>
      <c r="T730" s="17">
        <v>9.5691810094238494E-2</v>
      </c>
      <c r="U730" s="17">
        <v>7.3006556296622796E-2</v>
      </c>
      <c r="V730" s="17">
        <v>7.2232534548116595E-2</v>
      </c>
      <c r="W730" s="17">
        <v>5.7934047705447897E-2</v>
      </c>
      <c r="X730" s="17">
        <v>0.115513153409586</v>
      </c>
      <c r="Y730" s="17">
        <v>0.113172711029923</v>
      </c>
      <c r="Z730" s="17">
        <v>0.12006961808279699</v>
      </c>
      <c r="AA730" s="17">
        <v>8.6632049899736496E-2</v>
      </c>
      <c r="AB730" s="17"/>
      <c r="AC730" s="17">
        <v>9.6161726134320502E-2</v>
      </c>
      <c r="AD730" s="17">
        <v>9.1257094207013903E-2</v>
      </c>
      <c r="AE730" s="17">
        <v>9.9249025045910405E-2</v>
      </c>
      <c r="AF730" s="17"/>
      <c r="AG730" s="17">
        <v>0.11590369391925</v>
      </c>
      <c r="AH730" s="17">
        <v>8.4877827505573197E-2</v>
      </c>
      <c r="AI730" s="17">
        <v>0.10594394668066</v>
      </c>
      <c r="AJ730" s="17">
        <v>0.10710546247269</v>
      </c>
      <c r="AK730" s="17"/>
      <c r="AL730" s="17">
        <v>8.06444095081819E-2</v>
      </c>
      <c r="AM730" s="17">
        <v>9.0120920209522004E-2</v>
      </c>
      <c r="AN730" s="17">
        <v>9.2424587591510204E-2</v>
      </c>
      <c r="AO730" s="17">
        <v>0.123630534419274</v>
      </c>
      <c r="AP730" s="17">
        <v>0.10794113236631001</v>
      </c>
      <c r="AQ730" s="17"/>
      <c r="AR730" s="17">
        <v>8.6939905445202595E-2</v>
      </c>
      <c r="AS730" s="17">
        <v>0.106338139299347</v>
      </c>
      <c r="AT730" s="17">
        <v>8.36454055781473E-2</v>
      </c>
      <c r="AU730" s="17">
        <v>0.100121676463738</v>
      </c>
      <c r="AV730" s="17">
        <v>0.107961093212131</v>
      </c>
      <c r="AW730" s="17"/>
      <c r="AX730" s="17">
        <v>0.117272415004865</v>
      </c>
      <c r="AY730" s="17">
        <v>0.10652673501187</v>
      </c>
      <c r="AZ730" s="17">
        <v>9.2203513970231701E-2</v>
      </c>
      <c r="BA730" s="17">
        <v>9.3804988653799201E-2</v>
      </c>
      <c r="BB730" s="17">
        <v>4.46517787412841E-2</v>
      </c>
      <c r="BC730" s="17">
        <v>6.2859905034242894E-2</v>
      </c>
      <c r="BD730" s="17"/>
      <c r="BE730" s="17">
        <v>9.3841523929582005E-2</v>
      </c>
      <c r="BF730" s="17">
        <v>0.114681526421722</v>
      </c>
      <c r="BG730" s="17">
        <v>8.1973231644035902E-2</v>
      </c>
      <c r="BH730" s="17"/>
      <c r="BI730" s="17">
        <v>9.4660256998028394E-2</v>
      </c>
      <c r="BJ730" s="17">
        <v>9.5906498795712503E-2</v>
      </c>
      <c r="BK730" s="17"/>
      <c r="BL730" s="17">
        <v>9.2293708163693602E-2</v>
      </c>
      <c r="BM730" s="17">
        <v>0.110068149191103</v>
      </c>
      <c r="BN730" s="17">
        <v>9.2048397553953096E-2</v>
      </c>
      <c r="BO730" s="17">
        <v>9.4918202612357394E-2</v>
      </c>
      <c r="BP730" s="17">
        <v>8.7661090584755894E-2</v>
      </c>
      <c r="BQ730" s="17"/>
      <c r="BR730" s="17">
        <v>9.2766944174360794E-2</v>
      </c>
      <c r="BS730" s="17">
        <v>0.113629305459904</v>
      </c>
      <c r="BT730" s="17">
        <v>0.11555673026546</v>
      </c>
      <c r="BU730" s="17">
        <v>0.106153146277911</v>
      </c>
      <c r="BV730" s="17"/>
      <c r="BW730" s="17">
        <v>9.3417636198128401E-2</v>
      </c>
      <c r="BX730" s="17">
        <v>9.7742054256995503E-2</v>
      </c>
      <c r="BY730" s="17">
        <v>7.8907265862456596E-2</v>
      </c>
      <c r="BZ730" s="17">
        <v>9.4821430128655196E-2</v>
      </c>
      <c r="CA730" s="17">
        <v>0.1061735371446</v>
      </c>
      <c r="CB730" s="17"/>
      <c r="CC730" s="17">
        <v>0.12529581955717201</v>
      </c>
      <c r="CD730" s="17">
        <v>8.8009373880851005E-2</v>
      </c>
      <c r="CE730" s="17">
        <v>0.10978444627776</v>
      </c>
      <c r="CF730" s="17">
        <v>0.101012866337208</v>
      </c>
      <c r="CG730" s="17">
        <v>7.8998166095230707E-2</v>
      </c>
      <c r="CH730" s="17">
        <v>9.7464118600542299E-2</v>
      </c>
      <c r="CI730" s="17">
        <v>8.42460970552526E-2</v>
      </c>
      <c r="CJ730" s="17">
        <v>8.9394441587219597E-2</v>
      </c>
      <c r="CK730" s="17">
        <v>9.9381740927880394E-2</v>
      </c>
      <c r="CL730" s="17">
        <v>6.4544745982239304E-2</v>
      </c>
    </row>
    <row r="731" spans="2:90" x14ac:dyDescent="0.25">
      <c r="B731" t="s">
        <v>383</v>
      </c>
      <c r="C731" s="17">
        <v>9.5368899153726205E-2</v>
      </c>
      <c r="D731" s="17">
        <v>0.112145040346198</v>
      </c>
      <c r="E731" s="17">
        <v>8.0079159532865998E-2</v>
      </c>
      <c r="F731" s="17"/>
      <c r="G731" s="17">
        <v>0.1274359539971</v>
      </c>
      <c r="H731" s="17">
        <v>0.13346829787336001</v>
      </c>
      <c r="I731" s="17">
        <v>9.4420461660673E-2</v>
      </c>
      <c r="J731" s="17">
        <v>7.7613189865051793E-2</v>
      </c>
      <c r="K731" s="17">
        <v>7.5237248898073095E-2</v>
      </c>
      <c r="L731" s="17">
        <v>8.0308640060663405E-2</v>
      </c>
      <c r="M731" s="17"/>
      <c r="N731" s="17">
        <v>0.108364861445209</v>
      </c>
      <c r="O731" s="17">
        <v>9.2115779400381501E-2</v>
      </c>
      <c r="P731" s="17">
        <v>8.4832029149457797E-2</v>
      </c>
      <c r="Q731" s="17">
        <v>9.4446913698601503E-2</v>
      </c>
      <c r="R731" s="17"/>
      <c r="S731" s="17">
        <v>0.16075443807392101</v>
      </c>
      <c r="T731" s="17">
        <v>8.2925774797794796E-2</v>
      </c>
      <c r="U731" s="17">
        <v>6.7344386240057702E-2</v>
      </c>
      <c r="V731" s="17">
        <v>8.2828470288844103E-2</v>
      </c>
      <c r="W731" s="17">
        <v>6.4046348969549097E-2</v>
      </c>
      <c r="X731" s="17">
        <v>9.7548928236835003E-2</v>
      </c>
      <c r="Y731" s="17">
        <v>7.3616308133221606E-2</v>
      </c>
      <c r="Z731" s="17">
        <v>8.6199361701271196E-2</v>
      </c>
      <c r="AA731" s="17">
        <v>0.103600288040748</v>
      </c>
      <c r="AB731" s="17"/>
      <c r="AC731" s="17">
        <v>6.7776861164185395E-2</v>
      </c>
      <c r="AD731" s="17">
        <v>0.117428781871305</v>
      </c>
      <c r="AE731" s="17">
        <v>9.7714835026008806E-2</v>
      </c>
      <c r="AF731" s="17"/>
      <c r="AG731" s="17">
        <v>6.7216392273436898E-2</v>
      </c>
      <c r="AH731" s="17">
        <v>0.12544899329995299</v>
      </c>
      <c r="AI731" s="17">
        <v>0.13258305074201401</v>
      </c>
      <c r="AJ731" s="17">
        <v>6.6006845674636994E-2</v>
      </c>
      <c r="AK731" s="17"/>
      <c r="AL731" s="17">
        <v>6.5106958545162505E-2</v>
      </c>
      <c r="AM731" s="17">
        <v>9.4090652772398906E-2</v>
      </c>
      <c r="AN731" s="17">
        <v>0.112637382171571</v>
      </c>
      <c r="AO731" s="17">
        <v>0.13559120854475601</v>
      </c>
      <c r="AP731" s="17">
        <v>0.22470889415922601</v>
      </c>
      <c r="AQ731" s="17"/>
      <c r="AR731" s="17">
        <v>0.10364363736738599</v>
      </c>
      <c r="AS731" s="17">
        <v>9.85371726123523E-2</v>
      </c>
      <c r="AT731" s="17">
        <v>8.0572951254686706E-2</v>
      </c>
      <c r="AU731" s="17">
        <v>0.101064222273239</v>
      </c>
      <c r="AV731" s="17">
        <v>0.11973572428175</v>
      </c>
      <c r="AW731" s="17"/>
      <c r="AX731" s="17">
        <v>0.149645021369886</v>
      </c>
      <c r="AY731" s="17">
        <v>9.3279591063605602E-2</v>
      </c>
      <c r="AZ731" s="17">
        <v>8.4027697856994293E-2</v>
      </c>
      <c r="BA731" s="17">
        <v>7.5603850991166094E-2</v>
      </c>
      <c r="BB731" s="17">
        <v>4.8381748010091298E-2</v>
      </c>
      <c r="BC731" s="17">
        <v>6.32520897694379E-2</v>
      </c>
      <c r="BD731" s="17"/>
      <c r="BE731" s="17">
        <v>0.111396371256481</v>
      </c>
      <c r="BF731" s="17">
        <v>0.111509369626699</v>
      </c>
      <c r="BG731" s="17">
        <v>6.0969197831663199E-2</v>
      </c>
      <c r="BH731" s="17"/>
      <c r="BI731" s="17">
        <v>9.4357367983296594E-2</v>
      </c>
      <c r="BJ731" s="17">
        <v>9.5625703952446905E-2</v>
      </c>
      <c r="BK731" s="17"/>
      <c r="BL731" s="17">
        <v>9.5437407570157104E-2</v>
      </c>
      <c r="BM731" s="17">
        <v>0.100859137161144</v>
      </c>
      <c r="BN731" s="17">
        <v>9.1088675476497405E-2</v>
      </c>
      <c r="BO731" s="17">
        <v>9.0010780619916297E-2</v>
      </c>
      <c r="BP731" s="17">
        <v>8.6908270840417606E-2</v>
      </c>
      <c r="BQ731" s="17"/>
      <c r="BR731" s="17">
        <v>8.6839783300702106E-2</v>
      </c>
      <c r="BS731" s="17">
        <v>0.121001100472047</v>
      </c>
      <c r="BT731" s="17">
        <v>0.141685841482768</v>
      </c>
      <c r="BU731" s="17">
        <v>0.171779908072419</v>
      </c>
      <c r="BV731" s="17"/>
      <c r="BW731" s="17">
        <v>0.104957703725748</v>
      </c>
      <c r="BX731" s="17">
        <v>0.10590089770115101</v>
      </c>
      <c r="BY731" s="17">
        <v>8.5304047749288694E-2</v>
      </c>
      <c r="BZ731" s="17">
        <v>8.1003259613372403E-2</v>
      </c>
      <c r="CA731" s="17">
        <v>0.100568012281037</v>
      </c>
      <c r="CB731" s="17"/>
      <c r="CC731" s="17">
        <v>0.103502382395412</v>
      </c>
      <c r="CD731" s="17">
        <v>0.101021431895208</v>
      </c>
      <c r="CE731" s="17">
        <v>0.11403256115757</v>
      </c>
      <c r="CF731" s="17">
        <v>0.104478792615884</v>
      </c>
      <c r="CG731" s="17">
        <v>0.102296230112758</v>
      </c>
      <c r="CH731" s="17">
        <v>9.3470525157998599E-2</v>
      </c>
      <c r="CI731" s="17">
        <v>7.3826250230398696E-2</v>
      </c>
      <c r="CJ731" s="17">
        <v>9.2596142194465103E-2</v>
      </c>
      <c r="CK731" s="17">
        <v>9.1915639860146003E-2</v>
      </c>
      <c r="CL731" s="17">
        <v>6.7497333480412106E-2</v>
      </c>
    </row>
    <row r="732" spans="2:90" x14ac:dyDescent="0.25">
      <c r="B732" t="s">
        <v>384</v>
      </c>
      <c r="C732" s="17">
        <v>8.5253870927397599E-2</v>
      </c>
      <c r="D732" s="17">
        <v>8.5645340099010397E-2</v>
      </c>
      <c r="E732" s="17">
        <v>8.5255065029207197E-2</v>
      </c>
      <c r="F732" s="17"/>
      <c r="G732" s="17">
        <v>0.116833286307745</v>
      </c>
      <c r="H732" s="17">
        <v>0.142178000649053</v>
      </c>
      <c r="I732" s="17">
        <v>0.111812219554679</v>
      </c>
      <c r="J732" s="17">
        <v>7.8078384673477594E-2</v>
      </c>
      <c r="K732" s="17">
        <v>6.1255712377375801E-2</v>
      </c>
      <c r="L732" s="17">
        <v>3.2609042378316098E-2</v>
      </c>
      <c r="M732" s="17"/>
      <c r="N732" s="17">
        <v>9.7992445642099399E-2</v>
      </c>
      <c r="O732" s="17">
        <v>8.9926531078577204E-2</v>
      </c>
      <c r="P732" s="17">
        <v>7.0569085662173001E-2</v>
      </c>
      <c r="Q732" s="17">
        <v>8.0127944347276506E-2</v>
      </c>
      <c r="R732" s="17"/>
      <c r="S732" s="17">
        <v>0.15289147980828599</v>
      </c>
      <c r="T732" s="17">
        <v>7.54767089180583E-2</v>
      </c>
      <c r="U732" s="17">
        <v>6.7582221246434898E-2</v>
      </c>
      <c r="V732" s="17">
        <v>7.7906511689602206E-2</v>
      </c>
      <c r="W732" s="17">
        <v>7.0565512661859897E-2</v>
      </c>
      <c r="X732" s="17">
        <v>8.5531646346765106E-2</v>
      </c>
      <c r="Y732" s="17">
        <v>5.16149151177515E-2</v>
      </c>
      <c r="Z732" s="17">
        <v>4.0906329194912501E-2</v>
      </c>
      <c r="AA732" s="17">
        <v>8.7379116070626206E-2</v>
      </c>
      <c r="AB732" s="17"/>
      <c r="AC732" s="17">
        <v>7.3023590315699202E-2</v>
      </c>
      <c r="AD732" s="17">
        <v>8.3500528479468497E-2</v>
      </c>
      <c r="AE732" s="17">
        <v>0.10797914600109999</v>
      </c>
      <c r="AF732" s="17"/>
      <c r="AG732" s="17">
        <v>6.5086449948284594E-2</v>
      </c>
      <c r="AH732" s="17">
        <v>0.102697844118015</v>
      </c>
      <c r="AI732" s="17">
        <v>6.1375430187901099E-2</v>
      </c>
      <c r="AJ732" s="17">
        <v>8.7836948849526697E-2</v>
      </c>
      <c r="AK732" s="17"/>
      <c r="AL732" s="17">
        <v>5.8137652583162197E-2</v>
      </c>
      <c r="AM732" s="17">
        <v>8.7073653685110705E-2</v>
      </c>
      <c r="AN732" s="17">
        <v>9.6779771718479998E-2</v>
      </c>
      <c r="AO732" s="17">
        <v>0.13229188819351301</v>
      </c>
      <c r="AP732" s="17">
        <v>9.6266569328441798E-2</v>
      </c>
      <c r="AQ732" s="17"/>
      <c r="AR732" s="17">
        <v>8.4149086476349999E-2</v>
      </c>
      <c r="AS732" s="17">
        <v>7.7487962992945705E-2</v>
      </c>
      <c r="AT732" s="17">
        <v>7.9737089964660196E-2</v>
      </c>
      <c r="AU732" s="17">
        <v>8.8403360194840797E-2</v>
      </c>
      <c r="AV732" s="17">
        <v>0.116969344190446</v>
      </c>
      <c r="AW732" s="17"/>
      <c r="AX732" s="17">
        <v>0.13666715815132599</v>
      </c>
      <c r="AY732" s="17">
        <v>8.6134115682013901E-2</v>
      </c>
      <c r="AZ732" s="17">
        <v>8.9543066195645296E-2</v>
      </c>
      <c r="BA732" s="17">
        <v>4.9927553566460101E-2</v>
      </c>
      <c r="BB732" s="17">
        <v>3.5800880779512601E-2</v>
      </c>
      <c r="BC732" s="17">
        <v>6.9000522501873204E-2</v>
      </c>
      <c r="BD732" s="17"/>
      <c r="BE732" s="17">
        <v>9.0652783917943E-2</v>
      </c>
      <c r="BF732" s="17">
        <v>0.122198480385686</v>
      </c>
      <c r="BG732" s="17">
        <v>4.4777869039424899E-2</v>
      </c>
      <c r="BH732" s="17"/>
      <c r="BI732" s="17">
        <v>7.8102933977586705E-2</v>
      </c>
      <c r="BJ732" s="17">
        <v>8.7069331466572697E-2</v>
      </c>
      <c r="BK732" s="17"/>
      <c r="BL732" s="17">
        <v>5.67853428565624E-2</v>
      </c>
      <c r="BM732" s="17">
        <v>9.5214553887799494E-2</v>
      </c>
      <c r="BN732" s="17">
        <v>9.8161055754055204E-2</v>
      </c>
      <c r="BO732" s="17">
        <v>0.14013133795166899</v>
      </c>
      <c r="BP732" s="17">
        <v>9.7418657902947806E-2</v>
      </c>
      <c r="BQ732" s="17"/>
      <c r="BR732" s="17">
        <v>7.21326825722826E-2</v>
      </c>
      <c r="BS732" s="17">
        <v>0.141778460095766</v>
      </c>
      <c r="BT732" s="17">
        <v>0.14449008721242701</v>
      </c>
      <c r="BU732" s="17">
        <v>0.17335557939951199</v>
      </c>
      <c r="BV732" s="17"/>
      <c r="BW732" s="17">
        <v>7.7410318517147206E-2</v>
      </c>
      <c r="BX732" s="17">
        <v>8.5720978735794498E-2</v>
      </c>
      <c r="BY732" s="17">
        <v>9.1390585420863701E-2</v>
      </c>
      <c r="BZ732" s="17">
        <v>8.06997260684435E-2</v>
      </c>
      <c r="CA732" s="17">
        <v>8.8968714749328395E-2</v>
      </c>
      <c r="CB732" s="17"/>
      <c r="CC732" s="17">
        <v>0.10860384861003899</v>
      </c>
      <c r="CD732" s="17">
        <v>0.10750590291320999</v>
      </c>
      <c r="CE732" s="17">
        <v>0.10800069251193301</v>
      </c>
      <c r="CF732" s="17">
        <v>9.6805243729314303E-2</v>
      </c>
      <c r="CG732" s="17">
        <v>7.3277561889694295E-2</v>
      </c>
      <c r="CH732" s="17">
        <v>8.4556141911645594E-2</v>
      </c>
      <c r="CI732" s="17">
        <v>7.0613249657108204E-2</v>
      </c>
      <c r="CJ732" s="17">
        <v>5.8678618110961603E-2</v>
      </c>
      <c r="CK732" s="17">
        <v>6.3972549751985699E-2</v>
      </c>
      <c r="CL732" s="17">
        <v>6.1428074643636199E-2</v>
      </c>
    </row>
    <row r="733" spans="2:90" x14ac:dyDescent="0.25">
      <c r="B733" t="s">
        <v>385</v>
      </c>
      <c r="C733" s="17">
        <v>8.4269814083281894E-2</v>
      </c>
      <c r="D733" s="17">
        <v>9.4526936160169106E-2</v>
      </c>
      <c r="E733" s="17">
        <v>7.5033422424469198E-2</v>
      </c>
      <c r="F733" s="17"/>
      <c r="G733" s="17">
        <v>0.14109533320248699</v>
      </c>
      <c r="H733" s="17">
        <v>0.104013586044027</v>
      </c>
      <c r="I733" s="17">
        <v>7.8667301546938503E-2</v>
      </c>
      <c r="J733" s="17">
        <v>8.1808650223795798E-2</v>
      </c>
      <c r="K733" s="17">
        <v>9.0537797553216601E-2</v>
      </c>
      <c r="L733" s="17">
        <v>4.5872641269931201E-2</v>
      </c>
      <c r="M733" s="17"/>
      <c r="N733" s="17">
        <v>7.3696190610232901E-2</v>
      </c>
      <c r="O733" s="17">
        <v>8.5265979809345499E-2</v>
      </c>
      <c r="P733" s="17">
        <v>8.1418483319704804E-2</v>
      </c>
      <c r="Q733" s="17">
        <v>9.84187741113179E-2</v>
      </c>
      <c r="R733" s="17"/>
      <c r="S733" s="17">
        <v>0.12715894058136801</v>
      </c>
      <c r="T733" s="17">
        <v>6.5116077407509396E-2</v>
      </c>
      <c r="U733" s="17">
        <v>3.82161417257788E-2</v>
      </c>
      <c r="V733" s="17">
        <v>7.5686262103239102E-2</v>
      </c>
      <c r="W733" s="17">
        <v>9.5982182955120093E-2</v>
      </c>
      <c r="X733" s="17">
        <v>8.7070121433031E-2</v>
      </c>
      <c r="Y733" s="17">
        <v>0.110531970083525</v>
      </c>
      <c r="Z733" s="17">
        <v>0.10449076373798601</v>
      </c>
      <c r="AA733" s="17">
        <v>6.27254904532598E-2</v>
      </c>
      <c r="AB733" s="17"/>
      <c r="AC733" s="17">
        <v>8.1706675906395201E-2</v>
      </c>
      <c r="AD733" s="17">
        <v>8.4731588223928303E-2</v>
      </c>
      <c r="AE733" s="17">
        <v>8.3866274074529401E-2</v>
      </c>
      <c r="AF733" s="17"/>
      <c r="AG733" s="17">
        <v>9.0680503712308805E-2</v>
      </c>
      <c r="AH733" s="17">
        <v>9.59609319210981E-2</v>
      </c>
      <c r="AI733" s="17">
        <v>7.7811205577022202E-2</v>
      </c>
      <c r="AJ733" s="17">
        <v>7.7597334095474299E-2</v>
      </c>
      <c r="AK733" s="17"/>
      <c r="AL733" s="17">
        <v>8.6256271470542697E-2</v>
      </c>
      <c r="AM733" s="17">
        <v>7.7994358753335505E-2</v>
      </c>
      <c r="AN733" s="17">
        <v>7.4406928159418406E-2</v>
      </c>
      <c r="AO733" s="17">
        <v>9.1259051441074504E-2</v>
      </c>
      <c r="AP733" s="17">
        <v>7.4289405742013495E-2</v>
      </c>
      <c r="AQ733" s="17"/>
      <c r="AR733" s="17">
        <v>0.100361489773791</v>
      </c>
      <c r="AS733" s="17">
        <v>9.4126695303237695E-2</v>
      </c>
      <c r="AT733" s="17">
        <v>7.70189383748177E-2</v>
      </c>
      <c r="AU733" s="17">
        <v>7.4333983022640202E-2</v>
      </c>
      <c r="AV733" s="17">
        <v>9.0541091755206707E-2</v>
      </c>
      <c r="AW733" s="17"/>
      <c r="AX733" s="17">
        <v>0.13296294444263701</v>
      </c>
      <c r="AY733" s="17">
        <v>6.3900144408064394E-2</v>
      </c>
      <c r="AZ733" s="17">
        <v>9.7226880746618005E-2</v>
      </c>
      <c r="BA733" s="17">
        <v>7.5336081931208804E-2</v>
      </c>
      <c r="BB733" s="17">
        <v>4.4840589002522101E-2</v>
      </c>
      <c r="BC733" s="17">
        <v>7.2335547961280597E-2</v>
      </c>
      <c r="BD733" s="17"/>
      <c r="BE733" s="17">
        <v>8.4214176350601896E-2</v>
      </c>
      <c r="BF733" s="17">
        <v>0.110192073103535</v>
      </c>
      <c r="BG733" s="17">
        <v>6.1758120455275498E-2</v>
      </c>
      <c r="BH733" s="17"/>
      <c r="BI733" s="17">
        <v>9.8464205436184199E-2</v>
      </c>
      <c r="BJ733" s="17">
        <v>8.0666180383297495E-2</v>
      </c>
      <c r="BK733" s="17"/>
      <c r="BL733" s="17">
        <v>5.6369923587262297E-2</v>
      </c>
      <c r="BM733" s="17">
        <v>9.3887263548097094E-2</v>
      </c>
      <c r="BN733" s="17">
        <v>0.13153070006255299</v>
      </c>
      <c r="BO733" s="17">
        <v>0.1189442316629</v>
      </c>
      <c r="BP733" s="17">
        <v>0.10077981860106699</v>
      </c>
      <c r="BQ733" s="17"/>
      <c r="BR733" s="17">
        <v>8.1542105127077005E-2</v>
      </c>
      <c r="BS733" s="17">
        <v>7.5296453931970306E-2</v>
      </c>
      <c r="BT733" s="17">
        <v>0.101629100561113</v>
      </c>
      <c r="BU733" s="17">
        <v>0.13525866538415399</v>
      </c>
      <c r="BV733" s="17"/>
      <c r="BW733" s="17">
        <v>5.8656614229895598E-2</v>
      </c>
      <c r="BX733" s="17">
        <v>7.6657986905037598E-2</v>
      </c>
      <c r="BY733" s="17">
        <v>8.1060334655121094E-2</v>
      </c>
      <c r="BZ733" s="17">
        <v>9.6455963654121402E-2</v>
      </c>
      <c r="CA733" s="17">
        <v>0.10292926314173401</v>
      </c>
      <c r="CB733" s="17"/>
      <c r="CC733" s="17">
        <v>0.106179255927822</v>
      </c>
      <c r="CD733" s="17">
        <v>0.13260362702822301</v>
      </c>
      <c r="CE733" s="17">
        <v>0.107802579470946</v>
      </c>
      <c r="CF733" s="17">
        <v>8.9697722310462996E-2</v>
      </c>
      <c r="CG733" s="17">
        <v>0.103566545734759</v>
      </c>
      <c r="CH733" s="17">
        <v>6.4110103917929998E-2</v>
      </c>
      <c r="CI733" s="17">
        <v>5.8075175851821502E-2</v>
      </c>
      <c r="CJ733" s="17">
        <v>5.1478376697424999E-2</v>
      </c>
      <c r="CK733" s="17">
        <v>5.1404998179934498E-2</v>
      </c>
      <c r="CL733" s="17">
        <v>5.3266123920742897E-2</v>
      </c>
    </row>
    <row r="734" spans="2:90" x14ac:dyDescent="0.25">
      <c r="B734" t="s">
        <v>386</v>
      </c>
      <c r="C734" s="17">
        <v>5.9447868423669399E-2</v>
      </c>
      <c r="D734" s="17">
        <v>6.8964480089421507E-2</v>
      </c>
      <c r="E734" s="17">
        <v>5.0396532306970103E-2</v>
      </c>
      <c r="F734" s="17"/>
      <c r="G734" s="17">
        <v>0.105032659660924</v>
      </c>
      <c r="H734" s="17">
        <v>7.3081452464870897E-2</v>
      </c>
      <c r="I734" s="17">
        <v>6.1977904060383698E-2</v>
      </c>
      <c r="J734" s="17">
        <v>3.7132091686430099E-2</v>
      </c>
      <c r="K734" s="17">
        <v>5.27788097189901E-2</v>
      </c>
      <c r="L734" s="17">
        <v>4.7820779551625399E-2</v>
      </c>
      <c r="M734" s="17"/>
      <c r="N734" s="17">
        <v>7.7446202499245803E-2</v>
      </c>
      <c r="O734" s="17">
        <v>5.7139430355445699E-2</v>
      </c>
      <c r="P734" s="17">
        <v>6.3105299339958704E-2</v>
      </c>
      <c r="Q734" s="17">
        <v>3.9050905218376501E-2</v>
      </c>
      <c r="R734" s="17"/>
      <c r="S734" s="17">
        <v>6.1250651024055101E-2</v>
      </c>
      <c r="T734" s="17">
        <v>5.4102634034452902E-2</v>
      </c>
      <c r="U734" s="17">
        <v>9.0071838826817394E-2</v>
      </c>
      <c r="V734" s="17">
        <v>4.3221083014765099E-2</v>
      </c>
      <c r="W734" s="17">
        <v>8.0369677775700796E-2</v>
      </c>
      <c r="X734" s="17">
        <v>4.2699785587914499E-2</v>
      </c>
      <c r="Y734" s="17">
        <v>5.82694994249486E-2</v>
      </c>
      <c r="Z734" s="17">
        <v>7.2055877378746594E-2</v>
      </c>
      <c r="AA734" s="17">
        <v>4.9596205092129197E-2</v>
      </c>
      <c r="AB734" s="17"/>
      <c r="AC734" s="17">
        <v>5.0991864705382202E-2</v>
      </c>
      <c r="AD734" s="17">
        <v>6.3782246201304696E-2</v>
      </c>
      <c r="AE734" s="17">
        <v>5.8338681265352597E-2</v>
      </c>
      <c r="AF734" s="17"/>
      <c r="AG734" s="17">
        <v>6.13038002086565E-2</v>
      </c>
      <c r="AH734" s="17">
        <v>8.4503540429330906E-2</v>
      </c>
      <c r="AI734" s="17">
        <v>4.44508665339505E-2</v>
      </c>
      <c r="AJ734" s="17">
        <v>4.9121370240005201E-2</v>
      </c>
      <c r="AK734" s="17"/>
      <c r="AL734" s="17">
        <v>4.52910987226307E-2</v>
      </c>
      <c r="AM734" s="17">
        <v>5.8573147166544798E-2</v>
      </c>
      <c r="AN734" s="17">
        <v>7.0667307073155605E-2</v>
      </c>
      <c r="AO734" s="17">
        <v>7.7427805672278693E-2</v>
      </c>
      <c r="AP734" s="17">
        <v>0.13888377412327099</v>
      </c>
      <c r="AQ734" s="17"/>
      <c r="AR734" s="17">
        <v>3.3357465770968701E-2</v>
      </c>
      <c r="AS734" s="17">
        <v>5.7693271789631198E-2</v>
      </c>
      <c r="AT734" s="17">
        <v>6.3239695083183403E-2</v>
      </c>
      <c r="AU734" s="17">
        <v>6.7425978102735706E-2</v>
      </c>
      <c r="AV734" s="17">
        <v>8.4963625204820897E-2</v>
      </c>
      <c r="AW734" s="17"/>
      <c r="AX734" s="17">
        <v>6.5574472307880396E-2</v>
      </c>
      <c r="AY734" s="17">
        <v>4.4367234300198302E-2</v>
      </c>
      <c r="AZ734" s="17">
        <v>5.58365292779303E-2</v>
      </c>
      <c r="BA734" s="17">
        <v>5.0708392476622399E-2</v>
      </c>
      <c r="BB734" s="17">
        <v>0.102762599550498</v>
      </c>
      <c r="BC734" s="17">
        <v>6.5498425387808895E-2</v>
      </c>
      <c r="BD734" s="17"/>
      <c r="BE734" s="17">
        <v>5.9445408540612497E-2</v>
      </c>
      <c r="BF734" s="17">
        <v>7.3884655666367399E-2</v>
      </c>
      <c r="BG734" s="17">
        <v>4.7090620331034602E-2</v>
      </c>
      <c r="BH734" s="17"/>
      <c r="BI734" s="17">
        <v>5.8772143130907901E-2</v>
      </c>
      <c r="BJ734" s="17">
        <v>5.9619419734069902E-2</v>
      </c>
      <c r="BK734" s="17"/>
      <c r="BL734" s="17">
        <v>5.474691629602E-2</v>
      </c>
      <c r="BM734" s="17">
        <v>5.9789103444630398E-2</v>
      </c>
      <c r="BN734" s="17">
        <v>5.0716867690782E-2</v>
      </c>
      <c r="BO734" s="17">
        <v>8.3723788587624595E-2</v>
      </c>
      <c r="BP734" s="17">
        <v>6.39935612582197E-2</v>
      </c>
      <c r="BQ734" s="17"/>
      <c r="BR734" s="17">
        <v>5.3827866179283299E-2</v>
      </c>
      <c r="BS734" s="17">
        <v>6.16321312857794E-2</v>
      </c>
      <c r="BT734" s="17">
        <v>0.10522746573887801</v>
      </c>
      <c r="BU734" s="17">
        <v>0.108383125092381</v>
      </c>
      <c r="BV734" s="17"/>
      <c r="BW734" s="17">
        <v>4.5868908326777598E-2</v>
      </c>
      <c r="BX734" s="17">
        <v>6.5474338351251396E-2</v>
      </c>
      <c r="BY734" s="17">
        <v>5.7708901783058701E-2</v>
      </c>
      <c r="BZ734" s="17">
        <v>6.5088910095671207E-2</v>
      </c>
      <c r="CA734" s="17">
        <v>6.3500852412163702E-2</v>
      </c>
      <c r="CB734" s="17"/>
      <c r="CC734" s="17">
        <v>6.4273245117592401E-2</v>
      </c>
      <c r="CD734" s="17">
        <v>4.9166419917482697E-2</v>
      </c>
      <c r="CE734" s="17">
        <v>7.5138555676616897E-2</v>
      </c>
      <c r="CF734" s="17">
        <v>6.0104673263977199E-2</v>
      </c>
      <c r="CG734" s="17">
        <v>5.1127672147892503E-2</v>
      </c>
      <c r="CH734" s="17">
        <v>5.7699808854058399E-2</v>
      </c>
      <c r="CI734" s="17">
        <v>6.7458474848166305E-2</v>
      </c>
      <c r="CJ734" s="17">
        <v>6.0999431574848703E-2</v>
      </c>
      <c r="CK734" s="17">
        <v>6.7176435036018695E-2</v>
      </c>
      <c r="CL734" s="17">
        <v>4.5166385478752902E-2</v>
      </c>
    </row>
    <row r="735" spans="2:90" x14ac:dyDescent="0.25">
      <c r="B735" t="s">
        <v>111</v>
      </c>
      <c r="C735" s="17">
        <v>2.31475750508554E-2</v>
      </c>
      <c r="D735" s="17">
        <v>2.2817189404505799E-2</v>
      </c>
      <c r="E735" s="17">
        <v>2.2547942728161002E-2</v>
      </c>
      <c r="F735" s="17"/>
      <c r="G735" s="17">
        <v>3.1622244025915298E-2</v>
      </c>
      <c r="H735" s="17">
        <v>2.9817015793892E-2</v>
      </c>
      <c r="I735" s="17">
        <v>1.8653467493028E-2</v>
      </c>
      <c r="J735" s="17">
        <v>2.9338809078876201E-2</v>
      </c>
      <c r="K735" s="17">
        <v>1.61463096408676E-2</v>
      </c>
      <c r="L735" s="17">
        <v>1.7969177863509701E-2</v>
      </c>
      <c r="M735" s="17"/>
      <c r="N735" s="17">
        <v>1.4908781130324599E-2</v>
      </c>
      <c r="O735" s="17">
        <v>2.8319676346382602E-2</v>
      </c>
      <c r="P735" s="17">
        <v>8.4769606235387193E-3</v>
      </c>
      <c r="Q735" s="17">
        <v>3.9926039224879903E-2</v>
      </c>
      <c r="R735" s="17"/>
      <c r="S735" s="17">
        <v>2.4701402889863298E-2</v>
      </c>
      <c r="T735" s="17">
        <v>1.15477880613317E-2</v>
      </c>
      <c r="U735" s="17">
        <v>2.5879768910411799E-2</v>
      </c>
      <c r="V735" s="17">
        <v>2.0833604263063601E-2</v>
      </c>
      <c r="W735" s="17">
        <v>1.98548201260959E-2</v>
      </c>
      <c r="X735" s="17">
        <v>2.2320130393492801E-2</v>
      </c>
      <c r="Y735" s="17">
        <v>3.9765987476442603E-2</v>
      </c>
      <c r="Z735" s="17">
        <v>2.3750573192275901E-2</v>
      </c>
      <c r="AA735" s="17">
        <v>2.5752830584492299E-2</v>
      </c>
      <c r="AB735" s="17"/>
      <c r="AC735" s="17">
        <v>1.55897087706787E-2</v>
      </c>
      <c r="AD735" s="17">
        <v>1.3126260010877799E-2</v>
      </c>
      <c r="AE735" s="17">
        <v>5.0256180399988103E-2</v>
      </c>
      <c r="AF735" s="17"/>
      <c r="AG735" s="17">
        <v>1.58375341915283E-2</v>
      </c>
      <c r="AH735" s="17">
        <v>9.6718079270998198E-3</v>
      </c>
      <c r="AI735" s="17">
        <v>1.84278799504221E-2</v>
      </c>
      <c r="AJ735" s="17">
        <v>9.6672351424323694E-3</v>
      </c>
      <c r="AK735" s="17"/>
      <c r="AL735" s="17">
        <v>3.2542756638767698E-2</v>
      </c>
      <c r="AM735" s="17">
        <v>1.81934641451451E-2</v>
      </c>
      <c r="AN735" s="17">
        <v>2.38136053054618E-2</v>
      </c>
      <c r="AO735" s="17">
        <v>8.6023223106677094E-3</v>
      </c>
      <c r="AP735" s="17">
        <v>2.9254975780869E-2</v>
      </c>
      <c r="AQ735" s="17"/>
      <c r="AR735" s="17">
        <v>5.6810978704957202E-2</v>
      </c>
      <c r="AS735" s="17">
        <v>2.2225662985856199E-2</v>
      </c>
      <c r="AT735" s="17">
        <v>1.5201798529585E-2</v>
      </c>
      <c r="AU735" s="17">
        <v>8.5428938383583508E-3</v>
      </c>
      <c r="AV735" s="17">
        <v>9.7045617903225006E-3</v>
      </c>
      <c r="AW735" s="17"/>
      <c r="AX735" s="17">
        <v>2.0285393970765501E-2</v>
      </c>
      <c r="AY735" s="17">
        <v>2.35244183737922E-2</v>
      </c>
      <c r="AZ735" s="17">
        <v>2.2326418436009E-2</v>
      </c>
      <c r="BA735" s="17">
        <v>2.58438472209944E-2</v>
      </c>
      <c r="BB735" s="17">
        <v>1.30157288722711E-2</v>
      </c>
      <c r="BC735" s="17">
        <v>4.3263849735971499E-2</v>
      </c>
      <c r="BD735" s="17"/>
      <c r="BE735" s="17">
        <v>2.7578965870432501E-2</v>
      </c>
      <c r="BF735" s="17">
        <v>2.0827339467901902E-2</v>
      </c>
      <c r="BG735" s="17">
        <v>1.48982906601268E-2</v>
      </c>
      <c r="BH735" s="17"/>
      <c r="BI735" s="17">
        <v>2.0114580433738701E-2</v>
      </c>
      <c r="BJ735" s="17">
        <v>2.3917583524087901E-2</v>
      </c>
      <c r="BK735" s="17"/>
      <c r="BL735" s="17">
        <v>1.39092612409691E-2</v>
      </c>
      <c r="BM735" s="17">
        <v>2.0811602360704898E-2</v>
      </c>
      <c r="BN735" s="17">
        <v>3.0595535614019499E-2</v>
      </c>
      <c r="BO735" s="17">
        <v>2.6701607206699701E-2</v>
      </c>
      <c r="BP735" s="17">
        <v>2.3577426553925598E-2</v>
      </c>
      <c r="BQ735" s="17"/>
      <c r="BR735" s="17">
        <v>2.1348491261341699E-2</v>
      </c>
      <c r="BS735" s="17">
        <v>3.57031059436183E-2</v>
      </c>
      <c r="BT735" s="17">
        <v>1.75492170122983E-2</v>
      </c>
      <c r="BU735" s="17">
        <v>2.05279601834252E-2</v>
      </c>
      <c r="BV735" s="17"/>
      <c r="BW735" s="17">
        <v>1.5281483936059499E-2</v>
      </c>
      <c r="BX735" s="17">
        <v>2.0107079909988401E-2</v>
      </c>
      <c r="BY735" s="17">
        <v>2.21550959540757E-2</v>
      </c>
      <c r="BZ735" s="17">
        <v>2.937611511319E-2</v>
      </c>
      <c r="CA735" s="17">
        <v>2.8053065082303898E-2</v>
      </c>
      <c r="CB735" s="17"/>
      <c r="CC735" s="17">
        <v>3.2619758134848201E-2</v>
      </c>
      <c r="CD735" s="17">
        <v>2.7374033226051302E-2</v>
      </c>
      <c r="CE735" s="17">
        <v>2.2623997380129299E-2</v>
      </c>
      <c r="CF735" s="17">
        <v>1.8854139103202001E-2</v>
      </c>
      <c r="CG735" s="17">
        <v>2.8075716348134098E-2</v>
      </c>
      <c r="CH735" s="17">
        <v>3.6487881232152401E-2</v>
      </c>
      <c r="CI735" s="17">
        <v>1.24765311422176E-2</v>
      </c>
      <c r="CJ735" s="17">
        <v>1.9551765117094201E-2</v>
      </c>
      <c r="CK735" s="17">
        <v>5.4909539874622403E-3</v>
      </c>
      <c r="CL735" s="17">
        <v>2.35477612863562E-2</v>
      </c>
    </row>
    <row r="736" spans="2:90" x14ac:dyDescent="0.25">
      <c r="B736" t="s">
        <v>191</v>
      </c>
      <c r="C736" s="17">
        <v>1.9116297484634399E-2</v>
      </c>
      <c r="D736" s="17">
        <v>2.1075259280195199E-2</v>
      </c>
      <c r="E736" s="17">
        <v>1.7365309740202901E-2</v>
      </c>
      <c r="F736" s="17"/>
      <c r="G736" s="17">
        <v>1.9709386092737698E-2</v>
      </c>
      <c r="H736" s="17">
        <v>2.6056980210330399E-2</v>
      </c>
      <c r="I736" s="17">
        <v>1.7496641042554401E-2</v>
      </c>
      <c r="J736" s="17">
        <v>1.5652373653706201E-2</v>
      </c>
      <c r="K736" s="17">
        <v>2.3694043688438599E-2</v>
      </c>
      <c r="L736" s="17">
        <v>1.42957360281161E-2</v>
      </c>
      <c r="M736" s="17"/>
      <c r="N736" s="17">
        <v>2.2474389984829E-2</v>
      </c>
      <c r="O736" s="17">
        <v>1.7797409634795001E-2</v>
      </c>
      <c r="P736" s="17">
        <v>1.36495837506222E-2</v>
      </c>
      <c r="Q736" s="17">
        <v>2.10478245523151E-2</v>
      </c>
      <c r="R736" s="17"/>
      <c r="S736" s="17">
        <v>1.6214620604806398E-2</v>
      </c>
      <c r="T736" s="17">
        <v>2.1870482337236E-2</v>
      </c>
      <c r="U736" s="17">
        <v>1.51751956687555E-2</v>
      </c>
      <c r="V736" s="17">
        <v>3.0602134709779301E-2</v>
      </c>
      <c r="W736" s="17">
        <v>2.3398228389171799E-2</v>
      </c>
      <c r="X736" s="17">
        <v>2.26571888462813E-2</v>
      </c>
      <c r="Y736" s="17">
        <v>2.3179018745772399E-3</v>
      </c>
      <c r="Z736" s="17">
        <v>2.6283889614878202E-2</v>
      </c>
      <c r="AA736" s="17">
        <v>1.6812228471394599E-2</v>
      </c>
      <c r="AB736" s="17"/>
      <c r="AC736" s="17">
        <v>1.4805535957325399E-2</v>
      </c>
      <c r="AD736" s="17">
        <v>2.1824947989698602E-2</v>
      </c>
      <c r="AE736" s="17">
        <v>2.5666486093059802E-2</v>
      </c>
      <c r="AF736" s="17"/>
      <c r="AG736" s="17">
        <v>1.57272065505632E-2</v>
      </c>
      <c r="AH736" s="17">
        <v>1.84296978094785E-2</v>
      </c>
      <c r="AI736" s="17">
        <v>9.8760997679002496E-3</v>
      </c>
      <c r="AJ736" s="17">
        <v>1.8115164322897899E-2</v>
      </c>
      <c r="AK736" s="17"/>
      <c r="AL736" s="17">
        <v>1.7775762387092501E-2</v>
      </c>
      <c r="AM736" s="17">
        <v>1.32112896376207E-2</v>
      </c>
      <c r="AN736" s="17">
        <v>1.9556845541285402E-2</v>
      </c>
      <c r="AO736" s="17">
        <v>3.0730225116116599E-2</v>
      </c>
      <c r="AP736" s="17">
        <v>1.1292458641088099E-2</v>
      </c>
      <c r="AQ736" s="17"/>
      <c r="AR736" s="17">
        <v>3.2055893033634E-2</v>
      </c>
      <c r="AS736" s="17">
        <v>1.8021083377842102E-2</v>
      </c>
      <c r="AT736" s="17">
        <v>9.3958596554794896E-3</v>
      </c>
      <c r="AU736" s="17">
        <v>1.6418832058827E-2</v>
      </c>
      <c r="AV736" s="17">
        <v>4.4601441997444501E-2</v>
      </c>
      <c r="AW736" s="17"/>
      <c r="AX736" s="17">
        <v>2.23725791173035E-2</v>
      </c>
      <c r="AY736" s="17">
        <v>2.1726500369768399E-2</v>
      </c>
      <c r="AZ736" s="17">
        <v>1.11819446312015E-2</v>
      </c>
      <c r="BA736" s="17">
        <v>1.9710379311400399E-2</v>
      </c>
      <c r="BB736" s="17">
        <v>1.9423556530128699E-2</v>
      </c>
      <c r="BC736" s="17">
        <v>6.24501381790363E-3</v>
      </c>
      <c r="BD736" s="17"/>
      <c r="BE736" s="17">
        <v>2.0464933515671999E-2</v>
      </c>
      <c r="BF736" s="17">
        <v>2.0029265619879898E-2</v>
      </c>
      <c r="BG736" s="17">
        <v>1.6881192863147401E-2</v>
      </c>
      <c r="BH736" s="17"/>
      <c r="BI736" s="17">
        <v>1.3528323297098599E-2</v>
      </c>
      <c r="BJ736" s="17">
        <v>2.053495726343E-2</v>
      </c>
      <c r="BK736" s="17"/>
      <c r="BL736" s="17">
        <v>1.9583670005970201E-2</v>
      </c>
      <c r="BM736" s="17">
        <v>1.3886325319719501E-2</v>
      </c>
      <c r="BN736" s="17">
        <v>2.16472564502589E-2</v>
      </c>
      <c r="BO736" s="17">
        <v>2.57436459084333E-2</v>
      </c>
      <c r="BP736" s="17">
        <v>2.20493947396741E-2</v>
      </c>
      <c r="BQ736" s="17"/>
      <c r="BR736" s="17">
        <v>1.6993912251559998E-2</v>
      </c>
      <c r="BS736" s="17">
        <v>2.33224956741485E-2</v>
      </c>
      <c r="BT736" s="17">
        <v>4.8366280445104298E-2</v>
      </c>
      <c r="BU736" s="17">
        <v>1.8684988091196401E-2</v>
      </c>
      <c r="BV736" s="17"/>
      <c r="BW736" s="17">
        <v>2.0177227364738901E-2</v>
      </c>
      <c r="BX736" s="17">
        <v>1.89752637295862E-2</v>
      </c>
      <c r="BY736" s="17">
        <v>1.97334772355134E-2</v>
      </c>
      <c r="BZ736" s="17">
        <v>1.96704871813515E-2</v>
      </c>
      <c r="CA736" s="17">
        <v>1.5904429381552999E-2</v>
      </c>
      <c r="CB736" s="17"/>
      <c r="CC736" s="17">
        <v>1.0270065262952301E-2</v>
      </c>
      <c r="CD736" s="17">
        <v>2.2206351700824301E-2</v>
      </c>
      <c r="CE736" s="17">
        <v>1.8427250590637701E-2</v>
      </c>
      <c r="CF736" s="17">
        <v>2.6060921897487498E-2</v>
      </c>
      <c r="CG736" s="17">
        <v>2.28432981023085E-2</v>
      </c>
      <c r="CH736" s="17">
        <v>1.42612105874994E-2</v>
      </c>
      <c r="CI736" s="17">
        <v>1.25700177486145E-2</v>
      </c>
      <c r="CJ736" s="17">
        <v>1.3989538754853899E-2</v>
      </c>
      <c r="CK736" s="17">
        <v>2.0747997687319601E-2</v>
      </c>
      <c r="CL736" s="17">
        <v>2.3488044006905E-2</v>
      </c>
    </row>
    <row r="737" spans="2:90" x14ac:dyDescent="0.25"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</row>
    <row r="738" spans="2:90" x14ac:dyDescent="0.25">
      <c r="B738" s="6" t="s">
        <v>393</v>
      </c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</row>
    <row r="739" spans="2:90" x14ac:dyDescent="0.25">
      <c r="B739" s="24" t="s">
        <v>113</v>
      </c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</row>
    <row r="740" spans="2:90" x14ac:dyDescent="0.25">
      <c r="B740" t="s">
        <v>388</v>
      </c>
      <c r="C740" s="17">
        <v>4.3155665278225501E-2</v>
      </c>
      <c r="D740" s="17">
        <v>4.67928566162484E-2</v>
      </c>
      <c r="E740" s="17">
        <v>3.99376552207516E-2</v>
      </c>
      <c r="F740" s="17"/>
      <c r="G740" s="17">
        <v>9.2310059351471005E-2</v>
      </c>
      <c r="H740" s="17">
        <v>5.2871788094682903E-2</v>
      </c>
      <c r="I740" s="17">
        <v>6.0681355899708599E-2</v>
      </c>
      <c r="J740" s="17">
        <v>4.25001376408927E-2</v>
      </c>
      <c r="K740" s="17">
        <v>2.1142770847696401E-2</v>
      </c>
      <c r="L740" s="17">
        <v>1.7277697248019301E-2</v>
      </c>
      <c r="M740" s="17"/>
      <c r="N740" s="17">
        <v>2.6939797954368499E-2</v>
      </c>
      <c r="O740" s="17">
        <v>4.34578396424899E-2</v>
      </c>
      <c r="P740" s="17">
        <v>4.1554426727808201E-2</v>
      </c>
      <c r="Q740" s="17">
        <v>6.1493340490921797E-2</v>
      </c>
      <c r="R740" s="17"/>
      <c r="S740" s="17">
        <v>5.8606041033196797E-2</v>
      </c>
      <c r="T740" s="17">
        <v>2.4332157249106302E-2</v>
      </c>
      <c r="U740" s="17">
        <v>2.3337333182521399E-2</v>
      </c>
      <c r="V740" s="17">
        <v>3.7388786482842898E-2</v>
      </c>
      <c r="W740" s="17">
        <v>2.9926761530198399E-2</v>
      </c>
      <c r="X740" s="17">
        <v>4.9778821232506799E-2</v>
      </c>
      <c r="Y740" s="17">
        <v>4.2529598455788901E-2</v>
      </c>
      <c r="Z740" s="17">
        <v>7.2766886702442302E-2</v>
      </c>
      <c r="AA740" s="17">
        <v>6.1496189032506803E-2</v>
      </c>
      <c r="AB740" s="17"/>
      <c r="AC740" s="17">
        <v>3.5974513402969199E-2</v>
      </c>
      <c r="AD740" s="17">
        <v>3.9817519996365701E-2</v>
      </c>
      <c r="AE740" s="17">
        <v>5.7239814045449401E-2</v>
      </c>
      <c r="AF740" s="17"/>
      <c r="AG740" s="17">
        <v>2.41110580847415E-2</v>
      </c>
      <c r="AH740" s="17">
        <v>5.40096196033268E-2</v>
      </c>
      <c r="AI740" s="17">
        <v>2.72349006013901E-2</v>
      </c>
      <c r="AJ740" s="17">
        <v>5.7089027950107701E-2</v>
      </c>
      <c r="AK740" s="17"/>
      <c r="AL740" s="17">
        <v>3.9529600886979599E-2</v>
      </c>
      <c r="AM740" s="17">
        <v>5.85595849308327E-2</v>
      </c>
      <c r="AN740" s="17">
        <v>3.6994559999658498E-2</v>
      </c>
      <c r="AO740" s="17">
        <v>4.6271145533539303E-2</v>
      </c>
      <c r="AP740" s="17">
        <v>4.2432270032126802E-2</v>
      </c>
      <c r="AQ740" s="17"/>
      <c r="AR740" s="17">
        <v>5.6866905536669801E-2</v>
      </c>
      <c r="AS740" s="17">
        <v>6.0639924289284899E-2</v>
      </c>
      <c r="AT740" s="17">
        <v>3.45783589434333E-2</v>
      </c>
      <c r="AU740" s="17">
        <v>2.6763899060578501E-2</v>
      </c>
      <c r="AV740" s="17">
        <v>3.6534505892517201E-2</v>
      </c>
      <c r="AW740" s="17"/>
      <c r="AX740" s="17">
        <v>6.7348158994153307E-2</v>
      </c>
      <c r="AY740" s="17">
        <v>3.5317045931295199E-2</v>
      </c>
      <c r="AZ740" s="17">
        <v>6.5969514723223599E-2</v>
      </c>
      <c r="BA740" s="17">
        <v>4.0733108886565901E-2</v>
      </c>
      <c r="BB740" s="17">
        <v>6.2381148467791202E-3</v>
      </c>
      <c r="BC740" s="17">
        <v>1.6838100460392198E-2</v>
      </c>
      <c r="BD740" s="17"/>
      <c r="BE740" s="17">
        <v>4.9514975443864101E-2</v>
      </c>
      <c r="BF740" s="17">
        <v>5.94347598360647E-2</v>
      </c>
      <c r="BG740" s="17">
        <v>1.9193970558925799E-2</v>
      </c>
      <c r="BH740" s="17"/>
      <c r="BI740" s="17">
        <v>5.6873700379195702E-2</v>
      </c>
      <c r="BJ740" s="17">
        <v>3.9672967615580201E-2</v>
      </c>
      <c r="BK740" s="17"/>
      <c r="BL740" s="17">
        <v>2.4773143600885499E-2</v>
      </c>
      <c r="BM740" s="17">
        <v>3.4093585946804603E-2</v>
      </c>
      <c r="BN740" s="17">
        <v>9.0452192704287102E-2</v>
      </c>
      <c r="BO740" s="17">
        <v>6.0952702121015098E-2</v>
      </c>
      <c r="BP740" s="17">
        <v>6.4051910791099897E-2</v>
      </c>
      <c r="BQ740" s="17"/>
      <c r="BR740" s="17">
        <v>3.91801024739225E-2</v>
      </c>
      <c r="BS740" s="17">
        <v>5.8362890675311203E-2</v>
      </c>
      <c r="BT740" s="17">
        <v>5.5510901235580799E-2</v>
      </c>
      <c r="BU740" s="17">
        <v>8.8034220176545594E-2</v>
      </c>
      <c r="BV740" s="17"/>
      <c r="BW740" s="17">
        <v>1.8826822458828101E-2</v>
      </c>
      <c r="BX740" s="17">
        <v>2.3236472017992602E-2</v>
      </c>
      <c r="BY740" s="17">
        <v>3.0606328722237799E-2</v>
      </c>
      <c r="BZ740" s="17">
        <v>4.17480685394611E-2</v>
      </c>
      <c r="CA740" s="17">
        <v>9.4242393220685602E-2</v>
      </c>
      <c r="CB740" s="17"/>
      <c r="CC740" s="17">
        <v>0.12135124693853799</v>
      </c>
      <c r="CD740" s="17">
        <v>9.0353494022544806E-2</v>
      </c>
      <c r="CE740" s="17">
        <v>3.2289671018406102E-2</v>
      </c>
      <c r="CF740" s="17">
        <v>4.4166987080738102E-2</v>
      </c>
      <c r="CG740" s="17">
        <v>2.7893928798211801E-2</v>
      </c>
      <c r="CH740" s="17">
        <v>3.3734960104225602E-2</v>
      </c>
      <c r="CI740" s="17">
        <v>1.75098046025653E-2</v>
      </c>
      <c r="CJ740" s="17">
        <v>1.40567420981973E-2</v>
      </c>
      <c r="CK740" s="17">
        <v>2.50206538124054E-2</v>
      </c>
      <c r="CL740" s="17">
        <v>3.6984219031416399E-3</v>
      </c>
    </row>
    <row r="741" spans="2:90" x14ac:dyDescent="0.25">
      <c r="B741" t="s">
        <v>389</v>
      </c>
      <c r="C741" s="17">
        <v>0.117737088758447</v>
      </c>
      <c r="D741" s="17">
        <v>0.12360128526808201</v>
      </c>
      <c r="E741" s="17">
        <v>0.112342400105973</v>
      </c>
      <c r="F741" s="17"/>
      <c r="G741" s="17">
        <v>0.17919755817036101</v>
      </c>
      <c r="H741" s="17">
        <v>0.18156590199836001</v>
      </c>
      <c r="I741" s="17">
        <v>0.13583827443982199</v>
      </c>
      <c r="J741" s="17">
        <v>0.12388832437012499</v>
      </c>
      <c r="K741" s="17">
        <v>6.5087550809853498E-2</v>
      </c>
      <c r="L741" s="17">
        <v>6.2530090861394202E-2</v>
      </c>
      <c r="M741" s="17"/>
      <c r="N741" s="17">
        <v>0.10434690499922</v>
      </c>
      <c r="O741" s="17">
        <v>0.11614572922310799</v>
      </c>
      <c r="P741" s="17">
        <v>0.120306956914151</v>
      </c>
      <c r="Q741" s="17">
        <v>0.13141002456022599</v>
      </c>
      <c r="R741" s="17"/>
      <c r="S741" s="17">
        <v>0.144420849689637</v>
      </c>
      <c r="T741" s="17">
        <v>9.1209737648196995E-2</v>
      </c>
      <c r="U741" s="17">
        <v>9.4248795010192205E-2</v>
      </c>
      <c r="V741" s="17">
        <v>8.8870265561302203E-2</v>
      </c>
      <c r="W741" s="17">
        <v>0.126797558050393</v>
      </c>
      <c r="X741" s="17">
        <v>0.12712382628772501</v>
      </c>
      <c r="Y741" s="17">
        <v>0.11444254387873</v>
      </c>
      <c r="Z741" s="17">
        <v>0.14160230709437999</v>
      </c>
      <c r="AA741" s="17">
        <v>0.14176749780635201</v>
      </c>
      <c r="AB741" s="17"/>
      <c r="AC741" s="17">
        <v>0.109198451932288</v>
      </c>
      <c r="AD741" s="17">
        <v>0.121206498931908</v>
      </c>
      <c r="AE741" s="17">
        <v>0.124374110740866</v>
      </c>
      <c r="AF741" s="17"/>
      <c r="AG741" s="17">
        <v>0.1005405345266</v>
      </c>
      <c r="AH741" s="17">
        <v>0.13995264721315001</v>
      </c>
      <c r="AI741" s="17">
        <v>0.120819909341864</v>
      </c>
      <c r="AJ741" s="17">
        <v>0.122052250164394</v>
      </c>
      <c r="AK741" s="17"/>
      <c r="AL741" s="17">
        <v>0.10298856673192699</v>
      </c>
      <c r="AM741" s="17">
        <v>0.13960658170281601</v>
      </c>
      <c r="AN741" s="17">
        <v>0.12601326064614399</v>
      </c>
      <c r="AO741" s="17">
        <v>0.109840006875462</v>
      </c>
      <c r="AP741" s="17">
        <v>6.6705006119183896E-2</v>
      </c>
      <c r="AQ741" s="17"/>
      <c r="AR741" s="17">
        <v>0.119070554343224</v>
      </c>
      <c r="AS741" s="17">
        <v>0.13242554755567301</v>
      </c>
      <c r="AT741" s="17">
        <v>0.128304492247302</v>
      </c>
      <c r="AU741" s="17">
        <v>0.116014978589142</v>
      </c>
      <c r="AV741" s="17">
        <v>7.8878676159473401E-2</v>
      </c>
      <c r="AW741" s="17"/>
      <c r="AX741" s="17">
        <v>0.14305377563962299</v>
      </c>
      <c r="AY741" s="17">
        <v>0.11359108059153</v>
      </c>
      <c r="AZ741" s="17">
        <v>0.13508039510112901</v>
      </c>
      <c r="BA741" s="17">
        <v>0.117339172525778</v>
      </c>
      <c r="BB741" s="17">
        <v>6.2536642282529795E-2</v>
      </c>
      <c r="BC741" s="17">
        <v>0.110277530426047</v>
      </c>
      <c r="BD741" s="17"/>
      <c r="BE741" s="17">
        <v>0.12672547844128501</v>
      </c>
      <c r="BF741" s="17">
        <v>0.161322733511925</v>
      </c>
      <c r="BG741" s="17">
        <v>6.7895291818581699E-2</v>
      </c>
      <c r="BH741" s="17"/>
      <c r="BI741" s="17">
        <v>0.14477165911838899</v>
      </c>
      <c r="BJ741" s="17">
        <v>0.11087362512752701</v>
      </c>
      <c r="BK741" s="17"/>
      <c r="BL741" s="17">
        <v>8.5248598765887196E-2</v>
      </c>
      <c r="BM741" s="17">
        <v>0.11811789922955</v>
      </c>
      <c r="BN741" s="17">
        <v>0.18115825403063501</v>
      </c>
      <c r="BO741" s="17">
        <v>0.16586790470723001</v>
      </c>
      <c r="BP741" s="17">
        <v>0.136863258950425</v>
      </c>
      <c r="BQ741" s="17"/>
      <c r="BR741" s="17">
        <v>0.106663319513357</v>
      </c>
      <c r="BS741" s="17">
        <v>0.21584351363916399</v>
      </c>
      <c r="BT741" s="17">
        <v>0.150742770627945</v>
      </c>
      <c r="BU741" s="17">
        <v>0.15571059713205099</v>
      </c>
      <c r="BV741" s="17"/>
      <c r="BW741" s="17">
        <v>5.9887870845066603E-2</v>
      </c>
      <c r="BX741" s="17">
        <v>0.102582165110559</v>
      </c>
      <c r="BY741" s="17">
        <v>9.8006630327913999E-2</v>
      </c>
      <c r="BZ741" s="17">
        <v>0.135643285155848</v>
      </c>
      <c r="CA741" s="17">
        <v>0.186271768398445</v>
      </c>
      <c r="CB741" s="17"/>
      <c r="CC741" s="17">
        <v>0.19233887812692199</v>
      </c>
      <c r="CD741" s="17">
        <v>0.19902796929715399</v>
      </c>
      <c r="CE741" s="17">
        <v>0.157867993662654</v>
      </c>
      <c r="CF741" s="17">
        <v>0.100001248217657</v>
      </c>
      <c r="CG741" s="17">
        <v>0.12501375826318301</v>
      </c>
      <c r="CH741" s="17">
        <v>0.100022286933508</v>
      </c>
      <c r="CI741" s="17">
        <v>9.0068931311190106E-2</v>
      </c>
      <c r="CJ741" s="17">
        <v>7.7887184829349101E-2</v>
      </c>
      <c r="CK741" s="17">
        <v>6.0378952040749202E-2</v>
      </c>
      <c r="CL741" s="17">
        <v>4.4981689524972099E-2</v>
      </c>
    </row>
    <row r="742" spans="2:90" x14ac:dyDescent="0.25">
      <c r="B742" t="s">
        <v>390</v>
      </c>
      <c r="C742" s="17">
        <v>0.51333493105316497</v>
      </c>
      <c r="D742" s="17">
        <v>0.51679120790893396</v>
      </c>
      <c r="E742" s="17">
        <v>0.51024586536844196</v>
      </c>
      <c r="F742" s="17"/>
      <c r="G742" s="17">
        <v>0.395850051657748</v>
      </c>
      <c r="H742" s="17">
        <v>0.43676291179027898</v>
      </c>
      <c r="I742" s="17">
        <v>0.49004742566588599</v>
      </c>
      <c r="J742" s="17">
        <v>0.56303843825085498</v>
      </c>
      <c r="K742" s="17">
        <v>0.58931724036446098</v>
      </c>
      <c r="L742" s="17">
        <v>0.55078195768931704</v>
      </c>
      <c r="M742" s="17"/>
      <c r="N742" s="17">
        <v>0.48441917433409099</v>
      </c>
      <c r="O742" s="17">
        <v>0.52005019648204798</v>
      </c>
      <c r="P742" s="17">
        <v>0.54653373760094404</v>
      </c>
      <c r="Q742" s="17">
        <v>0.50785850904000496</v>
      </c>
      <c r="R742" s="17"/>
      <c r="S742" s="17">
        <v>0.46691034461381797</v>
      </c>
      <c r="T742" s="17">
        <v>0.51784594152471897</v>
      </c>
      <c r="U742" s="17">
        <v>0.54929485105376796</v>
      </c>
      <c r="V742" s="17">
        <v>0.54196907599947897</v>
      </c>
      <c r="W742" s="17">
        <v>0.50654568352323104</v>
      </c>
      <c r="X742" s="17">
        <v>0.48818617735500702</v>
      </c>
      <c r="Y742" s="17">
        <v>0.52657615375194899</v>
      </c>
      <c r="Z742" s="17">
        <v>0.55213751215047402</v>
      </c>
      <c r="AA742" s="17">
        <v>0.51160661150527098</v>
      </c>
      <c r="AB742" s="17"/>
      <c r="AC742" s="17">
        <v>0.55676613656940699</v>
      </c>
      <c r="AD742" s="17">
        <v>0.50057891070830396</v>
      </c>
      <c r="AE742" s="17">
        <v>0.47144111566885599</v>
      </c>
      <c r="AF742" s="17"/>
      <c r="AG742" s="17">
        <v>0.54601240999073997</v>
      </c>
      <c r="AH742" s="17">
        <v>0.47536341241520402</v>
      </c>
      <c r="AI742" s="17">
        <v>0.52137344622557502</v>
      </c>
      <c r="AJ742" s="17">
        <v>0.56077932815002995</v>
      </c>
      <c r="AK742" s="17"/>
      <c r="AL742" s="17">
        <v>0.53720488965228097</v>
      </c>
      <c r="AM742" s="17">
        <v>0.51052546526365306</v>
      </c>
      <c r="AN742" s="17">
        <v>0.50165215915155403</v>
      </c>
      <c r="AO742" s="17">
        <v>0.46706630933680998</v>
      </c>
      <c r="AP742" s="17">
        <v>0.47579135729501199</v>
      </c>
      <c r="AQ742" s="17"/>
      <c r="AR742" s="17">
        <v>0.467952005408029</v>
      </c>
      <c r="AS742" s="17">
        <v>0.53160906741449299</v>
      </c>
      <c r="AT742" s="17">
        <v>0.52410914436330402</v>
      </c>
      <c r="AU742" s="17">
        <v>0.53809939333526802</v>
      </c>
      <c r="AV742" s="17">
        <v>0.44434713233694201</v>
      </c>
      <c r="AW742" s="17"/>
      <c r="AX742" s="17">
        <v>0.47602626553630101</v>
      </c>
      <c r="AY742" s="17">
        <v>0.53781619233290601</v>
      </c>
      <c r="AZ742" s="17">
        <v>0.54758487486699403</v>
      </c>
      <c r="BA742" s="17">
        <v>0.518856855920376</v>
      </c>
      <c r="BB742" s="17">
        <v>0.49930681614379602</v>
      </c>
      <c r="BC742" s="17">
        <v>0.47622128759978299</v>
      </c>
      <c r="BD742" s="17"/>
      <c r="BE742" s="17">
        <v>0.51626980810715695</v>
      </c>
      <c r="BF742" s="17">
        <v>0.47590607234920401</v>
      </c>
      <c r="BG742" s="17">
        <v>0.54606375516019501</v>
      </c>
      <c r="BH742" s="17"/>
      <c r="BI742" s="17">
        <v>0.521586973078765</v>
      </c>
      <c r="BJ742" s="17">
        <v>0.511239924934354</v>
      </c>
      <c r="BK742" s="17"/>
      <c r="BL742" s="17">
        <v>0.54029664069571004</v>
      </c>
      <c r="BM742" s="17">
        <v>0.538708180608792</v>
      </c>
      <c r="BN742" s="17">
        <v>0.45390471271125998</v>
      </c>
      <c r="BO742" s="17">
        <v>0.51977313303403805</v>
      </c>
      <c r="BP742" s="17">
        <v>0.472210867893885</v>
      </c>
      <c r="BQ742" s="17"/>
      <c r="BR742" s="17">
        <v>0.53617289958933601</v>
      </c>
      <c r="BS742" s="17">
        <v>0.39234316891169702</v>
      </c>
      <c r="BT742" s="17">
        <v>0.40049733843705898</v>
      </c>
      <c r="BU742" s="17">
        <v>0.41322013259477702</v>
      </c>
      <c r="BV742" s="17"/>
      <c r="BW742" s="17">
        <v>0.50788450250739203</v>
      </c>
      <c r="BX742" s="17">
        <v>0.48276588280270799</v>
      </c>
      <c r="BY742" s="17">
        <v>0.54672320858544698</v>
      </c>
      <c r="BZ742" s="17">
        <v>0.55348782130139795</v>
      </c>
      <c r="CA742" s="17">
        <v>0.48461029404914202</v>
      </c>
      <c r="CB742" s="17"/>
      <c r="CC742" s="17">
        <v>0.49160578990797899</v>
      </c>
      <c r="CD742" s="17">
        <v>0.46349349957375502</v>
      </c>
      <c r="CE742" s="17">
        <v>0.580088307999713</v>
      </c>
      <c r="CF742" s="17">
        <v>0.56760897490953</v>
      </c>
      <c r="CG742" s="17">
        <v>0.52225343050788997</v>
      </c>
      <c r="CH742" s="17">
        <v>0.493984031261894</v>
      </c>
      <c r="CI742" s="17">
        <v>0.54852020653813005</v>
      </c>
      <c r="CJ742" s="17">
        <v>0.49198558540332499</v>
      </c>
      <c r="CK742" s="17">
        <v>0.48974445633351499</v>
      </c>
      <c r="CL742" s="17">
        <v>0.48509347358791</v>
      </c>
    </row>
    <row r="743" spans="2:90" x14ac:dyDescent="0.25">
      <c r="B743" t="s">
        <v>391</v>
      </c>
      <c r="C743" s="17">
        <v>0.181342149071961</v>
      </c>
      <c r="D743" s="17">
        <v>0.18440693070922401</v>
      </c>
      <c r="E743" s="17">
        <v>0.178434309910911</v>
      </c>
      <c r="F743" s="17"/>
      <c r="G743" s="17">
        <v>0.17669598477781001</v>
      </c>
      <c r="H743" s="17">
        <v>0.18491509053027499</v>
      </c>
      <c r="I743" s="17">
        <v>0.179044059533633</v>
      </c>
      <c r="J743" s="17">
        <v>0.15102420116999099</v>
      </c>
      <c r="K743" s="17">
        <v>0.16680228980179501</v>
      </c>
      <c r="L743" s="17">
        <v>0.21394882877542101</v>
      </c>
      <c r="M743" s="17"/>
      <c r="N743" s="17">
        <v>0.25590958190531798</v>
      </c>
      <c r="O743" s="17">
        <v>0.18753789513792299</v>
      </c>
      <c r="P743" s="17">
        <v>0.151187373568515</v>
      </c>
      <c r="Q743" s="17">
        <v>0.121416511241104</v>
      </c>
      <c r="R743" s="17"/>
      <c r="S743" s="17">
        <v>0.193703186256034</v>
      </c>
      <c r="T743" s="17">
        <v>0.20897193563667399</v>
      </c>
      <c r="U743" s="17">
        <v>0.20327711518295899</v>
      </c>
      <c r="V743" s="17">
        <v>0.17402092355917101</v>
      </c>
      <c r="W743" s="17">
        <v>0.181284795066085</v>
      </c>
      <c r="X743" s="17">
        <v>0.17134707686659101</v>
      </c>
      <c r="Y743" s="17">
        <v>0.149761415303721</v>
      </c>
      <c r="Z743" s="17">
        <v>9.8067607077995597E-2</v>
      </c>
      <c r="AA743" s="17">
        <v>0.18351198160563301</v>
      </c>
      <c r="AB743" s="17"/>
      <c r="AC743" s="17">
        <v>0.16236353622675001</v>
      </c>
      <c r="AD743" s="17">
        <v>0.21414243756614099</v>
      </c>
      <c r="AE743" s="17">
        <v>0.151200920025688</v>
      </c>
      <c r="AF743" s="17"/>
      <c r="AG743" s="17">
        <v>0.20270314321545399</v>
      </c>
      <c r="AH743" s="17">
        <v>0.21533481120110401</v>
      </c>
      <c r="AI743" s="17">
        <v>0.20464545061381501</v>
      </c>
      <c r="AJ743" s="17">
        <v>0.13988303908198599</v>
      </c>
      <c r="AK743" s="17"/>
      <c r="AL743" s="17">
        <v>0.144298111681056</v>
      </c>
      <c r="AM743" s="17">
        <v>0.15442131209999099</v>
      </c>
      <c r="AN743" s="17">
        <v>0.213353724833277</v>
      </c>
      <c r="AO743" s="17">
        <v>0.24383727191271201</v>
      </c>
      <c r="AP743" s="17">
        <v>0.22440644396791601</v>
      </c>
      <c r="AQ743" s="17"/>
      <c r="AR743" s="17">
        <v>0.12873123239729001</v>
      </c>
      <c r="AS743" s="17">
        <v>0.14018410845738599</v>
      </c>
      <c r="AT743" s="17">
        <v>0.18859737890985101</v>
      </c>
      <c r="AU743" s="17">
        <v>0.21641274246508299</v>
      </c>
      <c r="AV743" s="17">
        <v>0.27770860666716202</v>
      </c>
      <c r="AW743" s="17"/>
      <c r="AX743" s="17">
        <v>0.17583573263393901</v>
      </c>
      <c r="AY743" s="17">
        <v>0.17370720623216199</v>
      </c>
      <c r="AZ743" s="17">
        <v>0.127462081799078</v>
      </c>
      <c r="BA743" s="17">
        <v>0.194656938552661</v>
      </c>
      <c r="BB743" s="17">
        <v>0.25366944047171802</v>
      </c>
      <c r="BC743" s="17">
        <v>0.174733337366201</v>
      </c>
      <c r="BD743" s="17"/>
      <c r="BE743" s="17">
        <v>0.16541293229085499</v>
      </c>
      <c r="BF743" s="17">
        <v>0.182560604479585</v>
      </c>
      <c r="BG743" s="17">
        <v>0.200878896924468</v>
      </c>
      <c r="BH743" s="17"/>
      <c r="BI743" s="17">
        <v>0.15349421439293601</v>
      </c>
      <c r="BJ743" s="17">
        <v>0.188412107437156</v>
      </c>
      <c r="BK743" s="17"/>
      <c r="BL743" s="17">
        <v>0.20720105362555699</v>
      </c>
      <c r="BM743" s="17">
        <v>0.18351571372841899</v>
      </c>
      <c r="BN743" s="17">
        <v>0.109790484025669</v>
      </c>
      <c r="BO743" s="17">
        <v>0.121336134195539</v>
      </c>
      <c r="BP743" s="17">
        <v>0.17386112534147999</v>
      </c>
      <c r="BQ743" s="17"/>
      <c r="BR743" s="17">
        <v>0.181682755969026</v>
      </c>
      <c r="BS743" s="17">
        <v>0.139237178607927</v>
      </c>
      <c r="BT743" s="17">
        <v>0.20734895493459099</v>
      </c>
      <c r="BU743" s="17">
        <v>0.19757498044510899</v>
      </c>
      <c r="BV743" s="17"/>
      <c r="BW743" s="17">
        <v>0.26195748938345098</v>
      </c>
      <c r="BX743" s="17">
        <v>0.225520149103349</v>
      </c>
      <c r="BY743" s="17">
        <v>0.18895190633266801</v>
      </c>
      <c r="BZ743" s="17">
        <v>0.14714889024700001</v>
      </c>
      <c r="CA743" s="17">
        <v>9.5608242801424895E-2</v>
      </c>
      <c r="CB743" s="17"/>
      <c r="CC743" s="17">
        <v>6.2948368179606903E-2</v>
      </c>
      <c r="CD743" s="17">
        <v>0.126090518496596</v>
      </c>
      <c r="CE743" s="17">
        <v>0.124621903840142</v>
      </c>
      <c r="CF743" s="17">
        <v>0.15148882033223601</v>
      </c>
      <c r="CG743" s="17">
        <v>0.16841831012217801</v>
      </c>
      <c r="CH743" s="17">
        <v>0.214246857939869</v>
      </c>
      <c r="CI743" s="17">
        <v>0.20100924965328501</v>
      </c>
      <c r="CJ743" s="17">
        <v>0.247287781524827</v>
      </c>
      <c r="CK743" s="17">
        <v>0.26220690121243401</v>
      </c>
      <c r="CL743" s="17">
        <v>0.31344476462667797</v>
      </c>
    </row>
    <row r="744" spans="2:90" x14ac:dyDescent="0.25">
      <c r="B744" t="s">
        <v>392</v>
      </c>
      <c r="C744" s="17">
        <v>5.97330236077716E-2</v>
      </c>
      <c r="D744" s="17">
        <v>5.7033037243872202E-2</v>
      </c>
      <c r="E744" s="17">
        <v>6.2517502045798201E-2</v>
      </c>
      <c r="F744" s="17"/>
      <c r="G744" s="17">
        <v>6.9120669806933294E-2</v>
      </c>
      <c r="H744" s="17">
        <v>4.0290667225694299E-2</v>
      </c>
      <c r="I744" s="17">
        <v>5.10911447491312E-2</v>
      </c>
      <c r="J744" s="17">
        <v>4.2656834703990003E-2</v>
      </c>
      <c r="K744" s="17">
        <v>6.6695387982961304E-2</v>
      </c>
      <c r="L744" s="17">
        <v>8.3164049917691898E-2</v>
      </c>
      <c r="M744" s="17"/>
      <c r="N744" s="17">
        <v>7.98690280005281E-2</v>
      </c>
      <c r="O744" s="17">
        <v>5.42846317043372E-2</v>
      </c>
      <c r="P744" s="17">
        <v>5.5652829765016502E-2</v>
      </c>
      <c r="Q744" s="17">
        <v>4.8123832136097798E-2</v>
      </c>
      <c r="R744" s="17"/>
      <c r="S744" s="17">
        <v>6.2041164711250901E-2</v>
      </c>
      <c r="T744" s="17">
        <v>6.9926699874361301E-2</v>
      </c>
      <c r="U744" s="17">
        <v>5.8835763558371203E-2</v>
      </c>
      <c r="V744" s="17">
        <v>5.9693623231920602E-2</v>
      </c>
      <c r="W744" s="17">
        <v>6.9254192314850901E-2</v>
      </c>
      <c r="X744" s="17">
        <v>5.4274746297721603E-2</v>
      </c>
      <c r="Y744" s="17">
        <v>7.6135169738560798E-2</v>
      </c>
      <c r="Z744" s="17">
        <v>4.8968352062414899E-2</v>
      </c>
      <c r="AA744" s="17">
        <v>3.46559492510762E-2</v>
      </c>
      <c r="AB744" s="17"/>
      <c r="AC744" s="17">
        <v>6.1564476258819702E-2</v>
      </c>
      <c r="AD744" s="17">
        <v>6.4813795374662503E-2</v>
      </c>
      <c r="AE744" s="17">
        <v>5.3896463475250199E-2</v>
      </c>
      <c r="AF744" s="17"/>
      <c r="AG744" s="17">
        <v>6.8914411526564301E-2</v>
      </c>
      <c r="AH744" s="17">
        <v>6.8230009405385303E-2</v>
      </c>
      <c r="AI744" s="17">
        <v>5.4748623262187102E-2</v>
      </c>
      <c r="AJ744" s="17">
        <v>5.4538219093216302E-2</v>
      </c>
      <c r="AK744" s="17"/>
      <c r="AL744" s="17">
        <v>5.7150035124042702E-2</v>
      </c>
      <c r="AM744" s="17">
        <v>4.6439993449618203E-2</v>
      </c>
      <c r="AN744" s="17">
        <v>6.7229239841120003E-2</v>
      </c>
      <c r="AO744" s="17">
        <v>7.0156083414825002E-2</v>
      </c>
      <c r="AP744" s="17">
        <v>8.5085531772708903E-2</v>
      </c>
      <c r="AQ744" s="17"/>
      <c r="AR744" s="17">
        <v>5.0117145617493197E-2</v>
      </c>
      <c r="AS744" s="17">
        <v>5.9958464425065403E-2</v>
      </c>
      <c r="AT744" s="17">
        <v>5.2995857128449397E-2</v>
      </c>
      <c r="AU744" s="17">
        <v>4.7259729409472401E-2</v>
      </c>
      <c r="AV744" s="17">
        <v>0.124894142417228</v>
      </c>
      <c r="AW744" s="17"/>
      <c r="AX744" s="17">
        <v>5.7555762600219502E-2</v>
      </c>
      <c r="AY744" s="17">
        <v>6.1370887353025198E-2</v>
      </c>
      <c r="AZ744" s="17">
        <v>3.8954092615204702E-2</v>
      </c>
      <c r="BA744" s="17">
        <v>3.61619382949512E-2</v>
      </c>
      <c r="BB744" s="17">
        <v>9.2269043130818407E-2</v>
      </c>
      <c r="BC744" s="17">
        <v>0.11674762831817501</v>
      </c>
      <c r="BD744" s="17"/>
      <c r="BE744" s="17">
        <v>5.1889479974783402E-2</v>
      </c>
      <c r="BF744" s="17">
        <v>5.09221170695556E-2</v>
      </c>
      <c r="BG744" s="17">
        <v>7.8935144747946204E-2</v>
      </c>
      <c r="BH744" s="17"/>
      <c r="BI744" s="17">
        <v>3.3159293271302202E-2</v>
      </c>
      <c r="BJ744" s="17">
        <v>6.6479490419483006E-2</v>
      </c>
      <c r="BK744" s="17"/>
      <c r="BL744" s="17">
        <v>7.2210056299594497E-2</v>
      </c>
      <c r="BM744" s="17">
        <v>5.7297001901460698E-2</v>
      </c>
      <c r="BN744" s="17">
        <v>4.5763165170362101E-2</v>
      </c>
      <c r="BO744" s="17">
        <v>3.9281666633150802E-2</v>
      </c>
      <c r="BP744" s="17">
        <v>5.8606669643382701E-2</v>
      </c>
      <c r="BQ744" s="17"/>
      <c r="BR744" s="17">
        <v>5.8787763120851398E-2</v>
      </c>
      <c r="BS744" s="17">
        <v>5.1742707144347602E-2</v>
      </c>
      <c r="BT744" s="17">
        <v>7.7381312169460398E-2</v>
      </c>
      <c r="BU744" s="17">
        <v>6.6047062799383605E-2</v>
      </c>
      <c r="BV744" s="17"/>
      <c r="BW744" s="17">
        <v>7.5148021016819097E-2</v>
      </c>
      <c r="BX744" s="17">
        <v>8.6121161291230999E-2</v>
      </c>
      <c r="BY744" s="17">
        <v>5.0920470390493897E-2</v>
      </c>
      <c r="BZ744" s="17">
        <v>5.02492210440314E-2</v>
      </c>
      <c r="CA744" s="17">
        <v>3.1394147299926303E-2</v>
      </c>
      <c r="CB744" s="17"/>
      <c r="CC744" s="17">
        <v>2.3677053144464302E-2</v>
      </c>
      <c r="CD744" s="17">
        <v>3.4883492944200498E-2</v>
      </c>
      <c r="CE744" s="17">
        <v>3.67675213365425E-2</v>
      </c>
      <c r="CF744" s="17">
        <v>4.9513228994184699E-2</v>
      </c>
      <c r="CG744" s="17">
        <v>6.8480991401470404E-2</v>
      </c>
      <c r="CH744" s="17">
        <v>6.0784756900502002E-2</v>
      </c>
      <c r="CI744" s="17">
        <v>7.9028688681609394E-2</v>
      </c>
      <c r="CJ744" s="17">
        <v>7.4092730167170398E-2</v>
      </c>
      <c r="CK744" s="17">
        <v>9.1209951495523703E-2</v>
      </c>
      <c r="CL744" s="17">
        <v>8.0129133937788699E-2</v>
      </c>
    </row>
    <row r="745" spans="2:90" x14ac:dyDescent="0.25">
      <c r="B745" t="s">
        <v>163</v>
      </c>
      <c r="C745" s="17">
        <v>8.4697142230429304E-2</v>
      </c>
      <c r="D745" s="17">
        <v>7.1374682253638994E-2</v>
      </c>
      <c r="E745" s="17">
        <v>9.6522267348124205E-2</v>
      </c>
      <c r="F745" s="17"/>
      <c r="G745" s="17">
        <v>8.6825676235676802E-2</v>
      </c>
      <c r="H745" s="17">
        <v>0.10359364036070901</v>
      </c>
      <c r="I745" s="17">
        <v>8.3297739711818294E-2</v>
      </c>
      <c r="J745" s="17">
        <v>7.6892063864146099E-2</v>
      </c>
      <c r="K745" s="17">
        <v>9.0954760193232606E-2</v>
      </c>
      <c r="L745" s="17">
        <v>7.2297375508156903E-2</v>
      </c>
      <c r="M745" s="17"/>
      <c r="N745" s="17">
        <v>4.8515512806474301E-2</v>
      </c>
      <c r="O745" s="17">
        <v>7.8523707810093393E-2</v>
      </c>
      <c r="P745" s="17">
        <v>8.4764675423564306E-2</v>
      </c>
      <c r="Q745" s="17">
        <v>0.12969778253164599</v>
      </c>
      <c r="R745" s="17"/>
      <c r="S745" s="17">
        <v>7.4318413696063207E-2</v>
      </c>
      <c r="T745" s="17">
        <v>8.7713528066942395E-2</v>
      </c>
      <c r="U745" s="17">
        <v>7.10061420121888E-2</v>
      </c>
      <c r="V745" s="17">
        <v>9.80573251652848E-2</v>
      </c>
      <c r="W745" s="17">
        <v>8.61910095152425E-2</v>
      </c>
      <c r="X745" s="17">
        <v>0.109289351960449</v>
      </c>
      <c r="Y745" s="17">
        <v>9.0555118871250895E-2</v>
      </c>
      <c r="Z745" s="17">
        <v>8.6457334912293002E-2</v>
      </c>
      <c r="AA745" s="17">
        <v>6.6961770799161005E-2</v>
      </c>
      <c r="AB745" s="17"/>
      <c r="AC745" s="17">
        <v>7.4132885609765706E-2</v>
      </c>
      <c r="AD745" s="17">
        <v>5.9440837422618797E-2</v>
      </c>
      <c r="AE745" s="17">
        <v>0.141847576043891</v>
      </c>
      <c r="AF745" s="17"/>
      <c r="AG745" s="17">
        <v>5.7718442655901099E-2</v>
      </c>
      <c r="AH745" s="17">
        <v>4.7109500161830603E-2</v>
      </c>
      <c r="AI745" s="17">
        <v>7.1177669955169207E-2</v>
      </c>
      <c r="AJ745" s="17">
        <v>6.5658135560265493E-2</v>
      </c>
      <c r="AK745" s="17"/>
      <c r="AL745" s="17">
        <v>0.118828795923714</v>
      </c>
      <c r="AM745" s="17">
        <v>9.04470625530885E-2</v>
      </c>
      <c r="AN745" s="17">
        <v>5.4757055528246897E-2</v>
      </c>
      <c r="AO745" s="17">
        <v>6.2829182926651003E-2</v>
      </c>
      <c r="AP745" s="17">
        <v>0.105579390813052</v>
      </c>
      <c r="AQ745" s="17"/>
      <c r="AR745" s="17">
        <v>0.177262156697294</v>
      </c>
      <c r="AS745" s="17">
        <v>7.5182887858096903E-2</v>
      </c>
      <c r="AT745" s="17">
        <v>7.1414768407659104E-2</v>
      </c>
      <c r="AU745" s="17">
        <v>5.5449257140456898E-2</v>
      </c>
      <c r="AV745" s="17">
        <v>3.7636936526677697E-2</v>
      </c>
      <c r="AW745" s="17"/>
      <c r="AX745" s="17">
        <v>8.0180304595764501E-2</v>
      </c>
      <c r="AY745" s="17">
        <v>7.8197587559080906E-2</v>
      </c>
      <c r="AZ745" s="17">
        <v>8.4949040894370706E-2</v>
      </c>
      <c r="BA745" s="17">
        <v>9.2251985819668605E-2</v>
      </c>
      <c r="BB745" s="17">
        <v>8.5979943124358096E-2</v>
      </c>
      <c r="BC745" s="17">
        <v>0.105182115829402</v>
      </c>
      <c r="BD745" s="17"/>
      <c r="BE745" s="17">
        <v>9.0187325742056304E-2</v>
      </c>
      <c r="BF745" s="17">
        <v>6.98537127536661E-2</v>
      </c>
      <c r="BG745" s="17">
        <v>8.7032940789883703E-2</v>
      </c>
      <c r="BH745" s="17"/>
      <c r="BI745" s="17">
        <v>9.0114159759412199E-2</v>
      </c>
      <c r="BJ745" s="17">
        <v>8.3321884465899901E-2</v>
      </c>
      <c r="BK745" s="17"/>
      <c r="BL745" s="17">
        <v>7.0270507012366701E-2</v>
      </c>
      <c r="BM745" s="17">
        <v>6.8267618584974196E-2</v>
      </c>
      <c r="BN745" s="17">
        <v>0.118931191357786</v>
      </c>
      <c r="BO745" s="17">
        <v>9.2788459309028307E-2</v>
      </c>
      <c r="BP745" s="17">
        <v>9.4406167379727596E-2</v>
      </c>
      <c r="BQ745" s="17"/>
      <c r="BR745" s="17">
        <v>7.7513159333506998E-2</v>
      </c>
      <c r="BS745" s="17">
        <v>0.14247054102155299</v>
      </c>
      <c r="BT745" s="17">
        <v>0.10851872259536199</v>
      </c>
      <c r="BU745" s="17">
        <v>7.9413006852133206E-2</v>
      </c>
      <c r="BV745" s="17"/>
      <c r="BW745" s="17">
        <v>7.6295293788442603E-2</v>
      </c>
      <c r="BX745" s="17">
        <v>7.9774169674160997E-2</v>
      </c>
      <c r="BY745" s="17">
        <v>8.47914556412388E-2</v>
      </c>
      <c r="BZ745" s="17">
        <v>7.1722713712262104E-2</v>
      </c>
      <c r="CA745" s="17">
        <v>0.10787315423037599</v>
      </c>
      <c r="CB745" s="17"/>
      <c r="CC745" s="17">
        <v>0.108078663702489</v>
      </c>
      <c r="CD745" s="17">
        <v>8.6151025665750405E-2</v>
      </c>
      <c r="CE745" s="17">
        <v>6.8364602142542905E-2</v>
      </c>
      <c r="CF745" s="17">
        <v>8.7220740465654603E-2</v>
      </c>
      <c r="CG745" s="17">
        <v>8.7939580907066606E-2</v>
      </c>
      <c r="CH745" s="17">
        <v>9.7227106860001397E-2</v>
      </c>
      <c r="CI745" s="17">
        <v>6.3863119213219799E-2</v>
      </c>
      <c r="CJ745" s="17">
        <v>9.46899759771309E-2</v>
      </c>
      <c r="CK745" s="17">
        <v>7.1439085105372793E-2</v>
      </c>
      <c r="CL745" s="17">
        <v>7.2652516419509802E-2</v>
      </c>
    </row>
    <row r="746" spans="2:90" x14ac:dyDescent="0.25"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</row>
    <row r="747" spans="2:90" x14ac:dyDescent="0.25">
      <c r="B747" s="6" t="s">
        <v>409</v>
      </c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</row>
    <row r="748" spans="2:90" x14ac:dyDescent="0.25">
      <c r="B748" s="24" t="s">
        <v>113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</row>
    <row r="749" spans="2:90" x14ac:dyDescent="0.25">
      <c r="B749" t="s">
        <v>406</v>
      </c>
      <c r="C749" s="17">
        <v>0.100166121299935</v>
      </c>
      <c r="D749" s="17">
        <v>8.7000706072324893E-2</v>
      </c>
      <c r="E749" s="17">
        <v>0.11251863177075699</v>
      </c>
      <c r="F749" s="17"/>
      <c r="G749" s="17">
        <v>8.4065382555576301E-2</v>
      </c>
      <c r="H749" s="17">
        <v>5.5656286795915499E-2</v>
      </c>
      <c r="I749" s="17">
        <v>0.116699299502859</v>
      </c>
      <c r="J749" s="17">
        <v>0.12427914406698599</v>
      </c>
      <c r="K749" s="17">
        <v>0.127360578125751</v>
      </c>
      <c r="L749" s="17">
        <v>9.2538191760675403E-2</v>
      </c>
      <c r="M749" s="17"/>
      <c r="N749" s="17">
        <v>7.9878683922172997E-2</v>
      </c>
      <c r="O749" s="17">
        <v>9.0320152792338904E-2</v>
      </c>
      <c r="P749" s="17">
        <v>0.11537017481237399</v>
      </c>
      <c r="Q749" s="17">
        <v>0.118812201228873</v>
      </c>
      <c r="R749" s="17"/>
      <c r="S749" s="17">
        <v>6.4620870280488393E-2</v>
      </c>
      <c r="T749" s="17">
        <v>0.119689784577761</v>
      </c>
      <c r="U749" s="17">
        <v>8.2449764978554399E-2</v>
      </c>
      <c r="V749" s="17">
        <v>0.14729313142751499</v>
      </c>
      <c r="W749" s="17">
        <v>9.1484576878040694E-2</v>
      </c>
      <c r="X749" s="17">
        <v>0.10497720443299299</v>
      </c>
      <c r="Y749" s="17">
        <v>0.100873613369698</v>
      </c>
      <c r="Z749" s="17">
        <v>0.11359534151357201</v>
      </c>
      <c r="AA749" s="17">
        <v>8.8824244149817405E-2</v>
      </c>
      <c r="AB749" s="17"/>
      <c r="AC749" s="17">
        <v>0.126068090664436</v>
      </c>
      <c r="AD749" s="17">
        <v>6.8017875438042497E-2</v>
      </c>
      <c r="AE749" s="17">
        <v>0.10663797240999801</v>
      </c>
      <c r="AF749" s="17"/>
      <c r="AG749" s="17">
        <v>8.9262463042657406E-2</v>
      </c>
      <c r="AH749" s="17">
        <v>5.61161220939091E-2</v>
      </c>
      <c r="AI749" s="17">
        <v>7.7324017458925101E-2</v>
      </c>
      <c r="AJ749" s="17">
        <v>0.16273969066070301</v>
      </c>
      <c r="AK749" s="17"/>
      <c r="AL749" s="17">
        <v>0.12580339978524599</v>
      </c>
      <c r="AM749" s="17">
        <v>0.108806182477626</v>
      </c>
      <c r="AN749" s="17">
        <v>7.0546360377219702E-2</v>
      </c>
      <c r="AO749" s="17">
        <v>7.0001163109240094E-2</v>
      </c>
      <c r="AP749" s="17">
        <v>4.5604026081406603E-2</v>
      </c>
      <c r="AQ749" s="17"/>
      <c r="AR749" s="17">
        <v>0.100548411525733</v>
      </c>
      <c r="AS749" s="17">
        <v>0.101383266024834</v>
      </c>
      <c r="AT749" s="17">
        <v>0.110133592811005</v>
      </c>
      <c r="AU749" s="17">
        <v>8.8808363304603996E-2</v>
      </c>
      <c r="AV749" s="17">
        <v>7.38392781393791E-2</v>
      </c>
      <c r="AW749" s="17"/>
      <c r="AX749" s="17">
        <v>6.5509065149262399E-2</v>
      </c>
      <c r="AY749" s="17">
        <v>9.5912376436736294E-2</v>
      </c>
      <c r="AZ749" s="17">
        <v>0.124752023186469</v>
      </c>
      <c r="BA749" s="17">
        <v>0.122820815098972</v>
      </c>
      <c r="BB749" s="17">
        <v>0.115644264129797</v>
      </c>
      <c r="BC749" s="17">
        <v>0.108049575802226</v>
      </c>
      <c r="BD749" s="17"/>
      <c r="BE749" s="17">
        <v>9.6202984400954206E-2</v>
      </c>
      <c r="BF749" s="17">
        <v>8.4422424825725303E-2</v>
      </c>
      <c r="BG749" s="17">
        <v>0.117379436940604</v>
      </c>
      <c r="BH749" s="17"/>
      <c r="BI749" s="17">
        <v>0.13988427778096901</v>
      </c>
      <c r="BJ749" s="17">
        <v>9.0082583116591994E-2</v>
      </c>
      <c r="BK749" s="17"/>
      <c r="BL749" s="17">
        <v>9.5102344286296103E-2</v>
      </c>
      <c r="BM749" s="17">
        <v>9.3955997408481498E-2</v>
      </c>
      <c r="BN749" s="17">
        <v>0.102020842663895</v>
      </c>
      <c r="BO749" s="17">
        <v>9.9981697150485604E-2</v>
      </c>
      <c r="BP749" s="17">
        <v>0.115214456911649</v>
      </c>
      <c r="BQ749" s="17"/>
      <c r="BR749" s="17">
        <v>0.107565216810733</v>
      </c>
      <c r="BS749" s="17">
        <v>7.4590022429170899E-2</v>
      </c>
      <c r="BT749" s="17">
        <v>3.42499024816574E-2</v>
      </c>
      <c r="BU749" s="17">
        <v>7.0696592204355702E-2</v>
      </c>
      <c r="BV749" s="17"/>
      <c r="BW749" s="17">
        <v>8.7345898617296594E-2</v>
      </c>
      <c r="BX749" s="17">
        <v>7.9462579554075805E-2</v>
      </c>
      <c r="BY749" s="17">
        <v>9.0309291259360297E-2</v>
      </c>
      <c r="BZ749" s="17">
        <v>0.12600978044972799</v>
      </c>
      <c r="CA749" s="17">
        <v>0.115895524143205</v>
      </c>
      <c r="CB749" s="17"/>
      <c r="CC749" s="17">
        <v>0.105055426243127</v>
      </c>
      <c r="CD749" s="17">
        <v>0.110781001954753</v>
      </c>
      <c r="CE749" s="17">
        <v>9.9321462070403599E-2</v>
      </c>
      <c r="CF749" s="17">
        <v>0.110154650309861</v>
      </c>
      <c r="CG749" s="17">
        <v>9.3882952688128393E-2</v>
      </c>
      <c r="CH749" s="17">
        <v>9.4318651536986403E-2</v>
      </c>
      <c r="CI749" s="17">
        <v>9.1819626080498706E-2</v>
      </c>
      <c r="CJ749" s="17">
        <v>0.10741542271865</v>
      </c>
      <c r="CK749" s="17">
        <v>0.1008982670241</v>
      </c>
      <c r="CL749" s="17">
        <v>8.5837550321426204E-2</v>
      </c>
    </row>
    <row r="750" spans="2:90" x14ac:dyDescent="0.25">
      <c r="B750" t="s">
        <v>269</v>
      </c>
      <c r="C750" s="17">
        <v>0.152132439271082</v>
      </c>
      <c r="D750" s="17">
        <v>0.14853907955037901</v>
      </c>
      <c r="E750" s="17">
        <v>0.154924596882383</v>
      </c>
      <c r="F750" s="17"/>
      <c r="G750" s="17">
        <v>0.146349859930544</v>
      </c>
      <c r="H750" s="17">
        <v>0.139956641321928</v>
      </c>
      <c r="I750" s="17">
        <v>0.14341521498145199</v>
      </c>
      <c r="J750" s="17">
        <v>0.18651976412535301</v>
      </c>
      <c r="K750" s="17">
        <v>0.15097586951384101</v>
      </c>
      <c r="L750" s="17">
        <v>0.14588787289566299</v>
      </c>
      <c r="M750" s="17"/>
      <c r="N750" s="17">
        <v>0.127275305505338</v>
      </c>
      <c r="O750" s="17">
        <v>0.169038860058636</v>
      </c>
      <c r="P750" s="17">
        <v>0.16800529682981399</v>
      </c>
      <c r="Q750" s="17">
        <v>0.14771673500703</v>
      </c>
      <c r="R750" s="17"/>
      <c r="S750" s="17">
        <v>0.126853076775433</v>
      </c>
      <c r="T750" s="17">
        <v>0.18442234710268801</v>
      </c>
      <c r="U750" s="17">
        <v>0.148773215771481</v>
      </c>
      <c r="V750" s="17">
        <v>0.12712667708495801</v>
      </c>
      <c r="W750" s="17">
        <v>0.16230757431151699</v>
      </c>
      <c r="X750" s="17">
        <v>0.18869364049585699</v>
      </c>
      <c r="Y750" s="17">
        <v>0.13623172439440001</v>
      </c>
      <c r="Z750" s="17">
        <v>0.121830363270968</v>
      </c>
      <c r="AA750" s="17">
        <v>0.15288109637226599</v>
      </c>
      <c r="AB750" s="17"/>
      <c r="AC750" s="17">
        <v>0.16056575166508999</v>
      </c>
      <c r="AD750" s="17">
        <v>0.155438001409725</v>
      </c>
      <c r="AE750" s="17">
        <v>0.117832889155232</v>
      </c>
      <c r="AF750" s="17"/>
      <c r="AG750" s="17">
        <v>0.145440443876026</v>
      </c>
      <c r="AH750" s="17">
        <v>0.11661643068562801</v>
      </c>
      <c r="AI750" s="17">
        <v>0.12200633244572701</v>
      </c>
      <c r="AJ750" s="17">
        <v>0.190836136528797</v>
      </c>
      <c r="AK750" s="17"/>
      <c r="AL750" s="17">
        <v>0.160599115242998</v>
      </c>
      <c r="AM750" s="17">
        <v>0.172904757186637</v>
      </c>
      <c r="AN750" s="17">
        <v>0.132442678051407</v>
      </c>
      <c r="AO750" s="17">
        <v>0.125104286377649</v>
      </c>
      <c r="AP750" s="17">
        <v>0.14972685235297201</v>
      </c>
      <c r="AQ750" s="17"/>
      <c r="AR750" s="17">
        <v>0.123093099129746</v>
      </c>
      <c r="AS750" s="17">
        <v>0.164742526910581</v>
      </c>
      <c r="AT750" s="17">
        <v>0.162641681631191</v>
      </c>
      <c r="AU750" s="17">
        <v>0.14459214386517799</v>
      </c>
      <c r="AV750" s="17">
        <v>0.127688789580436</v>
      </c>
      <c r="AW750" s="17"/>
      <c r="AX750" s="17">
        <v>0.13409233208658999</v>
      </c>
      <c r="AY750" s="17">
        <v>0.165882240250702</v>
      </c>
      <c r="AZ750" s="17">
        <v>0.15621347184446999</v>
      </c>
      <c r="BA750" s="17">
        <v>0.14991545347108401</v>
      </c>
      <c r="BB750" s="17">
        <v>0.15085587854631</v>
      </c>
      <c r="BC750" s="17">
        <v>0.150721904035098</v>
      </c>
      <c r="BD750" s="17"/>
      <c r="BE750" s="17">
        <v>0.16785901318944099</v>
      </c>
      <c r="BF750" s="17">
        <v>0.128639680843396</v>
      </c>
      <c r="BG750" s="17">
        <v>0.15375269125528801</v>
      </c>
      <c r="BH750" s="17"/>
      <c r="BI750" s="17">
        <v>0.173581375987756</v>
      </c>
      <c r="BJ750" s="17">
        <v>0.14668704120790699</v>
      </c>
      <c r="BK750" s="17"/>
      <c r="BL750" s="17">
        <v>0.158973850475984</v>
      </c>
      <c r="BM750" s="17">
        <v>0.144121687799007</v>
      </c>
      <c r="BN750" s="17">
        <v>0.139263186218024</v>
      </c>
      <c r="BO750" s="17">
        <v>0.15127966511233901</v>
      </c>
      <c r="BP750" s="17">
        <v>0.14331773939801501</v>
      </c>
      <c r="BQ750" s="17"/>
      <c r="BR750" s="17">
        <v>0.15857410262153801</v>
      </c>
      <c r="BS750" s="17">
        <v>0.16731683499045699</v>
      </c>
      <c r="BT750" s="17">
        <v>6.2779253045901706E-2</v>
      </c>
      <c r="BU750" s="17">
        <v>0.105516981385657</v>
      </c>
      <c r="BV750" s="17"/>
      <c r="BW750" s="17">
        <v>0.143339449565</v>
      </c>
      <c r="BX750" s="17">
        <v>0.151543841812324</v>
      </c>
      <c r="BY750" s="17">
        <v>0.15091076577093801</v>
      </c>
      <c r="BZ750" s="17">
        <v>0.156909908671407</v>
      </c>
      <c r="CA750" s="17">
        <v>0.15641167262196301</v>
      </c>
      <c r="CB750" s="17"/>
      <c r="CC750" s="17">
        <v>0.181574017884125</v>
      </c>
      <c r="CD750" s="17">
        <v>0.15278871370866901</v>
      </c>
      <c r="CE750" s="17">
        <v>0.12871749913098399</v>
      </c>
      <c r="CF750" s="17">
        <v>0.14381837870811501</v>
      </c>
      <c r="CG750" s="17">
        <v>0.15792307612822601</v>
      </c>
      <c r="CH750" s="17">
        <v>0.14287305019807101</v>
      </c>
      <c r="CI750" s="17">
        <v>0.16989822336253299</v>
      </c>
      <c r="CJ750" s="17">
        <v>0.173012946346108</v>
      </c>
      <c r="CK750" s="17">
        <v>0.14048852974462001</v>
      </c>
      <c r="CL750" s="17">
        <v>0.12729649922588401</v>
      </c>
    </row>
    <row r="751" spans="2:90" x14ac:dyDescent="0.25">
      <c r="B751" t="s">
        <v>270</v>
      </c>
      <c r="C751" s="17">
        <v>0.33746598961700702</v>
      </c>
      <c r="D751" s="17">
        <v>0.32826124864978101</v>
      </c>
      <c r="E751" s="17">
        <v>0.34670143256892699</v>
      </c>
      <c r="F751" s="17"/>
      <c r="G751" s="17">
        <v>0.32754783435559498</v>
      </c>
      <c r="H751" s="17">
        <v>0.37898474637913798</v>
      </c>
      <c r="I751" s="17">
        <v>0.35744670881441398</v>
      </c>
      <c r="J751" s="17">
        <v>0.33109735006940799</v>
      </c>
      <c r="K751" s="17">
        <v>0.31901153782686897</v>
      </c>
      <c r="L751" s="17">
        <v>0.31485238468079102</v>
      </c>
      <c r="M751" s="17"/>
      <c r="N751" s="17">
        <v>0.34673345052441901</v>
      </c>
      <c r="O751" s="17">
        <v>0.346088330296483</v>
      </c>
      <c r="P751" s="17">
        <v>0.31955375574164402</v>
      </c>
      <c r="Q751" s="17">
        <v>0.33614133931840401</v>
      </c>
      <c r="R751" s="17"/>
      <c r="S751" s="17">
        <v>0.32426128000469201</v>
      </c>
      <c r="T751" s="17">
        <v>0.30903322443137599</v>
      </c>
      <c r="U751" s="17">
        <v>0.38069937266263099</v>
      </c>
      <c r="V751" s="17">
        <v>0.36106387668552098</v>
      </c>
      <c r="W751" s="17">
        <v>0.32655054216734303</v>
      </c>
      <c r="X751" s="17">
        <v>0.31453056985539601</v>
      </c>
      <c r="Y751" s="17">
        <v>0.32871980008926299</v>
      </c>
      <c r="Z751" s="17">
        <v>0.35739664044305702</v>
      </c>
      <c r="AA751" s="17">
        <v>0.36005855078377402</v>
      </c>
      <c r="AB751" s="17"/>
      <c r="AC751" s="17">
        <v>0.33682575626631001</v>
      </c>
      <c r="AD751" s="17">
        <v>0.33653185449670397</v>
      </c>
      <c r="AE751" s="17">
        <v>0.350381780633236</v>
      </c>
      <c r="AF751" s="17"/>
      <c r="AG751" s="17">
        <v>0.33172862778591</v>
      </c>
      <c r="AH751" s="17">
        <v>0.34050999042812202</v>
      </c>
      <c r="AI751" s="17">
        <v>0.34692136868696499</v>
      </c>
      <c r="AJ751" s="17">
        <v>0.31207842137476399</v>
      </c>
      <c r="AK751" s="17"/>
      <c r="AL751" s="17">
        <v>0.33344633035054499</v>
      </c>
      <c r="AM751" s="17">
        <v>0.32498325031928199</v>
      </c>
      <c r="AN751" s="17">
        <v>0.36537763524997702</v>
      </c>
      <c r="AO751" s="17">
        <v>0.36803295280973702</v>
      </c>
      <c r="AP751" s="17">
        <v>0.25985544940713601</v>
      </c>
      <c r="AQ751" s="17"/>
      <c r="AR751" s="17">
        <v>0.34390644737861198</v>
      </c>
      <c r="AS751" s="17">
        <v>0.33464120626594501</v>
      </c>
      <c r="AT751" s="17">
        <v>0.35166612787188301</v>
      </c>
      <c r="AU751" s="17">
        <v>0.35994579353788902</v>
      </c>
      <c r="AV751" s="17">
        <v>0.26711273013644399</v>
      </c>
      <c r="AW751" s="17"/>
      <c r="AX751" s="17">
        <v>0.32147258226193698</v>
      </c>
      <c r="AY751" s="17">
        <v>0.34281164421836502</v>
      </c>
      <c r="AZ751" s="17">
        <v>0.32182619020414299</v>
      </c>
      <c r="BA751" s="17">
        <v>0.35160243840194</v>
      </c>
      <c r="BB751" s="17">
        <v>0.347030756774031</v>
      </c>
      <c r="BC751" s="17">
        <v>0.34964726922220302</v>
      </c>
      <c r="BD751" s="17"/>
      <c r="BE751" s="17">
        <v>0.35188635909282201</v>
      </c>
      <c r="BF751" s="17">
        <v>0.34967520414476699</v>
      </c>
      <c r="BG751" s="17">
        <v>0.30743974805138502</v>
      </c>
      <c r="BH751" s="17"/>
      <c r="BI751" s="17">
        <v>0.32165879580490703</v>
      </c>
      <c r="BJ751" s="17">
        <v>0.34147907724487597</v>
      </c>
      <c r="BK751" s="17"/>
      <c r="BL751" s="17">
        <v>0.31984999263029701</v>
      </c>
      <c r="BM751" s="17">
        <v>0.360143699179516</v>
      </c>
      <c r="BN751" s="17">
        <v>0.36191427678233101</v>
      </c>
      <c r="BO751" s="17">
        <v>0.31672565928160301</v>
      </c>
      <c r="BP751" s="17">
        <v>0.35120890416557099</v>
      </c>
      <c r="BQ751" s="17"/>
      <c r="BR751" s="17">
        <v>0.33376984822643002</v>
      </c>
      <c r="BS751" s="17">
        <v>0.34460663256471802</v>
      </c>
      <c r="BT751" s="17">
        <v>0.37268053640649601</v>
      </c>
      <c r="BU751" s="17">
        <v>0.36131930719370198</v>
      </c>
      <c r="BV751" s="17"/>
      <c r="BW751" s="17">
        <v>0.32242423902475797</v>
      </c>
      <c r="BX751" s="17">
        <v>0.34981520457378401</v>
      </c>
      <c r="BY751" s="17">
        <v>0.31444085834438301</v>
      </c>
      <c r="BZ751" s="17">
        <v>0.35040074163325002</v>
      </c>
      <c r="CA751" s="17">
        <v>0.35212288824305499</v>
      </c>
      <c r="CB751" s="17"/>
      <c r="CC751" s="17">
        <v>0.31073093446559602</v>
      </c>
      <c r="CD751" s="17">
        <v>0.38506781525450401</v>
      </c>
      <c r="CE751" s="17">
        <v>0.36421438113295701</v>
      </c>
      <c r="CF751" s="17">
        <v>0.36339842364388097</v>
      </c>
      <c r="CG751" s="17">
        <v>0.304845312494256</v>
      </c>
      <c r="CH751" s="17">
        <v>0.33149941747368999</v>
      </c>
      <c r="CI751" s="17">
        <v>0.31282150423753102</v>
      </c>
      <c r="CJ751" s="17">
        <v>0.35493775459406801</v>
      </c>
      <c r="CK751" s="17">
        <v>0.3042768607222</v>
      </c>
      <c r="CL751" s="17">
        <v>0.348673295032768</v>
      </c>
    </row>
    <row r="752" spans="2:90" x14ac:dyDescent="0.25">
      <c r="B752" t="s">
        <v>271</v>
      </c>
      <c r="C752" s="17">
        <v>0.25907426459326699</v>
      </c>
      <c r="D752" s="17">
        <v>0.27745474253109498</v>
      </c>
      <c r="E752" s="17">
        <v>0.24256846045234001</v>
      </c>
      <c r="F752" s="17"/>
      <c r="G752" s="17">
        <v>0.246457790261886</v>
      </c>
      <c r="H752" s="17">
        <v>0.264926802748712</v>
      </c>
      <c r="I752" s="17">
        <v>0.25510219832032799</v>
      </c>
      <c r="J752" s="17">
        <v>0.23069693353746101</v>
      </c>
      <c r="K752" s="17">
        <v>0.251574624535568</v>
      </c>
      <c r="L752" s="17">
        <v>0.28859144144363902</v>
      </c>
      <c r="M752" s="17"/>
      <c r="N752" s="17">
        <v>0.30640050671413999</v>
      </c>
      <c r="O752" s="17">
        <v>0.24340754104002199</v>
      </c>
      <c r="P752" s="17">
        <v>0.25354221662885501</v>
      </c>
      <c r="Q752" s="17">
        <v>0.229062520738289</v>
      </c>
      <c r="R752" s="17"/>
      <c r="S752" s="17">
        <v>0.31596833746988501</v>
      </c>
      <c r="T752" s="17">
        <v>0.252325188831859</v>
      </c>
      <c r="U752" s="17">
        <v>0.25742221532605902</v>
      </c>
      <c r="V752" s="17">
        <v>0.25261536107348698</v>
      </c>
      <c r="W752" s="17">
        <v>0.24278832688120799</v>
      </c>
      <c r="X752" s="17">
        <v>0.216672887875206</v>
      </c>
      <c r="Y752" s="17">
        <v>0.253868171890058</v>
      </c>
      <c r="Z752" s="17">
        <v>0.23428539049807801</v>
      </c>
      <c r="AA752" s="17">
        <v>0.26385628110496001</v>
      </c>
      <c r="AB752" s="17"/>
      <c r="AC752" s="17">
        <v>0.24181853826633501</v>
      </c>
      <c r="AD752" s="17">
        <v>0.28903515112866202</v>
      </c>
      <c r="AE752" s="17">
        <v>0.25497453450844398</v>
      </c>
      <c r="AF752" s="17"/>
      <c r="AG752" s="17">
        <v>0.29630350828996599</v>
      </c>
      <c r="AH752" s="17">
        <v>0.31842315695510698</v>
      </c>
      <c r="AI752" s="17">
        <v>0.28017331565132098</v>
      </c>
      <c r="AJ752" s="17">
        <v>0.21075835074212701</v>
      </c>
      <c r="AK752" s="17"/>
      <c r="AL752" s="17">
        <v>0.23203562183853199</v>
      </c>
      <c r="AM752" s="17">
        <v>0.228369797603203</v>
      </c>
      <c r="AN752" s="17">
        <v>0.29582234744650998</v>
      </c>
      <c r="AO752" s="17">
        <v>0.26943751446040398</v>
      </c>
      <c r="AP752" s="17">
        <v>0.37184499543524702</v>
      </c>
      <c r="AQ752" s="17"/>
      <c r="AR752" s="17">
        <v>0.227649836351275</v>
      </c>
      <c r="AS752" s="17">
        <v>0.25289894994290901</v>
      </c>
      <c r="AT752" s="17">
        <v>0.24956349370362399</v>
      </c>
      <c r="AU752" s="17">
        <v>0.26269680912418802</v>
      </c>
      <c r="AV752" s="17">
        <v>0.364984073769688</v>
      </c>
      <c r="AW752" s="17"/>
      <c r="AX752" s="17">
        <v>0.29393286142769398</v>
      </c>
      <c r="AY752" s="17">
        <v>0.24870899661457599</v>
      </c>
      <c r="AZ752" s="17">
        <v>0.27256609932065001</v>
      </c>
      <c r="BA752" s="17">
        <v>0.26636359672642301</v>
      </c>
      <c r="BB752" s="17">
        <v>0.20872719986157601</v>
      </c>
      <c r="BC752" s="17">
        <v>0.22119906009309101</v>
      </c>
      <c r="BD752" s="17"/>
      <c r="BE752" s="17">
        <v>0.23006621512735201</v>
      </c>
      <c r="BF752" s="17">
        <v>0.28898265780685001</v>
      </c>
      <c r="BG752" s="17">
        <v>0.272793640541518</v>
      </c>
      <c r="BH752" s="17"/>
      <c r="BI752" s="17">
        <v>0.22219604255664999</v>
      </c>
      <c r="BJ752" s="17">
        <v>0.26843680789805502</v>
      </c>
      <c r="BK752" s="17"/>
      <c r="BL752" s="17">
        <v>0.26756186828266998</v>
      </c>
      <c r="BM752" s="17">
        <v>0.26792573834371503</v>
      </c>
      <c r="BN752" s="17">
        <v>0.23628735051927999</v>
      </c>
      <c r="BO752" s="17">
        <v>0.26931822333156202</v>
      </c>
      <c r="BP752" s="17">
        <v>0.24778195019431501</v>
      </c>
      <c r="BQ752" s="17"/>
      <c r="BR752" s="17">
        <v>0.25586448201262002</v>
      </c>
      <c r="BS752" s="17">
        <v>0.25895200716461098</v>
      </c>
      <c r="BT752" s="17">
        <v>0.31773113024266703</v>
      </c>
      <c r="BU752" s="17">
        <v>0.27587618992560597</v>
      </c>
      <c r="BV752" s="17"/>
      <c r="BW752" s="17">
        <v>0.27776897501070502</v>
      </c>
      <c r="BX752" s="17">
        <v>0.28478113556887003</v>
      </c>
      <c r="BY752" s="17">
        <v>0.28872200854584301</v>
      </c>
      <c r="BZ752" s="17">
        <v>0.23659419254906</v>
      </c>
      <c r="CA752" s="17">
        <v>0.21564711458181701</v>
      </c>
      <c r="CB752" s="17"/>
      <c r="CC752" s="17">
        <v>0.23305134520843501</v>
      </c>
      <c r="CD752" s="17">
        <v>0.207042047396401</v>
      </c>
      <c r="CE752" s="17">
        <v>0.278241930820605</v>
      </c>
      <c r="CF752" s="17">
        <v>0.24596472230636099</v>
      </c>
      <c r="CG752" s="17">
        <v>0.25164381135017799</v>
      </c>
      <c r="CH752" s="17">
        <v>0.28301963798919999</v>
      </c>
      <c r="CI752" s="17">
        <v>0.278571662294054</v>
      </c>
      <c r="CJ752" s="17">
        <v>0.24912059481183399</v>
      </c>
      <c r="CK752" s="17">
        <v>0.29885730598333998</v>
      </c>
      <c r="CL752" s="17">
        <v>0.28159600382167999</v>
      </c>
    </row>
    <row r="753" spans="2:90" x14ac:dyDescent="0.25">
      <c r="B753" t="s">
        <v>407</v>
      </c>
      <c r="C753" s="17">
        <v>0.10968171444568101</v>
      </c>
      <c r="D753" s="17">
        <v>0.117216558989073</v>
      </c>
      <c r="E753" s="17">
        <v>0.102682316831485</v>
      </c>
      <c r="F753" s="17"/>
      <c r="G753" s="17">
        <v>0.122085836300153</v>
      </c>
      <c r="H753" s="17">
        <v>0.106572109292006</v>
      </c>
      <c r="I753" s="17">
        <v>8.1221655722549704E-2</v>
      </c>
      <c r="J753" s="17">
        <v>8.72921311702054E-2</v>
      </c>
      <c r="K753" s="17">
        <v>0.118406979924098</v>
      </c>
      <c r="L753" s="17">
        <v>0.13629674333236499</v>
      </c>
      <c r="M753" s="17"/>
      <c r="N753" s="17">
        <v>0.11660529433636101</v>
      </c>
      <c r="O753" s="17">
        <v>0.102681317102605</v>
      </c>
      <c r="P753" s="17">
        <v>0.117123166407158</v>
      </c>
      <c r="Q753" s="17">
        <v>0.101410148328583</v>
      </c>
      <c r="R753" s="17"/>
      <c r="S753" s="17">
        <v>0.124784367111215</v>
      </c>
      <c r="T753" s="17">
        <v>8.9622213712074295E-2</v>
      </c>
      <c r="U753" s="17">
        <v>9.3584580041462598E-2</v>
      </c>
      <c r="V753" s="17">
        <v>7.3728999643953894E-2</v>
      </c>
      <c r="W753" s="17">
        <v>0.12557987632544099</v>
      </c>
      <c r="X753" s="17">
        <v>0.126235653883979</v>
      </c>
      <c r="Y753" s="17">
        <v>0.12384768549147999</v>
      </c>
      <c r="Z753" s="17">
        <v>0.153409914097491</v>
      </c>
      <c r="AA753" s="17">
        <v>0.10899421111084399</v>
      </c>
      <c r="AB753" s="17"/>
      <c r="AC753" s="17">
        <v>0.103899182123273</v>
      </c>
      <c r="AD753" s="17">
        <v>0.122440508138894</v>
      </c>
      <c r="AE753" s="17">
        <v>0.101591181834416</v>
      </c>
      <c r="AF753" s="17"/>
      <c r="AG753" s="17">
        <v>0.107760085440648</v>
      </c>
      <c r="AH753" s="17">
        <v>0.138566136264169</v>
      </c>
      <c r="AI753" s="17">
        <v>0.13159517978336299</v>
      </c>
      <c r="AJ753" s="17">
        <v>9.8621037098134703E-2</v>
      </c>
      <c r="AK753" s="17"/>
      <c r="AL753" s="17">
        <v>9.85236064518039E-2</v>
      </c>
      <c r="AM753" s="17">
        <v>0.111503080012193</v>
      </c>
      <c r="AN753" s="17">
        <v>9.9421398121429597E-2</v>
      </c>
      <c r="AO753" s="17">
        <v>0.140894833974234</v>
      </c>
      <c r="AP753" s="17">
        <v>0.139947968972648</v>
      </c>
      <c r="AQ753" s="17"/>
      <c r="AR753" s="17">
        <v>0.11103370103445501</v>
      </c>
      <c r="AS753" s="17">
        <v>0.113195550145115</v>
      </c>
      <c r="AT753" s="17">
        <v>0.100069368897438</v>
      </c>
      <c r="AU753" s="17">
        <v>0.10396713645040399</v>
      </c>
      <c r="AV753" s="17">
        <v>0.13973563664379199</v>
      </c>
      <c r="AW753" s="17"/>
      <c r="AX753" s="17">
        <v>0.137899091246626</v>
      </c>
      <c r="AY753" s="17">
        <v>0.111691896889488</v>
      </c>
      <c r="AZ753" s="17">
        <v>8.5340359145625197E-2</v>
      </c>
      <c r="BA753" s="17">
        <v>7.3905382441772194E-2</v>
      </c>
      <c r="BB753" s="17">
        <v>0.124371354768454</v>
      </c>
      <c r="BC753" s="17">
        <v>0.116003096706705</v>
      </c>
      <c r="BD753" s="17"/>
      <c r="BE753" s="17">
        <v>0.10317527203044601</v>
      </c>
      <c r="BF753" s="17">
        <v>0.112643384334702</v>
      </c>
      <c r="BG753" s="17">
        <v>0.116474532306012</v>
      </c>
      <c r="BH753" s="17"/>
      <c r="BI753" s="17">
        <v>0.102501572147044</v>
      </c>
      <c r="BJ753" s="17">
        <v>0.111504589559855</v>
      </c>
      <c r="BK753" s="17"/>
      <c r="BL753" s="17">
        <v>0.131410774433767</v>
      </c>
      <c r="BM753" s="17">
        <v>9.7682651571415494E-2</v>
      </c>
      <c r="BN753" s="17">
        <v>0.101322359454903</v>
      </c>
      <c r="BO753" s="17">
        <v>9.6831167311141594E-2</v>
      </c>
      <c r="BP753" s="17">
        <v>9.4719510376865296E-2</v>
      </c>
      <c r="BQ753" s="17"/>
      <c r="BR753" s="17">
        <v>0.103566465749169</v>
      </c>
      <c r="BS753" s="17">
        <v>0.10351650824054701</v>
      </c>
      <c r="BT753" s="17">
        <v>0.17036423513061699</v>
      </c>
      <c r="BU753" s="17">
        <v>0.15164599153700201</v>
      </c>
      <c r="BV753" s="17"/>
      <c r="BW753" s="17">
        <v>0.123471923981294</v>
      </c>
      <c r="BX753" s="17">
        <v>0.105186411830046</v>
      </c>
      <c r="BY753" s="17">
        <v>0.118240303860775</v>
      </c>
      <c r="BZ753" s="17">
        <v>9.4082977622845704E-2</v>
      </c>
      <c r="CA753" s="17">
        <v>0.105828511542173</v>
      </c>
      <c r="CB753" s="17"/>
      <c r="CC753" s="17">
        <v>0.124466927851497</v>
      </c>
      <c r="CD753" s="17">
        <v>8.7727950578672595E-2</v>
      </c>
      <c r="CE753" s="17">
        <v>0.10564862815143999</v>
      </c>
      <c r="CF753" s="17">
        <v>9.3021804283651199E-2</v>
      </c>
      <c r="CG753" s="17">
        <v>0.12764218469872299</v>
      </c>
      <c r="CH753" s="17">
        <v>0.104215580272301</v>
      </c>
      <c r="CI753" s="17">
        <v>0.119698932255157</v>
      </c>
      <c r="CJ753" s="17">
        <v>9.5002580582555493E-2</v>
      </c>
      <c r="CK753" s="17">
        <v>0.12993440737300399</v>
      </c>
      <c r="CL753" s="17">
        <v>0.107275262029446</v>
      </c>
    </row>
    <row r="754" spans="2:90" x14ac:dyDescent="0.25">
      <c r="B754" t="s">
        <v>111</v>
      </c>
      <c r="C754" s="17">
        <v>4.1479470773027501E-2</v>
      </c>
      <c r="D754" s="17">
        <v>4.1527664207346202E-2</v>
      </c>
      <c r="E754" s="17">
        <v>4.0604561494107599E-2</v>
      </c>
      <c r="F754" s="17"/>
      <c r="G754" s="17">
        <v>7.3493296596246496E-2</v>
      </c>
      <c r="H754" s="17">
        <v>5.3903413462300702E-2</v>
      </c>
      <c r="I754" s="17">
        <v>4.6114922658397298E-2</v>
      </c>
      <c r="J754" s="17">
        <v>4.0114677030587499E-2</v>
      </c>
      <c r="K754" s="17">
        <v>3.2670410073872003E-2</v>
      </c>
      <c r="L754" s="17">
        <v>2.1833365886867601E-2</v>
      </c>
      <c r="M754" s="17"/>
      <c r="N754" s="17">
        <v>2.3106758997568901E-2</v>
      </c>
      <c r="O754" s="17">
        <v>4.84637987099144E-2</v>
      </c>
      <c r="P754" s="17">
        <v>2.6405389580154998E-2</v>
      </c>
      <c r="Q754" s="17">
        <v>6.6857055378821806E-2</v>
      </c>
      <c r="R754" s="17"/>
      <c r="S754" s="17">
        <v>4.3512068358287297E-2</v>
      </c>
      <c r="T754" s="17">
        <v>4.49072413442414E-2</v>
      </c>
      <c r="U754" s="17">
        <v>3.70708512198119E-2</v>
      </c>
      <c r="V754" s="17">
        <v>3.8171954084565099E-2</v>
      </c>
      <c r="W754" s="17">
        <v>5.1289103436450101E-2</v>
      </c>
      <c r="X754" s="17">
        <v>4.8890043456569297E-2</v>
      </c>
      <c r="Y754" s="17">
        <v>5.6459004765101198E-2</v>
      </c>
      <c r="Z754" s="17">
        <v>1.9482350176834501E-2</v>
      </c>
      <c r="AA754" s="17">
        <v>2.5385616478338899E-2</v>
      </c>
      <c r="AB754" s="17"/>
      <c r="AC754" s="17">
        <v>3.0822681014555299E-2</v>
      </c>
      <c r="AD754" s="17">
        <v>2.8536609387971101E-2</v>
      </c>
      <c r="AE754" s="17">
        <v>6.8581641458672904E-2</v>
      </c>
      <c r="AF754" s="17"/>
      <c r="AG754" s="17">
        <v>2.9504871564792499E-2</v>
      </c>
      <c r="AH754" s="17">
        <v>2.9768163573065401E-2</v>
      </c>
      <c r="AI754" s="17">
        <v>4.1979785973698301E-2</v>
      </c>
      <c r="AJ754" s="17">
        <v>2.4966363595473998E-2</v>
      </c>
      <c r="AK754" s="17"/>
      <c r="AL754" s="17">
        <v>4.9591926330874503E-2</v>
      </c>
      <c r="AM754" s="17">
        <v>5.3432932401058203E-2</v>
      </c>
      <c r="AN754" s="17">
        <v>3.6389580753456503E-2</v>
      </c>
      <c r="AO754" s="17">
        <v>2.6529249268735702E-2</v>
      </c>
      <c r="AP754" s="17">
        <v>3.3020707750589899E-2</v>
      </c>
      <c r="AQ754" s="17"/>
      <c r="AR754" s="17">
        <v>9.3768504580178699E-2</v>
      </c>
      <c r="AS754" s="17">
        <v>3.3138500710616102E-2</v>
      </c>
      <c r="AT754" s="17">
        <v>2.5925735084859999E-2</v>
      </c>
      <c r="AU754" s="17">
        <v>3.9989753717735999E-2</v>
      </c>
      <c r="AV754" s="17">
        <v>2.663949173026E-2</v>
      </c>
      <c r="AW754" s="17"/>
      <c r="AX754" s="17">
        <v>4.7094067827891002E-2</v>
      </c>
      <c r="AY754" s="17">
        <v>3.4992845590132798E-2</v>
      </c>
      <c r="AZ754" s="17">
        <v>3.9301856298643197E-2</v>
      </c>
      <c r="BA754" s="17">
        <v>3.5392313859808698E-2</v>
      </c>
      <c r="BB754" s="17">
        <v>5.3370545919830599E-2</v>
      </c>
      <c r="BC754" s="17">
        <v>5.4379094140677001E-2</v>
      </c>
      <c r="BD754" s="17"/>
      <c r="BE754" s="17">
        <v>5.0810156158983398E-2</v>
      </c>
      <c r="BF754" s="17">
        <v>3.56366480445603E-2</v>
      </c>
      <c r="BG754" s="17">
        <v>3.21599509051941E-2</v>
      </c>
      <c r="BH754" s="17"/>
      <c r="BI754" s="17">
        <v>4.0177935722673898E-2</v>
      </c>
      <c r="BJ754" s="17">
        <v>4.1809900972713802E-2</v>
      </c>
      <c r="BK754" s="17"/>
      <c r="BL754" s="17">
        <v>2.7101169890986199E-2</v>
      </c>
      <c r="BM754" s="17">
        <v>3.6170225697864503E-2</v>
      </c>
      <c r="BN754" s="17">
        <v>5.9191984361566703E-2</v>
      </c>
      <c r="BO754" s="17">
        <v>6.5863587812869107E-2</v>
      </c>
      <c r="BP754" s="17">
        <v>4.7757438953584502E-2</v>
      </c>
      <c r="BQ754" s="17"/>
      <c r="BR754" s="17">
        <v>4.0659884579511002E-2</v>
      </c>
      <c r="BS754" s="17">
        <v>5.1017994610495498E-2</v>
      </c>
      <c r="BT754" s="17">
        <v>4.2194942692661802E-2</v>
      </c>
      <c r="BU754" s="17">
        <v>3.4944937753677498E-2</v>
      </c>
      <c r="BV754" s="17"/>
      <c r="BW754" s="17">
        <v>4.5649513800945903E-2</v>
      </c>
      <c r="BX754" s="17">
        <v>2.9210826660901301E-2</v>
      </c>
      <c r="BY754" s="17">
        <v>3.7376772218700498E-2</v>
      </c>
      <c r="BZ754" s="17">
        <v>3.6002399073709002E-2</v>
      </c>
      <c r="CA754" s="17">
        <v>5.4094288867786201E-2</v>
      </c>
      <c r="CB754" s="17"/>
      <c r="CC754" s="17">
        <v>4.5121348347220397E-2</v>
      </c>
      <c r="CD754" s="17">
        <v>5.6592471107001198E-2</v>
      </c>
      <c r="CE754" s="17">
        <v>2.3856098693611199E-2</v>
      </c>
      <c r="CF754" s="17">
        <v>4.3642020748131199E-2</v>
      </c>
      <c r="CG754" s="17">
        <v>6.4062662640488099E-2</v>
      </c>
      <c r="CH754" s="17">
        <v>4.40736625297505E-2</v>
      </c>
      <c r="CI754" s="17">
        <v>2.7190051770226799E-2</v>
      </c>
      <c r="CJ754" s="17">
        <v>2.05107009467838E-2</v>
      </c>
      <c r="CK754" s="17">
        <v>2.55446291527366E-2</v>
      </c>
      <c r="CL754" s="17">
        <v>4.9321389568796101E-2</v>
      </c>
    </row>
    <row r="755" spans="2:90" x14ac:dyDescent="0.25"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</row>
    <row r="756" spans="2:90" x14ac:dyDescent="0.25">
      <c r="B756" s="6" t="s">
        <v>410</v>
      </c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</row>
    <row r="757" spans="2:90" x14ac:dyDescent="0.25">
      <c r="B757" s="24" t="s">
        <v>113</v>
      </c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</row>
    <row r="758" spans="2:90" x14ac:dyDescent="0.25">
      <c r="B758" t="s">
        <v>406</v>
      </c>
      <c r="C758" s="17">
        <v>0.13429571720758801</v>
      </c>
      <c r="D758" s="17">
        <v>0.117556401346878</v>
      </c>
      <c r="E758" s="17">
        <v>0.149936993131078</v>
      </c>
      <c r="F758" s="17"/>
      <c r="G758" s="17">
        <v>9.5299893268351102E-2</v>
      </c>
      <c r="H758" s="17">
        <v>0.103479859614564</v>
      </c>
      <c r="I758" s="17">
        <v>0.116230151426819</v>
      </c>
      <c r="J758" s="17">
        <v>0.15170000718401699</v>
      </c>
      <c r="K758" s="17">
        <v>0.14590661888900999</v>
      </c>
      <c r="L758" s="17">
        <v>0.16645547689429599</v>
      </c>
      <c r="M758" s="17"/>
      <c r="N758" s="17">
        <v>0.110991083055014</v>
      </c>
      <c r="O758" s="17">
        <v>0.12953432858668201</v>
      </c>
      <c r="P758" s="17">
        <v>0.154486898477145</v>
      </c>
      <c r="Q758" s="17">
        <v>0.147033367675379</v>
      </c>
      <c r="R758" s="17"/>
      <c r="S758" s="17">
        <v>8.9374308624599705E-2</v>
      </c>
      <c r="T758" s="17">
        <v>0.121001262627632</v>
      </c>
      <c r="U758" s="17">
        <v>0.13973571234885801</v>
      </c>
      <c r="V758" s="17">
        <v>0.15315724950533099</v>
      </c>
      <c r="W758" s="17">
        <v>0.16128105711652799</v>
      </c>
      <c r="X758" s="17">
        <v>0.16067207211383899</v>
      </c>
      <c r="Y758" s="17">
        <v>0.12566702993269799</v>
      </c>
      <c r="Z758" s="17">
        <v>0.131014628992423</v>
      </c>
      <c r="AA758" s="17">
        <v>0.153319996341787</v>
      </c>
      <c r="AB758" s="17"/>
      <c r="AC758" s="17">
        <v>0.17047627453734099</v>
      </c>
      <c r="AD758" s="17">
        <v>0.103738652933466</v>
      </c>
      <c r="AE758" s="17">
        <v>0.12236639369960101</v>
      </c>
      <c r="AF758" s="17"/>
      <c r="AG758" s="17">
        <v>0.107413498656083</v>
      </c>
      <c r="AH758" s="17">
        <v>7.7503183563418704E-2</v>
      </c>
      <c r="AI758" s="17">
        <v>0.13389204439080399</v>
      </c>
      <c r="AJ758" s="17">
        <v>0.21709217324880201</v>
      </c>
      <c r="AK758" s="17"/>
      <c r="AL758" s="17">
        <v>0.14948815758432199</v>
      </c>
      <c r="AM758" s="17">
        <v>0.161573135508914</v>
      </c>
      <c r="AN758" s="17">
        <v>0.103316772671507</v>
      </c>
      <c r="AO758" s="17">
        <v>0.12538955504602201</v>
      </c>
      <c r="AP758" s="17">
        <v>6.8627432031734506E-2</v>
      </c>
      <c r="AQ758" s="17"/>
      <c r="AR758" s="17">
        <v>0.14879604030822199</v>
      </c>
      <c r="AS758" s="17">
        <v>0.14111357320423301</v>
      </c>
      <c r="AT758" s="17">
        <v>0.14552895495235799</v>
      </c>
      <c r="AU758" s="17">
        <v>0.121048387107656</v>
      </c>
      <c r="AV758" s="17">
        <v>6.6763690681497304E-2</v>
      </c>
      <c r="AW758" s="17"/>
      <c r="AX758" s="17">
        <v>7.2327578841126394E-2</v>
      </c>
      <c r="AY758" s="17">
        <v>0.118921433251202</v>
      </c>
      <c r="AZ758" s="17">
        <v>0.14795416183268401</v>
      </c>
      <c r="BA758" s="17">
        <v>0.18239161252979499</v>
      </c>
      <c r="BB758" s="17">
        <v>0.16552164822651599</v>
      </c>
      <c r="BC758" s="17">
        <v>0.22632642762189301</v>
      </c>
      <c r="BD758" s="17"/>
      <c r="BE758" s="17">
        <v>0.12127673340875</v>
      </c>
      <c r="BF758" s="17">
        <v>0.107673710495262</v>
      </c>
      <c r="BG758" s="17">
        <v>0.17450639823578701</v>
      </c>
      <c r="BH758" s="17"/>
      <c r="BI758" s="17">
        <v>0.195122325536769</v>
      </c>
      <c r="BJ758" s="17">
        <v>0.11885322233894</v>
      </c>
      <c r="BK758" s="17"/>
      <c r="BL758" s="17">
        <v>0.13374675718807899</v>
      </c>
      <c r="BM758" s="17">
        <v>0.11998975991109399</v>
      </c>
      <c r="BN758" s="17">
        <v>0.119379577308412</v>
      </c>
      <c r="BO758" s="17">
        <v>0.15483234079316799</v>
      </c>
      <c r="BP758" s="17">
        <v>0.14531946855490599</v>
      </c>
      <c r="BQ758" s="17"/>
      <c r="BR758" s="17">
        <v>0.14473621182372301</v>
      </c>
      <c r="BS758" s="17">
        <v>0.114057903536337</v>
      </c>
      <c r="BT758" s="17">
        <v>4.27663474862819E-2</v>
      </c>
      <c r="BU758" s="17">
        <v>8.9810892516074395E-2</v>
      </c>
      <c r="BV758" s="17"/>
      <c r="BW758" s="17">
        <v>0.10957303984666</v>
      </c>
      <c r="BX758" s="17">
        <v>0.114230365488799</v>
      </c>
      <c r="BY758" s="17">
        <v>0.149875843590907</v>
      </c>
      <c r="BZ758" s="17">
        <v>0.159603883735117</v>
      </c>
      <c r="CA758" s="17">
        <v>0.14518613133262401</v>
      </c>
      <c r="CB758" s="17"/>
      <c r="CC758" s="17">
        <v>0.12623846051583501</v>
      </c>
      <c r="CD758" s="17">
        <v>0.12932866273640201</v>
      </c>
      <c r="CE758" s="17">
        <v>0.134135157923195</v>
      </c>
      <c r="CF758" s="17">
        <v>0.15469280096517499</v>
      </c>
      <c r="CG758" s="17">
        <v>0.11153248317705999</v>
      </c>
      <c r="CH758" s="17">
        <v>0.14133415353053699</v>
      </c>
      <c r="CI758" s="17">
        <v>0.143480972195002</v>
      </c>
      <c r="CJ758" s="17">
        <v>0.13765500082359</v>
      </c>
      <c r="CK758" s="17">
        <v>0.15090412531439501</v>
      </c>
      <c r="CL758" s="17">
        <v>0.124499495947447</v>
      </c>
    </row>
    <row r="759" spans="2:90" x14ac:dyDescent="0.25">
      <c r="B759" t="s">
        <v>269</v>
      </c>
      <c r="C759" s="17">
        <v>0.151800428493989</v>
      </c>
      <c r="D759" s="17">
        <v>0.141983396901951</v>
      </c>
      <c r="E759" s="17">
        <v>0.161222385105287</v>
      </c>
      <c r="F759" s="17"/>
      <c r="G759" s="17">
        <v>0.14397047153041101</v>
      </c>
      <c r="H759" s="17">
        <v>0.120114030637012</v>
      </c>
      <c r="I759" s="17">
        <v>0.13557075312032399</v>
      </c>
      <c r="J759" s="17">
        <v>0.17731002099611801</v>
      </c>
      <c r="K759" s="17">
        <v>0.161859551790767</v>
      </c>
      <c r="L759" s="17">
        <v>0.16462595917081399</v>
      </c>
      <c r="M759" s="17"/>
      <c r="N759" s="17">
        <v>0.14313015142372101</v>
      </c>
      <c r="O759" s="17">
        <v>0.14980078867466001</v>
      </c>
      <c r="P759" s="17">
        <v>0.16148131668200899</v>
      </c>
      <c r="Q759" s="17">
        <v>0.154300509114707</v>
      </c>
      <c r="R759" s="17"/>
      <c r="S759" s="17">
        <v>0.15034600749399599</v>
      </c>
      <c r="T759" s="17">
        <v>0.15411650595571599</v>
      </c>
      <c r="U759" s="17">
        <v>0.15958289211153201</v>
      </c>
      <c r="V759" s="17">
        <v>0.14774112684646701</v>
      </c>
      <c r="W759" s="17">
        <v>0.150351673873137</v>
      </c>
      <c r="X759" s="17">
        <v>0.17290368030064099</v>
      </c>
      <c r="Y759" s="17">
        <v>0.124620477621189</v>
      </c>
      <c r="Z759" s="17">
        <v>0.15801661051621099</v>
      </c>
      <c r="AA759" s="17">
        <v>0.15011427662739599</v>
      </c>
      <c r="AB759" s="17"/>
      <c r="AC759" s="17">
        <v>0.15906549682006699</v>
      </c>
      <c r="AD759" s="17">
        <v>0.15854654476205199</v>
      </c>
      <c r="AE759" s="17">
        <v>0.118242220769652</v>
      </c>
      <c r="AF759" s="17"/>
      <c r="AG759" s="17">
        <v>0.14091161411990499</v>
      </c>
      <c r="AH759" s="17">
        <v>0.120982956602705</v>
      </c>
      <c r="AI759" s="17">
        <v>0.17187506640813199</v>
      </c>
      <c r="AJ759" s="17">
        <v>0.17792014536706999</v>
      </c>
      <c r="AK759" s="17"/>
      <c r="AL759" s="17">
        <v>0.15594925883262301</v>
      </c>
      <c r="AM759" s="17">
        <v>0.14684239235697899</v>
      </c>
      <c r="AN759" s="17">
        <v>0.15210252212276101</v>
      </c>
      <c r="AO759" s="17">
        <v>0.13707104622685601</v>
      </c>
      <c r="AP759" s="17">
        <v>0.12565122759275399</v>
      </c>
      <c r="AQ759" s="17"/>
      <c r="AR759" s="17">
        <v>0.124556135141643</v>
      </c>
      <c r="AS759" s="17">
        <v>0.162111274139356</v>
      </c>
      <c r="AT759" s="17">
        <v>0.16811087317942</v>
      </c>
      <c r="AU759" s="17">
        <v>0.15179828634574799</v>
      </c>
      <c r="AV759" s="17">
        <v>0.119111750197894</v>
      </c>
      <c r="AW759" s="17"/>
      <c r="AX759" s="17">
        <v>0.12638244188683401</v>
      </c>
      <c r="AY759" s="17">
        <v>0.165155419818346</v>
      </c>
      <c r="AZ759" s="17">
        <v>0.15549875098520399</v>
      </c>
      <c r="BA759" s="17">
        <v>0.16084799488794499</v>
      </c>
      <c r="BB759" s="17">
        <v>0.160117039160587</v>
      </c>
      <c r="BC759" s="17">
        <v>0.13282825128292999</v>
      </c>
      <c r="BD759" s="17"/>
      <c r="BE759" s="17">
        <v>0.15861431629574099</v>
      </c>
      <c r="BF759" s="17">
        <v>0.139205744328776</v>
      </c>
      <c r="BG759" s="17">
        <v>0.15645479666287401</v>
      </c>
      <c r="BH759" s="17"/>
      <c r="BI759" s="17">
        <v>0.16956171196276901</v>
      </c>
      <c r="BJ759" s="17">
        <v>0.147291241867259</v>
      </c>
      <c r="BK759" s="17"/>
      <c r="BL759" s="17">
        <v>0.15889110648826801</v>
      </c>
      <c r="BM759" s="17">
        <v>0.163500090486075</v>
      </c>
      <c r="BN759" s="17">
        <v>0.18671134079122001</v>
      </c>
      <c r="BO759" s="17">
        <v>0.117371020933783</v>
      </c>
      <c r="BP759" s="17">
        <v>0.122186990607107</v>
      </c>
      <c r="BQ759" s="17"/>
      <c r="BR759" s="17">
        <v>0.156266417845596</v>
      </c>
      <c r="BS759" s="17">
        <v>0.164210021700194</v>
      </c>
      <c r="BT759" s="17">
        <v>6.4685140650596398E-2</v>
      </c>
      <c r="BU759" s="17">
        <v>0.14214004212964901</v>
      </c>
      <c r="BV759" s="17"/>
      <c r="BW759" s="17">
        <v>0.13416931810205801</v>
      </c>
      <c r="BX759" s="17">
        <v>0.138715732717096</v>
      </c>
      <c r="BY759" s="17">
        <v>0.153543242859496</v>
      </c>
      <c r="BZ759" s="17">
        <v>0.168109869830397</v>
      </c>
      <c r="CA759" s="17">
        <v>0.16547584135403701</v>
      </c>
      <c r="CB759" s="17"/>
      <c r="CC759" s="17">
        <v>0.15451656685257101</v>
      </c>
      <c r="CD759" s="17">
        <v>0.18835765881007499</v>
      </c>
      <c r="CE759" s="17">
        <v>0.15719159340196101</v>
      </c>
      <c r="CF759" s="17">
        <v>0.140169165949594</v>
      </c>
      <c r="CG759" s="17">
        <v>0.14180151473559199</v>
      </c>
      <c r="CH759" s="17">
        <v>0.188153186015245</v>
      </c>
      <c r="CI759" s="17">
        <v>0.136988804192782</v>
      </c>
      <c r="CJ759" s="17">
        <v>0.141541692216163</v>
      </c>
      <c r="CK759" s="17">
        <v>0.118861256099036</v>
      </c>
      <c r="CL759" s="17">
        <v>0.145740170883806</v>
      </c>
    </row>
    <row r="760" spans="2:90" x14ac:dyDescent="0.25">
      <c r="B760" t="s">
        <v>270</v>
      </c>
      <c r="C760" s="17">
        <v>0.29624338151933999</v>
      </c>
      <c r="D760" s="17">
        <v>0.312190740233667</v>
      </c>
      <c r="E760" s="17">
        <v>0.28218141348133102</v>
      </c>
      <c r="F760" s="17"/>
      <c r="G760" s="17">
        <v>0.26280267169420901</v>
      </c>
      <c r="H760" s="17">
        <v>0.32932125794167599</v>
      </c>
      <c r="I760" s="17">
        <v>0.35372914082941997</v>
      </c>
      <c r="J760" s="17">
        <v>0.286242319298392</v>
      </c>
      <c r="K760" s="17">
        <v>0.26170075080377098</v>
      </c>
      <c r="L760" s="17">
        <v>0.277669686845745</v>
      </c>
      <c r="M760" s="17"/>
      <c r="N760" s="17">
        <v>0.31215196563829101</v>
      </c>
      <c r="O760" s="17">
        <v>0.29467920985894303</v>
      </c>
      <c r="P760" s="17">
        <v>0.26516124113828998</v>
      </c>
      <c r="Q760" s="17">
        <v>0.308087620038618</v>
      </c>
      <c r="R760" s="17"/>
      <c r="S760" s="17">
        <v>0.31539160675692401</v>
      </c>
      <c r="T760" s="17">
        <v>0.30917728672143302</v>
      </c>
      <c r="U760" s="17">
        <v>0.29360039145704803</v>
      </c>
      <c r="V760" s="17">
        <v>0.26969195457923401</v>
      </c>
      <c r="W760" s="17">
        <v>0.30390942190901099</v>
      </c>
      <c r="X760" s="17">
        <v>0.238090612802417</v>
      </c>
      <c r="Y760" s="17">
        <v>0.30909632298293299</v>
      </c>
      <c r="Z760" s="17">
        <v>0.26948789196804201</v>
      </c>
      <c r="AA760" s="17">
        <v>0.32351201361066001</v>
      </c>
      <c r="AB760" s="17"/>
      <c r="AC760" s="17">
        <v>0.28332168651480799</v>
      </c>
      <c r="AD760" s="17">
        <v>0.30259539040165301</v>
      </c>
      <c r="AE760" s="17">
        <v>0.328996637728451</v>
      </c>
      <c r="AF760" s="17"/>
      <c r="AG760" s="17">
        <v>0.28450726245659902</v>
      </c>
      <c r="AH760" s="17">
        <v>0.330742844365427</v>
      </c>
      <c r="AI760" s="17">
        <v>0.28940142684158698</v>
      </c>
      <c r="AJ760" s="17">
        <v>0.273307467836159</v>
      </c>
      <c r="AK760" s="17"/>
      <c r="AL760" s="17">
        <v>0.286145796055712</v>
      </c>
      <c r="AM760" s="17">
        <v>0.274146485981068</v>
      </c>
      <c r="AN760" s="17">
        <v>0.32205417053131402</v>
      </c>
      <c r="AO760" s="17">
        <v>0.33288742881261302</v>
      </c>
      <c r="AP760" s="17">
        <v>0.30235426427803302</v>
      </c>
      <c r="AQ760" s="17"/>
      <c r="AR760" s="17">
        <v>0.27696005381190297</v>
      </c>
      <c r="AS760" s="17">
        <v>0.29747466360267</v>
      </c>
      <c r="AT760" s="17">
        <v>0.29164120180678099</v>
      </c>
      <c r="AU760" s="17">
        <v>0.32195393612597201</v>
      </c>
      <c r="AV760" s="17">
        <v>0.31511723404893899</v>
      </c>
      <c r="AW760" s="17"/>
      <c r="AX760" s="17">
        <v>0.32074122295207602</v>
      </c>
      <c r="AY760" s="17">
        <v>0.30018068458487301</v>
      </c>
      <c r="AZ760" s="17">
        <v>0.30667596237154698</v>
      </c>
      <c r="BA760" s="17">
        <v>0.26556613185406802</v>
      </c>
      <c r="BB760" s="17">
        <v>0.262237459300311</v>
      </c>
      <c r="BC760" s="17">
        <v>0.31950606734601</v>
      </c>
      <c r="BD760" s="17"/>
      <c r="BE760" s="17">
        <v>0.294591933578778</v>
      </c>
      <c r="BF760" s="17">
        <v>0.32378632211631903</v>
      </c>
      <c r="BG760" s="17">
        <v>0.27327786422092298</v>
      </c>
      <c r="BH760" s="17"/>
      <c r="BI760" s="17">
        <v>0.25409035694610299</v>
      </c>
      <c r="BJ760" s="17">
        <v>0.306945077430897</v>
      </c>
      <c r="BK760" s="17"/>
      <c r="BL760" s="17">
        <v>0.27828735565212598</v>
      </c>
      <c r="BM760" s="17">
        <v>0.31534174816823202</v>
      </c>
      <c r="BN760" s="17">
        <v>0.29935164678662601</v>
      </c>
      <c r="BO760" s="17">
        <v>0.28390546545379702</v>
      </c>
      <c r="BP760" s="17">
        <v>0.314392343871845</v>
      </c>
      <c r="BQ760" s="17"/>
      <c r="BR760" s="17">
        <v>0.29628612094218598</v>
      </c>
      <c r="BS760" s="17">
        <v>0.257432787247041</v>
      </c>
      <c r="BT760" s="17">
        <v>0.36850390696243002</v>
      </c>
      <c r="BU760" s="17">
        <v>0.26137422378473502</v>
      </c>
      <c r="BV760" s="17"/>
      <c r="BW760" s="17">
        <v>0.301924644950326</v>
      </c>
      <c r="BX760" s="17">
        <v>0.31257104963952598</v>
      </c>
      <c r="BY760" s="17">
        <v>0.27719751890649802</v>
      </c>
      <c r="BZ760" s="17">
        <v>0.28932661872986798</v>
      </c>
      <c r="CA760" s="17">
        <v>0.29668351597525</v>
      </c>
      <c r="CB760" s="17"/>
      <c r="CC760" s="17">
        <v>0.32256681241266699</v>
      </c>
      <c r="CD760" s="17">
        <v>0.29750408193873201</v>
      </c>
      <c r="CE760" s="17">
        <v>0.28849460772142999</v>
      </c>
      <c r="CF760" s="17">
        <v>0.297045205465438</v>
      </c>
      <c r="CG760" s="17">
        <v>0.29284443133355598</v>
      </c>
      <c r="CH760" s="17">
        <v>0.29223472362441599</v>
      </c>
      <c r="CI760" s="17">
        <v>0.27604305645046501</v>
      </c>
      <c r="CJ760" s="17">
        <v>0.29726554842294201</v>
      </c>
      <c r="CK760" s="17">
        <v>0.300890902511179</v>
      </c>
      <c r="CL760" s="17">
        <v>0.29731665557380199</v>
      </c>
    </row>
    <row r="761" spans="2:90" x14ac:dyDescent="0.25">
      <c r="B761" t="s">
        <v>271</v>
      </c>
      <c r="C761" s="17">
        <v>0.21411060741004101</v>
      </c>
      <c r="D761" s="17">
        <v>0.226040992893215</v>
      </c>
      <c r="E761" s="17">
        <v>0.202825017945681</v>
      </c>
      <c r="F761" s="17"/>
      <c r="G761" s="17">
        <v>0.24633912818714901</v>
      </c>
      <c r="H761" s="17">
        <v>0.22093460328519199</v>
      </c>
      <c r="I761" s="17">
        <v>0.211173337668497</v>
      </c>
      <c r="J761" s="17">
        <v>0.204179114352463</v>
      </c>
      <c r="K761" s="17">
        <v>0.23773712268477501</v>
      </c>
      <c r="L761" s="17">
        <v>0.187811541665936</v>
      </c>
      <c r="M761" s="17"/>
      <c r="N761" s="17">
        <v>0.23345628012029401</v>
      </c>
      <c r="O761" s="17">
        <v>0.217690180638278</v>
      </c>
      <c r="P761" s="17">
        <v>0.21248163698424699</v>
      </c>
      <c r="Q761" s="17">
        <v>0.18990811942439301</v>
      </c>
      <c r="R761" s="17"/>
      <c r="S761" s="17">
        <v>0.24776563550271499</v>
      </c>
      <c r="T761" s="17">
        <v>0.217190176467878</v>
      </c>
      <c r="U761" s="17">
        <v>0.21559815561978901</v>
      </c>
      <c r="V761" s="17">
        <v>0.21877190773917701</v>
      </c>
      <c r="W761" s="17">
        <v>0.178774773537799</v>
      </c>
      <c r="X761" s="17">
        <v>0.20281589842720801</v>
      </c>
      <c r="Y761" s="17">
        <v>0.21007627445871699</v>
      </c>
      <c r="Z761" s="17">
        <v>0.20602089956004299</v>
      </c>
      <c r="AA761" s="17">
        <v>0.20320770969468899</v>
      </c>
      <c r="AB761" s="17"/>
      <c r="AC761" s="17">
        <v>0.202785532660998</v>
      </c>
      <c r="AD761" s="17">
        <v>0.23943468178680799</v>
      </c>
      <c r="AE761" s="17">
        <v>0.164608211994245</v>
      </c>
      <c r="AF761" s="17"/>
      <c r="AG761" s="17">
        <v>0.26876825975837998</v>
      </c>
      <c r="AH761" s="17">
        <v>0.259115130723651</v>
      </c>
      <c r="AI761" s="17">
        <v>0.19243329447974999</v>
      </c>
      <c r="AJ761" s="17">
        <v>0.173485848048926</v>
      </c>
      <c r="AK761" s="17"/>
      <c r="AL761" s="17">
        <v>0.22181132323240599</v>
      </c>
      <c r="AM761" s="17">
        <v>0.19435993732217299</v>
      </c>
      <c r="AN761" s="17">
        <v>0.217533213152411</v>
      </c>
      <c r="AO761" s="17">
        <v>0.217832588237997</v>
      </c>
      <c r="AP761" s="17">
        <v>0.24752071729378899</v>
      </c>
      <c r="AQ761" s="17"/>
      <c r="AR761" s="17">
        <v>0.188375598665493</v>
      </c>
      <c r="AS761" s="17">
        <v>0.20440779474460799</v>
      </c>
      <c r="AT761" s="17">
        <v>0.20922776647623501</v>
      </c>
      <c r="AU761" s="17">
        <v>0.22301991436948601</v>
      </c>
      <c r="AV761" s="17">
        <v>0.28460315123121199</v>
      </c>
      <c r="AW761" s="17"/>
      <c r="AX761" s="17">
        <v>0.25362949816284502</v>
      </c>
      <c r="AY761" s="17">
        <v>0.21854123713788701</v>
      </c>
      <c r="AZ761" s="17">
        <v>0.22075987448599901</v>
      </c>
      <c r="BA761" s="17">
        <v>0.195798491619642</v>
      </c>
      <c r="BB761" s="17">
        <v>0.16852266853561501</v>
      </c>
      <c r="BC761" s="17">
        <v>0.157839833543091</v>
      </c>
      <c r="BD761" s="17"/>
      <c r="BE761" s="17">
        <v>0.19950991968961901</v>
      </c>
      <c r="BF761" s="17">
        <v>0.240763217388544</v>
      </c>
      <c r="BG761" s="17">
        <v>0.20993227655524899</v>
      </c>
      <c r="BH761" s="17"/>
      <c r="BI761" s="17">
        <v>0.19493255403155299</v>
      </c>
      <c r="BJ761" s="17">
        <v>0.21897947975099499</v>
      </c>
      <c r="BK761" s="17"/>
      <c r="BL761" s="17">
        <v>0.231651875391648</v>
      </c>
      <c r="BM761" s="17">
        <v>0.22877384179888399</v>
      </c>
      <c r="BN761" s="17">
        <v>0.18605823562676099</v>
      </c>
      <c r="BO761" s="17">
        <v>0.232042683996696</v>
      </c>
      <c r="BP761" s="17">
        <v>0.17697160322829</v>
      </c>
      <c r="BQ761" s="17"/>
      <c r="BR761" s="17">
        <v>0.20908703489240801</v>
      </c>
      <c r="BS761" s="17">
        <v>0.23234073741210601</v>
      </c>
      <c r="BT761" s="17">
        <v>0.28173510840847399</v>
      </c>
      <c r="BU761" s="17">
        <v>0.219563065160261</v>
      </c>
      <c r="BV761" s="17"/>
      <c r="BW761" s="17">
        <v>0.22827734199705299</v>
      </c>
      <c r="BX761" s="17">
        <v>0.234234362578358</v>
      </c>
      <c r="BY761" s="17">
        <v>0.221492818074074</v>
      </c>
      <c r="BZ761" s="17">
        <v>0.20328048242702601</v>
      </c>
      <c r="CA761" s="17">
        <v>0.19434781700968401</v>
      </c>
      <c r="CB761" s="17"/>
      <c r="CC761" s="17">
        <v>0.20355012591982499</v>
      </c>
      <c r="CD761" s="17">
        <v>0.18924809364404099</v>
      </c>
      <c r="CE761" s="17">
        <v>0.238081806842073</v>
      </c>
      <c r="CF761" s="17">
        <v>0.223030483321246</v>
      </c>
      <c r="CG761" s="17">
        <v>0.246192654756025</v>
      </c>
      <c r="CH761" s="17">
        <v>0.18685851935277101</v>
      </c>
      <c r="CI761" s="17">
        <v>0.24469491157873599</v>
      </c>
      <c r="CJ761" s="17">
        <v>0.197842606963712</v>
      </c>
      <c r="CK761" s="17">
        <v>0.23200976010319699</v>
      </c>
      <c r="CL761" s="17">
        <v>0.19933918539758499</v>
      </c>
    </row>
    <row r="762" spans="2:90" x14ac:dyDescent="0.25">
      <c r="B762" t="s">
        <v>407</v>
      </c>
      <c r="C762" s="17">
        <v>7.9943285826091504E-2</v>
      </c>
      <c r="D762" s="17">
        <v>9.4757907798866295E-2</v>
      </c>
      <c r="E762" s="17">
        <v>6.5439805300055304E-2</v>
      </c>
      <c r="F762" s="17"/>
      <c r="G762" s="17">
        <v>0.12567195321130201</v>
      </c>
      <c r="H762" s="17">
        <v>0.101980349881268</v>
      </c>
      <c r="I762" s="17">
        <v>5.3538465513222902E-2</v>
      </c>
      <c r="J762" s="17">
        <v>5.3049619167810202E-2</v>
      </c>
      <c r="K762" s="17">
        <v>7.1577115437435598E-2</v>
      </c>
      <c r="L762" s="17">
        <v>8.6735886863047298E-2</v>
      </c>
      <c r="M762" s="17"/>
      <c r="N762" s="17">
        <v>9.1542121766152895E-2</v>
      </c>
      <c r="O762" s="17">
        <v>7.3928349043363803E-2</v>
      </c>
      <c r="P762" s="17">
        <v>8.6815476057483104E-2</v>
      </c>
      <c r="Q762" s="17">
        <v>6.67913349157018E-2</v>
      </c>
      <c r="R762" s="17"/>
      <c r="S762" s="17">
        <v>0.103169461710708</v>
      </c>
      <c r="T762" s="17">
        <v>6.2725697759992302E-2</v>
      </c>
      <c r="U762" s="17">
        <v>7.4463677877821002E-2</v>
      </c>
      <c r="V762" s="17">
        <v>8.8713610493179301E-2</v>
      </c>
      <c r="W762" s="17">
        <v>5.9365677601546103E-2</v>
      </c>
      <c r="X762" s="17">
        <v>9.6972423158312795E-2</v>
      </c>
      <c r="Y762" s="17">
        <v>7.7626129787175993E-2</v>
      </c>
      <c r="Z762" s="17">
        <v>0.112940245337409</v>
      </c>
      <c r="AA762" s="17">
        <v>5.9916319426610201E-2</v>
      </c>
      <c r="AB762" s="17"/>
      <c r="AC762" s="17">
        <v>8.06669779170789E-2</v>
      </c>
      <c r="AD762" s="17">
        <v>8.9776191642184394E-2</v>
      </c>
      <c r="AE762" s="17">
        <v>7.3679642264381895E-2</v>
      </c>
      <c r="AF762" s="17"/>
      <c r="AG762" s="17">
        <v>7.9518987459445106E-2</v>
      </c>
      <c r="AH762" s="17">
        <v>0.121920049165887</v>
      </c>
      <c r="AI762" s="17">
        <v>8.7515932122932794E-2</v>
      </c>
      <c r="AJ762" s="17">
        <v>6.9534057730220103E-2</v>
      </c>
      <c r="AK762" s="17"/>
      <c r="AL762" s="17">
        <v>5.7149078472398099E-2</v>
      </c>
      <c r="AM762" s="17">
        <v>9.4034822269559198E-2</v>
      </c>
      <c r="AN762" s="17">
        <v>7.4779970717692906E-2</v>
      </c>
      <c r="AO762" s="17">
        <v>0.102632894688183</v>
      </c>
      <c r="AP762" s="17">
        <v>0.109207603472881</v>
      </c>
      <c r="AQ762" s="17"/>
      <c r="AR762" s="17">
        <v>9.4715283533741507E-2</v>
      </c>
      <c r="AS762" s="17">
        <v>8.7131631237580498E-2</v>
      </c>
      <c r="AT762" s="17">
        <v>7.4232870491980907E-2</v>
      </c>
      <c r="AU762" s="17">
        <v>6.0498736715841002E-2</v>
      </c>
      <c r="AV762" s="17">
        <v>0.108336126849058</v>
      </c>
      <c r="AW762" s="17"/>
      <c r="AX762" s="17">
        <v>0.117425007566607</v>
      </c>
      <c r="AY762" s="17">
        <v>7.5476230389283597E-2</v>
      </c>
      <c r="AZ762" s="17">
        <v>8.29443594188327E-2</v>
      </c>
      <c r="BA762" s="17">
        <v>5.6469478550053902E-2</v>
      </c>
      <c r="BB762" s="17">
        <v>5.66539728980913E-2</v>
      </c>
      <c r="BC762" s="17">
        <v>6.3438892840037397E-2</v>
      </c>
      <c r="BD762" s="17"/>
      <c r="BE762" s="17">
        <v>8.0898763052978606E-2</v>
      </c>
      <c r="BF762" s="17">
        <v>8.6665149319975196E-2</v>
      </c>
      <c r="BG762" s="17">
        <v>7.1463944491510806E-2</v>
      </c>
      <c r="BH762" s="17"/>
      <c r="BI762" s="17">
        <v>7.1864010833942504E-2</v>
      </c>
      <c r="BJ762" s="17">
        <v>8.1994430317552602E-2</v>
      </c>
      <c r="BK762" s="17"/>
      <c r="BL762" s="17">
        <v>8.8354789574724799E-2</v>
      </c>
      <c r="BM762" s="17">
        <v>6.4026762969288303E-2</v>
      </c>
      <c r="BN762" s="17">
        <v>9.6610011670569304E-2</v>
      </c>
      <c r="BO762" s="17">
        <v>6.1233357289833201E-2</v>
      </c>
      <c r="BP762" s="17">
        <v>8.5654972444498698E-2</v>
      </c>
      <c r="BQ762" s="17"/>
      <c r="BR762" s="17">
        <v>7.2173710657496698E-2</v>
      </c>
      <c r="BS762" s="17">
        <v>9.2288796958735805E-2</v>
      </c>
      <c r="BT762" s="17">
        <v>0.115765204294927</v>
      </c>
      <c r="BU762" s="17">
        <v>0.16782727632335401</v>
      </c>
      <c r="BV762" s="17"/>
      <c r="BW762" s="17">
        <v>9.5723408042091104E-2</v>
      </c>
      <c r="BX762" s="17">
        <v>8.4984767359926494E-2</v>
      </c>
      <c r="BY762" s="17">
        <v>7.4841065529673803E-2</v>
      </c>
      <c r="BZ762" s="17">
        <v>5.6310059909359597E-2</v>
      </c>
      <c r="CA762" s="17">
        <v>8.1566996078915294E-2</v>
      </c>
      <c r="CB762" s="17"/>
      <c r="CC762" s="17">
        <v>8.7087414230729798E-2</v>
      </c>
      <c r="CD762" s="17">
        <v>7.42017286061845E-2</v>
      </c>
      <c r="CE762" s="17">
        <v>7.62784627688428E-2</v>
      </c>
      <c r="CF762" s="17">
        <v>6.7982944769292106E-2</v>
      </c>
      <c r="CG762" s="17">
        <v>9.8097231327370804E-2</v>
      </c>
      <c r="CH762" s="17">
        <v>6.2011711666490901E-2</v>
      </c>
      <c r="CI762" s="17">
        <v>8.7505053366605204E-2</v>
      </c>
      <c r="CJ762" s="17">
        <v>8.25198043774545E-2</v>
      </c>
      <c r="CK762" s="17">
        <v>7.9161589590437106E-2</v>
      </c>
      <c r="CL762" s="17">
        <v>7.4475330598771594E-2</v>
      </c>
    </row>
    <row r="763" spans="2:90" x14ac:dyDescent="0.25">
      <c r="B763" t="s">
        <v>111</v>
      </c>
      <c r="C763" s="17">
        <v>0.12360657954295</v>
      </c>
      <c r="D763" s="17">
        <v>0.107470560825422</v>
      </c>
      <c r="E763" s="17">
        <v>0.13839438503656801</v>
      </c>
      <c r="F763" s="17"/>
      <c r="G763" s="17">
        <v>0.12591588210857799</v>
      </c>
      <c r="H763" s="17">
        <v>0.124169898640288</v>
      </c>
      <c r="I763" s="17">
        <v>0.12975815144171801</v>
      </c>
      <c r="J763" s="17">
        <v>0.12751891900120099</v>
      </c>
      <c r="K763" s="17">
        <v>0.121218840394241</v>
      </c>
      <c r="L763" s="17">
        <v>0.116701448560162</v>
      </c>
      <c r="M763" s="17"/>
      <c r="N763" s="17">
        <v>0.108728397996528</v>
      </c>
      <c r="O763" s="17">
        <v>0.134367143198073</v>
      </c>
      <c r="P763" s="17">
        <v>0.119573430660827</v>
      </c>
      <c r="Q763" s="17">
        <v>0.133879048831202</v>
      </c>
      <c r="R763" s="17"/>
      <c r="S763" s="17">
        <v>9.3952979911057999E-2</v>
      </c>
      <c r="T763" s="17">
        <v>0.13578907046734801</v>
      </c>
      <c r="U763" s="17">
        <v>0.117019170584951</v>
      </c>
      <c r="V763" s="17">
        <v>0.121924150836613</v>
      </c>
      <c r="W763" s="17">
        <v>0.14631739596197901</v>
      </c>
      <c r="X763" s="17">
        <v>0.128545313197582</v>
      </c>
      <c r="Y763" s="17">
        <v>0.152913765217287</v>
      </c>
      <c r="Z763" s="17">
        <v>0.122519723625872</v>
      </c>
      <c r="AA763" s="17">
        <v>0.10992968429885799</v>
      </c>
      <c r="AB763" s="17"/>
      <c r="AC763" s="17">
        <v>0.103684031549706</v>
      </c>
      <c r="AD763" s="17">
        <v>0.10590853847383599</v>
      </c>
      <c r="AE763" s="17">
        <v>0.19210689354367</v>
      </c>
      <c r="AF763" s="17"/>
      <c r="AG763" s="17">
        <v>0.118880377549588</v>
      </c>
      <c r="AH763" s="17">
        <v>8.9735835578911002E-2</v>
      </c>
      <c r="AI763" s="17">
        <v>0.124882235756794</v>
      </c>
      <c r="AJ763" s="17">
        <v>8.8660307768822694E-2</v>
      </c>
      <c r="AK763" s="17"/>
      <c r="AL763" s="17">
        <v>0.12945638582253899</v>
      </c>
      <c r="AM763" s="17">
        <v>0.12904322656130701</v>
      </c>
      <c r="AN763" s="17">
        <v>0.13021335080431401</v>
      </c>
      <c r="AO763" s="17">
        <v>8.4186486988329201E-2</v>
      </c>
      <c r="AP763" s="17">
        <v>0.146638755330808</v>
      </c>
      <c r="AQ763" s="17"/>
      <c r="AR763" s="17">
        <v>0.16659688853899701</v>
      </c>
      <c r="AS763" s="17">
        <v>0.107761063071552</v>
      </c>
      <c r="AT763" s="17">
        <v>0.111258333093225</v>
      </c>
      <c r="AU763" s="17">
        <v>0.12168073933529799</v>
      </c>
      <c r="AV763" s="17">
        <v>0.106068046991399</v>
      </c>
      <c r="AW763" s="17"/>
      <c r="AX763" s="17">
        <v>0.109494250590511</v>
      </c>
      <c r="AY763" s="17">
        <v>0.121724994818408</v>
      </c>
      <c r="AZ763" s="17">
        <v>8.6166890905733595E-2</v>
      </c>
      <c r="BA763" s="17">
        <v>0.13892629055849501</v>
      </c>
      <c r="BB763" s="17">
        <v>0.186947211878879</v>
      </c>
      <c r="BC763" s="17">
        <v>0.100060527366038</v>
      </c>
      <c r="BD763" s="17"/>
      <c r="BE763" s="17">
        <v>0.145108333974133</v>
      </c>
      <c r="BF763" s="17">
        <v>0.10190585635112399</v>
      </c>
      <c r="BG763" s="17">
        <v>0.114364719833656</v>
      </c>
      <c r="BH763" s="17"/>
      <c r="BI763" s="17">
        <v>0.114429040688864</v>
      </c>
      <c r="BJ763" s="17">
        <v>0.12593654829435699</v>
      </c>
      <c r="BK763" s="17"/>
      <c r="BL763" s="17">
        <v>0.109068115705154</v>
      </c>
      <c r="BM763" s="17">
        <v>0.108367796666427</v>
      </c>
      <c r="BN763" s="17">
        <v>0.111889187816411</v>
      </c>
      <c r="BO763" s="17">
        <v>0.15061513153272199</v>
      </c>
      <c r="BP763" s="17">
        <v>0.15547462129335299</v>
      </c>
      <c r="BQ763" s="17"/>
      <c r="BR763" s="17">
        <v>0.121450503838591</v>
      </c>
      <c r="BS763" s="17">
        <v>0.139669753145586</v>
      </c>
      <c r="BT763" s="17">
        <v>0.12654429219729099</v>
      </c>
      <c r="BU763" s="17">
        <v>0.119284500085927</v>
      </c>
      <c r="BV763" s="17"/>
      <c r="BW763" s="17">
        <v>0.13033224706181201</v>
      </c>
      <c r="BX763" s="17">
        <v>0.115263722216294</v>
      </c>
      <c r="BY763" s="17">
        <v>0.12304951103935</v>
      </c>
      <c r="BZ763" s="17">
        <v>0.123369085368232</v>
      </c>
      <c r="CA763" s="17">
        <v>0.116739698249489</v>
      </c>
      <c r="CB763" s="17"/>
      <c r="CC763" s="17">
        <v>0.106040620068372</v>
      </c>
      <c r="CD763" s="17">
        <v>0.121359774264566</v>
      </c>
      <c r="CE763" s="17">
        <v>0.105818371342498</v>
      </c>
      <c r="CF763" s="17">
        <v>0.117079399529254</v>
      </c>
      <c r="CG763" s="17">
        <v>0.10953168467039601</v>
      </c>
      <c r="CH763" s="17">
        <v>0.12940770581054001</v>
      </c>
      <c r="CI763" s="17">
        <v>0.111287202216411</v>
      </c>
      <c r="CJ763" s="17">
        <v>0.143175347196138</v>
      </c>
      <c r="CK763" s="17">
        <v>0.118172366381756</v>
      </c>
      <c r="CL763" s="17">
        <v>0.158629161598589</v>
      </c>
    </row>
    <row r="764" spans="2:90" x14ac:dyDescent="0.25"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</row>
    <row r="765" spans="2:90" x14ac:dyDescent="0.25">
      <c r="B765" s="6" t="s">
        <v>411</v>
      </c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</row>
    <row r="766" spans="2:90" x14ac:dyDescent="0.25">
      <c r="B766" s="24" t="s">
        <v>113</v>
      </c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</row>
    <row r="767" spans="2:90" x14ac:dyDescent="0.25">
      <c r="B767" t="s">
        <v>406</v>
      </c>
      <c r="C767" s="17">
        <v>9.0216108609464898E-2</v>
      </c>
      <c r="D767" s="17">
        <v>9.93470221401999E-2</v>
      </c>
      <c r="E767" s="17">
        <v>8.20593820112549E-2</v>
      </c>
      <c r="F767" s="17"/>
      <c r="G767" s="17">
        <v>7.0300647521017695E-2</v>
      </c>
      <c r="H767" s="17">
        <v>8.1304050888219598E-2</v>
      </c>
      <c r="I767" s="17">
        <v>7.6150715556178097E-2</v>
      </c>
      <c r="J767" s="17">
        <v>0.110512385102482</v>
      </c>
      <c r="K767" s="17">
        <v>0.104449321942219</v>
      </c>
      <c r="L767" s="17">
        <v>9.1264293431273499E-2</v>
      </c>
      <c r="M767" s="17"/>
      <c r="N767" s="17">
        <v>6.0034671495072099E-2</v>
      </c>
      <c r="O767" s="17">
        <v>8.8466861898558596E-2</v>
      </c>
      <c r="P767" s="17">
        <v>0.107714813951084</v>
      </c>
      <c r="Q767" s="17">
        <v>0.108965357550821</v>
      </c>
      <c r="R767" s="17"/>
      <c r="S767" s="17">
        <v>7.4285449457102998E-2</v>
      </c>
      <c r="T767" s="17">
        <v>8.8416099579553806E-2</v>
      </c>
      <c r="U767" s="17">
        <v>8.8340639760711603E-2</v>
      </c>
      <c r="V767" s="17">
        <v>0.107616544213955</v>
      </c>
      <c r="W767" s="17">
        <v>6.8875191724726795E-2</v>
      </c>
      <c r="X767" s="17">
        <v>9.1108159112013906E-2</v>
      </c>
      <c r="Y767" s="17">
        <v>8.4935909217434699E-2</v>
      </c>
      <c r="Z767" s="17">
        <v>0.125673035413956</v>
      </c>
      <c r="AA767" s="17">
        <v>0.102668086645019</v>
      </c>
      <c r="AB767" s="17"/>
      <c r="AC767" s="17">
        <v>0.120462411097459</v>
      </c>
      <c r="AD767" s="17">
        <v>6.4916631874543607E-2</v>
      </c>
      <c r="AE767" s="17">
        <v>7.6670505379974802E-2</v>
      </c>
      <c r="AF767" s="17"/>
      <c r="AG767" s="17">
        <v>6.2961589283931793E-2</v>
      </c>
      <c r="AH767" s="17">
        <v>4.81365208727767E-2</v>
      </c>
      <c r="AI767" s="17">
        <v>8.0030900031223901E-2</v>
      </c>
      <c r="AJ767" s="17">
        <v>0.15395458633557799</v>
      </c>
      <c r="AK767" s="17"/>
      <c r="AL767" s="17">
        <v>0.106556747211364</v>
      </c>
      <c r="AM767" s="17">
        <v>9.98089381093165E-2</v>
      </c>
      <c r="AN767" s="17">
        <v>6.5761915777278496E-2</v>
      </c>
      <c r="AO767" s="17">
        <v>5.9277742021393701E-2</v>
      </c>
      <c r="AP767" s="17">
        <v>2.7743815140670501E-2</v>
      </c>
      <c r="AQ767" s="17"/>
      <c r="AR767" s="17">
        <v>9.1133477722041806E-2</v>
      </c>
      <c r="AS767" s="17">
        <v>9.0484883003276104E-2</v>
      </c>
      <c r="AT767" s="17">
        <v>0.100870269325689</v>
      </c>
      <c r="AU767" s="17">
        <v>8.2633434102013403E-2</v>
      </c>
      <c r="AV767" s="17">
        <v>4.3861607971379002E-2</v>
      </c>
      <c r="AW767" s="17"/>
      <c r="AX767" s="17">
        <v>7.2246261155039307E-2</v>
      </c>
      <c r="AY767" s="17">
        <v>8.6887607856527299E-2</v>
      </c>
      <c r="AZ767" s="17">
        <v>8.5172329108965203E-2</v>
      </c>
      <c r="BA767" s="17">
        <v>0.11562799166948</v>
      </c>
      <c r="BB767" s="17">
        <v>8.9695358205638301E-2</v>
      </c>
      <c r="BC767" s="17">
        <v>0.11641345387106999</v>
      </c>
      <c r="BD767" s="17"/>
      <c r="BE767" s="17">
        <v>9.4846034130182597E-2</v>
      </c>
      <c r="BF767" s="17">
        <v>6.8800930952744394E-2</v>
      </c>
      <c r="BG767" s="17">
        <v>0.10309033280407701</v>
      </c>
      <c r="BH767" s="17"/>
      <c r="BI767" s="17">
        <v>0.142498458226443</v>
      </c>
      <c r="BJ767" s="17">
        <v>7.6942807041970596E-2</v>
      </c>
      <c r="BK767" s="17"/>
      <c r="BL767" s="17">
        <v>8.3029321466130193E-2</v>
      </c>
      <c r="BM767" s="17">
        <v>7.5323669535133003E-2</v>
      </c>
      <c r="BN767" s="17">
        <v>0.12877593754557301</v>
      </c>
      <c r="BO767" s="17">
        <v>8.8676704152718E-2</v>
      </c>
      <c r="BP767" s="17">
        <v>9.7810429072491697E-2</v>
      </c>
      <c r="BQ767" s="17"/>
      <c r="BR767" s="17">
        <v>9.7553647880813402E-2</v>
      </c>
      <c r="BS767" s="17">
        <v>5.4295806039666501E-2</v>
      </c>
      <c r="BT767" s="17">
        <v>4.3698125926193702E-2</v>
      </c>
      <c r="BU767" s="17">
        <v>6.3845903379494098E-2</v>
      </c>
      <c r="BV767" s="17"/>
      <c r="BW767" s="17">
        <v>7.1525863097200104E-2</v>
      </c>
      <c r="BX767" s="17">
        <v>8.1098418573446102E-2</v>
      </c>
      <c r="BY767" s="17">
        <v>8.0298748882311796E-2</v>
      </c>
      <c r="BZ767" s="17">
        <v>0.116890878765102</v>
      </c>
      <c r="CA767" s="17">
        <v>0.102954382941532</v>
      </c>
      <c r="CB767" s="17"/>
      <c r="CC767" s="17">
        <v>9.5049814801936694E-2</v>
      </c>
      <c r="CD767" s="17">
        <v>0.111205885803468</v>
      </c>
      <c r="CE767" s="17">
        <v>9.1904630240263296E-2</v>
      </c>
      <c r="CF767" s="17">
        <v>9.1894246772753305E-2</v>
      </c>
      <c r="CG767" s="17">
        <v>8.5867762923409904E-2</v>
      </c>
      <c r="CH767" s="17">
        <v>0.10303654036540601</v>
      </c>
      <c r="CI767" s="17">
        <v>9.3890071631834299E-2</v>
      </c>
      <c r="CJ767" s="17">
        <v>8.3922896671573599E-2</v>
      </c>
      <c r="CK767" s="17">
        <v>6.8438646222643104E-2</v>
      </c>
      <c r="CL767" s="17">
        <v>7.9777950202601894E-2</v>
      </c>
    </row>
    <row r="768" spans="2:90" x14ac:dyDescent="0.25">
      <c r="B768" t="s">
        <v>269</v>
      </c>
      <c r="C768" s="17">
        <v>0.14059795454742499</v>
      </c>
      <c r="D768" s="17">
        <v>0.14694457923616999</v>
      </c>
      <c r="E768" s="17">
        <v>0.133203134188037</v>
      </c>
      <c r="F768" s="17"/>
      <c r="G768" s="17">
        <v>0.125606574708029</v>
      </c>
      <c r="H768" s="17">
        <v>0.123384854603986</v>
      </c>
      <c r="I768" s="17">
        <v>0.147728552438324</v>
      </c>
      <c r="J768" s="17">
        <v>0.14672852621782401</v>
      </c>
      <c r="K768" s="17">
        <v>0.158190041776753</v>
      </c>
      <c r="L768" s="17">
        <v>0.138534532997901</v>
      </c>
      <c r="M768" s="17"/>
      <c r="N768" s="17">
        <v>0.123197388297818</v>
      </c>
      <c r="O768" s="17">
        <v>0.13339646665354701</v>
      </c>
      <c r="P768" s="17">
        <v>0.16300256221555701</v>
      </c>
      <c r="Q768" s="17">
        <v>0.146013156554233</v>
      </c>
      <c r="R768" s="17"/>
      <c r="S768" s="17">
        <v>0.125434906219443</v>
      </c>
      <c r="T768" s="17">
        <v>0.15006528366688801</v>
      </c>
      <c r="U768" s="17">
        <v>0.14181039918757801</v>
      </c>
      <c r="V768" s="17">
        <v>0.15278185498542099</v>
      </c>
      <c r="W768" s="17">
        <v>0.11119177603859599</v>
      </c>
      <c r="X768" s="17">
        <v>0.15792460675313699</v>
      </c>
      <c r="Y768" s="17">
        <v>0.147919932344971</v>
      </c>
      <c r="Z768" s="17">
        <v>0.12729198735730801</v>
      </c>
      <c r="AA768" s="17">
        <v>0.14067382569110101</v>
      </c>
      <c r="AB768" s="17"/>
      <c r="AC768" s="17">
        <v>0.15363842312724299</v>
      </c>
      <c r="AD768" s="17">
        <v>0.13887994114911001</v>
      </c>
      <c r="AE768" s="17">
        <v>0.117802145452806</v>
      </c>
      <c r="AF768" s="17"/>
      <c r="AG768" s="17">
        <v>0.125175701061217</v>
      </c>
      <c r="AH768" s="17">
        <v>0.111143982339534</v>
      </c>
      <c r="AI768" s="17">
        <v>0.123791752147297</v>
      </c>
      <c r="AJ768" s="17">
        <v>0.180492939506945</v>
      </c>
      <c r="AK768" s="17"/>
      <c r="AL768" s="17">
        <v>0.13888569938298001</v>
      </c>
      <c r="AM768" s="17">
        <v>0.157422209557503</v>
      </c>
      <c r="AN768" s="17">
        <v>0.130240504014035</v>
      </c>
      <c r="AO768" s="17">
        <v>0.11472892709313399</v>
      </c>
      <c r="AP768" s="17">
        <v>6.2305967825390697E-2</v>
      </c>
      <c r="AQ768" s="17"/>
      <c r="AR768" s="17">
        <v>0.13620658943761499</v>
      </c>
      <c r="AS768" s="17">
        <v>0.15116888428870701</v>
      </c>
      <c r="AT768" s="17">
        <v>0.14535682564445099</v>
      </c>
      <c r="AU768" s="17">
        <v>0.14064138887334099</v>
      </c>
      <c r="AV768" s="17">
        <v>0.108153955515551</v>
      </c>
      <c r="AW768" s="17"/>
      <c r="AX768" s="17">
        <v>0.124378328958753</v>
      </c>
      <c r="AY768" s="17">
        <v>0.15280732696850299</v>
      </c>
      <c r="AZ768" s="17">
        <v>0.12320748576240501</v>
      </c>
      <c r="BA768" s="17">
        <v>0.14272885004915101</v>
      </c>
      <c r="BB768" s="17">
        <v>0.163009866701496</v>
      </c>
      <c r="BC768" s="17">
        <v>0.12953066561682999</v>
      </c>
      <c r="BD768" s="17"/>
      <c r="BE768" s="17">
        <v>0.14994612103763699</v>
      </c>
      <c r="BF768" s="17">
        <v>0.12386933752002199</v>
      </c>
      <c r="BG768" s="17">
        <v>0.14421590790206201</v>
      </c>
      <c r="BH768" s="17"/>
      <c r="BI768" s="17">
        <v>0.16689596373359999</v>
      </c>
      <c r="BJ768" s="17">
        <v>0.13392148707589699</v>
      </c>
      <c r="BK768" s="17"/>
      <c r="BL768" s="17">
        <v>0.1431570270941</v>
      </c>
      <c r="BM768" s="17">
        <v>0.13622066732843</v>
      </c>
      <c r="BN768" s="17">
        <v>0.16122149718922599</v>
      </c>
      <c r="BO768" s="17">
        <v>0.15479109106541999</v>
      </c>
      <c r="BP768" s="17">
        <v>0.120346772344846</v>
      </c>
      <c r="BQ768" s="17"/>
      <c r="BR768" s="17">
        <v>0.14414635963316499</v>
      </c>
      <c r="BS768" s="17">
        <v>0.13594358796990599</v>
      </c>
      <c r="BT768" s="17">
        <v>8.2311132998081904E-2</v>
      </c>
      <c r="BU768" s="17">
        <v>0.14516813989414701</v>
      </c>
      <c r="BV768" s="17"/>
      <c r="BW768" s="17">
        <v>0.12551188005842201</v>
      </c>
      <c r="BX768" s="17">
        <v>0.14247472583045601</v>
      </c>
      <c r="BY768" s="17">
        <v>0.13233269841029899</v>
      </c>
      <c r="BZ768" s="17">
        <v>0.14571161043895101</v>
      </c>
      <c r="CA768" s="17">
        <v>0.16719147211983601</v>
      </c>
      <c r="CB768" s="17"/>
      <c r="CC768" s="17">
        <v>0.171781595318937</v>
      </c>
      <c r="CD768" s="17">
        <v>0.16817118881462001</v>
      </c>
      <c r="CE768" s="17">
        <v>0.162914651021169</v>
      </c>
      <c r="CF768" s="17">
        <v>0.122818843580287</v>
      </c>
      <c r="CG768" s="17">
        <v>0.14761664012752901</v>
      </c>
      <c r="CH768" s="17">
        <v>0.11837210638269099</v>
      </c>
      <c r="CI768" s="17">
        <v>0.144999241388585</v>
      </c>
      <c r="CJ768" s="17">
        <v>0.141016834784149</v>
      </c>
      <c r="CK768" s="17">
        <v>0.12395622341957201</v>
      </c>
      <c r="CL768" s="17">
        <v>0.134581761438862</v>
      </c>
    </row>
    <row r="769" spans="2:90" x14ac:dyDescent="0.25">
      <c r="B769" t="s">
        <v>270</v>
      </c>
      <c r="C769" s="17">
        <v>0.33025829460723999</v>
      </c>
      <c r="D769" s="17">
        <v>0.31689917680227803</v>
      </c>
      <c r="E769" s="17">
        <v>0.34376474135606</v>
      </c>
      <c r="F769" s="17"/>
      <c r="G769" s="17">
        <v>0.32477443619388302</v>
      </c>
      <c r="H769" s="17">
        <v>0.28807507262473397</v>
      </c>
      <c r="I769" s="17">
        <v>0.368357677191127</v>
      </c>
      <c r="J769" s="17">
        <v>0.34181165620932302</v>
      </c>
      <c r="K769" s="17">
        <v>0.32534824292896197</v>
      </c>
      <c r="L769" s="17">
        <v>0.33191820173891601</v>
      </c>
      <c r="M769" s="17"/>
      <c r="N769" s="17">
        <v>0.33828154071710698</v>
      </c>
      <c r="O769" s="17">
        <v>0.34747526946315799</v>
      </c>
      <c r="P769" s="17">
        <v>0.32906061829010202</v>
      </c>
      <c r="Q769" s="17">
        <v>0.30561040333529799</v>
      </c>
      <c r="R769" s="17"/>
      <c r="S769" s="17">
        <v>0.33277126909217097</v>
      </c>
      <c r="T769" s="17">
        <v>0.318495122663144</v>
      </c>
      <c r="U769" s="17">
        <v>0.34545000100916201</v>
      </c>
      <c r="V769" s="17">
        <v>0.31667089785727198</v>
      </c>
      <c r="W769" s="17">
        <v>0.36912892177782503</v>
      </c>
      <c r="X769" s="17">
        <v>0.30157674738186602</v>
      </c>
      <c r="Y769" s="17">
        <v>0.32709037778042199</v>
      </c>
      <c r="Z769" s="17">
        <v>0.33398744928474999</v>
      </c>
      <c r="AA769" s="17">
        <v>0.33990594669995899</v>
      </c>
      <c r="AB769" s="17"/>
      <c r="AC769" s="17">
        <v>0.32602739147264498</v>
      </c>
      <c r="AD769" s="17">
        <v>0.33608174021498299</v>
      </c>
      <c r="AE769" s="17">
        <v>0.32682191922352699</v>
      </c>
      <c r="AF769" s="17"/>
      <c r="AG769" s="17">
        <v>0.328384175172721</v>
      </c>
      <c r="AH769" s="17">
        <v>0.338094094035021</v>
      </c>
      <c r="AI769" s="17">
        <v>0.338919942361813</v>
      </c>
      <c r="AJ769" s="17">
        <v>0.33095541419588398</v>
      </c>
      <c r="AK769" s="17"/>
      <c r="AL769" s="17">
        <v>0.32996257525082701</v>
      </c>
      <c r="AM769" s="17">
        <v>0.32454836232580198</v>
      </c>
      <c r="AN769" s="17">
        <v>0.35505035997154899</v>
      </c>
      <c r="AO769" s="17">
        <v>0.318994342113817</v>
      </c>
      <c r="AP769" s="17">
        <v>0.32985876958692301</v>
      </c>
      <c r="AQ769" s="17"/>
      <c r="AR769" s="17">
        <v>0.301237865776318</v>
      </c>
      <c r="AS769" s="17">
        <v>0.30335537580136501</v>
      </c>
      <c r="AT769" s="17">
        <v>0.346580147005912</v>
      </c>
      <c r="AU769" s="17">
        <v>0.369222143792587</v>
      </c>
      <c r="AV769" s="17">
        <v>0.32899123184319601</v>
      </c>
      <c r="AW769" s="17"/>
      <c r="AX769" s="17">
        <v>0.29729803925950898</v>
      </c>
      <c r="AY769" s="17">
        <v>0.34056073816827698</v>
      </c>
      <c r="AZ769" s="17">
        <v>0.33343663605386398</v>
      </c>
      <c r="BA769" s="17">
        <v>0.34814880606200099</v>
      </c>
      <c r="BB769" s="17">
        <v>0.32185708581386302</v>
      </c>
      <c r="BC769" s="17">
        <v>0.36116258751144797</v>
      </c>
      <c r="BD769" s="17"/>
      <c r="BE769" s="17">
        <v>0.33455122776139201</v>
      </c>
      <c r="BF769" s="17">
        <v>0.32554690367209299</v>
      </c>
      <c r="BG769" s="17">
        <v>0.331702094497766</v>
      </c>
      <c r="BH769" s="17"/>
      <c r="BI769" s="17">
        <v>0.311427778058599</v>
      </c>
      <c r="BJ769" s="17">
        <v>0.33503893523744999</v>
      </c>
      <c r="BK769" s="17"/>
      <c r="BL769" s="17">
        <v>0.329493647560055</v>
      </c>
      <c r="BM769" s="17">
        <v>0.36537705601481202</v>
      </c>
      <c r="BN769" s="17">
        <v>0.29668918023945401</v>
      </c>
      <c r="BO769" s="17">
        <v>0.31248074389998998</v>
      </c>
      <c r="BP769" s="17">
        <v>0.31668603370453802</v>
      </c>
      <c r="BQ769" s="17"/>
      <c r="BR769" s="17">
        <v>0.333797588090189</v>
      </c>
      <c r="BS769" s="17">
        <v>0.335142757346029</v>
      </c>
      <c r="BT769" s="17">
        <v>0.27103313217883501</v>
      </c>
      <c r="BU769" s="17">
        <v>0.31044267597591502</v>
      </c>
      <c r="BV769" s="17"/>
      <c r="BW769" s="17">
        <v>0.35565813266215002</v>
      </c>
      <c r="BX769" s="17">
        <v>0.30655226252059498</v>
      </c>
      <c r="BY769" s="17">
        <v>0.32179051323524099</v>
      </c>
      <c r="BZ769" s="17">
        <v>0.327885140369095</v>
      </c>
      <c r="CA769" s="17">
        <v>0.33213756566060798</v>
      </c>
      <c r="CB769" s="17"/>
      <c r="CC769" s="17">
        <v>0.32447789372629199</v>
      </c>
      <c r="CD769" s="17">
        <v>0.329867394822702</v>
      </c>
      <c r="CE769" s="17">
        <v>0.32393915221721697</v>
      </c>
      <c r="CF769" s="17">
        <v>0.356653138077067</v>
      </c>
      <c r="CG769" s="17">
        <v>0.30909984233204801</v>
      </c>
      <c r="CH769" s="17">
        <v>0.31362507350483398</v>
      </c>
      <c r="CI769" s="17">
        <v>0.31581843925078501</v>
      </c>
      <c r="CJ769" s="17">
        <v>0.36031341127091798</v>
      </c>
      <c r="CK769" s="17">
        <v>0.33306332718833698</v>
      </c>
      <c r="CL769" s="17">
        <v>0.323381717828503</v>
      </c>
    </row>
    <row r="770" spans="2:90" x14ac:dyDescent="0.25">
      <c r="B770" t="s">
        <v>271</v>
      </c>
      <c r="C770" s="17">
        <v>0.26335513723493598</v>
      </c>
      <c r="D770" s="17">
        <v>0.28273816104586103</v>
      </c>
      <c r="E770" s="17">
        <v>0.24592949948110701</v>
      </c>
      <c r="F770" s="17"/>
      <c r="G770" s="17">
        <v>0.271303425087082</v>
      </c>
      <c r="H770" s="17">
        <v>0.303453133746241</v>
      </c>
      <c r="I770" s="17">
        <v>0.240433759563427</v>
      </c>
      <c r="J770" s="17">
        <v>0.246237076280965</v>
      </c>
      <c r="K770" s="17">
        <v>0.23925406688003301</v>
      </c>
      <c r="L770" s="17">
        <v>0.27520119069400101</v>
      </c>
      <c r="M770" s="17"/>
      <c r="N770" s="17">
        <v>0.31766322317353102</v>
      </c>
      <c r="O770" s="17">
        <v>0.25080411886162401</v>
      </c>
      <c r="P770" s="17">
        <v>0.24562705241831001</v>
      </c>
      <c r="Q770" s="17">
        <v>0.23317030623399501</v>
      </c>
      <c r="R770" s="17"/>
      <c r="S770" s="17">
        <v>0.29513422187658001</v>
      </c>
      <c r="T770" s="17">
        <v>0.23991341225006099</v>
      </c>
      <c r="U770" s="17">
        <v>0.28512434415301802</v>
      </c>
      <c r="V770" s="17">
        <v>0.261175538633514</v>
      </c>
      <c r="W770" s="17">
        <v>0.29579015569298001</v>
      </c>
      <c r="X770" s="17">
        <v>0.24367491113422701</v>
      </c>
      <c r="Y770" s="17">
        <v>0.25265244568819201</v>
      </c>
      <c r="Z770" s="17">
        <v>0.26617576151156702</v>
      </c>
      <c r="AA770" s="17">
        <v>0.240646413622366</v>
      </c>
      <c r="AB770" s="17"/>
      <c r="AC770" s="17">
        <v>0.23680546512936201</v>
      </c>
      <c r="AD770" s="17">
        <v>0.293623007432324</v>
      </c>
      <c r="AE770" s="17">
        <v>0.26663775194251099</v>
      </c>
      <c r="AF770" s="17"/>
      <c r="AG770" s="17">
        <v>0.31795271008638398</v>
      </c>
      <c r="AH770" s="17">
        <v>0.30112526012009</v>
      </c>
      <c r="AI770" s="17">
        <v>0.29427504221383199</v>
      </c>
      <c r="AJ770" s="17">
        <v>0.223422983646371</v>
      </c>
      <c r="AK770" s="17"/>
      <c r="AL770" s="17">
        <v>0.24117944294686</v>
      </c>
      <c r="AM770" s="17">
        <v>0.240487784102035</v>
      </c>
      <c r="AN770" s="17">
        <v>0.28215272492081001</v>
      </c>
      <c r="AO770" s="17">
        <v>0.33510232499350301</v>
      </c>
      <c r="AP770" s="17">
        <v>0.35859059715532299</v>
      </c>
      <c r="AQ770" s="17"/>
      <c r="AR770" s="17">
        <v>0.22532640654972699</v>
      </c>
      <c r="AS770" s="17">
        <v>0.273608254460245</v>
      </c>
      <c r="AT770" s="17">
        <v>0.26745040356323802</v>
      </c>
      <c r="AU770" s="17">
        <v>0.26090385273331002</v>
      </c>
      <c r="AV770" s="17">
        <v>0.31610600067314798</v>
      </c>
      <c r="AW770" s="17"/>
      <c r="AX770" s="17">
        <v>0.28384974767880899</v>
      </c>
      <c r="AY770" s="17">
        <v>0.25668958582213902</v>
      </c>
      <c r="AZ770" s="17">
        <v>0.281823844657832</v>
      </c>
      <c r="BA770" s="17">
        <v>0.24770002655472101</v>
      </c>
      <c r="BB770" s="17">
        <v>0.24567228719956599</v>
      </c>
      <c r="BC770" s="17">
        <v>0.25790075170301602</v>
      </c>
      <c r="BD770" s="17"/>
      <c r="BE770" s="17">
        <v>0.236170280413494</v>
      </c>
      <c r="BF770" s="17">
        <v>0.30380466662657302</v>
      </c>
      <c r="BG770" s="17">
        <v>0.262477530490833</v>
      </c>
      <c r="BH770" s="17"/>
      <c r="BI770" s="17">
        <v>0.19247799907153401</v>
      </c>
      <c r="BJ770" s="17">
        <v>0.28134923344476498</v>
      </c>
      <c r="BK770" s="17"/>
      <c r="BL770" s="17">
        <v>0.27466975814307998</v>
      </c>
      <c r="BM770" s="17">
        <v>0.26579764380048199</v>
      </c>
      <c r="BN770" s="17">
        <v>0.18245233407846401</v>
      </c>
      <c r="BO770" s="17">
        <v>0.28856685770495299</v>
      </c>
      <c r="BP770" s="17">
        <v>0.27526362026728601</v>
      </c>
      <c r="BQ770" s="17"/>
      <c r="BR770" s="17">
        <v>0.25606450285667198</v>
      </c>
      <c r="BS770" s="17">
        <v>0.29463588989933398</v>
      </c>
      <c r="BT770" s="17">
        <v>0.376793225038829</v>
      </c>
      <c r="BU770" s="17">
        <v>0.234051061446821</v>
      </c>
      <c r="BV770" s="17"/>
      <c r="BW770" s="17">
        <v>0.26199118549827499</v>
      </c>
      <c r="BX770" s="17">
        <v>0.28855037594138999</v>
      </c>
      <c r="BY770" s="17">
        <v>0.28593494680444498</v>
      </c>
      <c r="BZ770" s="17">
        <v>0.269420993325582</v>
      </c>
      <c r="CA770" s="17">
        <v>0.22022401594437599</v>
      </c>
      <c r="CB770" s="17"/>
      <c r="CC770" s="17">
        <v>0.22387381429264999</v>
      </c>
      <c r="CD770" s="17">
        <v>0.23298601927929799</v>
      </c>
      <c r="CE770" s="17">
        <v>0.25743457667339997</v>
      </c>
      <c r="CF770" s="17">
        <v>0.28255097581317301</v>
      </c>
      <c r="CG770" s="17">
        <v>0.256914443125146</v>
      </c>
      <c r="CH770" s="17">
        <v>0.29265820393228598</v>
      </c>
      <c r="CI770" s="17">
        <v>0.26719268230599003</v>
      </c>
      <c r="CJ770" s="17">
        <v>0.23556019110543999</v>
      </c>
      <c r="CK770" s="17">
        <v>0.31625116030350198</v>
      </c>
      <c r="CL770" s="17">
        <v>0.28933366964298102</v>
      </c>
    </row>
    <row r="771" spans="2:90" x14ac:dyDescent="0.25">
      <c r="B771" t="s">
        <v>407</v>
      </c>
      <c r="C771" s="17">
        <v>8.3385742741193994E-2</v>
      </c>
      <c r="D771" s="17">
        <v>8.9870468129177497E-2</v>
      </c>
      <c r="E771" s="17">
        <v>7.7676155448710593E-2</v>
      </c>
      <c r="F771" s="17"/>
      <c r="G771" s="17">
        <v>0.103298000577214</v>
      </c>
      <c r="H771" s="17">
        <v>0.13236347136317</v>
      </c>
      <c r="I771" s="17">
        <v>7.9677154086350704E-2</v>
      </c>
      <c r="J771" s="17">
        <v>5.2285195225150898E-2</v>
      </c>
      <c r="K771" s="17">
        <v>7.5990470030418006E-2</v>
      </c>
      <c r="L771" s="17">
        <v>6.8658023328425397E-2</v>
      </c>
      <c r="M771" s="17"/>
      <c r="N771" s="17">
        <v>8.6356929074176997E-2</v>
      </c>
      <c r="O771" s="17">
        <v>8.4704852338699996E-2</v>
      </c>
      <c r="P771" s="17">
        <v>7.7000629770552997E-2</v>
      </c>
      <c r="Q771" s="17">
        <v>8.3781207060483198E-2</v>
      </c>
      <c r="R771" s="17"/>
      <c r="S771" s="17">
        <v>0.100373245403622</v>
      </c>
      <c r="T771" s="17">
        <v>8.0532910101451402E-2</v>
      </c>
      <c r="U771" s="17">
        <v>6.3129307108999694E-2</v>
      </c>
      <c r="V771" s="17">
        <v>6.6461733964898004E-2</v>
      </c>
      <c r="W771" s="17">
        <v>7.1345547806515502E-2</v>
      </c>
      <c r="X771" s="17">
        <v>9.2971739706149206E-2</v>
      </c>
      <c r="Y771" s="17">
        <v>6.7484834635630694E-2</v>
      </c>
      <c r="Z771" s="17">
        <v>9.8811695536908897E-2</v>
      </c>
      <c r="AA771" s="17">
        <v>0.10322371199906399</v>
      </c>
      <c r="AB771" s="17"/>
      <c r="AC771" s="17">
        <v>8.2308532151635805E-2</v>
      </c>
      <c r="AD771" s="17">
        <v>8.7673458747219907E-2</v>
      </c>
      <c r="AE771" s="17">
        <v>8.0002727687662506E-2</v>
      </c>
      <c r="AF771" s="17"/>
      <c r="AG771" s="17">
        <v>9.2320913454812206E-2</v>
      </c>
      <c r="AH771" s="17">
        <v>0.13941706647159799</v>
      </c>
      <c r="AI771" s="17">
        <v>6.5418242977631894E-2</v>
      </c>
      <c r="AJ771" s="17">
        <v>5.7143100477162298E-2</v>
      </c>
      <c r="AK771" s="17"/>
      <c r="AL771" s="17">
        <v>7.0263416765563802E-2</v>
      </c>
      <c r="AM771" s="17">
        <v>8.0980368825899596E-2</v>
      </c>
      <c r="AN771" s="17">
        <v>7.8370963365794299E-2</v>
      </c>
      <c r="AO771" s="17">
        <v>0.113432310957485</v>
      </c>
      <c r="AP771" s="17">
        <v>0.15403534147478601</v>
      </c>
      <c r="AQ771" s="17"/>
      <c r="AR771" s="17">
        <v>8.8191646666811299E-2</v>
      </c>
      <c r="AS771" s="17">
        <v>9.2670180185244103E-2</v>
      </c>
      <c r="AT771" s="17">
        <v>6.8439710153102906E-2</v>
      </c>
      <c r="AU771" s="17">
        <v>7.2613536048795904E-2</v>
      </c>
      <c r="AV771" s="17">
        <v>0.13288915896585801</v>
      </c>
      <c r="AW771" s="17"/>
      <c r="AX771" s="17">
        <v>0.14307015026730199</v>
      </c>
      <c r="AY771" s="17">
        <v>6.9003024379308997E-2</v>
      </c>
      <c r="AZ771" s="17">
        <v>8.7352693316430099E-2</v>
      </c>
      <c r="BA771" s="17">
        <v>5.7810684648189302E-2</v>
      </c>
      <c r="BB771" s="17">
        <v>5.33691959673539E-2</v>
      </c>
      <c r="BC771" s="17">
        <v>4.61141336671958E-2</v>
      </c>
      <c r="BD771" s="17"/>
      <c r="BE771" s="17">
        <v>7.3362032846100905E-2</v>
      </c>
      <c r="BF771" s="17">
        <v>0.11075415881725199</v>
      </c>
      <c r="BG771" s="17">
        <v>7.0779002636855798E-2</v>
      </c>
      <c r="BH771" s="17"/>
      <c r="BI771" s="17">
        <v>9.4151159567803996E-2</v>
      </c>
      <c r="BJ771" s="17">
        <v>8.06526478231918E-2</v>
      </c>
      <c r="BK771" s="17"/>
      <c r="BL771" s="17">
        <v>8.9987803173966499E-2</v>
      </c>
      <c r="BM771" s="17">
        <v>7.1153406345179304E-2</v>
      </c>
      <c r="BN771" s="17">
        <v>8.0905945401903503E-2</v>
      </c>
      <c r="BO771" s="17">
        <v>6.9359235322789897E-2</v>
      </c>
      <c r="BP771" s="17">
        <v>9.6158237533569196E-2</v>
      </c>
      <c r="BQ771" s="17"/>
      <c r="BR771" s="17">
        <v>7.4614930382613007E-2</v>
      </c>
      <c r="BS771" s="17">
        <v>8.2904521834355302E-2</v>
      </c>
      <c r="BT771" s="17">
        <v>0.17891944812021801</v>
      </c>
      <c r="BU771" s="17">
        <v>0.14422198452877699</v>
      </c>
      <c r="BV771" s="17"/>
      <c r="BW771" s="17">
        <v>8.4756819801301397E-2</v>
      </c>
      <c r="BX771" s="17">
        <v>9.2112872367265702E-2</v>
      </c>
      <c r="BY771" s="17">
        <v>8.9624806575279894E-2</v>
      </c>
      <c r="BZ771" s="17">
        <v>5.5424697356126901E-2</v>
      </c>
      <c r="CA771" s="17">
        <v>8.5373757869861802E-2</v>
      </c>
      <c r="CB771" s="17"/>
      <c r="CC771" s="17">
        <v>9.5299707177842599E-2</v>
      </c>
      <c r="CD771" s="17">
        <v>7.3240479556308094E-2</v>
      </c>
      <c r="CE771" s="17">
        <v>9.0737534628457794E-2</v>
      </c>
      <c r="CF771" s="17">
        <v>6.9404158037178199E-2</v>
      </c>
      <c r="CG771" s="17">
        <v>0.102845974836674</v>
      </c>
      <c r="CH771" s="17">
        <v>5.9677391005558897E-2</v>
      </c>
      <c r="CI771" s="17">
        <v>0.111577728254818</v>
      </c>
      <c r="CJ771" s="17">
        <v>8.7719580067290998E-2</v>
      </c>
      <c r="CK771" s="17">
        <v>6.13184379340539E-2</v>
      </c>
      <c r="CL771" s="17">
        <v>5.2226154814598802E-2</v>
      </c>
    </row>
    <row r="772" spans="2:90" x14ac:dyDescent="0.25">
      <c r="B772" t="s">
        <v>111</v>
      </c>
      <c r="C772" s="17">
        <v>9.2186762259739999E-2</v>
      </c>
      <c r="D772" s="17">
        <v>6.4200592646314197E-2</v>
      </c>
      <c r="E772" s="17">
        <v>0.11736708751483101</v>
      </c>
      <c r="F772" s="17"/>
      <c r="G772" s="17">
        <v>0.104716915912774</v>
      </c>
      <c r="H772" s="17">
        <v>7.1419416773648006E-2</v>
      </c>
      <c r="I772" s="17">
        <v>8.7652141164592801E-2</v>
      </c>
      <c r="J772" s="17">
        <v>0.102425160964255</v>
      </c>
      <c r="K772" s="17">
        <v>9.6767856441615896E-2</v>
      </c>
      <c r="L772" s="17">
        <v>9.44237578094832E-2</v>
      </c>
      <c r="M772" s="17"/>
      <c r="N772" s="17">
        <v>7.4466247242294406E-2</v>
      </c>
      <c r="O772" s="17">
        <v>9.5152430784412503E-2</v>
      </c>
      <c r="P772" s="17">
        <v>7.7594323354393605E-2</v>
      </c>
      <c r="Q772" s="17">
        <v>0.122459569265169</v>
      </c>
      <c r="R772" s="17"/>
      <c r="S772" s="17">
        <v>7.20009079510813E-2</v>
      </c>
      <c r="T772" s="17">
        <v>0.12257717173890199</v>
      </c>
      <c r="U772" s="17">
        <v>7.6145308780530496E-2</v>
      </c>
      <c r="V772" s="17">
        <v>9.5293430344940103E-2</v>
      </c>
      <c r="W772" s="17">
        <v>8.3668406959356706E-2</v>
      </c>
      <c r="X772" s="17">
        <v>0.112743835912607</v>
      </c>
      <c r="Y772" s="17">
        <v>0.11991650033335</v>
      </c>
      <c r="Z772" s="17">
        <v>4.8060070895510398E-2</v>
      </c>
      <c r="AA772" s="17">
        <v>7.2882015342492903E-2</v>
      </c>
      <c r="AB772" s="17"/>
      <c r="AC772" s="17">
        <v>8.0757777021655E-2</v>
      </c>
      <c r="AD772" s="17">
        <v>7.8825220581819205E-2</v>
      </c>
      <c r="AE772" s="17">
        <v>0.132064950313519</v>
      </c>
      <c r="AF772" s="17"/>
      <c r="AG772" s="17">
        <v>7.3204910940933302E-2</v>
      </c>
      <c r="AH772" s="17">
        <v>6.2083076160980397E-2</v>
      </c>
      <c r="AI772" s="17">
        <v>9.7564120268201604E-2</v>
      </c>
      <c r="AJ772" s="17">
        <v>5.4030975838059998E-2</v>
      </c>
      <c r="AK772" s="17"/>
      <c r="AL772" s="17">
        <v>0.113152118442405</v>
      </c>
      <c r="AM772" s="17">
        <v>9.6752337079443806E-2</v>
      </c>
      <c r="AN772" s="17">
        <v>8.8423531950533096E-2</v>
      </c>
      <c r="AO772" s="17">
        <v>5.8464352820667198E-2</v>
      </c>
      <c r="AP772" s="17">
        <v>6.7465508816906897E-2</v>
      </c>
      <c r="AQ772" s="17"/>
      <c r="AR772" s="17">
        <v>0.15790401384748701</v>
      </c>
      <c r="AS772" s="17">
        <v>8.8712422261163298E-2</v>
      </c>
      <c r="AT772" s="17">
        <v>7.1302644307607604E-2</v>
      </c>
      <c r="AU772" s="17">
        <v>7.3985644449953203E-2</v>
      </c>
      <c r="AV772" s="17">
        <v>6.9998045030868705E-2</v>
      </c>
      <c r="AW772" s="17"/>
      <c r="AX772" s="17">
        <v>7.91574726805888E-2</v>
      </c>
      <c r="AY772" s="17">
        <v>9.4051716805244295E-2</v>
      </c>
      <c r="AZ772" s="17">
        <v>8.9007011100502798E-2</v>
      </c>
      <c r="BA772" s="17">
        <v>8.7983641016458697E-2</v>
      </c>
      <c r="BB772" s="17">
        <v>0.12639620611208299</v>
      </c>
      <c r="BC772" s="17">
        <v>8.8878407630439096E-2</v>
      </c>
      <c r="BD772" s="17"/>
      <c r="BE772" s="17">
        <v>0.111124303811193</v>
      </c>
      <c r="BF772" s="17">
        <v>6.7224002411315001E-2</v>
      </c>
      <c r="BG772" s="17">
        <v>8.7735131668407296E-2</v>
      </c>
      <c r="BH772" s="17"/>
      <c r="BI772" s="17">
        <v>9.2548641342020205E-2</v>
      </c>
      <c r="BJ772" s="17">
        <v>9.2094889376725803E-2</v>
      </c>
      <c r="BK772" s="17"/>
      <c r="BL772" s="17">
        <v>7.9662442562668703E-2</v>
      </c>
      <c r="BM772" s="17">
        <v>8.6127556975964095E-2</v>
      </c>
      <c r="BN772" s="17">
        <v>0.14995510554538</v>
      </c>
      <c r="BO772" s="17">
        <v>8.6125367854129206E-2</v>
      </c>
      <c r="BP772" s="17">
        <v>9.3734907077269294E-2</v>
      </c>
      <c r="BQ772" s="17"/>
      <c r="BR772" s="17">
        <v>9.3822971156547599E-2</v>
      </c>
      <c r="BS772" s="17">
        <v>9.7077436910709594E-2</v>
      </c>
      <c r="BT772" s="17">
        <v>4.7244935737841998E-2</v>
      </c>
      <c r="BU772" s="17">
        <v>0.10227023477484599</v>
      </c>
      <c r="BV772" s="17"/>
      <c r="BW772" s="17">
        <v>0.10055611888265099</v>
      </c>
      <c r="BX772" s="17">
        <v>8.9211344766846598E-2</v>
      </c>
      <c r="BY772" s="17">
        <v>9.0018286092423197E-2</v>
      </c>
      <c r="BZ772" s="17">
        <v>8.46666797451434E-2</v>
      </c>
      <c r="CA772" s="17">
        <v>9.2118805463786105E-2</v>
      </c>
      <c r="CB772" s="17"/>
      <c r="CC772" s="17">
        <v>8.9517174682341299E-2</v>
      </c>
      <c r="CD772" s="17">
        <v>8.4529031723604403E-2</v>
      </c>
      <c r="CE772" s="17">
        <v>7.3069455219492097E-2</v>
      </c>
      <c r="CF772" s="17">
        <v>7.6678637719541698E-2</v>
      </c>
      <c r="CG772" s="17">
        <v>9.7655336655193298E-2</v>
      </c>
      <c r="CH772" s="17">
        <v>0.112630684809224</v>
      </c>
      <c r="CI772" s="17">
        <v>6.6521837167987402E-2</v>
      </c>
      <c r="CJ772" s="17">
        <v>9.1467086100629605E-2</v>
      </c>
      <c r="CK772" s="17">
        <v>9.6972204931891001E-2</v>
      </c>
      <c r="CL772" s="17">
        <v>0.120698746072453</v>
      </c>
    </row>
    <row r="773" spans="2:90" x14ac:dyDescent="0.25"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</row>
    <row r="774" spans="2:90" x14ac:dyDescent="0.25">
      <c r="B774" s="6" t="s">
        <v>412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</row>
    <row r="775" spans="2:90" x14ac:dyDescent="0.25">
      <c r="B775" s="24" t="s">
        <v>113</v>
      </c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</row>
    <row r="776" spans="2:90" x14ac:dyDescent="0.25">
      <c r="B776" t="s">
        <v>406</v>
      </c>
      <c r="C776" s="17">
        <v>2.63806780818115E-2</v>
      </c>
      <c r="D776" s="17">
        <v>2.8119414606970702E-2</v>
      </c>
      <c r="E776" s="17">
        <v>2.48671213934437E-2</v>
      </c>
      <c r="F776" s="17"/>
      <c r="G776" s="17">
        <v>4.5336359748913403E-2</v>
      </c>
      <c r="H776" s="17">
        <v>1.9678414357292201E-2</v>
      </c>
      <c r="I776" s="17">
        <v>3.3764958570832497E-2</v>
      </c>
      <c r="J776" s="17">
        <v>2.9253690380898301E-2</v>
      </c>
      <c r="K776" s="17">
        <v>1.8252669883074699E-2</v>
      </c>
      <c r="L776" s="17">
        <v>2.1088903814409199E-2</v>
      </c>
      <c r="M776" s="17"/>
      <c r="N776" s="17">
        <v>1.8487480959262101E-2</v>
      </c>
      <c r="O776" s="17">
        <v>2.73481768783011E-2</v>
      </c>
      <c r="P776" s="17">
        <v>2.82632220123296E-2</v>
      </c>
      <c r="Q776" s="17">
        <v>3.1720474701994197E-2</v>
      </c>
      <c r="R776" s="17"/>
      <c r="S776" s="17">
        <v>1.6893339779982801E-2</v>
      </c>
      <c r="T776" s="17">
        <v>1.8253312989886101E-2</v>
      </c>
      <c r="U776" s="17">
        <v>3.6402895181135597E-2</v>
      </c>
      <c r="V776" s="17">
        <v>3.6520239522635098E-2</v>
      </c>
      <c r="W776" s="17">
        <v>2.4783558868364499E-2</v>
      </c>
      <c r="X776" s="17">
        <v>2.4366858692669101E-2</v>
      </c>
      <c r="Y776" s="17">
        <v>2.90138993630614E-2</v>
      </c>
      <c r="Z776" s="17">
        <v>2.8402072608904198E-2</v>
      </c>
      <c r="AA776" s="17">
        <v>3.149477946129E-2</v>
      </c>
      <c r="AB776" s="17"/>
      <c r="AC776" s="17">
        <v>2.9916197849977899E-2</v>
      </c>
      <c r="AD776" s="17">
        <v>2.1177068496719499E-2</v>
      </c>
      <c r="AE776" s="17">
        <v>2.5767552137557801E-2</v>
      </c>
      <c r="AF776" s="17"/>
      <c r="AG776" s="17">
        <v>2.14309743456913E-2</v>
      </c>
      <c r="AH776" s="17">
        <v>2.2482358574319902E-2</v>
      </c>
      <c r="AI776" s="17">
        <v>3.00832870815783E-2</v>
      </c>
      <c r="AJ776" s="17">
        <v>3.7188155739772501E-2</v>
      </c>
      <c r="AK776" s="17"/>
      <c r="AL776" s="17">
        <v>2.5256707489283801E-2</v>
      </c>
      <c r="AM776" s="17">
        <v>3.3305343453939699E-2</v>
      </c>
      <c r="AN776" s="17">
        <v>1.50875517978934E-2</v>
      </c>
      <c r="AO776" s="17">
        <v>2.3153846684552101E-2</v>
      </c>
      <c r="AP776" s="17">
        <v>4.16396446210111E-2</v>
      </c>
      <c r="AQ776" s="17"/>
      <c r="AR776" s="17">
        <v>3.01906732504236E-2</v>
      </c>
      <c r="AS776" s="17">
        <v>2.8939861222590301E-2</v>
      </c>
      <c r="AT776" s="17">
        <v>2.67402621559879E-2</v>
      </c>
      <c r="AU776" s="17">
        <v>2.50431037719804E-2</v>
      </c>
      <c r="AV776" s="17">
        <v>2.0546891424394299E-2</v>
      </c>
      <c r="AW776" s="17"/>
      <c r="AX776" s="17">
        <v>2.6605236346086601E-2</v>
      </c>
      <c r="AY776" s="17">
        <v>1.9652460608886601E-2</v>
      </c>
      <c r="AZ776" s="17">
        <v>1.9122078915671799E-2</v>
      </c>
      <c r="BA776" s="17">
        <v>2.3835024449042501E-2</v>
      </c>
      <c r="BB776" s="17">
        <v>4.09518201909288E-2</v>
      </c>
      <c r="BC776" s="17">
        <v>5.7796855867744697E-2</v>
      </c>
      <c r="BD776" s="17"/>
      <c r="BE776" s="17">
        <v>2.66780190688704E-2</v>
      </c>
      <c r="BF776" s="17">
        <v>2.9569191846043501E-2</v>
      </c>
      <c r="BG776" s="17">
        <v>2.26943394247138E-2</v>
      </c>
      <c r="BH776" s="17"/>
      <c r="BI776" s="17">
        <v>3.5010865147006701E-2</v>
      </c>
      <c r="BJ776" s="17">
        <v>2.4189669522719701E-2</v>
      </c>
      <c r="BK776" s="17"/>
      <c r="BL776" s="17">
        <v>1.8495064959412701E-2</v>
      </c>
      <c r="BM776" s="17">
        <v>2.7876943999585201E-2</v>
      </c>
      <c r="BN776" s="17">
        <v>4.1711716862759901E-2</v>
      </c>
      <c r="BO776" s="17">
        <v>4.1997490720596699E-2</v>
      </c>
      <c r="BP776" s="17">
        <v>2.45740318193001E-2</v>
      </c>
      <c r="BQ776" s="17"/>
      <c r="BR776" s="17">
        <v>2.6024851050498801E-2</v>
      </c>
      <c r="BS776" s="17">
        <v>2.5601014794150199E-2</v>
      </c>
      <c r="BT776" s="17">
        <v>2.8308774444973501E-2</v>
      </c>
      <c r="BU776" s="17">
        <v>2.8372530340200999E-2</v>
      </c>
      <c r="BV776" s="17"/>
      <c r="BW776" s="17">
        <v>1.01556404393764E-2</v>
      </c>
      <c r="BX776" s="17">
        <v>1.6012692094542098E-2</v>
      </c>
      <c r="BY776" s="17">
        <v>3.2781940580498402E-2</v>
      </c>
      <c r="BZ776" s="17">
        <v>4.04795754044888E-2</v>
      </c>
      <c r="CA776" s="17">
        <v>3.1161354252011501E-2</v>
      </c>
      <c r="CB776" s="17"/>
      <c r="CC776" s="17">
        <v>3.4888477852469298E-2</v>
      </c>
      <c r="CD776" s="17">
        <v>4.0003219609609703E-2</v>
      </c>
      <c r="CE776" s="17">
        <v>3.0603224346067499E-2</v>
      </c>
      <c r="CF776" s="17">
        <v>2.7515597556385499E-2</v>
      </c>
      <c r="CG776" s="17">
        <v>2.49441407658192E-2</v>
      </c>
      <c r="CH776" s="17">
        <v>2.9346943549617598E-2</v>
      </c>
      <c r="CI776" s="17">
        <v>1.51121729557531E-2</v>
      </c>
      <c r="CJ776" s="17">
        <v>3.3940866727405199E-2</v>
      </c>
      <c r="CK776" s="17">
        <v>1.5735318154934601E-2</v>
      </c>
      <c r="CL776" s="17">
        <v>8.9972554333934592E-3</v>
      </c>
    </row>
    <row r="777" spans="2:90" x14ac:dyDescent="0.25">
      <c r="B777" t="s">
        <v>269</v>
      </c>
      <c r="C777" s="17">
        <v>4.3083209150365002E-2</v>
      </c>
      <c r="D777" s="17">
        <v>4.9485332331294998E-2</v>
      </c>
      <c r="E777" s="17">
        <v>3.68631994431892E-2</v>
      </c>
      <c r="F777" s="17"/>
      <c r="G777" s="17">
        <v>9.8535495310237198E-2</v>
      </c>
      <c r="H777" s="17">
        <v>5.8237141037792199E-2</v>
      </c>
      <c r="I777" s="17">
        <v>4.4782502172297303E-2</v>
      </c>
      <c r="J777" s="17">
        <v>3.6173276922111197E-2</v>
      </c>
      <c r="K777" s="17">
        <v>3.1319522563057797E-2</v>
      </c>
      <c r="L777" s="17">
        <v>1.8970785187282901E-2</v>
      </c>
      <c r="M777" s="17"/>
      <c r="N777" s="17">
        <v>3.3155051078674197E-2</v>
      </c>
      <c r="O777" s="17">
        <v>3.3827436746920903E-2</v>
      </c>
      <c r="P777" s="17">
        <v>4.7647490484718301E-2</v>
      </c>
      <c r="Q777" s="17">
        <v>6.0054630222422301E-2</v>
      </c>
      <c r="R777" s="17"/>
      <c r="S777" s="17">
        <v>4.8805551690175801E-2</v>
      </c>
      <c r="T777" s="17">
        <v>2.4491676115748099E-2</v>
      </c>
      <c r="U777" s="17">
        <v>5.9296262782237999E-2</v>
      </c>
      <c r="V777" s="17">
        <v>3.6120401174261699E-2</v>
      </c>
      <c r="W777" s="17">
        <v>2.9041993098922299E-2</v>
      </c>
      <c r="X777" s="17">
        <v>7.2194157336585199E-2</v>
      </c>
      <c r="Y777" s="17">
        <v>4.6170170097179199E-2</v>
      </c>
      <c r="Z777" s="17">
        <v>3.01567055158539E-2</v>
      </c>
      <c r="AA777" s="17">
        <v>4.1017445615783299E-2</v>
      </c>
      <c r="AB777" s="17"/>
      <c r="AC777" s="17">
        <v>3.2427928748486601E-2</v>
      </c>
      <c r="AD777" s="17">
        <v>4.5360482636039499E-2</v>
      </c>
      <c r="AE777" s="17">
        <v>3.4305042519350501E-2</v>
      </c>
      <c r="AF777" s="17"/>
      <c r="AG777" s="17">
        <v>4.6243293161347399E-2</v>
      </c>
      <c r="AH777" s="17">
        <v>3.7318282071558802E-2</v>
      </c>
      <c r="AI777" s="17">
        <v>2.4491370738864902E-2</v>
      </c>
      <c r="AJ777" s="17">
        <v>4.9509139285736803E-2</v>
      </c>
      <c r="AK777" s="17"/>
      <c r="AL777" s="17">
        <v>3.9496887270678203E-2</v>
      </c>
      <c r="AM777" s="17">
        <v>4.1971664539491201E-2</v>
      </c>
      <c r="AN777" s="17">
        <v>4.8130892025634801E-2</v>
      </c>
      <c r="AO777" s="17">
        <v>4.0529888823405399E-2</v>
      </c>
      <c r="AP777" s="17">
        <v>2.7370765806304698E-2</v>
      </c>
      <c r="AQ777" s="17"/>
      <c r="AR777" s="17">
        <v>5.4027841293914601E-2</v>
      </c>
      <c r="AS777" s="17">
        <v>4.37014233004566E-2</v>
      </c>
      <c r="AT777" s="17">
        <v>4.2791132041537901E-2</v>
      </c>
      <c r="AU777" s="17">
        <v>4.5409005522639802E-2</v>
      </c>
      <c r="AV777" s="17">
        <v>3.3829224357907202E-2</v>
      </c>
      <c r="AW777" s="17"/>
      <c r="AX777" s="17">
        <v>5.21450334317183E-2</v>
      </c>
      <c r="AY777" s="17">
        <v>3.7561519957843598E-2</v>
      </c>
      <c r="AZ777" s="17">
        <v>4.3193540645170898E-2</v>
      </c>
      <c r="BA777" s="17">
        <v>4.3315651470928397E-2</v>
      </c>
      <c r="BB777" s="17">
        <v>3.7185770478670999E-2</v>
      </c>
      <c r="BC777" s="17">
        <v>4.6905422916923102E-2</v>
      </c>
      <c r="BD777" s="17"/>
      <c r="BE777" s="17">
        <v>5.16323374734763E-2</v>
      </c>
      <c r="BF777" s="17">
        <v>4.8137383819084098E-2</v>
      </c>
      <c r="BG777" s="17">
        <v>2.82439298136632E-2</v>
      </c>
      <c r="BH777" s="17"/>
      <c r="BI777" s="17">
        <v>4.2900992405113102E-2</v>
      </c>
      <c r="BJ777" s="17">
        <v>4.3129469844998998E-2</v>
      </c>
      <c r="BK777" s="17"/>
      <c r="BL777" s="17">
        <v>3.3477855884683702E-2</v>
      </c>
      <c r="BM777" s="17">
        <v>3.4759759198830502E-2</v>
      </c>
      <c r="BN777" s="17">
        <v>6.1624461231670598E-2</v>
      </c>
      <c r="BO777" s="17">
        <v>5.2595515357474698E-2</v>
      </c>
      <c r="BP777" s="17">
        <v>5.8655571240762698E-2</v>
      </c>
      <c r="BQ777" s="17"/>
      <c r="BR777" s="17">
        <v>4.0654826616133601E-2</v>
      </c>
      <c r="BS777" s="17">
        <v>7.6619856385819404E-2</v>
      </c>
      <c r="BT777" s="17">
        <v>3.22585153910009E-2</v>
      </c>
      <c r="BU777" s="17">
        <v>4.0546973246956802E-2</v>
      </c>
      <c r="BV777" s="17"/>
      <c r="BW777" s="17">
        <v>3.4434219767697602E-2</v>
      </c>
      <c r="BX777" s="17">
        <v>5.0145504903876703E-2</v>
      </c>
      <c r="BY777" s="17">
        <v>3.5421829800908002E-2</v>
      </c>
      <c r="BZ777" s="17">
        <v>4.1193461240085397E-2</v>
      </c>
      <c r="CA777" s="17">
        <v>5.3477390509421401E-2</v>
      </c>
      <c r="CB777" s="17"/>
      <c r="CC777" s="17">
        <v>7.16406385707552E-2</v>
      </c>
      <c r="CD777" s="17">
        <v>4.9026268627127903E-2</v>
      </c>
      <c r="CE777" s="17">
        <v>2.9728247940809902E-2</v>
      </c>
      <c r="CF777" s="17">
        <v>3.3950355199435102E-2</v>
      </c>
      <c r="CG777" s="17">
        <v>3.1333849468792703E-2</v>
      </c>
      <c r="CH777" s="17">
        <v>4.6320916762386102E-2</v>
      </c>
      <c r="CI777" s="17">
        <v>6.7557717400627604E-2</v>
      </c>
      <c r="CJ777" s="17">
        <v>4.5384330437184602E-2</v>
      </c>
      <c r="CK777" s="17">
        <v>2.9706630697422201E-2</v>
      </c>
      <c r="CL777" s="17">
        <v>2.4315695266896399E-2</v>
      </c>
    </row>
    <row r="778" spans="2:90" x14ac:dyDescent="0.25">
      <c r="B778" t="s">
        <v>270</v>
      </c>
      <c r="C778" s="17">
        <v>0.25761668488618999</v>
      </c>
      <c r="D778" s="17">
        <v>0.26575058756387399</v>
      </c>
      <c r="E778" s="17">
        <v>0.250090246956791</v>
      </c>
      <c r="F778" s="17"/>
      <c r="G778" s="17">
        <v>0.272885192342397</v>
      </c>
      <c r="H778" s="17">
        <v>0.32650465757151698</v>
      </c>
      <c r="I778" s="17">
        <v>0.26595056824785002</v>
      </c>
      <c r="J778" s="17">
        <v>0.26506324309062501</v>
      </c>
      <c r="K778" s="17">
        <v>0.22803438728192399</v>
      </c>
      <c r="L778" s="17">
        <v>0.20963049037034301</v>
      </c>
      <c r="M778" s="17"/>
      <c r="N778" s="17">
        <v>0.26039673935861202</v>
      </c>
      <c r="O778" s="17">
        <v>0.26739404350948998</v>
      </c>
      <c r="P778" s="17">
        <v>0.256649815399005</v>
      </c>
      <c r="Q778" s="17">
        <v>0.2481733159152</v>
      </c>
      <c r="R778" s="17"/>
      <c r="S778" s="17">
        <v>0.26999762680067002</v>
      </c>
      <c r="T778" s="17">
        <v>0.22155605629832201</v>
      </c>
      <c r="U778" s="17">
        <v>0.25714861205585898</v>
      </c>
      <c r="V778" s="17">
        <v>0.266754440802427</v>
      </c>
      <c r="W778" s="17">
        <v>0.27649610585053302</v>
      </c>
      <c r="X778" s="17">
        <v>0.22639937435490301</v>
      </c>
      <c r="Y778" s="17">
        <v>0.26948635474945998</v>
      </c>
      <c r="Z778" s="17">
        <v>0.28207529082734101</v>
      </c>
      <c r="AA778" s="17">
        <v>0.27515518631066499</v>
      </c>
      <c r="AB778" s="17"/>
      <c r="AC778" s="17">
        <v>0.25607331443699799</v>
      </c>
      <c r="AD778" s="17">
        <v>0.24491848589192999</v>
      </c>
      <c r="AE778" s="17">
        <v>0.28108301626361498</v>
      </c>
      <c r="AF778" s="17"/>
      <c r="AG778" s="17">
        <v>0.227087254630392</v>
      </c>
      <c r="AH778" s="17">
        <v>0.266159490752992</v>
      </c>
      <c r="AI778" s="17">
        <v>0.28752303476857299</v>
      </c>
      <c r="AJ778" s="17">
        <v>0.27379504101450802</v>
      </c>
      <c r="AK778" s="17"/>
      <c r="AL778" s="17">
        <v>0.243227868198963</v>
      </c>
      <c r="AM778" s="17">
        <v>0.27546539655968399</v>
      </c>
      <c r="AN778" s="17">
        <v>0.27811843588229401</v>
      </c>
      <c r="AO778" s="17">
        <v>0.280004117754096</v>
      </c>
      <c r="AP778" s="17">
        <v>0.18360807725700701</v>
      </c>
      <c r="AQ778" s="17"/>
      <c r="AR778" s="17">
        <v>0.23118610615785701</v>
      </c>
      <c r="AS778" s="17">
        <v>0.24552239751825</v>
      </c>
      <c r="AT778" s="17">
        <v>0.276722356227113</v>
      </c>
      <c r="AU778" s="17">
        <v>0.28432667296978198</v>
      </c>
      <c r="AV778" s="17">
        <v>0.24691338650806199</v>
      </c>
      <c r="AW778" s="17"/>
      <c r="AX778" s="17">
        <v>0.25158475126150198</v>
      </c>
      <c r="AY778" s="17">
        <v>0.25172614059401799</v>
      </c>
      <c r="AZ778" s="17">
        <v>0.28275927699793701</v>
      </c>
      <c r="BA778" s="17">
        <v>0.25854961650719699</v>
      </c>
      <c r="BB778" s="17">
        <v>0.24897483507711901</v>
      </c>
      <c r="BC778" s="17">
        <v>0.27338268608064697</v>
      </c>
      <c r="BD778" s="17"/>
      <c r="BE778" s="17">
        <v>0.25163964189905902</v>
      </c>
      <c r="BF778" s="17">
        <v>0.30037380491586901</v>
      </c>
      <c r="BG778" s="17">
        <v>0.225879175100892</v>
      </c>
      <c r="BH778" s="17"/>
      <c r="BI778" s="17">
        <v>0.22763124865842799</v>
      </c>
      <c r="BJ778" s="17">
        <v>0.265229306365518</v>
      </c>
      <c r="BK778" s="17"/>
      <c r="BL778" s="17">
        <v>0.224811292663184</v>
      </c>
      <c r="BM778" s="17">
        <v>0.289686098916624</v>
      </c>
      <c r="BN778" s="17">
        <v>0.288606001881477</v>
      </c>
      <c r="BO778" s="17">
        <v>0.27053427682068099</v>
      </c>
      <c r="BP778" s="17">
        <v>0.27327498167352599</v>
      </c>
      <c r="BQ778" s="17"/>
      <c r="BR778" s="17">
        <v>0.25328212534373401</v>
      </c>
      <c r="BS778" s="17">
        <v>0.29632034736396501</v>
      </c>
      <c r="BT778" s="17">
        <v>0.27795403006115699</v>
      </c>
      <c r="BU778" s="17">
        <v>0.26732224814254402</v>
      </c>
      <c r="BV778" s="17"/>
      <c r="BW778" s="17">
        <v>0.24487577233637101</v>
      </c>
      <c r="BX778" s="17">
        <v>0.25750787453910201</v>
      </c>
      <c r="BY778" s="17">
        <v>0.23964799393743</v>
      </c>
      <c r="BZ778" s="17">
        <v>0.27263074790660802</v>
      </c>
      <c r="CA778" s="17">
        <v>0.276233825781383</v>
      </c>
      <c r="CB778" s="17"/>
      <c r="CC778" s="17">
        <v>0.23850020697867899</v>
      </c>
      <c r="CD778" s="17">
        <v>0.295221672507399</v>
      </c>
      <c r="CE778" s="17">
        <v>0.30042381192426698</v>
      </c>
      <c r="CF778" s="17">
        <v>0.27152560231746198</v>
      </c>
      <c r="CG778" s="17">
        <v>0.26509446623425098</v>
      </c>
      <c r="CH778" s="17">
        <v>0.23456428087323</v>
      </c>
      <c r="CI778" s="17">
        <v>0.26408801700339402</v>
      </c>
      <c r="CJ778" s="17">
        <v>0.22953563050741299</v>
      </c>
      <c r="CK778" s="17">
        <v>0.23856600733161801</v>
      </c>
      <c r="CL778" s="17">
        <v>0.23783646661010999</v>
      </c>
    </row>
    <row r="779" spans="2:90" x14ac:dyDescent="0.25">
      <c r="B779" t="s">
        <v>271</v>
      </c>
      <c r="C779" s="17">
        <v>0.28249856228039399</v>
      </c>
      <c r="D779" s="17">
        <v>0.31043344601831802</v>
      </c>
      <c r="E779" s="17">
        <v>0.25757207885955502</v>
      </c>
      <c r="F779" s="17"/>
      <c r="G779" s="17">
        <v>0.23745794185678201</v>
      </c>
      <c r="H779" s="17">
        <v>0.24292980704106601</v>
      </c>
      <c r="I779" s="17">
        <v>0.30625870555812901</v>
      </c>
      <c r="J779" s="17">
        <v>0.28293932707615299</v>
      </c>
      <c r="K779" s="17">
        <v>0.28282996248757197</v>
      </c>
      <c r="L779" s="17">
        <v>0.31434082607879699</v>
      </c>
      <c r="M779" s="17"/>
      <c r="N779" s="17">
        <v>0.32611182953795897</v>
      </c>
      <c r="O779" s="17">
        <v>0.25975711971204402</v>
      </c>
      <c r="P779" s="17">
        <v>0.28574512783693201</v>
      </c>
      <c r="Q779" s="17">
        <v>0.25613643145166298</v>
      </c>
      <c r="R779" s="17"/>
      <c r="S779" s="17">
        <v>0.25309879348862502</v>
      </c>
      <c r="T779" s="17">
        <v>0.31439000647721299</v>
      </c>
      <c r="U779" s="17">
        <v>0.26167050066950898</v>
      </c>
      <c r="V779" s="17">
        <v>0.308589242101178</v>
      </c>
      <c r="W779" s="17">
        <v>0.310696799607934</v>
      </c>
      <c r="X779" s="17">
        <v>0.28631351397754101</v>
      </c>
      <c r="Y779" s="17">
        <v>0.27885387467480999</v>
      </c>
      <c r="Z779" s="17">
        <v>0.26461232032194498</v>
      </c>
      <c r="AA779" s="17">
        <v>0.25971830091340198</v>
      </c>
      <c r="AB779" s="17"/>
      <c r="AC779" s="17">
        <v>0.27340402040767497</v>
      </c>
      <c r="AD779" s="17">
        <v>0.31327311165070998</v>
      </c>
      <c r="AE779" s="17">
        <v>0.26258840779290399</v>
      </c>
      <c r="AF779" s="17"/>
      <c r="AG779" s="17">
        <v>0.31752175658590798</v>
      </c>
      <c r="AH779" s="17">
        <v>0.30258978625049998</v>
      </c>
      <c r="AI779" s="17">
        <v>0.29993519161715798</v>
      </c>
      <c r="AJ779" s="17">
        <v>0.28682720070282303</v>
      </c>
      <c r="AK779" s="17"/>
      <c r="AL779" s="17">
        <v>0.27148702051648599</v>
      </c>
      <c r="AM779" s="17">
        <v>0.25886101705247699</v>
      </c>
      <c r="AN779" s="17">
        <v>0.28259047958977201</v>
      </c>
      <c r="AO779" s="17">
        <v>0.31431038104366699</v>
      </c>
      <c r="AP779" s="17">
        <v>0.33230573215596199</v>
      </c>
      <c r="AQ779" s="17"/>
      <c r="AR779" s="17">
        <v>0.223699131319369</v>
      </c>
      <c r="AS779" s="17">
        <v>0.28714544647617302</v>
      </c>
      <c r="AT779" s="17">
        <v>0.29811351778594603</v>
      </c>
      <c r="AU779" s="17">
        <v>0.27311560385722999</v>
      </c>
      <c r="AV779" s="17">
        <v>0.32551363212971401</v>
      </c>
      <c r="AW779" s="17"/>
      <c r="AX779" s="17">
        <v>0.27993249022133998</v>
      </c>
      <c r="AY779" s="17">
        <v>0.29040431070747202</v>
      </c>
      <c r="AZ779" s="17">
        <v>0.29056783241155998</v>
      </c>
      <c r="BA779" s="17">
        <v>0.299237982904202</v>
      </c>
      <c r="BB779" s="17">
        <v>0.25134101028776101</v>
      </c>
      <c r="BC779" s="17">
        <v>0.24461625719649899</v>
      </c>
      <c r="BD779" s="17"/>
      <c r="BE779" s="17">
        <v>0.25277089389066398</v>
      </c>
      <c r="BF779" s="17">
        <v>0.30386908014326702</v>
      </c>
      <c r="BG779" s="17">
        <v>0.30361604197176201</v>
      </c>
      <c r="BH779" s="17"/>
      <c r="BI779" s="17">
        <v>0.24607385874694901</v>
      </c>
      <c r="BJ779" s="17">
        <v>0.29174596753375298</v>
      </c>
      <c r="BK779" s="17"/>
      <c r="BL779" s="17">
        <v>0.32478417797058901</v>
      </c>
      <c r="BM779" s="17">
        <v>0.27765429739025399</v>
      </c>
      <c r="BN779" s="17">
        <v>0.21214593112477101</v>
      </c>
      <c r="BO779" s="17">
        <v>0.30444218364388298</v>
      </c>
      <c r="BP779" s="17">
        <v>0.23750768468918901</v>
      </c>
      <c r="BQ779" s="17"/>
      <c r="BR779" s="17">
        <v>0.285172987160003</v>
      </c>
      <c r="BS779" s="17">
        <v>0.24599140363351801</v>
      </c>
      <c r="BT779" s="17">
        <v>0.28946183638921202</v>
      </c>
      <c r="BU779" s="17">
        <v>0.29100816730761297</v>
      </c>
      <c r="BV779" s="17"/>
      <c r="BW779" s="17">
        <v>0.30376217762298502</v>
      </c>
      <c r="BX779" s="17">
        <v>0.27995287190870399</v>
      </c>
      <c r="BY779" s="17">
        <v>0.28880710086752198</v>
      </c>
      <c r="BZ779" s="17">
        <v>0.30168531156132999</v>
      </c>
      <c r="CA779" s="17">
        <v>0.243062144556624</v>
      </c>
      <c r="CB779" s="17"/>
      <c r="CC779" s="17">
        <v>0.238641748006438</v>
      </c>
      <c r="CD779" s="17">
        <v>0.23603093538063799</v>
      </c>
      <c r="CE779" s="17">
        <v>0.27279922969749398</v>
      </c>
      <c r="CF779" s="17">
        <v>0.30094589336947802</v>
      </c>
      <c r="CG779" s="17">
        <v>0.260618877581828</v>
      </c>
      <c r="CH779" s="17">
        <v>0.29173892466417001</v>
      </c>
      <c r="CI779" s="17">
        <v>0.30814167699679601</v>
      </c>
      <c r="CJ779" s="17">
        <v>0.31151852259170698</v>
      </c>
      <c r="CK779" s="17">
        <v>0.31119700403283901</v>
      </c>
      <c r="CL779" s="17">
        <v>0.30058288896058299</v>
      </c>
    </row>
    <row r="780" spans="2:90" x14ac:dyDescent="0.25">
      <c r="B780" t="s">
        <v>407</v>
      </c>
      <c r="C780" s="17">
        <v>0.15276861463564101</v>
      </c>
      <c r="D780" s="17">
        <v>0.17179414022891901</v>
      </c>
      <c r="E780" s="17">
        <v>0.134998521199897</v>
      </c>
      <c r="F780" s="17"/>
      <c r="G780" s="17">
        <v>0.14133351217829501</v>
      </c>
      <c r="H780" s="17">
        <v>0.158534034850769</v>
      </c>
      <c r="I780" s="17">
        <v>0.13825494021947601</v>
      </c>
      <c r="J780" s="17">
        <v>0.13926026673439901</v>
      </c>
      <c r="K780" s="17">
        <v>0.17022807904818399</v>
      </c>
      <c r="L780" s="17">
        <v>0.16160295987190801</v>
      </c>
      <c r="M780" s="17"/>
      <c r="N780" s="17">
        <v>0.15232566791827701</v>
      </c>
      <c r="O780" s="17">
        <v>0.14051134971819901</v>
      </c>
      <c r="P780" s="17">
        <v>0.164046449592153</v>
      </c>
      <c r="Q780" s="17">
        <v>0.15333154942682301</v>
      </c>
      <c r="R780" s="17"/>
      <c r="S780" s="17">
        <v>0.16469087766906601</v>
      </c>
      <c r="T780" s="17">
        <v>0.13938948592737499</v>
      </c>
      <c r="U780" s="17">
        <v>0.165013593443395</v>
      </c>
      <c r="V780" s="17">
        <v>0.133854233090026</v>
      </c>
      <c r="W780" s="17">
        <v>0.127491855033494</v>
      </c>
      <c r="X780" s="17">
        <v>0.14127668070407801</v>
      </c>
      <c r="Y780" s="17">
        <v>0.14185151086376999</v>
      </c>
      <c r="Z780" s="17">
        <v>0.20746925338369601</v>
      </c>
      <c r="AA780" s="17">
        <v>0.175626313287158</v>
      </c>
      <c r="AB780" s="17"/>
      <c r="AC780" s="17">
        <v>0.182192201873451</v>
      </c>
      <c r="AD780" s="17">
        <v>0.15264943272996401</v>
      </c>
      <c r="AE780" s="17">
        <v>0.10933843897167</v>
      </c>
      <c r="AF780" s="17"/>
      <c r="AG780" s="17">
        <v>0.177262984335914</v>
      </c>
      <c r="AH780" s="17">
        <v>0.187329701428119</v>
      </c>
      <c r="AI780" s="17">
        <v>0.106987293420167</v>
      </c>
      <c r="AJ780" s="17">
        <v>0.15378985899646899</v>
      </c>
      <c r="AK780" s="17"/>
      <c r="AL780" s="17">
        <v>0.16277313705527199</v>
      </c>
      <c r="AM780" s="17">
        <v>0.151597362270077</v>
      </c>
      <c r="AN780" s="17">
        <v>0.13284445839018</v>
      </c>
      <c r="AO780" s="17">
        <v>0.144679774534542</v>
      </c>
      <c r="AP780" s="17">
        <v>0.22652962163419399</v>
      </c>
      <c r="AQ780" s="17"/>
      <c r="AR780" s="17">
        <v>0.14820133819563</v>
      </c>
      <c r="AS780" s="17">
        <v>0.16429743343119299</v>
      </c>
      <c r="AT780" s="17">
        <v>0.146171216303947</v>
      </c>
      <c r="AU780" s="17">
        <v>0.143345838440089</v>
      </c>
      <c r="AV780" s="17">
        <v>0.17539411669045801</v>
      </c>
      <c r="AW780" s="17"/>
      <c r="AX780" s="17">
        <v>0.19363952391108</v>
      </c>
      <c r="AY780" s="17">
        <v>0.13486938463012799</v>
      </c>
      <c r="AZ780" s="17">
        <v>0.15629883300886999</v>
      </c>
      <c r="BA780" s="17">
        <v>0.15857380623606701</v>
      </c>
      <c r="BB780" s="17">
        <v>0.11264512407265501</v>
      </c>
      <c r="BC780" s="17">
        <v>0.13609184584664799</v>
      </c>
      <c r="BD780" s="17"/>
      <c r="BE780" s="17">
        <v>0.13734651514357499</v>
      </c>
      <c r="BF780" s="17">
        <v>0.17037049318198999</v>
      </c>
      <c r="BG780" s="17">
        <v>0.15624343647331301</v>
      </c>
      <c r="BH780" s="17"/>
      <c r="BI780" s="17">
        <v>0.177625311428975</v>
      </c>
      <c r="BJ780" s="17">
        <v>0.1464580636576</v>
      </c>
      <c r="BK780" s="17"/>
      <c r="BL780" s="17">
        <v>0.16071471962081699</v>
      </c>
      <c r="BM780" s="17">
        <v>0.14485804163957899</v>
      </c>
      <c r="BN780" s="17">
        <v>0.13741041673038701</v>
      </c>
      <c r="BO780" s="17">
        <v>0.15418035126132801</v>
      </c>
      <c r="BP780" s="17">
        <v>0.15736861840055899</v>
      </c>
      <c r="BQ780" s="17"/>
      <c r="BR780" s="17">
        <v>0.15282786047528599</v>
      </c>
      <c r="BS780" s="17">
        <v>0.11506541096627899</v>
      </c>
      <c r="BT780" s="17">
        <v>0.19777598092020601</v>
      </c>
      <c r="BU780" s="17">
        <v>0.16216422041374001</v>
      </c>
      <c r="BV780" s="17"/>
      <c r="BW780" s="17">
        <v>0.14142539691455899</v>
      </c>
      <c r="BX780" s="17">
        <v>0.13793372411573401</v>
      </c>
      <c r="BY780" s="17">
        <v>0.16759020715471001</v>
      </c>
      <c r="BZ780" s="17">
        <v>0.12705116953367901</v>
      </c>
      <c r="CA780" s="17">
        <v>0.18662689561884799</v>
      </c>
      <c r="CB780" s="17"/>
      <c r="CC780" s="17">
        <v>0.21161674652328399</v>
      </c>
      <c r="CD780" s="17">
        <v>0.15531696760427799</v>
      </c>
      <c r="CE780" s="17">
        <v>0.145913455497309</v>
      </c>
      <c r="CF780" s="17">
        <v>0.16215727194643501</v>
      </c>
      <c r="CG780" s="17">
        <v>0.14389152931211699</v>
      </c>
      <c r="CH780" s="17">
        <v>0.14597034637432299</v>
      </c>
      <c r="CI780" s="17">
        <v>0.15107881810387599</v>
      </c>
      <c r="CJ780" s="17">
        <v>0.128364163097792</v>
      </c>
      <c r="CK780" s="17">
        <v>0.14406454326375501</v>
      </c>
      <c r="CL780" s="17">
        <v>0.14304423138776901</v>
      </c>
    </row>
    <row r="781" spans="2:90" x14ac:dyDescent="0.25">
      <c r="B781" t="s">
        <v>111</v>
      </c>
      <c r="C781" s="17">
        <v>0.237652250965599</v>
      </c>
      <c r="D781" s="17">
        <v>0.174417079250623</v>
      </c>
      <c r="E781" s="17">
        <v>0.29560883214712402</v>
      </c>
      <c r="F781" s="17"/>
      <c r="G781" s="17">
        <v>0.20445149856337499</v>
      </c>
      <c r="H781" s="17">
        <v>0.194115945141563</v>
      </c>
      <c r="I781" s="17">
        <v>0.210988325231415</v>
      </c>
      <c r="J781" s="17">
        <v>0.24731019579581401</v>
      </c>
      <c r="K781" s="17">
        <v>0.26933537873618801</v>
      </c>
      <c r="L781" s="17">
        <v>0.27436603467726101</v>
      </c>
      <c r="M781" s="17"/>
      <c r="N781" s="17">
        <v>0.20952323114721599</v>
      </c>
      <c r="O781" s="17">
        <v>0.271161873435045</v>
      </c>
      <c r="P781" s="17">
        <v>0.21764789467486201</v>
      </c>
      <c r="Q781" s="17">
        <v>0.25058359828189802</v>
      </c>
      <c r="R781" s="17"/>
      <c r="S781" s="17">
        <v>0.246513810571481</v>
      </c>
      <c r="T781" s="17">
        <v>0.28191946219145603</v>
      </c>
      <c r="U781" s="17">
        <v>0.22046813586786401</v>
      </c>
      <c r="V781" s="17">
        <v>0.21816144330947301</v>
      </c>
      <c r="W781" s="17">
        <v>0.231489687540753</v>
      </c>
      <c r="X781" s="17">
        <v>0.24944941493422401</v>
      </c>
      <c r="Y781" s="17">
        <v>0.23462419025171799</v>
      </c>
      <c r="Z781" s="17">
        <v>0.18728435734226001</v>
      </c>
      <c r="AA781" s="17">
        <v>0.21698797441170101</v>
      </c>
      <c r="AB781" s="17"/>
      <c r="AC781" s="17">
        <v>0.225986336683412</v>
      </c>
      <c r="AD781" s="17">
        <v>0.22262141859463599</v>
      </c>
      <c r="AE781" s="17">
        <v>0.28691754231490302</v>
      </c>
      <c r="AF781" s="17"/>
      <c r="AG781" s="17">
        <v>0.21045373694074701</v>
      </c>
      <c r="AH781" s="17">
        <v>0.18412038092251001</v>
      </c>
      <c r="AI781" s="17">
        <v>0.25097982237365901</v>
      </c>
      <c r="AJ781" s="17">
        <v>0.19889060426069199</v>
      </c>
      <c r="AK781" s="17"/>
      <c r="AL781" s="17">
        <v>0.25775837946931801</v>
      </c>
      <c r="AM781" s="17">
        <v>0.23879921612433</v>
      </c>
      <c r="AN781" s="17">
        <v>0.24322818231422499</v>
      </c>
      <c r="AO781" s="17">
        <v>0.197321991159738</v>
      </c>
      <c r="AP781" s="17">
        <v>0.18854615852552001</v>
      </c>
      <c r="AQ781" s="17"/>
      <c r="AR781" s="17">
        <v>0.31269490978280601</v>
      </c>
      <c r="AS781" s="17">
        <v>0.230393438051337</v>
      </c>
      <c r="AT781" s="17">
        <v>0.20946151548546901</v>
      </c>
      <c r="AU781" s="17">
        <v>0.22875977543827899</v>
      </c>
      <c r="AV781" s="17">
        <v>0.197802748889465</v>
      </c>
      <c r="AW781" s="17"/>
      <c r="AX781" s="17">
        <v>0.19609296482827401</v>
      </c>
      <c r="AY781" s="17">
        <v>0.26578618350165201</v>
      </c>
      <c r="AZ781" s="17">
        <v>0.20805843802079099</v>
      </c>
      <c r="BA781" s="17">
        <v>0.21648791843256299</v>
      </c>
      <c r="BB781" s="17">
        <v>0.308901439892866</v>
      </c>
      <c r="BC781" s="17">
        <v>0.24120693209153801</v>
      </c>
      <c r="BD781" s="17"/>
      <c r="BE781" s="17">
        <v>0.27993259252435498</v>
      </c>
      <c r="BF781" s="17">
        <v>0.14768004609374699</v>
      </c>
      <c r="BG781" s="17">
        <v>0.26332307721565601</v>
      </c>
      <c r="BH781" s="17"/>
      <c r="BI781" s="17">
        <v>0.27075772361352801</v>
      </c>
      <c r="BJ781" s="17">
        <v>0.22924752307540999</v>
      </c>
      <c r="BK781" s="17"/>
      <c r="BL781" s="17">
        <v>0.23771688890131301</v>
      </c>
      <c r="BM781" s="17">
        <v>0.22516485885512799</v>
      </c>
      <c r="BN781" s="17">
        <v>0.25850147216893399</v>
      </c>
      <c r="BO781" s="17">
        <v>0.176250182196037</v>
      </c>
      <c r="BP781" s="17">
        <v>0.24861911217666399</v>
      </c>
      <c r="BQ781" s="17"/>
      <c r="BR781" s="17">
        <v>0.24203734935434501</v>
      </c>
      <c r="BS781" s="17">
        <v>0.24040196685626899</v>
      </c>
      <c r="BT781" s="17">
        <v>0.17424086279345</v>
      </c>
      <c r="BU781" s="17">
        <v>0.21058586054894399</v>
      </c>
      <c r="BV781" s="17"/>
      <c r="BW781" s="17">
        <v>0.26534679291900998</v>
      </c>
      <c r="BX781" s="17">
        <v>0.25844733243804102</v>
      </c>
      <c r="BY781" s="17">
        <v>0.23575092765893099</v>
      </c>
      <c r="BZ781" s="17">
        <v>0.216959734353809</v>
      </c>
      <c r="CA781" s="17">
        <v>0.20943838928171199</v>
      </c>
      <c r="CB781" s="17"/>
      <c r="CC781" s="17">
        <v>0.20471218206837499</v>
      </c>
      <c r="CD781" s="17">
        <v>0.22440093627094701</v>
      </c>
      <c r="CE781" s="17">
        <v>0.22053203059405299</v>
      </c>
      <c r="CF781" s="17">
        <v>0.20390527961080501</v>
      </c>
      <c r="CG781" s="17">
        <v>0.274117136637192</v>
      </c>
      <c r="CH781" s="17">
        <v>0.25205858777627399</v>
      </c>
      <c r="CI781" s="17">
        <v>0.194021597539553</v>
      </c>
      <c r="CJ781" s="17">
        <v>0.25125648663849898</v>
      </c>
      <c r="CK781" s="17">
        <v>0.26073049651943098</v>
      </c>
      <c r="CL781" s="17">
        <v>0.28522346234124701</v>
      </c>
    </row>
    <row r="782" spans="2:90" x14ac:dyDescent="0.25"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</row>
    <row r="783" spans="2:90" x14ac:dyDescent="0.25">
      <c r="B783" s="6" t="s">
        <v>413</v>
      </c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</row>
    <row r="784" spans="2:90" x14ac:dyDescent="0.25">
      <c r="B784" s="24" t="s">
        <v>113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</row>
    <row r="785" spans="2:90" x14ac:dyDescent="0.25">
      <c r="B785" t="s">
        <v>406</v>
      </c>
      <c r="C785" s="17">
        <v>0.131680303924194</v>
      </c>
      <c r="D785" s="17">
        <v>0.122445605177572</v>
      </c>
      <c r="E785" s="17">
        <v>0.13988569875307799</v>
      </c>
      <c r="F785" s="17"/>
      <c r="G785" s="17">
        <v>7.2808901808355295E-2</v>
      </c>
      <c r="H785" s="17">
        <v>7.6000173434324997E-2</v>
      </c>
      <c r="I785" s="17">
        <v>0.113273448461386</v>
      </c>
      <c r="J785" s="17">
        <v>0.162014381436033</v>
      </c>
      <c r="K785" s="17">
        <v>0.17170920314429</v>
      </c>
      <c r="L785" s="17">
        <v>0.16253196998654401</v>
      </c>
      <c r="M785" s="17"/>
      <c r="N785" s="17">
        <v>0.107999568515922</v>
      </c>
      <c r="O785" s="17">
        <v>0.119869133416709</v>
      </c>
      <c r="P785" s="17">
        <v>0.167132993056017</v>
      </c>
      <c r="Q785" s="17">
        <v>0.137425664568253</v>
      </c>
      <c r="R785" s="17"/>
      <c r="S785" s="17">
        <v>5.4215228291869103E-2</v>
      </c>
      <c r="T785" s="17">
        <v>0.11313959157367499</v>
      </c>
      <c r="U785" s="17">
        <v>0.19382235931896399</v>
      </c>
      <c r="V785" s="17">
        <v>0.17031152024479301</v>
      </c>
      <c r="W785" s="17">
        <v>0.158856140430301</v>
      </c>
      <c r="X785" s="17">
        <v>9.6472847744853499E-2</v>
      </c>
      <c r="Y785" s="17">
        <v>0.149898847387303</v>
      </c>
      <c r="Z785" s="17">
        <v>0.18714926949348501</v>
      </c>
      <c r="AA785" s="17">
        <v>0.142880555472544</v>
      </c>
      <c r="AB785" s="17"/>
      <c r="AC785" s="17">
        <v>0.17197309634199301</v>
      </c>
      <c r="AD785" s="17">
        <v>0.106143191784085</v>
      </c>
      <c r="AE785" s="17">
        <v>0.111202255799021</v>
      </c>
      <c r="AF785" s="17"/>
      <c r="AG785" s="17">
        <v>0.104763058556038</v>
      </c>
      <c r="AH785" s="17">
        <v>9.0989019147717898E-2</v>
      </c>
      <c r="AI785" s="17">
        <v>0.129069081825576</v>
      </c>
      <c r="AJ785" s="17">
        <v>0.20307775024168401</v>
      </c>
      <c r="AK785" s="17"/>
      <c r="AL785" s="17">
        <v>0.136556630771513</v>
      </c>
      <c r="AM785" s="17">
        <v>0.14196561189597601</v>
      </c>
      <c r="AN785" s="17">
        <v>0.10599786442574401</v>
      </c>
      <c r="AO785" s="17">
        <v>0.118025682583797</v>
      </c>
      <c r="AP785" s="17">
        <v>6.8242346721368294E-2</v>
      </c>
      <c r="AQ785" s="17"/>
      <c r="AR785" s="17">
        <v>0.13252439483294401</v>
      </c>
      <c r="AS785" s="17">
        <v>0.16366149336796401</v>
      </c>
      <c r="AT785" s="17">
        <v>0.13167734848262</v>
      </c>
      <c r="AU785" s="17">
        <v>0.11224314248777401</v>
      </c>
      <c r="AV785" s="17">
        <v>7.5113106103705002E-2</v>
      </c>
      <c r="AW785" s="17"/>
      <c r="AX785" s="17">
        <v>8.48990458824401E-2</v>
      </c>
      <c r="AY785" s="17">
        <v>0.112753204757206</v>
      </c>
      <c r="AZ785" s="17">
        <v>0.113056742332513</v>
      </c>
      <c r="BA785" s="17">
        <v>0.158056561372205</v>
      </c>
      <c r="BB785" s="17">
        <v>0.20114301936935899</v>
      </c>
      <c r="BC785" s="17">
        <v>0.24724007259901401</v>
      </c>
      <c r="BD785" s="17"/>
      <c r="BE785" s="17">
        <v>0.12717592942251599</v>
      </c>
      <c r="BF785" s="17">
        <v>0.100013732589793</v>
      </c>
      <c r="BG785" s="17">
        <v>0.16676526392461999</v>
      </c>
      <c r="BH785" s="17"/>
      <c r="BI785" s="17">
        <v>0.19557834582491701</v>
      </c>
      <c r="BJ785" s="17">
        <v>0.115458041804489</v>
      </c>
      <c r="BK785" s="17"/>
      <c r="BL785" s="17">
        <v>0.142330593009002</v>
      </c>
      <c r="BM785" s="17">
        <v>0.116787404080875</v>
      </c>
      <c r="BN785" s="17">
        <v>0.14866451520760701</v>
      </c>
      <c r="BO785" s="17">
        <v>0.133596178840241</v>
      </c>
      <c r="BP785" s="17">
        <v>0.12106462751793</v>
      </c>
      <c r="BQ785" s="17"/>
      <c r="BR785" s="17">
        <v>0.14904160450664999</v>
      </c>
      <c r="BS785" s="17">
        <v>6.1333816659549699E-2</v>
      </c>
      <c r="BT785" s="17">
        <v>1.7557151467471398E-2</v>
      </c>
      <c r="BU785" s="17">
        <v>6.5302095108255395E-2</v>
      </c>
      <c r="BV785" s="17"/>
      <c r="BW785" s="17">
        <v>8.1807478206167197E-2</v>
      </c>
      <c r="BX785" s="17">
        <v>0.10322547861445699</v>
      </c>
      <c r="BY785" s="17">
        <v>0.13917003924100499</v>
      </c>
      <c r="BZ785" s="17">
        <v>0.16984895163840699</v>
      </c>
      <c r="CA785" s="17">
        <v>0.165408304155191</v>
      </c>
      <c r="CB785" s="17"/>
      <c r="CC785" s="17">
        <v>0.13013495161741701</v>
      </c>
      <c r="CD785" s="17">
        <v>0.133363019644856</v>
      </c>
      <c r="CE785" s="17">
        <v>0.13134456415745099</v>
      </c>
      <c r="CF785" s="17">
        <v>0.15897555219332099</v>
      </c>
      <c r="CG785" s="17">
        <v>0.12190939506948199</v>
      </c>
      <c r="CH785" s="17">
        <v>0.154774900083267</v>
      </c>
      <c r="CI785" s="17">
        <v>0.125984928978946</v>
      </c>
      <c r="CJ785" s="17">
        <v>0.13110111121715701</v>
      </c>
      <c r="CK785" s="17">
        <v>0.13226892836639301</v>
      </c>
      <c r="CL785" s="17">
        <v>0.107421400604802</v>
      </c>
    </row>
    <row r="786" spans="2:90" x14ac:dyDescent="0.25">
      <c r="B786" t="s">
        <v>269</v>
      </c>
      <c r="C786" s="17">
        <v>0.15375354087746401</v>
      </c>
      <c r="D786" s="17">
        <v>0.16291415934030101</v>
      </c>
      <c r="E786" s="17">
        <v>0.14542258479981501</v>
      </c>
      <c r="F786" s="17"/>
      <c r="G786" s="17">
        <v>0.12699036002286601</v>
      </c>
      <c r="H786" s="17">
        <v>0.119124959280138</v>
      </c>
      <c r="I786" s="17">
        <v>0.174700387348912</v>
      </c>
      <c r="J786" s="17">
        <v>0.16624642705034101</v>
      </c>
      <c r="K786" s="17">
        <v>0.15983565471755201</v>
      </c>
      <c r="L786" s="17">
        <v>0.16326922174985101</v>
      </c>
      <c r="M786" s="17"/>
      <c r="N786" s="17">
        <v>0.149975691992105</v>
      </c>
      <c r="O786" s="17">
        <v>0.16101278275831299</v>
      </c>
      <c r="P786" s="17">
        <v>0.16190417163421</v>
      </c>
      <c r="Q786" s="17">
        <v>0.14237598662560999</v>
      </c>
      <c r="R786" s="17"/>
      <c r="S786" s="17">
        <v>0.109464695000649</v>
      </c>
      <c r="T786" s="17">
        <v>0.185660611457721</v>
      </c>
      <c r="U786" s="17">
        <v>0.20073265867571</v>
      </c>
      <c r="V786" s="17">
        <v>0.12768970578718999</v>
      </c>
      <c r="W786" s="17">
        <v>0.15650259206254</v>
      </c>
      <c r="X786" s="17">
        <v>0.15417716471579701</v>
      </c>
      <c r="Y786" s="17">
        <v>0.177073250974321</v>
      </c>
      <c r="Z786" s="17">
        <v>0.133162328192035</v>
      </c>
      <c r="AA786" s="17">
        <v>0.14029788550557501</v>
      </c>
      <c r="AB786" s="17"/>
      <c r="AC786" s="17">
        <v>0.16616370907550301</v>
      </c>
      <c r="AD786" s="17">
        <v>0.14752347657898299</v>
      </c>
      <c r="AE786" s="17">
        <v>0.14592384021665</v>
      </c>
      <c r="AF786" s="17"/>
      <c r="AG786" s="17">
        <v>0.14979343999834099</v>
      </c>
      <c r="AH786" s="17">
        <v>0.14752944728789699</v>
      </c>
      <c r="AI786" s="17">
        <v>0.148003768390328</v>
      </c>
      <c r="AJ786" s="17">
        <v>0.158188021942576</v>
      </c>
      <c r="AK786" s="17"/>
      <c r="AL786" s="17">
        <v>0.16471457992260599</v>
      </c>
      <c r="AM786" s="17">
        <v>0.14785618865384001</v>
      </c>
      <c r="AN786" s="17">
        <v>0.16788423124663099</v>
      </c>
      <c r="AO786" s="17">
        <v>0.11978533752194601</v>
      </c>
      <c r="AP786" s="17">
        <v>0.153800115194413</v>
      </c>
      <c r="AQ786" s="17"/>
      <c r="AR786" s="17">
        <v>0.131618038638118</v>
      </c>
      <c r="AS786" s="17">
        <v>0.16514890005943</v>
      </c>
      <c r="AT786" s="17">
        <v>0.14805351374137299</v>
      </c>
      <c r="AU786" s="17">
        <v>0.17336514881536699</v>
      </c>
      <c r="AV786" s="17">
        <v>0.149960477771823</v>
      </c>
      <c r="AW786" s="17"/>
      <c r="AX786" s="17">
        <v>0.119220782837754</v>
      </c>
      <c r="AY786" s="17">
        <v>0.14821142799584999</v>
      </c>
      <c r="AZ786" s="17">
        <v>0.1574580390144</v>
      </c>
      <c r="BA786" s="17">
        <v>0.19177333944256</v>
      </c>
      <c r="BB786" s="17">
        <v>0.15827811350489901</v>
      </c>
      <c r="BC786" s="17">
        <v>0.192686997534772</v>
      </c>
      <c r="BD786" s="17"/>
      <c r="BE786" s="17">
        <v>0.15641566789252501</v>
      </c>
      <c r="BF786" s="17">
        <v>0.137810458249775</v>
      </c>
      <c r="BG786" s="17">
        <v>0.16671052475650699</v>
      </c>
      <c r="BH786" s="17"/>
      <c r="BI786" s="17">
        <v>0.17264549611655799</v>
      </c>
      <c r="BJ786" s="17">
        <v>0.14895730235863</v>
      </c>
      <c r="BK786" s="17"/>
      <c r="BL786" s="17">
        <v>0.15348925460865701</v>
      </c>
      <c r="BM786" s="17">
        <v>0.15931140671583099</v>
      </c>
      <c r="BN786" s="17">
        <v>0.156842409372484</v>
      </c>
      <c r="BO786" s="17">
        <v>0.13763342091653499</v>
      </c>
      <c r="BP786" s="17">
        <v>0.15489809785083</v>
      </c>
      <c r="BQ786" s="17"/>
      <c r="BR786" s="17">
        <v>0.160163121161705</v>
      </c>
      <c r="BS786" s="17">
        <v>0.14680753834622701</v>
      </c>
      <c r="BT786" s="17">
        <v>8.4021302081790095E-2</v>
      </c>
      <c r="BU786" s="17">
        <v>0.115948473450825</v>
      </c>
      <c r="BV786" s="17"/>
      <c r="BW786" s="17">
        <v>0.13934358227761501</v>
      </c>
      <c r="BX786" s="17">
        <v>0.15536296752513601</v>
      </c>
      <c r="BY786" s="17">
        <v>0.126780419144192</v>
      </c>
      <c r="BZ786" s="17">
        <v>0.17590189041552901</v>
      </c>
      <c r="CA786" s="17">
        <v>0.17058746249717099</v>
      </c>
      <c r="CB786" s="17"/>
      <c r="CC786" s="17">
        <v>0.16408919341613301</v>
      </c>
      <c r="CD786" s="17">
        <v>0.18483667898693601</v>
      </c>
      <c r="CE786" s="17">
        <v>0.116992429577895</v>
      </c>
      <c r="CF786" s="17">
        <v>0.15425293640137799</v>
      </c>
      <c r="CG786" s="17">
        <v>0.157687484509412</v>
      </c>
      <c r="CH786" s="17">
        <v>0.14141690074122201</v>
      </c>
      <c r="CI786" s="17">
        <v>0.136162462535212</v>
      </c>
      <c r="CJ786" s="17">
        <v>0.16467160745491999</v>
      </c>
      <c r="CK786" s="17">
        <v>0.14824014979504599</v>
      </c>
      <c r="CL786" s="17">
        <v>0.17286895749363301</v>
      </c>
    </row>
    <row r="787" spans="2:90" x14ac:dyDescent="0.25">
      <c r="B787" t="s">
        <v>270</v>
      </c>
      <c r="C787" s="17">
        <v>0.29696969035811199</v>
      </c>
      <c r="D787" s="17">
        <v>0.302500294795508</v>
      </c>
      <c r="E787" s="17">
        <v>0.291616989343012</v>
      </c>
      <c r="F787" s="17"/>
      <c r="G787" s="17">
        <v>0.33399753085587902</v>
      </c>
      <c r="H787" s="17">
        <v>0.32114232849694602</v>
      </c>
      <c r="I787" s="17">
        <v>0.295113444748549</v>
      </c>
      <c r="J787" s="17">
        <v>0.29416381007036602</v>
      </c>
      <c r="K787" s="17">
        <v>0.30762673602289697</v>
      </c>
      <c r="L787" s="17">
        <v>0.25886779259082998</v>
      </c>
      <c r="M787" s="17"/>
      <c r="N787" s="17">
        <v>0.28539729203936298</v>
      </c>
      <c r="O787" s="17">
        <v>0.298510225721001</v>
      </c>
      <c r="P787" s="17">
        <v>0.29631441078673298</v>
      </c>
      <c r="Q787" s="17">
        <v>0.31003175441097303</v>
      </c>
      <c r="R787" s="17"/>
      <c r="S787" s="17">
        <v>0.33794255952124602</v>
      </c>
      <c r="T787" s="17">
        <v>0.27746422494788497</v>
      </c>
      <c r="U787" s="17">
        <v>0.26857663407367999</v>
      </c>
      <c r="V787" s="17">
        <v>0.30007973154039003</v>
      </c>
      <c r="W787" s="17">
        <v>0.29452878045707798</v>
      </c>
      <c r="X787" s="17">
        <v>0.31060834086413303</v>
      </c>
      <c r="Y787" s="17">
        <v>0.27947445302176899</v>
      </c>
      <c r="Z787" s="17">
        <v>0.26875831666626399</v>
      </c>
      <c r="AA787" s="17">
        <v>0.30590330563249002</v>
      </c>
      <c r="AB787" s="17"/>
      <c r="AC787" s="17">
        <v>0.27027799464801</v>
      </c>
      <c r="AD787" s="17">
        <v>0.31225973057032802</v>
      </c>
      <c r="AE787" s="17">
        <v>0.31406422708967202</v>
      </c>
      <c r="AF787" s="17"/>
      <c r="AG787" s="17">
        <v>0.29823455367151303</v>
      </c>
      <c r="AH787" s="17">
        <v>0.28638169883676001</v>
      </c>
      <c r="AI787" s="17">
        <v>0.30134733114670198</v>
      </c>
      <c r="AJ787" s="17">
        <v>0.30049827009303798</v>
      </c>
      <c r="AK787" s="17"/>
      <c r="AL787" s="17">
        <v>0.309867870339955</v>
      </c>
      <c r="AM787" s="17">
        <v>0.29139561454721002</v>
      </c>
      <c r="AN787" s="17">
        <v>0.29954760608549802</v>
      </c>
      <c r="AO787" s="17">
        <v>0.30935296663516798</v>
      </c>
      <c r="AP787" s="17">
        <v>0.270418870861934</v>
      </c>
      <c r="AQ787" s="17"/>
      <c r="AR787" s="17">
        <v>0.29564589830216598</v>
      </c>
      <c r="AS787" s="17">
        <v>0.263930084295531</v>
      </c>
      <c r="AT787" s="17">
        <v>0.31448698036878597</v>
      </c>
      <c r="AU787" s="17">
        <v>0.31420893280336498</v>
      </c>
      <c r="AV787" s="17">
        <v>0.30086123839509998</v>
      </c>
      <c r="AW787" s="17"/>
      <c r="AX787" s="17">
        <v>0.30148488805510598</v>
      </c>
      <c r="AY787" s="17">
        <v>0.32488071904285298</v>
      </c>
      <c r="AZ787" s="17">
        <v>0.29905554236080101</v>
      </c>
      <c r="BA787" s="17">
        <v>0.276162988436922</v>
      </c>
      <c r="BB787" s="17">
        <v>0.27910182837881897</v>
      </c>
      <c r="BC787" s="17">
        <v>0.21725518361187299</v>
      </c>
      <c r="BD787" s="17"/>
      <c r="BE787" s="17">
        <v>0.29796681731123198</v>
      </c>
      <c r="BF787" s="17">
        <v>0.305368797764415</v>
      </c>
      <c r="BG787" s="17">
        <v>0.28920218882147097</v>
      </c>
      <c r="BH787" s="17"/>
      <c r="BI787" s="17">
        <v>0.27619700885756698</v>
      </c>
      <c r="BJ787" s="17">
        <v>0.30224340257537502</v>
      </c>
      <c r="BK787" s="17"/>
      <c r="BL787" s="17">
        <v>0.28518517950688699</v>
      </c>
      <c r="BM787" s="17">
        <v>0.30439794497014699</v>
      </c>
      <c r="BN787" s="17">
        <v>0.312637462176724</v>
      </c>
      <c r="BO787" s="17">
        <v>0.33267597077302702</v>
      </c>
      <c r="BP787" s="17">
        <v>0.29064242417922298</v>
      </c>
      <c r="BQ787" s="17"/>
      <c r="BR787" s="17">
        <v>0.29522760822027699</v>
      </c>
      <c r="BS787" s="17">
        <v>0.28983090992175897</v>
      </c>
      <c r="BT787" s="17">
        <v>0.32070639614991397</v>
      </c>
      <c r="BU787" s="17">
        <v>0.31867248861478298</v>
      </c>
      <c r="BV787" s="17"/>
      <c r="BW787" s="17">
        <v>0.31751647174287101</v>
      </c>
      <c r="BX787" s="17">
        <v>0.33169861412503199</v>
      </c>
      <c r="BY787" s="17">
        <v>0.27372113205694099</v>
      </c>
      <c r="BZ787" s="17">
        <v>0.27911334543923899</v>
      </c>
      <c r="CA787" s="17">
        <v>0.28563378266732098</v>
      </c>
      <c r="CB787" s="17"/>
      <c r="CC787" s="17">
        <v>0.29495262735126498</v>
      </c>
      <c r="CD787" s="17">
        <v>0.280141228422639</v>
      </c>
      <c r="CE787" s="17">
        <v>0.31931916995519899</v>
      </c>
      <c r="CF787" s="17">
        <v>0.31535074406452701</v>
      </c>
      <c r="CG787" s="17">
        <v>0.27121679087233103</v>
      </c>
      <c r="CH787" s="17">
        <v>0.26784585233726099</v>
      </c>
      <c r="CI787" s="17">
        <v>0.317433422807405</v>
      </c>
      <c r="CJ787" s="17">
        <v>0.28666472834297102</v>
      </c>
      <c r="CK787" s="17">
        <v>0.31320227837639503</v>
      </c>
      <c r="CL787" s="17">
        <v>0.30731597010855799</v>
      </c>
    </row>
    <row r="788" spans="2:90" x14ac:dyDescent="0.25">
      <c r="B788" t="s">
        <v>271</v>
      </c>
      <c r="C788" s="17">
        <v>0.233277252764306</v>
      </c>
      <c r="D788" s="17">
        <v>0.23185026085614799</v>
      </c>
      <c r="E788" s="17">
        <v>0.23561856385014801</v>
      </c>
      <c r="F788" s="17"/>
      <c r="G788" s="17">
        <v>0.23200095295149301</v>
      </c>
      <c r="H788" s="17">
        <v>0.28141476987916803</v>
      </c>
      <c r="I788" s="17">
        <v>0.25671454649433201</v>
      </c>
      <c r="J788" s="17">
        <v>0.20719855758279099</v>
      </c>
      <c r="K788" s="17">
        <v>0.17475530270425599</v>
      </c>
      <c r="L788" s="17">
        <v>0.24085463331179699</v>
      </c>
      <c r="M788" s="17"/>
      <c r="N788" s="17">
        <v>0.29236543558649603</v>
      </c>
      <c r="O788" s="17">
        <v>0.23233463540479399</v>
      </c>
      <c r="P788" s="17">
        <v>0.212947370246164</v>
      </c>
      <c r="Q788" s="17">
        <v>0.19013151432376599</v>
      </c>
      <c r="R788" s="17"/>
      <c r="S788" s="17">
        <v>0.30185032445936899</v>
      </c>
      <c r="T788" s="17">
        <v>0.22505853095737699</v>
      </c>
      <c r="U788" s="17">
        <v>0.17038163679295601</v>
      </c>
      <c r="V788" s="17">
        <v>0.21057214895937101</v>
      </c>
      <c r="W788" s="17">
        <v>0.21376547095318599</v>
      </c>
      <c r="X788" s="17">
        <v>0.254849344657539</v>
      </c>
      <c r="Y788" s="17">
        <v>0.210421441861285</v>
      </c>
      <c r="Z788" s="17">
        <v>0.24550526933894601</v>
      </c>
      <c r="AA788" s="17">
        <v>0.23775668794016899</v>
      </c>
      <c r="AB788" s="17"/>
      <c r="AC788" s="17">
        <v>0.22752907768191799</v>
      </c>
      <c r="AD788" s="17">
        <v>0.25886446813155201</v>
      </c>
      <c r="AE788" s="17">
        <v>0.21218499120117301</v>
      </c>
      <c r="AF788" s="17"/>
      <c r="AG788" s="17">
        <v>0.26939186713709701</v>
      </c>
      <c r="AH788" s="17">
        <v>0.28956775022672898</v>
      </c>
      <c r="AI788" s="17">
        <v>0.237885992994784</v>
      </c>
      <c r="AJ788" s="17">
        <v>0.19701604977774101</v>
      </c>
      <c r="AK788" s="17"/>
      <c r="AL788" s="17">
        <v>0.20526952274114199</v>
      </c>
      <c r="AM788" s="17">
        <v>0.227666641542903</v>
      </c>
      <c r="AN788" s="17">
        <v>0.24266240142225601</v>
      </c>
      <c r="AO788" s="17">
        <v>0.279443605118389</v>
      </c>
      <c r="AP788" s="17">
        <v>0.33390379924079899</v>
      </c>
      <c r="AQ788" s="17"/>
      <c r="AR788" s="17">
        <v>0.184754910632796</v>
      </c>
      <c r="AS788" s="17">
        <v>0.214542497615585</v>
      </c>
      <c r="AT788" s="17">
        <v>0.24564876861958701</v>
      </c>
      <c r="AU788" s="17">
        <v>0.251707402549047</v>
      </c>
      <c r="AV788" s="17">
        <v>0.27344051916294998</v>
      </c>
      <c r="AW788" s="17"/>
      <c r="AX788" s="17">
        <v>0.27833995730872102</v>
      </c>
      <c r="AY788" s="17">
        <v>0.24132276784478701</v>
      </c>
      <c r="AZ788" s="17">
        <v>0.242628232967846</v>
      </c>
      <c r="BA788" s="17">
        <v>0.208867959307666</v>
      </c>
      <c r="BB788" s="17">
        <v>0.175277891735689</v>
      </c>
      <c r="BC788" s="17">
        <v>0.17686402035159601</v>
      </c>
      <c r="BD788" s="17"/>
      <c r="BE788" s="17">
        <v>0.22200338000897399</v>
      </c>
      <c r="BF788" s="17">
        <v>0.27830387946241802</v>
      </c>
      <c r="BG788" s="17">
        <v>0.20707826595179499</v>
      </c>
      <c r="BH788" s="17"/>
      <c r="BI788" s="17">
        <v>0.16818175082683601</v>
      </c>
      <c r="BJ788" s="17">
        <v>0.24980352280062501</v>
      </c>
      <c r="BK788" s="17"/>
      <c r="BL788" s="17">
        <v>0.240514021688609</v>
      </c>
      <c r="BM788" s="17">
        <v>0.26822914131221198</v>
      </c>
      <c r="BN788" s="17">
        <v>0.19733148722060301</v>
      </c>
      <c r="BO788" s="17">
        <v>0.21350002331537599</v>
      </c>
      <c r="BP788" s="17">
        <v>0.211077373732413</v>
      </c>
      <c r="BQ788" s="17"/>
      <c r="BR788" s="17">
        <v>0.22217338258285499</v>
      </c>
      <c r="BS788" s="17">
        <v>0.276587868004398</v>
      </c>
      <c r="BT788" s="17">
        <v>0.310801632739378</v>
      </c>
      <c r="BU788" s="17">
        <v>0.29808738064045298</v>
      </c>
      <c r="BV788" s="17"/>
      <c r="BW788" s="17">
        <v>0.27027073598339002</v>
      </c>
      <c r="BX788" s="17">
        <v>0.230017918806108</v>
      </c>
      <c r="BY788" s="17">
        <v>0.258806050297132</v>
      </c>
      <c r="BZ788" s="17">
        <v>0.20802075852263499</v>
      </c>
      <c r="CA788" s="17">
        <v>0.208663806781025</v>
      </c>
      <c r="CB788" s="17"/>
      <c r="CC788" s="17">
        <v>0.216308491890224</v>
      </c>
      <c r="CD788" s="17">
        <v>0.223757810153457</v>
      </c>
      <c r="CE788" s="17">
        <v>0.25086304527706799</v>
      </c>
      <c r="CF788" s="17">
        <v>0.21080891195519399</v>
      </c>
      <c r="CG788" s="17">
        <v>0.24809282626672199</v>
      </c>
      <c r="CH788" s="17">
        <v>0.27051001241495498</v>
      </c>
      <c r="CI788" s="17">
        <v>0.23141472553223899</v>
      </c>
      <c r="CJ788" s="17">
        <v>0.23136689594799001</v>
      </c>
      <c r="CK788" s="17">
        <v>0.21366184855149201</v>
      </c>
      <c r="CL788" s="17">
        <v>0.238544886054082</v>
      </c>
    </row>
    <row r="789" spans="2:90" x14ac:dyDescent="0.25">
      <c r="B789" t="s">
        <v>407</v>
      </c>
      <c r="C789" s="17">
        <v>8.2661988368857006E-2</v>
      </c>
      <c r="D789" s="17">
        <v>9.2650448584499501E-2</v>
      </c>
      <c r="E789" s="17">
        <v>7.3249736428111098E-2</v>
      </c>
      <c r="F789" s="17"/>
      <c r="G789" s="17">
        <v>0.108287390305724</v>
      </c>
      <c r="H789" s="17">
        <v>9.1853496727998502E-2</v>
      </c>
      <c r="I789" s="17">
        <v>7.7831268513168905E-2</v>
      </c>
      <c r="J789" s="17">
        <v>6.9560472219602806E-2</v>
      </c>
      <c r="K789" s="17">
        <v>7.2026123279227E-2</v>
      </c>
      <c r="L789" s="17">
        <v>8.4449427650424305E-2</v>
      </c>
      <c r="M789" s="17"/>
      <c r="N789" s="17">
        <v>8.0627799352054899E-2</v>
      </c>
      <c r="O789" s="17">
        <v>8.2141546590565495E-2</v>
      </c>
      <c r="P789" s="17">
        <v>9.0989548393711303E-2</v>
      </c>
      <c r="Q789" s="17">
        <v>7.7041575578278607E-2</v>
      </c>
      <c r="R789" s="17"/>
      <c r="S789" s="17">
        <v>0.10343518709924</v>
      </c>
      <c r="T789" s="17">
        <v>8.9754851094214494E-2</v>
      </c>
      <c r="U789" s="17">
        <v>5.9060942381859001E-2</v>
      </c>
      <c r="V789" s="17">
        <v>8.1872119010928807E-2</v>
      </c>
      <c r="W789" s="17">
        <v>5.0636651379845701E-2</v>
      </c>
      <c r="X789" s="17">
        <v>8.4735279537996797E-2</v>
      </c>
      <c r="Y789" s="17">
        <v>8.3527779223905099E-2</v>
      </c>
      <c r="Z789" s="17">
        <v>9.3709897772029399E-2</v>
      </c>
      <c r="AA789" s="17">
        <v>8.27588448712787E-2</v>
      </c>
      <c r="AB789" s="17"/>
      <c r="AC789" s="17">
        <v>7.69844331071982E-2</v>
      </c>
      <c r="AD789" s="17">
        <v>9.2176451392333797E-2</v>
      </c>
      <c r="AE789" s="17">
        <v>7.6976519151520803E-2</v>
      </c>
      <c r="AF789" s="17"/>
      <c r="AG789" s="17">
        <v>0.10155460143148699</v>
      </c>
      <c r="AH789" s="17">
        <v>0.112682920295883</v>
      </c>
      <c r="AI789" s="17">
        <v>6.1130091563459298E-2</v>
      </c>
      <c r="AJ789" s="17">
        <v>6.8229239520370605E-2</v>
      </c>
      <c r="AK789" s="17"/>
      <c r="AL789" s="17">
        <v>7.1330222602041402E-2</v>
      </c>
      <c r="AM789" s="17">
        <v>7.8260117488730602E-2</v>
      </c>
      <c r="AN789" s="17">
        <v>8.1734836781435394E-2</v>
      </c>
      <c r="AO789" s="17">
        <v>9.7676879579452494E-2</v>
      </c>
      <c r="AP789" s="17">
        <v>0.11989758576708701</v>
      </c>
      <c r="AQ789" s="17"/>
      <c r="AR789" s="17">
        <v>6.9660779152532507E-2</v>
      </c>
      <c r="AS789" s="17">
        <v>9.4211797286979204E-2</v>
      </c>
      <c r="AT789" s="17">
        <v>7.3127805375721097E-2</v>
      </c>
      <c r="AU789" s="17">
        <v>6.9861770468148496E-2</v>
      </c>
      <c r="AV789" s="17">
        <v>0.12744800695810499</v>
      </c>
      <c r="AW789" s="17"/>
      <c r="AX789" s="17">
        <v>0.118693192603486</v>
      </c>
      <c r="AY789" s="17">
        <v>7.1969214841494503E-2</v>
      </c>
      <c r="AZ789" s="17">
        <v>9.2494592375570006E-2</v>
      </c>
      <c r="BA789" s="17">
        <v>7.1573097305159095E-2</v>
      </c>
      <c r="BB789" s="17">
        <v>6.1138998834859001E-2</v>
      </c>
      <c r="BC789" s="17">
        <v>4.79542728311496E-2</v>
      </c>
      <c r="BD789" s="17"/>
      <c r="BE789" s="17">
        <v>7.6556724854591598E-2</v>
      </c>
      <c r="BF789" s="17">
        <v>9.9826687389551305E-2</v>
      </c>
      <c r="BG789" s="17">
        <v>7.5304341865773505E-2</v>
      </c>
      <c r="BH789" s="17"/>
      <c r="BI789" s="17">
        <v>6.50900273187969E-2</v>
      </c>
      <c r="BJ789" s="17">
        <v>8.7123110331783701E-2</v>
      </c>
      <c r="BK789" s="17"/>
      <c r="BL789" s="17">
        <v>9.4558376482361803E-2</v>
      </c>
      <c r="BM789" s="17">
        <v>7.1805591430725693E-2</v>
      </c>
      <c r="BN789" s="17">
        <v>8.7915350110674403E-2</v>
      </c>
      <c r="BO789" s="17">
        <v>6.5229332638912799E-2</v>
      </c>
      <c r="BP789" s="17">
        <v>8.1355972826041706E-2</v>
      </c>
      <c r="BQ789" s="17"/>
      <c r="BR789" s="17">
        <v>7.5326307847808804E-2</v>
      </c>
      <c r="BS789" s="17">
        <v>9.4277198817499006E-2</v>
      </c>
      <c r="BT789" s="17">
        <v>0.16621655923596099</v>
      </c>
      <c r="BU789" s="17">
        <v>9.9813552359203597E-2</v>
      </c>
      <c r="BV789" s="17"/>
      <c r="BW789" s="17">
        <v>9.4028492941142003E-2</v>
      </c>
      <c r="BX789" s="17">
        <v>9.1566402918047504E-2</v>
      </c>
      <c r="BY789" s="17">
        <v>8.8377207534787103E-2</v>
      </c>
      <c r="BZ789" s="17">
        <v>5.7952031778570098E-2</v>
      </c>
      <c r="CA789" s="17">
        <v>7.4440011060629904E-2</v>
      </c>
      <c r="CB789" s="17"/>
      <c r="CC789" s="17">
        <v>9.3247776886587697E-2</v>
      </c>
      <c r="CD789" s="17">
        <v>6.4366289186584394E-2</v>
      </c>
      <c r="CE789" s="17">
        <v>9.1546825710683094E-2</v>
      </c>
      <c r="CF789" s="17">
        <v>6.6498807222589704E-2</v>
      </c>
      <c r="CG789" s="17">
        <v>9.0714376285291498E-2</v>
      </c>
      <c r="CH789" s="17">
        <v>5.5807365082406003E-2</v>
      </c>
      <c r="CI789" s="17">
        <v>0.104460895795874</v>
      </c>
      <c r="CJ789" s="17">
        <v>7.5045041885393807E-2</v>
      </c>
      <c r="CK789" s="17">
        <v>9.7505853601874401E-2</v>
      </c>
      <c r="CL789" s="17">
        <v>7.9550265090859107E-2</v>
      </c>
    </row>
    <row r="790" spans="2:90" x14ac:dyDescent="0.25">
      <c r="B790" t="s">
        <v>111</v>
      </c>
      <c r="C790" s="17">
        <v>0.10165722370706699</v>
      </c>
      <c r="D790" s="17">
        <v>8.7639231245971394E-2</v>
      </c>
      <c r="E790" s="17">
        <v>0.114206426825836</v>
      </c>
      <c r="F790" s="17"/>
      <c r="G790" s="17">
        <v>0.125914864055683</v>
      </c>
      <c r="H790" s="17">
        <v>0.110464272181425</v>
      </c>
      <c r="I790" s="17">
        <v>8.2366904433651897E-2</v>
      </c>
      <c r="J790" s="17">
        <v>0.100816351640867</v>
      </c>
      <c r="K790" s="17">
        <v>0.114046980131779</v>
      </c>
      <c r="L790" s="17">
        <v>9.0026954710553803E-2</v>
      </c>
      <c r="M790" s="17"/>
      <c r="N790" s="17">
        <v>8.3634212514058601E-2</v>
      </c>
      <c r="O790" s="17">
        <v>0.106131676108617</v>
      </c>
      <c r="P790" s="17">
        <v>7.0711505883164799E-2</v>
      </c>
      <c r="Q790" s="17">
        <v>0.14299350449312001</v>
      </c>
      <c r="R790" s="17"/>
      <c r="S790" s="17">
        <v>9.3092005627627497E-2</v>
      </c>
      <c r="T790" s="17">
        <v>0.108922189969128</v>
      </c>
      <c r="U790" s="17">
        <v>0.10742576875683001</v>
      </c>
      <c r="V790" s="17">
        <v>0.10947477445732801</v>
      </c>
      <c r="W790" s="17">
        <v>0.12571036471704999</v>
      </c>
      <c r="X790" s="17">
        <v>9.9157022479681403E-2</v>
      </c>
      <c r="Y790" s="17">
        <v>9.9604227531416706E-2</v>
      </c>
      <c r="Z790" s="17">
        <v>7.1714918537240893E-2</v>
      </c>
      <c r="AA790" s="17">
        <v>9.0402720577943005E-2</v>
      </c>
      <c r="AB790" s="17"/>
      <c r="AC790" s="17">
        <v>8.7071689145377607E-2</v>
      </c>
      <c r="AD790" s="17">
        <v>8.3032681542718798E-2</v>
      </c>
      <c r="AE790" s="17">
        <v>0.13964816654196399</v>
      </c>
      <c r="AF790" s="17"/>
      <c r="AG790" s="17">
        <v>7.62624792055243E-2</v>
      </c>
      <c r="AH790" s="17">
        <v>7.2849164205012307E-2</v>
      </c>
      <c r="AI790" s="17">
        <v>0.122563734079151</v>
      </c>
      <c r="AJ790" s="17">
        <v>7.2990668424591301E-2</v>
      </c>
      <c r="AK790" s="17"/>
      <c r="AL790" s="17">
        <v>0.112261173622742</v>
      </c>
      <c r="AM790" s="17">
        <v>0.11285582587134101</v>
      </c>
      <c r="AN790" s="17">
        <v>0.102173060038435</v>
      </c>
      <c r="AO790" s="17">
        <v>7.5715528561248302E-2</v>
      </c>
      <c r="AP790" s="17">
        <v>5.37372822143979E-2</v>
      </c>
      <c r="AQ790" s="17"/>
      <c r="AR790" s="17">
        <v>0.18579597844144399</v>
      </c>
      <c r="AS790" s="17">
        <v>9.8505227374510396E-2</v>
      </c>
      <c r="AT790" s="17">
        <v>8.7005583411912599E-2</v>
      </c>
      <c r="AU790" s="17">
        <v>7.8613602876298802E-2</v>
      </c>
      <c r="AV790" s="17">
        <v>7.3176651608315602E-2</v>
      </c>
      <c r="AW790" s="17"/>
      <c r="AX790" s="17">
        <v>9.7362133312491897E-2</v>
      </c>
      <c r="AY790" s="17">
        <v>0.10086266551780999</v>
      </c>
      <c r="AZ790" s="17">
        <v>9.5306850948869107E-2</v>
      </c>
      <c r="BA790" s="17">
        <v>9.3566054135488103E-2</v>
      </c>
      <c r="BB790" s="17">
        <v>0.12506014817637501</v>
      </c>
      <c r="BC790" s="17">
        <v>0.117999453071595</v>
      </c>
      <c r="BD790" s="17"/>
      <c r="BE790" s="17">
        <v>0.11988148051016199</v>
      </c>
      <c r="BF790" s="17">
        <v>7.8676444544048096E-2</v>
      </c>
      <c r="BG790" s="17">
        <v>9.4939414679832496E-2</v>
      </c>
      <c r="BH790" s="17"/>
      <c r="BI790" s="17">
        <v>0.12230737105532501</v>
      </c>
      <c r="BJ790" s="17">
        <v>9.6414620129097198E-2</v>
      </c>
      <c r="BK790" s="17"/>
      <c r="BL790" s="17">
        <v>8.3922574704484207E-2</v>
      </c>
      <c r="BM790" s="17">
        <v>7.9468511490209504E-2</v>
      </c>
      <c r="BN790" s="17">
        <v>9.6608775911908099E-2</v>
      </c>
      <c r="BO790" s="17">
        <v>0.117365073515908</v>
      </c>
      <c r="BP790" s="17">
        <v>0.14096150389356299</v>
      </c>
      <c r="BQ790" s="17"/>
      <c r="BR790" s="17">
        <v>9.8067975680704106E-2</v>
      </c>
      <c r="BS790" s="17">
        <v>0.13116266825056799</v>
      </c>
      <c r="BT790" s="17">
        <v>0.100696958325484</v>
      </c>
      <c r="BU790" s="17">
        <v>0.10217600982647999</v>
      </c>
      <c r="BV790" s="17"/>
      <c r="BW790" s="17">
        <v>9.7033238848813499E-2</v>
      </c>
      <c r="BX790" s="17">
        <v>8.8128618011219503E-2</v>
      </c>
      <c r="BY790" s="17">
        <v>0.113145151725942</v>
      </c>
      <c r="BZ790" s="17">
        <v>0.10916302220561901</v>
      </c>
      <c r="CA790" s="17">
        <v>9.5266632838661602E-2</v>
      </c>
      <c r="CB790" s="17"/>
      <c r="CC790" s="17">
        <v>0.101266958838373</v>
      </c>
      <c r="CD790" s="17">
        <v>0.113534973605528</v>
      </c>
      <c r="CE790" s="17">
        <v>8.9933965321703196E-2</v>
      </c>
      <c r="CF790" s="17">
        <v>9.4113048162989599E-2</v>
      </c>
      <c r="CG790" s="17">
        <v>0.11037912699676</v>
      </c>
      <c r="CH790" s="17">
        <v>0.10964496934088799</v>
      </c>
      <c r="CI790" s="17">
        <v>8.4543564350325201E-2</v>
      </c>
      <c r="CJ790" s="17">
        <v>0.111150615151568</v>
      </c>
      <c r="CK790" s="17">
        <v>9.5120941308799903E-2</v>
      </c>
      <c r="CL790" s="17">
        <v>9.4298520648065098E-2</v>
      </c>
    </row>
    <row r="791" spans="2:90" x14ac:dyDescent="0.25"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</row>
    <row r="792" spans="2:90" x14ac:dyDescent="0.25">
      <c r="B792" s="6" t="s">
        <v>414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</row>
    <row r="793" spans="2:90" x14ac:dyDescent="0.25">
      <c r="B793" s="24" t="s">
        <v>113</v>
      </c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</row>
    <row r="794" spans="2:90" x14ac:dyDescent="0.25">
      <c r="B794" t="s">
        <v>406</v>
      </c>
      <c r="C794" s="17">
        <v>3.6156384310325397E-2</v>
      </c>
      <c r="D794" s="17">
        <v>3.8094349137917698E-2</v>
      </c>
      <c r="E794" s="17">
        <v>3.4498516358789498E-2</v>
      </c>
      <c r="F794" s="17"/>
      <c r="G794" s="17">
        <v>5.5039250106986903E-2</v>
      </c>
      <c r="H794" s="17">
        <v>2.51285727679398E-2</v>
      </c>
      <c r="I794" s="17">
        <v>5.0218560995004199E-2</v>
      </c>
      <c r="J794" s="17">
        <v>4.1734023767672497E-2</v>
      </c>
      <c r="K794" s="17">
        <v>2.7016071559211E-2</v>
      </c>
      <c r="L794" s="17">
        <v>2.8143652914191301E-2</v>
      </c>
      <c r="M794" s="17"/>
      <c r="N794" s="17">
        <v>2.7447496153719199E-2</v>
      </c>
      <c r="O794" s="17">
        <v>4.3954143890729901E-2</v>
      </c>
      <c r="P794" s="17">
        <v>3.6628815462463299E-2</v>
      </c>
      <c r="Q794" s="17">
        <v>3.5964649755349E-2</v>
      </c>
      <c r="R794" s="17"/>
      <c r="S794" s="17">
        <v>2.6328985018737702E-2</v>
      </c>
      <c r="T794" s="17">
        <v>2.76746378032212E-2</v>
      </c>
      <c r="U794" s="17">
        <v>3.3815204548063499E-2</v>
      </c>
      <c r="V794" s="17">
        <v>4.02343137677088E-2</v>
      </c>
      <c r="W794" s="17">
        <v>5.8598887868850799E-2</v>
      </c>
      <c r="X794" s="17">
        <v>3.7674434970886198E-2</v>
      </c>
      <c r="Y794" s="17">
        <v>3.4581265398912903E-2</v>
      </c>
      <c r="Z794" s="17">
        <v>4.8154625621733102E-2</v>
      </c>
      <c r="AA794" s="17">
        <v>3.7626418246191201E-2</v>
      </c>
      <c r="AB794" s="17"/>
      <c r="AC794" s="17">
        <v>4.3354186660091699E-2</v>
      </c>
      <c r="AD794" s="17">
        <v>2.77217106357939E-2</v>
      </c>
      <c r="AE794" s="17">
        <v>2.4886720667973299E-2</v>
      </c>
      <c r="AF794" s="17"/>
      <c r="AG794" s="17">
        <v>2.7953813391408101E-2</v>
      </c>
      <c r="AH794" s="17">
        <v>3.0470617111511999E-2</v>
      </c>
      <c r="AI794" s="17">
        <v>3.1289072765565397E-2</v>
      </c>
      <c r="AJ794" s="17">
        <v>5.5766597897060302E-2</v>
      </c>
      <c r="AK794" s="17"/>
      <c r="AL794" s="17">
        <v>4.38333211509968E-2</v>
      </c>
      <c r="AM794" s="17">
        <v>4.4036586934729401E-2</v>
      </c>
      <c r="AN794" s="17">
        <v>2.41968242435062E-2</v>
      </c>
      <c r="AO794" s="17">
        <v>2.52373613886934E-2</v>
      </c>
      <c r="AP794" s="17">
        <v>1.42964514113343E-2</v>
      </c>
      <c r="AQ794" s="17"/>
      <c r="AR794" s="17">
        <v>4.3408510240039597E-2</v>
      </c>
      <c r="AS794" s="17">
        <v>3.2836171518572002E-2</v>
      </c>
      <c r="AT794" s="17">
        <v>4.1149569101542098E-2</v>
      </c>
      <c r="AU794" s="17">
        <v>3.58700468906673E-2</v>
      </c>
      <c r="AV794" s="17">
        <v>2.76911126838057E-2</v>
      </c>
      <c r="AW794" s="17"/>
      <c r="AX794" s="17">
        <v>4.12137522171587E-2</v>
      </c>
      <c r="AY794" s="17">
        <v>2.3187677800035E-2</v>
      </c>
      <c r="AZ794" s="17">
        <v>3.36873807489508E-2</v>
      </c>
      <c r="BA794" s="17">
        <v>3.7895756734060003E-2</v>
      </c>
      <c r="BB794" s="17">
        <v>4.0608974205532798E-2</v>
      </c>
      <c r="BC794" s="17">
        <v>7.8008764121291305E-2</v>
      </c>
      <c r="BD794" s="17"/>
      <c r="BE794" s="17">
        <v>3.5678304001478298E-2</v>
      </c>
      <c r="BF794" s="17">
        <v>3.9313744379383599E-2</v>
      </c>
      <c r="BG794" s="17">
        <v>3.3656410702782101E-2</v>
      </c>
      <c r="BH794" s="17"/>
      <c r="BI794" s="17">
        <v>6.43199160303531E-2</v>
      </c>
      <c r="BJ794" s="17">
        <v>2.9006303021625501E-2</v>
      </c>
      <c r="BK794" s="17"/>
      <c r="BL794" s="17">
        <v>2.4443393562055601E-2</v>
      </c>
      <c r="BM794" s="17">
        <v>3.7497015504925901E-2</v>
      </c>
      <c r="BN794" s="17">
        <v>6.1115428263928399E-2</v>
      </c>
      <c r="BO794" s="17">
        <v>3.5315039355779898E-2</v>
      </c>
      <c r="BP794" s="17">
        <v>4.40315304785764E-2</v>
      </c>
      <c r="BQ794" s="17"/>
      <c r="BR794" s="17">
        <v>3.64472403341752E-2</v>
      </c>
      <c r="BS794" s="17">
        <v>4.0764528938259499E-2</v>
      </c>
      <c r="BT794" s="17">
        <v>2.5123233713697499E-2</v>
      </c>
      <c r="BU794" s="17">
        <v>4.2570065179816603E-2</v>
      </c>
      <c r="BV794" s="17"/>
      <c r="BW794" s="17">
        <v>2.8862254930291601E-2</v>
      </c>
      <c r="BX794" s="17">
        <v>2.4810197182032898E-2</v>
      </c>
      <c r="BY794" s="17">
        <v>3.46014590433266E-2</v>
      </c>
      <c r="BZ794" s="17">
        <v>4.2270151610286903E-2</v>
      </c>
      <c r="CA794" s="17">
        <v>5.1090114189940597E-2</v>
      </c>
      <c r="CB794" s="17"/>
      <c r="CC794" s="17">
        <v>5.7416352362872403E-2</v>
      </c>
      <c r="CD794" s="17">
        <v>3.8482422442288701E-2</v>
      </c>
      <c r="CE794" s="17">
        <v>4.3355269069108499E-2</v>
      </c>
      <c r="CF794" s="17">
        <v>2.9861141607928601E-2</v>
      </c>
      <c r="CG794" s="17">
        <v>3.8338620149326201E-2</v>
      </c>
      <c r="CH794" s="17">
        <v>3.83726560491933E-2</v>
      </c>
      <c r="CI794" s="17">
        <v>2.6518440445978501E-2</v>
      </c>
      <c r="CJ794" s="17">
        <v>4.1916071992759499E-2</v>
      </c>
      <c r="CK794" s="17">
        <v>3.4145969772992099E-2</v>
      </c>
      <c r="CL794" s="17">
        <v>1.30595542978255E-2</v>
      </c>
    </row>
    <row r="795" spans="2:90" x14ac:dyDescent="0.25">
      <c r="B795" t="s">
        <v>269</v>
      </c>
      <c r="C795" s="17">
        <v>8.2781158303807806E-2</v>
      </c>
      <c r="D795" s="17">
        <v>9.5550587397952094E-2</v>
      </c>
      <c r="E795" s="17">
        <v>7.0582859514684806E-2</v>
      </c>
      <c r="F795" s="17"/>
      <c r="G795" s="17">
        <v>0.101281312749646</v>
      </c>
      <c r="H795" s="17">
        <v>0.10038106562456001</v>
      </c>
      <c r="I795" s="17">
        <v>8.4565559645915195E-2</v>
      </c>
      <c r="J795" s="17">
        <v>9.7664183605618002E-2</v>
      </c>
      <c r="K795" s="17">
        <v>6.65776702107123E-2</v>
      </c>
      <c r="L795" s="17">
        <v>6.08280338651839E-2</v>
      </c>
      <c r="M795" s="17"/>
      <c r="N795" s="17">
        <v>6.5813894348257504E-2</v>
      </c>
      <c r="O795" s="17">
        <v>8.29145315846017E-2</v>
      </c>
      <c r="P795" s="17">
        <v>8.9493481295063904E-2</v>
      </c>
      <c r="Q795" s="17">
        <v>9.6295116379445905E-2</v>
      </c>
      <c r="R795" s="17"/>
      <c r="S795" s="17">
        <v>8.0812731942618996E-2</v>
      </c>
      <c r="T795" s="17">
        <v>5.8135004957367002E-2</v>
      </c>
      <c r="U795" s="17">
        <v>0.105633347744815</v>
      </c>
      <c r="V795" s="17">
        <v>6.5121683176859999E-2</v>
      </c>
      <c r="W795" s="17">
        <v>0.115096725500582</v>
      </c>
      <c r="X795" s="17">
        <v>8.6248195976508693E-2</v>
      </c>
      <c r="Y795" s="17">
        <v>8.1565176461201302E-2</v>
      </c>
      <c r="Z795" s="17">
        <v>6.7675322514399699E-2</v>
      </c>
      <c r="AA795" s="17">
        <v>9.53584264362725E-2</v>
      </c>
      <c r="AB795" s="17"/>
      <c r="AC795" s="17">
        <v>8.2282321610441994E-2</v>
      </c>
      <c r="AD795" s="17">
        <v>8.0767574019271995E-2</v>
      </c>
      <c r="AE795" s="17">
        <v>6.9205024633807594E-2</v>
      </c>
      <c r="AF795" s="17"/>
      <c r="AG795" s="17">
        <v>6.5026261662849499E-2</v>
      </c>
      <c r="AH795" s="17">
        <v>8.17355842857794E-2</v>
      </c>
      <c r="AI795" s="17">
        <v>9.6455522760418799E-2</v>
      </c>
      <c r="AJ795" s="17">
        <v>0.101259315748968</v>
      </c>
      <c r="AK795" s="17"/>
      <c r="AL795" s="17">
        <v>8.2168387530070497E-2</v>
      </c>
      <c r="AM795" s="17">
        <v>8.5328901804937199E-2</v>
      </c>
      <c r="AN795" s="17">
        <v>6.8133082793796207E-2</v>
      </c>
      <c r="AO795" s="17">
        <v>9.9964891149487395E-2</v>
      </c>
      <c r="AP795" s="17">
        <v>3.3663408983720999E-2</v>
      </c>
      <c r="AQ795" s="17"/>
      <c r="AR795" s="17">
        <v>6.9280650748348299E-2</v>
      </c>
      <c r="AS795" s="17">
        <v>0.103645188220128</v>
      </c>
      <c r="AT795" s="17">
        <v>7.6039473446863001E-2</v>
      </c>
      <c r="AU795" s="17">
        <v>7.6462800743792303E-2</v>
      </c>
      <c r="AV795" s="17">
        <v>7.5903670546663193E-2</v>
      </c>
      <c r="AW795" s="17"/>
      <c r="AX795" s="17">
        <v>6.9058319487133701E-2</v>
      </c>
      <c r="AY795" s="17">
        <v>7.2263187651199601E-2</v>
      </c>
      <c r="AZ795" s="17">
        <v>0.10850485336552999</v>
      </c>
      <c r="BA795" s="17">
        <v>9.0592523847263198E-2</v>
      </c>
      <c r="BB795" s="17">
        <v>0.10277756918073799</v>
      </c>
      <c r="BC795" s="17">
        <v>7.6605875858882205E-2</v>
      </c>
      <c r="BD795" s="17"/>
      <c r="BE795" s="17">
        <v>8.9323967024772702E-2</v>
      </c>
      <c r="BF795" s="17">
        <v>8.3497093019126806E-2</v>
      </c>
      <c r="BG795" s="17">
        <v>6.9241908827861701E-2</v>
      </c>
      <c r="BH795" s="17"/>
      <c r="BI795" s="17">
        <v>0.102802147470526</v>
      </c>
      <c r="BJ795" s="17">
        <v>7.7698283703942897E-2</v>
      </c>
      <c r="BK795" s="17"/>
      <c r="BL795" s="17">
        <v>6.9963779595723793E-2</v>
      </c>
      <c r="BM795" s="17">
        <v>6.7333233370229603E-2</v>
      </c>
      <c r="BN795" s="17">
        <v>8.6205485452086103E-2</v>
      </c>
      <c r="BO795" s="17">
        <v>0.12744678368283499</v>
      </c>
      <c r="BP795" s="17">
        <v>0.10125119297842999</v>
      </c>
      <c r="BQ795" s="17"/>
      <c r="BR795" s="17">
        <v>8.1594732547437293E-2</v>
      </c>
      <c r="BS795" s="17">
        <v>0.119021769134602</v>
      </c>
      <c r="BT795" s="17">
        <v>6.0966482934084201E-2</v>
      </c>
      <c r="BU795" s="17">
        <v>5.8927726141601702E-2</v>
      </c>
      <c r="BV795" s="17"/>
      <c r="BW795" s="17">
        <v>6.3720728452143299E-2</v>
      </c>
      <c r="BX795" s="17">
        <v>7.0107819262260396E-2</v>
      </c>
      <c r="BY795" s="17">
        <v>8.3013651525625204E-2</v>
      </c>
      <c r="BZ795" s="17">
        <v>0.110304852498068</v>
      </c>
      <c r="CA795" s="17">
        <v>8.2820497762638196E-2</v>
      </c>
      <c r="CB795" s="17"/>
      <c r="CC795" s="17">
        <v>7.7983909921151895E-2</v>
      </c>
      <c r="CD795" s="17">
        <v>0.10625993514558101</v>
      </c>
      <c r="CE795" s="17">
        <v>8.8270780007398894E-2</v>
      </c>
      <c r="CF795" s="17">
        <v>9.9711016068611796E-2</v>
      </c>
      <c r="CG795" s="17">
        <v>6.5866877882184302E-2</v>
      </c>
      <c r="CH795" s="17">
        <v>8.7469228177982694E-2</v>
      </c>
      <c r="CI795" s="17">
        <v>9.1510527983752393E-2</v>
      </c>
      <c r="CJ795" s="17">
        <v>6.8537915214150494E-2</v>
      </c>
      <c r="CK795" s="17">
        <v>5.6741247465637003E-2</v>
      </c>
      <c r="CL795" s="17">
        <v>7.1184020418151098E-2</v>
      </c>
    </row>
    <row r="796" spans="2:90" x14ac:dyDescent="0.25">
      <c r="B796" t="s">
        <v>270</v>
      </c>
      <c r="C796" s="17">
        <v>0.26132047328736502</v>
      </c>
      <c r="D796" s="17">
        <v>0.27122234869570799</v>
      </c>
      <c r="E796" s="17">
        <v>0.25275954521795002</v>
      </c>
      <c r="F796" s="17"/>
      <c r="G796" s="17">
        <v>0.30628284745874501</v>
      </c>
      <c r="H796" s="17">
        <v>0.32457734122014997</v>
      </c>
      <c r="I796" s="17">
        <v>0.32803802617927902</v>
      </c>
      <c r="J796" s="17">
        <v>0.24220494351674601</v>
      </c>
      <c r="K796" s="17">
        <v>0.245738159081406</v>
      </c>
      <c r="L796" s="17">
        <v>0.17288533870522099</v>
      </c>
      <c r="M796" s="17"/>
      <c r="N796" s="17">
        <v>0.25955003433787799</v>
      </c>
      <c r="O796" s="17">
        <v>0.274588675376498</v>
      </c>
      <c r="P796" s="17">
        <v>0.269751905858093</v>
      </c>
      <c r="Q796" s="17">
        <v>0.242710493094864</v>
      </c>
      <c r="R796" s="17"/>
      <c r="S796" s="17">
        <v>0.29417929095954198</v>
      </c>
      <c r="T796" s="17">
        <v>0.26450831250117901</v>
      </c>
      <c r="U796" s="17">
        <v>0.24701616732736201</v>
      </c>
      <c r="V796" s="17">
        <v>0.25928483299872501</v>
      </c>
      <c r="W796" s="17">
        <v>0.27015232375104598</v>
      </c>
      <c r="X796" s="17">
        <v>0.23489967753523</v>
      </c>
      <c r="Y796" s="17">
        <v>0.22380972473484501</v>
      </c>
      <c r="Z796" s="17">
        <v>0.28248460192500602</v>
      </c>
      <c r="AA796" s="17">
        <v>0.26652515784565101</v>
      </c>
      <c r="AB796" s="17"/>
      <c r="AC796" s="17">
        <v>0.220047734000828</v>
      </c>
      <c r="AD796" s="17">
        <v>0.28171463586134299</v>
      </c>
      <c r="AE796" s="17">
        <v>0.29896180983388299</v>
      </c>
      <c r="AF796" s="17"/>
      <c r="AG796" s="17">
        <v>0.25139186731912699</v>
      </c>
      <c r="AH796" s="17">
        <v>0.28032391563117598</v>
      </c>
      <c r="AI796" s="17">
        <v>0.28176678360913898</v>
      </c>
      <c r="AJ796" s="17">
        <v>0.257560971407229</v>
      </c>
      <c r="AK796" s="17"/>
      <c r="AL796" s="17">
        <v>0.26023688660777999</v>
      </c>
      <c r="AM796" s="17">
        <v>0.24869350223931699</v>
      </c>
      <c r="AN796" s="17">
        <v>0.29042842365396498</v>
      </c>
      <c r="AO796" s="17">
        <v>0.30965029355588602</v>
      </c>
      <c r="AP796" s="17">
        <v>0.28671333395496601</v>
      </c>
      <c r="AQ796" s="17"/>
      <c r="AR796" s="17">
        <v>0.21616154228465201</v>
      </c>
      <c r="AS796" s="17">
        <v>0.25567070093118799</v>
      </c>
      <c r="AT796" s="17">
        <v>0.28232099920501202</v>
      </c>
      <c r="AU796" s="17">
        <v>0.29409983250054</v>
      </c>
      <c r="AV796" s="17">
        <v>0.25558342381610799</v>
      </c>
      <c r="AW796" s="17"/>
      <c r="AX796" s="17">
        <v>0.27867789648413199</v>
      </c>
      <c r="AY796" s="17">
        <v>0.25554604390293001</v>
      </c>
      <c r="AZ796" s="17">
        <v>0.27570701216475901</v>
      </c>
      <c r="BA796" s="17">
        <v>0.252238671373957</v>
      </c>
      <c r="BB796" s="17">
        <v>0.24868192822172799</v>
      </c>
      <c r="BC796" s="17">
        <v>0.24179995019023201</v>
      </c>
      <c r="BD796" s="17"/>
      <c r="BE796" s="17">
        <v>0.24560745575742801</v>
      </c>
      <c r="BF796" s="17">
        <v>0.330671518736329</v>
      </c>
      <c r="BG796" s="17">
        <v>0.22155325926736899</v>
      </c>
      <c r="BH796" s="17"/>
      <c r="BI796" s="17">
        <v>0.24100101937621901</v>
      </c>
      <c r="BJ796" s="17">
        <v>0.2664791213096</v>
      </c>
      <c r="BK796" s="17"/>
      <c r="BL796" s="17">
        <v>0.206788076508192</v>
      </c>
      <c r="BM796" s="17">
        <v>0.31619040120214897</v>
      </c>
      <c r="BN796" s="17">
        <v>0.26798368556292201</v>
      </c>
      <c r="BO796" s="17">
        <v>0.33172978354305299</v>
      </c>
      <c r="BP796" s="17">
        <v>0.28317146086336897</v>
      </c>
      <c r="BQ796" s="17"/>
      <c r="BR796" s="17">
        <v>0.25659580698821</v>
      </c>
      <c r="BS796" s="17">
        <v>0.30254702158324698</v>
      </c>
      <c r="BT796" s="17">
        <v>0.27834847052369599</v>
      </c>
      <c r="BU796" s="17">
        <v>0.285006489596139</v>
      </c>
      <c r="BV796" s="17"/>
      <c r="BW796" s="17">
        <v>0.25407305063016</v>
      </c>
      <c r="BX796" s="17">
        <v>0.28385742632070599</v>
      </c>
      <c r="BY796" s="17">
        <v>0.25687763221027099</v>
      </c>
      <c r="BZ796" s="17">
        <v>0.240754203045693</v>
      </c>
      <c r="CA796" s="17">
        <v>0.28149023101954201</v>
      </c>
      <c r="CB796" s="17"/>
      <c r="CC796" s="17">
        <v>0.28406826620593001</v>
      </c>
      <c r="CD796" s="17">
        <v>0.28046757674088602</v>
      </c>
      <c r="CE796" s="17">
        <v>0.29387913801173599</v>
      </c>
      <c r="CF796" s="17">
        <v>0.28883756838425201</v>
      </c>
      <c r="CG796" s="17">
        <v>0.26325239813846302</v>
      </c>
      <c r="CH796" s="17">
        <v>0.23209898921529901</v>
      </c>
      <c r="CI796" s="17">
        <v>0.25049678880630999</v>
      </c>
      <c r="CJ796" s="17">
        <v>0.22659827689967399</v>
      </c>
      <c r="CK796" s="17">
        <v>0.25793910854118401</v>
      </c>
      <c r="CL796" s="17">
        <v>0.25049569123971599</v>
      </c>
    </row>
    <row r="797" spans="2:90" x14ac:dyDescent="0.25">
      <c r="B797" t="s">
        <v>271</v>
      </c>
      <c r="C797" s="17">
        <v>0.17460656280153999</v>
      </c>
      <c r="D797" s="17">
        <v>0.17478162514921</v>
      </c>
      <c r="E797" s="17">
        <v>0.17477516821216099</v>
      </c>
      <c r="F797" s="17"/>
      <c r="G797" s="17">
        <v>0.225350871316399</v>
      </c>
      <c r="H797" s="17">
        <v>0.25017810801099299</v>
      </c>
      <c r="I797" s="17">
        <v>0.21243569708972401</v>
      </c>
      <c r="J797" s="17">
        <v>0.16061597043613701</v>
      </c>
      <c r="K797" s="17">
        <v>0.11411771218059499</v>
      </c>
      <c r="L797" s="17">
        <v>0.121605649426216</v>
      </c>
      <c r="M797" s="17"/>
      <c r="N797" s="17">
        <v>0.21901295877304899</v>
      </c>
      <c r="O797" s="17">
        <v>0.165920319524617</v>
      </c>
      <c r="P797" s="17">
        <v>0.16034123563504399</v>
      </c>
      <c r="Q797" s="17">
        <v>0.150816281884216</v>
      </c>
      <c r="R797" s="17"/>
      <c r="S797" s="17">
        <v>0.184672450115488</v>
      </c>
      <c r="T797" s="17">
        <v>0.15678168568120501</v>
      </c>
      <c r="U797" s="17">
        <v>0.171793440763607</v>
      </c>
      <c r="V797" s="17">
        <v>0.160475724276151</v>
      </c>
      <c r="W797" s="17">
        <v>0.16497870878777399</v>
      </c>
      <c r="X797" s="17">
        <v>0.17530136257801399</v>
      </c>
      <c r="Y797" s="17">
        <v>0.20537474595597799</v>
      </c>
      <c r="Z797" s="17">
        <v>0.20998494447360799</v>
      </c>
      <c r="AA797" s="17">
        <v>0.16860108214927699</v>
      </c>
      <c r="AB797" s="17"/>
      <c r="AC797" s="17">
        <v>0.16299762970107901</v>
      </c>
      <c r="AD797" s="17">
        <v>0.17831716155639299</v>
      </c>
      <c r="AE797" s="17">
        <v>0.184066156783986</v>
      </c>
      <c r="AF797" s="17"/>
      <c r="AG797" s="17">
        <v>0.19778939218062</v>
      </c>
      <c r="AH797" s="17">
        <v>0.22840887010046401</v>
      </c>
      <c r="AI797" s="17">
        <v>0.150180264394013</v>
      </c>
      <c r="AJ797" s="17">
        <v>0.15895482329323701</v>
      </c>
      <c r="AK797" s="17"/>
      <c r="AL797" s="17">
        <v>0.146384431456791</v>
      </c>
      <c r="AM797" s="17">
        <v>0.17031151451891599</v>
      </c>
      <c r="AN797" s="17">
        <v>0.20677444491255101</v>
      </c>
      <c r="AO797" s="17">
        <v>0.21047716660941701</v>
      </c>
      <c r="AP797" s="17">
        <v>0.29862746315111599</v>
      </c>
      <c r="AQ797" s="17"/>
      <c r="AR797" s="17">
        <v>0.12893365387290201</v>
      </c>
      <c r="AS797" s="17">
        <v>0.16764410503303701</v>
      </c>
      <c r="AT797" s="17">
        <v>0.180686587293095</v>
      </c>
      <c r="AU797" s="17">
        <v>0.18195071354746001</v>
      </c>
      <c r="AV797" s="17">
        <v>0.24081074486722201</v>
      </c>
      <c r="AW797" s="17"/>
      <c r="AX797" s="17">
        <v>0.21826452634128701</v>
      </c>
      <c r="AY797" s="17">
        <v>0.17682118937928401</v>
      </c>
      <c r="AZ797" s="17">
        <v>0.16846761553768899</v>
      </c>
      <c r="BA797" s="17">
        <v>0.15834308259650601</v>
      </c>
      <c r="BB797" s="17">
        <v>0.13856682065099701</v>
      </c>
      <c r="BC797" s="17">
        <v>0.119205276032757</v>
      </c>
      <c r="BD797" s="17"/>
      <c r="BE797" s="17">
        <v>0.13845037268701499</v>
      </c>
      <c r="BF797" s="17">
        <v>0.27607056582009698</v>
      </c>
      <c r="BG797" s="17">
        <v>0.128570447599307</v>
      </c>
      <c r="BH797" s="17"/>
      <c r="BI797" s="17">
        <v>0.123078172761798</v>
      </c>
      <c r="BJ797" s="17">
        <v>0.18768845115001001</v>
      </c>
      <c r="BK797" s="17"/>
      <c r="BL797" s="17">
        <v>0.14998627066331399</v>
      </c>
      <c r="BM797" s="17">
        <v>0.22690704045639801</v>
      </c>
      <c r="BN797" s="17">
        <v>0.168924818445326</v>
      </c>
      <c r="BO797" s="17">
        <v>0.174971566997561</v>
      </c>
      <c r="BP797" s="17">
        <v>0.17057611242072199</v>
      </c>
      <c r="BQ797" s="17"/>
      <c r="BR797" s="17">
        <v>0.16183714167100299</v>
      </c>
      <c r="BS797" s="17">
        <v>0.23218203094908699</v>
      </c>
      <c r="BT797" s="17">
        <v>0.2443783281502</v>
      </c>
      <c r="BU797" s="17">
        <v>0.26405558480839703</v>
      </c>
      <c r="BV797" s="17"/>
      <c r="BW797" s="17">
        <v>0.185550882969751</v>
      </c>
      <c r="BX797" s="17">
        <v>0.16416367507048599</v>
      </c>
      <c r="BY797" s="17">
        <v>0.18640888402841099</v>
      </c>
      <c r="BZ797" s="17">
        <v>0.150977603611195</v>
      </c>
      <c r="CA797" s="17">
        <v>0.181771921499713</v>
      </c>
      <c r="CB797" s="17"/>
      <c r="CC797" s="17">
        <v>0.19570047311420299</v>
      </c>
      <c r="CD797" s="17">
        <v>0.17510193627830201</v>
      </c>
      <c r="CE797" s="17">
        <v>0.14765186617436499</v>
      </c>
      <c r="CF797" s="17">
        <v>0.17136281213402499</v>
      </c>
      <c r="CG797" s="17">
        <v>0.19216803650913</v>
      </c>
      <c r="CH797" s="17">
        <v>0.16796571043626701</v>
      </c>
      <c r="CI797" s="17">
        <v>0.17805678833874999</v>
      </c>
      <c r="CJ797" s="17">
        <v>0.15966092690756201</v>
      </c>
      <c r="CK797" s="17">
        <v>0.18831609381112999</v>
      </c>
      <c r="CL797" s="17">
        <v>0.16372447375975399</v>
      </c>
    </row>
    <row r="798" spans="2:90" x14ac:dyDescent="0.25">
      <c r="B798" t="s">
        <v>407</v>
      </c>
      <c r="C798" s="17">
        <v>6.2978610165335597E-2</v>
      </c>
      <c r="D798" s="17">
        <v>7.2534405142944403E-2</v>
      </c>
      <c r="E798" s="17">
        <v>5.4306798802114802E-2</v>
      </c>
      <c r="F798" s="17"/>
      <c r="G798" s="17">
        <v>0.114397736748445</v>
      </c>
      <c r="H798" s="17">
        <v>0.12011111330907</v>
      </c>
      <c r="I798" s="17">
        <v>7.0085936277623995E-2</v>
      </c>
      <c r="J798" s="17">
        <v>4.3983702514126699E-2</v>
      </c>
      <c r="K798" s="17">
        <v>3.9705930829677903E-2</v>
      </c>
      <c r="L798" s="17">
        <v>2.28094579714548E-2</v>
      </c>
      <c r="M798" s="17"/>
      <c r="N798" s="17">
        <v>7.4397867063744294E-2</v>
      </c>
      <c r="O798" s="17">
        <v>5.0909207160362999E-2</v>
      </c>
      <c r="P798" s="17">
        <v>7.1405378487700302E-2</v>
      </c>
      <c r="Q798" s="17">
        <v>5.5007125767022699E-2</v>
      </c>
      <c r="R798" s="17"/>
      <c r="S798" s="17">
        <v>9.9140830318753606E-2</v>
      </c>
      <c r="T798" s="17">
        <v>4.4584175956149698E-2</v>
      </c>
      <c r="U798" s="17">
        <v>4.3162707290914197E-2</v>
      </c>
      <c r="V798" s="17">
        <v>4.2280606160724703E-2</v>
      </c>
      <c r="W798" s="17">
        <v>4.1920396136371003E-2</v>
      </c>
      <c r="X798" s="17">
        <v>7.5237281381950002E-2</v>
      </c>
      <c r="Y798" s="17">
        <v>5.7931127602173602E-2</v>
      </c>
      <c r="Z798" s="17">
        <v>7.5213689152702407E-2</v>
      </c>
      <c r="AA798" s="17">
        <v>7.8907657217896401E-2</v>
      </c>
      <c r="AB798" s="17"/>
      <c r="AC798" s="17">
        <v>4.3596833916195198E-2</v>
      </c>
      <c r="AD798" s="17">
        <v>7.3806644882864703E-2</v>
      </c>
      <c r="AE798" s="17">
        <v>7.8374322783228298E-2</v>
      </c>
      <c r="AF798" s="17"/>
      <c r="AG798" s="17">
        <v>6.0509525387274103E-2</v>
      </c>
      <c r="AH798" s="17">
        <v>0.123192932128017</v>
      </c>
      <c r="AI798" s="17">
        <v>3.2002478212218903E-2</v>
      </c>
      <c r="AJ798" s="17">
        <v>3.9800941811437798E-2</v>
      </c>
      <c r="AK798" s="17"/>
      <c r="AL798" s="17">
        <v>4.2439669949182801E-2</v>
      </c>
      <c r="AM798" s="17">
        <v>5.1946352466213597E-2</v>
      </c>
      <c r="AN798" s="17">
        <v>7.1070152405544401E-2</v>
      </c>
      <c r="AO798" s="17">
        <v>0.103209676783119</v>
      </c>
      <c r="AP798" s="17">
        <v>0.14272754745615601</v>
      </c>
      <c r="AQ798" s="17"/>
      <c r="AR798" s="17">
        <v>4.6102770389231898E-2</v>
      </c>
      <c r="AS798" s="17">
        <v>6.1392831662141503E-2</v>
      </c>
      <c r="AT798" s="17">
        <v>4.4090134402800102E-2</v>
      </c>
      <c r="AU798" s="17">
        <v>7.90325919148719E-2</v>
      </c>
      <c r="AV798" s="17">
        <v>0.13166459246651799</v>
      </c>
      <c r="AW798" s="17"/>
      <c r="AX798" s="17">
        <v>0.12765518115322999</v>
      </c>
      <c r="AY798" s="17">
        <v>4.9294878096861498E-2</v>
      </c>
      <c r="AZ798" s="17">
        <v>4.3369787920010401E-2</v>
      </c>
      <c r="BA798" s="17">
        <v>4.3469014966609397E-2</v>
      </c>
      <c r="BB798" s="17">
        <v>3.07838347455308E-2</v>
      </c>
      <c r="BC798" s="17">
        <v>3.8096604725928601E-2</v>
      </c>
      <c r="BD798" s="17"/>
      <c r="BE798" s="17">
        <v>4.1630082118726597E-2</v>
      </c>
      <c r="BF798" s="17">
        <v>0.121108817144578</v>
      </c>
      <c r="BG798" s="17">
        <v>3.6719400027668297E-2</v>
      </c>
      <c r="BH798" s="17"/>
      <c r="BI798" s="17">
        <v>4.11532102149244E-2</v>
      </c>
      <c r="BJ798" s="17">
        <v>6.8519583696466005E-2</v>
      </c>
      <c r="BK798" s="17"/>
      <c r="BL798" s="17">
        <v>6.2696841519256197E-2</v>
      </c>
      <c r="BM798" s="17">
        <v>6.4840307673203798E-2</v>
      </c>
      <c r="BN798" s="17">
        <v>5.06981806493206E-2</v>
      </c>
      <c r="BO798" s="17">
        <v>5.1238714617068498E-2</v>
      </c>
      <c r="BP798" s="17">
        <v>7.5556166890076104E-2</v>
      </c>
      <c r="BQ798" s="17"/>
      <c r="BR798" s="17">
        <v>4.7629146151551199E-2</v>
      </c>
      <c r="BS798" s="17">
        <v>9.1062250955201096E-2</v>
      </c>
      <c r="BT798" s="17">
        <v>0.21586642312613999</v>
      </c>
      <c r="BU798" s="17">
        <v>0.125935848732662</v>
      </c>
      <c r="BV798" s="17"/>
      <c r="BW798" s="17">
        <v>5.66803553783417E-2</v>
      </c>
      <c r="BX798" s="17">
        <v>6.2976792708763704E-2</v>
      </c>
      <c r="BY798" s="17">
        <v>6.4866220826923698E-2</v>
      </c>
      <c r="BZ798" s="17">
        <v>6.6398932693919402E-2</v>
      </c>
      <c r="CA798" s="17">
        <v>5.59830801720212E-2</v>
      </c>
      <c r="CB798" s="17"/>
      <c r="CC798" s="17">
        <v>4.2144701746666402E-2</v>
      </c>
      <c r="CD798" s="17">
        <v>6.1519435172437999E-2</v>
      </c>
      <c r="CE798" s="17">
        <v>9.6391632706774005E-2</v>
      </c>
      <c r="CF798" s="17">
        <v>6.7044976411082202E-2</v>
      </c>
      <c r="CG798" s="17">
        <v>5.6432625358317098E-2</v>
      </c>
      <c r="CH798" s="17">
        <v>4.76720344345197E-2</v>
      </c>
      <c r="CI798" s="17">
        <v>7.2896376595222107E-2</v>
      </c>
      <c r="CJ798" s="17">
        <v>6.3967096886564503E-2</v>
      </c>
      <c r="CK798" s="17">
        <v>5.2653856912116E-2</v>
      </c>
      <c r="CL798" s="17">
        <v>4.5605061831807098E-2</v>
      </c>
    </row>
    <row r="799" spans="2:90" x14ac:dyDescent="0.25">
      <c r="B799" t="s">
        <v>111</v>
      </c>
      <c r="C799" s="17">
        <v>0.38215681113162597</v>
      </c>
      <c r="D799" s="17">
        <v>0.34781668447626801</v>
      </c>
      <c r="E799" s="17">
        <v>0.41307711189430002</v>
      </c>
      <c r="F799" s="17"/>
      <c r="G799" s="17">
        <v>0.19764798161977901</v>
      </c>
      <c r="H799" s="17">
        <v>0.17962379906728701</v>
      </c>
      <c r="I799" s="17">
        <v>0.25465621981245401</v>
      </c>
      <c r="J799" s="17">
        <v>0.41379717615970002</v>
      </c>
      <c r="K799" s="17">
        <v>0.50684445613839801</v>
      </c>
      <c r="L799" s="17">
        <v>0.59372786711773395</v>
      </c>
      <c r="M799" s="17"/>
      <c r="N799" s="17">
        <v>0.35377774932335299</v>
      </c>
      <c r="O799" s="17">
        <v>0.38171312246319</v>
      </c>
      <c r="P799" s="17">
        <v>0.37237918326163499</v>
      </c>
      <c r="Q799" s="17">
        <v>0.41920633311910299</v>
      </c>
      <c r="R799" s="17"/>
      <c r="S799" s="17">
        <v>0.31486571164485899</v>
      </c>
      <c r="T799" s="17">
        <v>0.44831618310087901</v>
      </c>
      <c r="U799" s="17">
        <v>0.39857913232523801</v>
      </c>
      <c r="V799" s="17">
        <v>0.43260283961983098</v>
      </c>
      <c r="W799" s="17">
        <v>0.34925295795537697</v>
      </c>
      <c r="X799" s="17">
        <v>0.39063904755741102</v>
      </c>
      <c r="Y799" s="17">
        <v>0.39673795984688998</v>
      </c>
      <c r="Z799" s="17">
        <v>0.31648681631255099</v>
      </c>
      <c r="AA799" s="17">
        <v>0.35298125810471198</v>
      </c>
      <c r="AB799" s="17"/>
      <c r="AC799" s="17">
        <v>0.44772129411136402</v>
      </c>
      <c r="AD799" s="17">
        <v>0.35767227304433402</v>
      </c>
      <c r="AE799" s="17">
        <v>0.34450596529712202</v>
      </c>
      <c r="AF799" s="17"/>
      <c r="AG799" s="17">
        <v>0.397329140058722</v>
      </c>
      <c r="AH799" s="17">
        <v>0.25586808074305201</v>
      </c>
      <c r="AI799" s="17">
        <v>0.408305878258646</v>
      </c>
      <c r="AJ799" s="17">
        <v>0.38665734984206801</v>
      </c>
      <c r="AK799" s="17"/>
      <c r="AL799" s="17">
        <v>0.42493730330517898</v>
      </c>
      <c r="AM799" s="17">
        <v>0.39968314203588701</v>
      </c>
      <c r="AN799" s="17">
        <v>0.33939707199063801</v>
      </c>
      <c r="AO799" s="17">
        <v>0.25146061051339702</v>
      </c>
      <c r="AP799" s="17">
        <v>0.22397179504270601</v>
      </c>
      <c r="AQ799" s="17"/>
      <c r="AR799" s="17">
        <v>0.49611287246482699</v>
      </c>
      <c r="AS799" s="17">
        <v>0.378811002634934</v>
      </c>
      <c r="AT799" s="17">
        <v>0.375713236550687</v>
      </c>
      <c r="AU799" s="17">
        <v>0.33258401440266799</v>
      </c>
      <c r="AV799" s="17">
        <v>0.26834645561968301</v>
      </c>
      <c r="AW799" s="17"/>
      <c r="AX799" s="17">
        <v>0.26513032431705802</v>
      </c>
      <c r="AY799" s="17">
        <v>0.42288702316969001</v>
      </c>
      <c r="AZ799" s="17">
        <v>0.37026335026306201</v>
      </c>
      <c r="BA799" s="17">
        <v>0.41746095048160498</v>
      </c>
      <c r="BB799" s="17">
        <v>0.43858087299547299</v>
      </c>
      <c r="BC799" s="17">
        <v>0.44628352907091001</v>
      </c>
      <c r="BD799" s="17"/>
      <c r="BE799" s="17">
        <v>0.44930981841057999</v>
      </c>
      <c r="BF799" s="17">
        <v>0.14933826090048599</v>
      </c>
      <c r="BG799" s="17">
        <v>0.51025857357501203</v>
      </c>
      <c r="BH799" s="17"/>
      <c r="BI799" s="17">
        <v>0.42764553414617801</v>
      </c>
      <c r="BJ799" s="17">
        <v>0.37060825711835499</v>
      </c>
      <c r="BK799" s="17"/>
      <c r="BL799" s="17">
        <v>0.48612163815145798</v>
      </c>
      <c r="BM799" s="17">
        <v>0.28723200179309399</v>
      </c>
      <c r="BN799" s="17">
        <v>0.36507240162641702</v>
      </c>
      <c r="BO799" s="17">
        <v>0.27929811180370201</v>
      </c>
      <c r="BP799" s="17">
        <v>0.32541353636882803</v>
      </c>
      <c r="BQ799" s="17"/>
      <c r="BR799" s="17">
        <v>0.41589593230762401</v>
      </c>
      <c r="BS799" s="17">
        <v>0.21442239843960401</v>
      </c>
      <c r="BT799" s="17">
        <v>0.17531706155218199</v>
      </c>
      <c r="BU799" s="17">
        <v>0.22350428554138299</v>
      </c>
      <c r="BV799" s="17"/>
      <c r="BW799" s="17">
        <v>0.411112727639312</v>
      </c>
      <c r="BX799" s="17">
        <v>0.39408408945575102</v>
      </c>
      <c r="BY799" s="17">
        <v>0.37423215236544299</v>
      </c>
      <c r="BZ799" s="17">
        <v>0.38929425654083799</v>
      </c>
      <c r="CA799" s="17">
        <v>0.34684415535614499</v>
      </c>
      <c r="CB799" s="17"/>
      <c r="CC799" s="17">
        <v>0.34268629664917699</v>
      </c>
      <c r="CD799" s="17">
        <v>0.338168694220504</v>
      </c>
      <c r="CE799" s="17">
        <v>0.330451314030618</v>
      </c>
      <c r="CF799" s="17">
        <v>0.34318248539410001</v>
      </c>
      <c r="CG799" s="17">
        <v>0.38394144196258001</v>
      </c>
      <c r="CH799" s="17">
        <v>0.42642138168673799</v>
      </c>
      <c r="CI799" s="17">
        <v>0.38052107782998701</v>
      </c>
      <c r="CJ799" s="17">
        <v>0.43931971209928899</v>
      </c>
      <c r="CK799" s="17">
        <v>0.41020372349694101</v>
      </c>
      <c r="CL799" s="17">
        <v>0.45593119845274599</v>
      </c>
    </row>
    <row r="800" spans="2:90" x14ac:dyDescent="0.25"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</row>
    <row r="801" spans="2:90" x14ac:dyDescent="0.25">
      <c r="B801" s="6" t="s">
        <v>415</v>
      </c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</row>
    <row r="802" spans="2:90" x14ac:dyDescent="0.25">
      <c r="B802" s="24" t="s">
        <v>113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</row>
    <row r="803" spans="2:90" x14ac:dyDescent="0.25">
      <c r="B803" t="s">
        <v>406</v>
      </c>
      <c r="C803" s="17">
        <v>0.114863703849273</v>
      </c>
      <c r="D803" s="17">
        <v>0.105500944349029</v>
      </c>
      <c r="E803" s="17">
        <v>0.12165308825778</v>
      </c>
      <c r="F803" s="17"/>
      <c r="G803" s="17">
        <v>0.103254232838026</v>
      </c>
      <c r="H803" s="17">
        <v>0.11941985487592099</v>
      </c>
      <c r="I803" s="17">
        <v>0.121045105430634</v>
      </c>
      <c r="J803" s="17">
        <v>0.16542127071378901</v>
      </c>
      <c r="K803" s="17">
        <v>8.8741030837597198E-2</v>
      </c>
      <c r="L803" s="17">
        <v>9.4076589477762096E-2</v>
      </c>
      <c r="M803" s="17"/>
      <c r="N803" s="17">
        <v>9.5521831254256201E-2</v>
      </c>
      <c r="O803" s="17">
        <v>0.11761658052485301</v>
      </c>
      <c r="P803" s="17">
        <v>0.122627401605374</v>
      </c>
      <c r="Q803" s="17">
        <v>0.12615660780152399</v>
      </c>
      <c r="R803" s="17"/>
      <c r="S803" s="17">
        <v>8.5441958699009293E-2</v>
      </c>
      <c r="T803" s="17">
        <v>0.103976161561115</v>
      </c>
      <c r="U803" s="17">
        <v>0.100259296422729</v>
      </c>
      <c r="V803" s="17">
        <v>0.14758550395243</v>
      </c>
      <c r="W803" s="17">
        <v>9.3726744417316502E-2</v>
      </c>
      <c r="X803" s="17">
        <v>0.13461062323959</v>
      </c>
      <c r="Y803" s="17">
        <v>9.5574539825195495E-2</v>
      </c>
      <c r="Z803" s="17">
        <v>0.15061295776135999</v>
      </c>
      <c r="AA803" s="17">
        <v>0.14701630673336</v>
      </c>
      <c r="AB803" s="17"/>
      <c r="AC803" s="17">
        <v>0.119312167412629</v>
      </c>
      <c r="AD803" s="17">
        <v>0.10326003912470701</v>
      </c>
      <c r="AE803" s="17">
        <v>0.114934281614087</v>
      </c>
      <c r="AF803" s="17"/>
      <c r="AG803" s="17">
        <v>7.1174573664049195E-2</v>
      </c>
      <c r="AH803" s="17">
        <v>8.1986551679898198E-2</v>
      </c>
      <c r="AI803" s="17">
        <v>0.12828546452310599</v>
      </c>
      <c r="AJ803" s="17">
        <v>0.157827091962151</v>
      </c>
      <c r="AK803" s="17"/>
      <c r="AL803" s="17">
        <v>0.12315778119175699</v>
      </c>
      <c r="AM803" s="17">
        <v>0.13818547249593299</v>
      </c>
      <c r="AN803" s="17">
        <v>8.9990033169160794E-2</v>
      </c>
      <c r="AO803" s="17">
        <v>9.1242924320936294E-2</v>
      </c>
      <c r="AP803" s="17">
        <v>8.5897570614358001E-2</v>
      </c>
      <c r="AQ803" s="17"/>
      <c r="AR803" s="17">
        <v>0.14141501062515099</v>
      </c>
      <c r="AS803" s="17">
        <v>0.123966030763765</v>
      </c>
      <c r="AT803" s="17">
        <v>0.117265239476117</v>
      </c>
      <c r="AU803" s="17">
        <v>9.9785250184663193E-2</v>
      </c>
      <c r="AV803" s="17">
        <v>7.6026485716528994E-2</v>
      </c>
      <c r="AW803" s="17"/>
      <c r="AX803" s="17">
        <v>8.8612319543651202E-2</v>
      </c>
      <c r="AY803" s="17">
        <v>0.10884501160797599</v>
      </c>
      <c r="AZ803" s="17">
        <v>0.120256548083421</v>
      </c>
      <c r="BA803" s="17">
        <v>0.122844319922658</v>
      </c>
      <c r="BB803" s="17">
        <v>0.142581024016561</v>
      </c>
      <c r="BC803" s="17">
        <v>0.166563625071806</v>
      </c>
      <c r="BD803" s="17"/>
      <c r="BE803" s="17">
        <v>0.119446855652626</v>
      </c>
      <c r="BF803" s="17">
        <v>0.108071425218713</v>
      </c>
      <c r="BG803" s="17">
        <v>0.11505250651403499</v>
      </c>
      <c r="BH803" s="17"/>
      <c r="BI803" s="17">
        <v>0.205511771982058</v>
      </c>
      <c r="BJ803" s="17">
        <v>9.1850217392525899E-2</v>
      </c>
      <c r="BK803" s="17"/>
      <c r="BL803" s="17">
        <v>9.2881577101585802E-2</v>
      </c>
      <c r="BM803" s="17">
        <v>0.10123174039014</v>
      </c>
      <c r="BN803" s="17">
        <v>0.15593023062631001</v>
      </c>
      <c r="BO803" s="17">
        <v>0.142431765418749</v>
      </c>
      <c r="BP803" s="17">
        <v>0.13515431057177499</v>
      </c>
      <c r="BQ803" s="17"/>
      <c r="BR803" s="17">
        <v>0.12734434179569901</v>
      </c>
      <c r="BS803" s="17">
        <v>6.9948675190429396E-2</v>
      </c>
      <c r="BT803" s="17">
        <v>1.78110953629083E-2</v>
      </c>
      <c r="BU803" s="17">
        <v>7.5091955715250999E-2</v>
      </c>
      <c r="BV803" s="17"/>
      <c r="BW803" s="17">
        <v>0.10241734226385001</v>
      </c>
      <c r="BX803" s="17">
        <v>8.7339042269830802E-2</v>
      </c>
      <c r="BY803" s="17">
        <v>0.109256191895323</v>
      </c>
      <c r="BZ803" s="17">
        <v>0.135213361396364</v>
      </c>
      <c r="CA803" s="17">
        <v>0.13972596996793599</v>
      </c>
      <c r="CB803" s="17"/>
      <c r="CC803" s="17">
        <v>0.14878894718893201</v>
      </c>
      <c r="CD803" s="17">
        <v>0.13356190063786699</v>
      </c>
      <c r="CE803" s="17">
        <v>0.102078818918415</v>
      </c>
      <c r="CF803" s="17">
        <v>0.10087954222967099</v>
      </c>
      <c r="CG803" s="17">
        <v>0.10082267054164</v>
      </c>
      <c r="CH803" s="17">
        <v>0.13963054534407901</v>
      </c>
      <c r="CI803" s="17">
        <v>0.11301314648565</v>
      </c>
      <c r="CJ803" s="17">
        <v>0.120920042509661</v>
      </c>
      <c r="CK803" s="17">
        <v>0.10816928097761799</v>
      </c>
      <c r="CL803" s="17">
        <v>7.4819204257269206E-2</v>
      </c>
    </row>
    <row r="804" spans="2:90" x14ac:dyDescent="0.25">
      <c r="B804" t="s">
        <v>269</v>
      </c>
      <c r="C804" s="17">
        <v>0.153533748820435</v>
      </c>
      <c r="D804" s="17">
        <v>0.14312613121418799</v>
      </c>
      <c r="E804" s="17">
        <v>0.16352231814200099</v>
      </c>
      <c r="F804" s="17"/>
      <c r="G804" s="17">
        <v>0.163906753978145</v>
      </c>
      <c r="H804" s="17">
        <v>0.15698974942647501</v>
      </c>
      <c r="I804" s="17">
        <v>0.163299718182668</v>
      </c>
      <c r="J804" s="17">
        <v>0.17644833648688801</v>
      </c>
      <c r="K804" s="17">
        <v>0.15420199037250601</v>
      </c>
      <c r="L804" s="17">
        <v>0.12274972454880601</v>
      </c>
      <c r="M804" s="17"/>
      <c r="N804" s="17">
        <v>0.13902452421103201</v>
      </c>
      <c r="O804" s="17">
        <v>0.153252461888192</v>
      </c>
      <c r="P804" s="17">
        <v>0.15375425612923299</v>
      </c>
      <c r="Q804" s="17">
        <v>0.16965333546366901</v>
      </c>
      <c r="R804" s="17"/>
      <c r="S804" s="17">
        <v>0.14651552965036699</v>
      </c>
      <c r="T804" s="17">
        <v>0.15045722155939301</v>
      </c>
      <c r="U804" s="17">
        <v>0.178077002128714</v>
      </c>
      <c r="V804" s="17">
        <v>0.13790356126186901</v>
      </c>
      <c r="W804" s="17">
        <v>0.187235100111842</v>
      </c>
      <c r="X804" s="17">
        <v>0.162769874504364</v>
      </c>
      <c r="Y804" s="17">
        <v>0.15345763980612701</v>
      </c>
      <c r="Z804" s="17">
        <v>0.155053263426117</v>
      </c>
      <c r="AA804" s="17">
        <v>0.129581489044438</v>
      </c>
      <c r="AB804" s="17"/>
      <c r="AC804" s="17">
        <v>0.14770982126371901</v>
      </c>
      <c r="AD804" s="17">
        <v>0.17159458792622001</v>
      </c>
      <c r="AE804" s="17">
        <v>0.118280656525662</v>
      </c>
      <c r="AF804" s="17"/>
      <c r="AG804" s="17">
        <v>0.11801561456411901</v>
      </c>
      <c r="AH804" s="17">
        <v>0.164914705684125</v>
      </c>
      <c r="AI804" s="17">
        <v>0.147958570597681</v>
      </c>
      <c r="AJ804" s="17">
        <v>0.16634637447939701</v>
      </c>
      <c r="AK804" s="17"/>
      <c r="AL804" s="17">
        <v>0.16536212384099</v>
      </c>
      <c r="AM804" s="17">
        <v>0.151827563462056</v>
      </c>
      <c r="AN804" s="17">
        <v>0.161959641154379</v>
      </c>
      <c r="AO804" s="17">
        <v>0.15740540148339399</v>
      </c>
      <c r="AP804" s="17">
        <v>6.2000151697283401E-2</v>
      </c>
      <c r="AQ804" s="17"/>
      <c r="AR804" s="17">
        <v>0.15136605467391501</v>
      </c>
      <c r="AS804" s="17">
        <v>0.15890385322744799</v>
      </c>
      <c r="AT804" s="17">
        <v>0.15563715273565901</v>
      </c>
      <c r="AU804" s="17">
        <v>0.16519383516269601</v>
      </c>
      <c r="AV804" s="17">
        <v>0.14648508923856099</v>
      </c>
      <c r="AW804" s="17"/>
      <c r="AX804" s="17">
        <v>0.135437220393891</v>
      </c>
      <c r="AY804" s="17">
        <v>0.16528663655988299</v>
      </c>
      <c r="AZ804" s="17">
        <v>0.17139638067783</v>
      </c>
      <c r="BA804" s="17">
        <v>0.15319436738077299</v>
      </c>
      <c r="BB804" s="17">
        <v>0.15094551731723799</v>
      </c>
      <c r="BC804" s="17">
        <v>0.13333126703474801</v>
      </c>
      <c r="BD804" s="17"/>
      <c r="BE804" s="17">
        <v>0.156841258649837</v>
      </c>
      <c r="BF804" s="17">
        <v>0.14485724050875601</v>
      </c>
      <c r="BG804" s="17">
        <v>0.15825749358111599</v>
      </c>
      <c r="BH804" s="17"/>
      <c r="BI804" s="17">
        <v>0.196959602371647</v>
      </c>
      <c r="BJ804" s="17">
        <v>0.142508910529237</v>
      </c>
      <c r="BK804" s="17"/>
      <c r="BL804" s="17">
        <v>0.13278493377999101</v>
      </c>
      <c r="BM804" s="17">
        <v>0.16835779942753601</v>
      </c>
      <c r="BN804" s="17">
        <v>0.18400382211119401</v>
      </c>
      <c r="BO804" s="17">
        <v>0.17554212035869299</v>
      </c>
      <c r="BP804" s="17">
        <v>0.15787353884810501</v>
      </c>
      <c r="BQ804" s="17"/>
      <c r="BR804" s="17">
        <v>0.159265046748755</v>
      </c>
      <c r="BS804" s="17">
        <v>0.14340884610611099</v>
      </c>
      <c r="BT804" s="17">
        <v>0.107348731808875</v>
      </c>
      <c r="BU804" s="17">
        <v>0.111498649252512</v>
      </c>
      <c r="BV804" s="17"/>
      <c r="BW804" s="17">
        <v>0.13078872297584401</v>
      </c>
      <c r="BX804" s="17">
        <v>0.15934259472194801</v>
      </c>
      <c r="BY804" s="17">
        <v>0.152191304306803</v>
      </c>
      <c r="BZ804" s="17">
        <v>0.17322453202287799</v>
      </c>
      <c r="CA804" s="17">
        <v>0.15482366125778299</v>
      </c>
      <c r="CB804" s="17"/>
      <c r="CC804" s="17">
        <v>0.14330072938458599</v>
      </c>
      <c r="CD804" s="17">
        <v>0.19192368632155599</v>
      </c>
      <c r="CE804" s="17">
        <v>0.15717220218493799</v>
      </c>
      <c r="CF804" s="17">
        <v>0.15201166154783799</v>
      </c>
      <c r="CG804" s="17">
        <v>0.15705986348126499</v>
      </c>
      <c r="CH804" s="17">
        <v>0.15308056816875201</v>
      </c>
      <c r="CI804" s="17">
        <v>0.15503059425563101</v>
      </c>
      <c r="CJ804" s="17">
        <v>0.15863536407710399</v>
      </c>
      <c r="CK804" s="17">
        <v>0.14381752419506899</v>
      </c>
      <c r="CL804" s="17">
        <v>0.12947836219400999</v>
      </c>
    </row>
    <row r="805" spans="2:90" x14ac:dyDescent="0.25">
      <c r="B805" t="s">
        <v>270</v>
      </c>
      <c r="C805" s="17">
        <v>0.23678118903481199</v>
      </c>
      <c r="D805" s="17">
        <v>0.24409933693109201</v>
      </c>
      <c r="E805" s="17">
        <v>0.23095296152192499</v>
      </c>
      <c r="F805" s="17"/>
      <c r="G805" s="17">
        <v>0.27208940296332002</v>
      </c>
      <c r="H805" s="17">
        <v>0.29952740310542902</v>
      </c>
      <c r="I805" s="17">
        <v>0.292116565085071</v>
      </c>
      <c r="J805" s="17">
        <v>0.21125924143889899</v>
      </c>
      <c r="K805" s="17">
        <v>0.20686925411510701</v>
      </c>
      <c r="L805" s="17">
        <v>0.175282654398661</v>
      </c>
      <c r="M805" s="17"/>
      <c r="N805" s="17">
        <v>0.24380988766325301</v>
      </c>
      <c r="O805" s="17">
        <v>0.242337884044876</v>
      </c>
      <c r="P805" s="17">
        <v>0.245341239541044</v>
      </c>
      <c r="Q805" s="17">
        <v>0.21814015493817601</v>
      </c>
      <c r="R805" s="17"/>
      <c r="S805" s="17">
        <v>0.25129716362037302</v>
      </c>
      <c r="T805" s="17">
        <v>0.21467716762179301</v>
      </c>
      <c r="U805" s="17">
        <v>0.26834862864993297</v>
      </c>
      <c r="V805" s="17">
        <v>0.207748738984259</v>
      </c>
      <c r="W805" s="17">
        <v>0.24123224630038601</v>
      </c>
      <c r="X805" s="17">
        <v>0.22761000417263999</v>
      </c>
      <c r="Y805" s="17">
        <v>0.24067768976624401</v>
      </c>
      <c r="Z805" s="17">
        <v>0.22498378807640801</v>
      </c>
      <c r="AA805" s="17">
        <v>0.25274038569578999</v>
      </c>
      <c r="AB805" s="17"/>
      <c r="AC805" s="17">
        <v>0.21059470546143999</v>
      </c>
      <c r="AD805" s="17">
        <v>0.23766864632516499</v>
      </c>
      <c r="AE805" s="17">
        <v>0.26966915425004401</v>
      </c>
      <c r="AF805" s="17"/>
      <c r="AG805" s="17">
        <v>0.240718777936825</v>
      </c>
      <c r="AH805" s="17">
        <v>0.27738309531368699</v>
      </c>
      <c r="AI805" s="17">
        <v>0.21762494470201199</v>
      </c>
      <c r="AJ805" s="17">
        <v>0.23033741162573801</v>
      </c>
      <c r="AK805" s="17"/>
      <c r="AL805" s="17">
        <v>0.214220950632249</v>
      </c>
      <c r="AM805" s="17">
        <v>0.23282313268808699</v>
      </c>
      <c r="AN805" s="17">
        <v>0.25199741918694502</v>
      </c>
      <c r="AO805" s="17">
        <v>0.28722829860676202</v>
      </c>
      <c r="AP805" s="17">
        <v>0.33058210278742001</v>
      </c>
      <c r="AQ805" s="17"/>
      <c r="AR805" s="17">
        <v>0.16743277927912001</v>
      </c>
      <c r="AS805" s="17">
        <v>0.24878641398843299</v>
      </c>
      <c r="AT805" s="17">
        <v>0.26023980891042803</v>
      </c>
      <c r="AU805" s="17">
        <v>0.26010082394830603</v>
      </c>
      <c r="AV805" s="17">
        <v>0.215733737059051</v>
      </c>
      <c r="AW805" s="17"/>
      <c r="AX805" s="17">
        <v>0.26660735181428302</v>
      </c>
      <c r="AY805" s="17">
        <v>0.236281007147981</v>
      </c>
      <c r="AZ805" s="17">
        <v>0.25230306593969998</v>
      </c>
      <c r="BA805" s="17">
        <v>0.22931645876384499</v>
      </c>
      <c r="BB805" s="17">
        <v>0.17391699248364001</v>
      </c>
      <c r="BC805" s="17">
        <v>0.23403101052553399</v>
      </c>
      <c r="BD805" s="17"/>
      <c r="BE805" s="17">
        <v>0.22635753120719601</v>
      </c>
      <c r="BF805" s="17">
        <v>0.30532438354858399</v>
      </c>
      <c r="BG805" s="17">
        <v>0.18693515134156699</v>
      </c>
      <c r="BH805" s="17"/>
      <c r="BI805" s="17">
        <v>0.20845318390567999</v>
      </c>
      <c r="BJ805" s="17">
        <v>0.243973026387936</v>
      </c>
      <c r="BK805" s="17"/>
      <c r="BL805" s="17">
        <v>0.19196946823391001</v>
      </c>
      <c r="BM805" s="17">
        <v>0.29020908546401802</v>
      </c>
      <c r="BN805" s="17">
        <v>0.216105067750646</v>
      </c>
      <c r="BO805" s="17">
        <v>0.23807215280289701</v>
      </c>
      <c r="BP805" s="17">
        <v>0.29012389073205502</v>
      </c>
      <c r="BQ805" s="17"/>
      <c r="BR805" s="17">
        <v>0.22124685296247501</v>
      </c>
      <c r="BS805" s="17">
        <v>0.30368361260617999</v>
      </c>
      <c r="BT805" s="17">
        <v>0.31391670336605998</v>
      </c>
      <c r="BU805" s="17">
        <v>0.34934121114063199</v>
      </c>
      <c r="BV805" s="17"/>
      <c r="BW805" s="17">
        <v>0.26407409441370799</v>
      </c>
      <c r="BX805" s="17">
        <v>0.23670759444785799</v>
      </c>
      <c r="BY805" s="17">
        <v>0.20901963644216701</v>
      </c>
      <c r="BZ805" s="17">
        <v>0.233935676670079</v>
      </c>
      <c r="CA805" s="17">
        <v>0.23869359966378101</v>
      </c>
      <c r="CB805" s="17"/>
      <c r="CC805" s="17">
        <v>0.26720594967996603</v>
      </c>
      <c r="CD805" s="17">
        <v>0.20375062712764999</v>
      </c>
      <c r="CE805" s="17">
        <v>0.24643072394054899</v>
      </c>
      <c r="CF805" s="17">
        <v>0.266846859046315</v>
      </c>
      <c r="CG805" s="17">
        <v>0.23943632891303601</v>
      </c>
      <c r="CH805" s="17">
        <v>0.20334504916354701</v>
      </c>
      <c r="CI805" s="17">
        <v>0.22641019210623101</v>
      </c>
      <c r="CJ805" s="17">
        <v>0.22296498024001599</v>
      </c>
      <c r="CK805" s="17">
        <v>0.23422698533346201</v>
      </c>
      <c r="CL805" s="17">
        <v>0.25566866003711503</v>
      </c>
    </row>
    <row r="806" spans="2:90" x14ac:dyDescent="0.25">
      <c r="B806" t="s">
        <v>271</v>
      </c>
      <c r="C806" s="17">
        <v>0.12871004771765099</v>
      </c>
      <c r="D806" s="17">
        <v>0.13921880394496799</v>
      </c>
      <c r="E806" s="17">
        <v>0.119009383430733</v>
      </c>
      <c r="F806" s="17"/>
      <c r="G806" s="17">
        <v>0.21196500935946</v>
      </c>
      <c r="H806" s="17">
        <v>0.197028038776773</v>
      </c>
      <c r="I806" s="17">
        <v>0.15717978550386799</v>
      </c>
      <c r="J806" s="17">
        <v>0.110330919245525</v>
      </c>
      <c r="K806" s="17">
        <v>9.4314821712713701E-2</v>
      </c>
      <c r="L806" s="17">
        <v>5.8368907259600401E-2</v>
      </c>
      <c r="M806" s="17"/>
      <c r="N806" s="17">
        <v>0.14580259636831</v>
      </c>
      <c r="O806" s="17">
        <v>0.12424910481500399</v>
      </c>
      <c r="P806" s="17">
        <v>0.13326296561819401</v>
      </c>
      <c r="Q806" s="17">
        <v>0.111653823453588</v>
      </c>
      <c r="R806" s="17"/>
      <c r="S806" s="17">
        <v>0.16282689160043501</v>
      </c>
      <c r="T806" s="17">
        <v>0.103613756643433</v>
      </c>
      <c r="U806" s="17">
        <v>0.10802664474382601</v>
      </c>
      <c r="V806" s="17">
        <v>0.14473637611707499</v>
      </c>
      <c r="W806" s="17">
        <v>0.13931765795088399</v>
      </c>
      <c r="X806" s="17">
        <v>0.122157409566256</v>
      </c>
      <c r="Y806" s="17">
        <v>0.13066322017652399</v>
      </c>
      <c r="Z806" s="17">
        <v>9.0521320999948002E-2</v>
      </c>
      <c r="AA806" s="17">
        <v>0.13258685904745199</v>
      </c>
      <c r="AB806" s="17"/>
      <c r="AC806" s="17">
        <v>0.11435678570512101</v>
      </c>
      <c r="AD806" s="17">
        <v>0.135896464785972</v>
      </c>
      <c r="AE806" s="17">
        <v>0.14065124799758799</v>
      </c>
      <c r="AF806" s="17"/>
      <c r="AG806" s="17">
        <v>0.14052201926176799</v>
      </c>
      <c r="AH806" s="17">
        <v>0.191709508394483</v>
      </c>
      <c r="AI806" s="17">
        <v>0.115870878648222</v>
      </c>
      <c r="AJ806" s="17">
        <v>9.8890144728029095E-2</v>
      </c>
      <c r="AK806" s="17"/>
      <c r="AL806" s="17">
        <v>0.107286753798072</v>
      </c>
      <c r="AM806" s="17">
        <v>0.12001885453556201</v>
      </c>
      <c r="AN806" s="17">
        <v>0.144497664005622</v>
      </c>
      <c r="AO806" s="17">
        <v>0.16801394097921901</v>
      </c>
      <c r="AP806" s="17">
        <v>0.18102641566494301</v>
      </c>
      <c r="AQ806" s="17"/>
      <c r="AR806" s="17">
        <v>0.15097057431840299</v>
      </c>
      <c r="AS806" s="17">
        <v>0.101723405187233</v>
      </c>
      <c r="AT806" s="17">
        <v>0.122581230434524</v>
      </c>
      <c r="AU806" s="17">
        <v>0.14021281406027999</v>
      </c>
      <c r="AV806" s="17">
        <v>0.19906094032656299</v>
      </c>
      <c r="AW806" s="17"/>
      <c r="AX806" s="17">
        <v>0.208765287263077</v>
      </c>
      <c r="AY806" s="17">
        <v>0.112782229327859</v>
      </c>
      <c r="AZ806" s="17">
        <v>0.12858991646017301</v>
      </c>
      <c r="BA806" s="17">
        <v>9.8677921755244105E-2</v>
      </c>
      <c r="BB806" s="17">
        <v>8.0795745428596299E-2</v>
      </c>
      <c r="BC806" s="17">
        <v>7.4312234059835197E-2</v>
      </c>
      <c r="BD806" s="17"/>
      <c r="BE806" s="17">
        <v>0.12427072540326201</v>
      </c>
      <c r="BF806" s="17">
        <v>0.19745211895496301</v>
      </c>
      <c r="BG806" s="17">
        <v>7.1488854547862302E-2</v>
      </c>
      <c r="BH806" s="17"/>
      <c r="BI806" s="17">
        <v>0.105760271281198</v>
      </c>
      <c r="BJ806" s="17">
        <v>0.13453647491113499</v>
      </c>
      <c r="BK806" s="17"/>
      <c r="BL806" s="17">
        <v>9.4386936739430299E-2</v>
      </c>
      <c r="BM806" s="17">
        <v>0.15915318780604701</v>
      </c>
      <c r="BN806" s="17">
        <v>0.16039493088161699</v>
      </c>
      <c r="BO806" s="17">
        <v>0.16303271294195201</v>
      </c>
      <c r="BP806" s="17">
        <v>0.13869320698121301</v>
      </c>
      <c r="BQ806" s="17"/>
      <c r="BR806" s="17">
        <v>0.11470998883069</v>
      </c>
      <c r="BS806" s="17">
        <v>0.195081140709158</v>
      </c>
      <c r="BT806" s="17">
        <v>0.23834641435338899</v>
      </c>
      <c r="BU806" s="17">
        <v>0.16520662938205599</v>
      </c>
      <c r="BV806" s="17"/>
      <c r="BW806" s="17">
        <v>9.9448733022124799E-2</v>
      </c>
      <c r="BX806" s="17">
        <v>0.115712845101997</v>
      </c>
      <c r="BY806" s="17">
        <v>0.14179535401030899</v>
      </c>
      <c r="BZ806" s="17">
        <v>0.12762717089881101</v>
      </c>
      <c r="CA806" s="17">
        <v>0.15658730414692601</v>
      </c>
      <c r="CB806" s="17"/>
      <c r="CC806" s="17">
        <v>0.149438099476604</v>
      </c>
      <c r="CD806" s="17">
        <v>0.181058311065799</v>
      </c>
      <c r="CE806" s="17">
        <v>0.17086754870214399</v>
      </c>
      <c r="CF806" s="17">
        <v>0.124677071508041</v>
      </c>
      <c r="CG806" s="17">
        <v>0.12509718809034201</v>
      </c>
      <c r="CH806" s="17">
        <v>0.11867257301062099</v>
      </c>
      <c r="CI806" s="17">
        <v>0.13673064298202001</v>
      </c>
      <c r="CJ806" s="17">
        <v>0.103906331316532</v>
      </c>
      <c r="CK806" s="17">
        <v>8.7463707706234406E-2</v>
      </c>
      <c r="CL806" s="17">
        <v>6.1139085454964999E-2</v>
      </c>
    </row>
    <row r="807" spans="2:90" x14ac:dyDescent="0.25">
      <c r="B807" t="s">
        <v>407</v>
      </c>
      <c r="C807" s="17">
        <v>4.6376410764724103E-2</v>
      </c>
      <c r="D807" s="17">
        <v>5.8448281857389497E-2</v>
      </c>
      <c r="E807" s="17">
        <v>3.5278203156415999E-2</v>
      </c>
      <c r="F807" s="17"/>
      <c r="G807" s="17">
        <v>8.8206204530775295E-2</v>
      </c>
      <c r="H807" s="17">
        <v>8.5256281151235999E-2</v>
      </c>
      <c r="I807" s="17">
        <v>5.3288638161615602E-2</v>
      </c>
      <c r="J807" s="17">
        <v>2.8472081675083302E-2</v>
      </c>
      <c r="K807" s="17">
        <v>3.44380571818158E-2</v>
      </c>
      <c r="L807" s="17">
        <v>1.54381705741999E-2</v>
      </c>
      <c r="M807" s="17"/>
      <c r="N807" s="17">
        <v>5.8429748278532097E-2</v>
      </c>
      <c r="O807" s="17">
        <v>3.6405936917000302E-2</v>
      </c>
      <c r="P807" s="17">
        <v>3.9577221320062701E-2</v>
      </c>
      <c r="Q807" s="17">
        <v>4.85303851228902E-2</v>
      </c>
      <c r="R807" s="17"/>
      <c r="S807" s="17">
        <v>9.0919940884695696E-2</v>
      </c>
      <c r="T807" s="17">
        <v>2.9872193752039301E-2</v>
      </c>
      <c r="U807" s="17">
        <v>2.3723637046673001E-2</v>
      </c>
      <c r="V807" s="17">
        <v>3.2551318439181298E-2</v>
      </c>
      <c r="W807" s="17">
        <v>3.7720457804781303E-2</v>
      </c>
      <c r="X807" s="17">
        <v>5.0363940593135897E-2</v>
      </c>
      <c r="Y807" s="17">
        <v>4.0384563001354297E-2</v>
      </c>
      <c r="Z807" s="17">
        <v>7.5595361922519103E-2</v>
      </c>
      <c r="AA807" s="17">
        <v>3.9134027289619101E-2</v>
      </c>
      <c r="AB807" s="17"/>
      <c r="AC807" s="17">
        <v>3.2220866874418899E-2</v>
      </c>
      <c r="AD807" s="17">
        <v>5.7731744616122002E-2</v>
      </c>
      <c r="AE807" s="17">
        <v>5.7114354226633801E-2</v>
      </c>
      <c r="AF807" s="17"/>
      <c r="AG807" s="17">
        <v>4.2222837192641201E-2</v>
      </c>
      <c r="AH807" s="17">
        <v>8.2791721456806494E-2</v>
      </c>
      <c r="AI807" s="17">
        <v>3.8076861590347601E-2</v>
      </c>
      <c r="AJ807" s="17">
        <v>2.70710843053403E-2</v>
      </c>
      <c r="AK807" s="17"/>
      <c r="AL807" s="17">
        <v>2.8374716608476E-2</v>
      </c>
      <c r="AM807" s="17">
        <v>4.3651921828648001E-2</v>
      </c>
      <c r="AN807" s="17">
        <v>4.3116626060059199E-2</v>
      </c>
      <c r="AO807" s="17">
        <v>8.6152891699562195E-2</v>
      </c>
      <c r="AP807" s="17">
        <v>0.129696832344773</v>
      </c>
      <c r="AQ807" s="17"/>
      <c r="AR807" s="17">
        <v>5.9291558685913799E-2</v>
      </c>
      <c r="AS807" s="17">
        <v>4.8076921237174698E-2</v>
      </c>
      <c r="AT807" s="17">
        <v>3.23363813815934E-2</v>
      </c>
      <c r="AU807" s="17">
        <v>4.0693932323059498E-2</v>
      </c>
      <c r="AV807" s="17">
        <v>7.9758217530393097E-2</v>
      </c>
      <c r="AW807" s="17"/>
      <c r="AX807" s="17">
        <v>9.8942205234331199E-2</v>
      </c>
      <c r="AY807" s="17">
        <v>3.7789733866855399E-2</v>
      </c>
      <c r="AZ807" s="17">
        <v>3.2958151377819898E-2</v>
      </c>
      <c r="BA807" s="17">
        <v>2.8689008354984401E-2</v>
      </c>
      <c r="BB807" s="17">
        <v>1.8160773869067202E-2</v>
      </c>
      <c r="BC807" s="17">
        <v>1.64735514244214E-2</v>
      </c>
      <c r="BD807" s="17"/>
      <c r="BE807" s="17">
        <v>4.5981917231215599E-2</v>
      </c>
      <c r="BF807" s="17">
        <v>7.9017441915624098E-2</v>
      </c>
      <c r="BG807" s="17">
        <v>1.67592735275723E-2</v>
      </c>
      <c r="BH807" s="17"/>
      <c r="BI807" s="17">
        <v>3.9663346962328601E-2</v>
      </c>
      <c r="BJ807" s="17">
        <v>4.80807052530898E-2</v>
      </c>
      <c r="BK807" s="17"/>
      <c r="BL807" s="17">
        <v>4.7384989040443602E-2</v>
      </c>
      <c r="BM807" s="17">
        <v>2.8275445766302899E-2</v>
      </c>
      <c r="BN807" s="17">
        <v>6.56209696906319E-2</v>
      </c>
      <c r="BO807" s="17">
        <v>5.9491404142384997E-2</v>
      </c>
      <c r="BP807" s="17">
        <v>5.2533616558438599E-2</v>
      </c>
      <c r="BQ807" s="17"/>
      <c r="BR807" s="17">
        <v>3.2643094544648497E-2</v>
      </c>
      <c r="BS807" s="17">
        <v>6.00946145715077E-2</v>
      </c>
      <c r="BT807" s="17">
        <v>0.174993287329091</v>
      </c>
      <c r="BU807" s="17">
        <v>0.135044257099452</v>
      </c>
      <c r="BV807" s="17"/>
      <c r="BW807" s="17">
        <v>3.82357884651627E-2</v>
      </c>
      <c r="BX807" s="17">
        <v>4.2953564737275803E-2</v>
      </c>
      <c r="BY807" s="17">
        <v>5.0012767949381198E-2</v>
      </c>
      <c r="BZ807" s="17">
        <v>3.21888166120795E-2</v>
      </c>
      <c r="CA807" s="17">
        <v>5.87294833993489E-2</v>
      </c>
      <c r="CB807" s="17"/>
      <c r="CC807" s="17">
        <v>6.0933963330922297E-2</v>
      </c>
      <c r="CD807" s="17">
        <v>4.7799090986674599E-2</v>
      </c>
      <c r="CE807" s="17">
        <v>6.2313952540632003E-2</v>
      </c>
      <c r="CF807" s="17">
        <v>5.7470465618736401E-2</v>
      </c>
      <c r="CG807" s="17">
        <v>5.0609082590174902E-2</v>
      </c>
      <c r="CH807" s="17">
        <v>1.6082158650061299E-2</v>
      </c>
      <c r="CI807" s="17">
        <v>4.3370332413781097E-2</v>
      </c>
      <c r="CJ807" s="17">
        <v>3.4233290191283003E-2</v>
      </c>
      <c r="CK807" s="17">
        <v>3.6661941926758E-2</v>
      </c>
      <c r="CL807" s="17">
        <v>2.8095137710255499E-2</v>
      </c>
    </row>
    <row r="808" spans="2:90" x14ac:dyDescent="0.25">
      <c r="B808" t="s">
        <v>111</v>
      </c>
      <c r="C808" s="17">
        <v>0.31973489981310499</v>
      </c>
      <c r="D808" s="17">
        <v>0.30960650170333398</v>
      </c>
      <c r="E808" s="17">
        <v>0.329584045491146</v>
      </c>
      <c r="F808" s="17"/>
      <c r="G808" s="17">
        <v>0.16057839633027299</v>
      </c>
      <c r="H808" s="17">
        <v>0.14177867266416699</v>
      </c>
      <c r="I808" s="17">
        <v>0.21307018763614499</v>
      </c>
      <c r="J808" s="17">
        <v>0.308068150439815</v>
      </c>
      <c r="K808" s="17">
        <v>0.42143484578026003</v>
      </c>
      <c r="L808" s="17">
        <v>0.53408395374096995</v>
      </c>
      <c r="M808" s="17"/>
      <c r="N808" s="17">
        <v>0.317411412224616</v>
      </c>
      <c r="O808" s="17">
        <v>0.326138031810074</v>
      </c>
      <c r="P808" s="17">
        <v>0.305436915786092</v>
      </c>
      <c r="Q808" s="17">
        <v>0.32586569322015302</v>
      </c>
      <c r="R808" s="17"/>
      <c r="S808" s="17">
        <v>0.26299851554511999</v>
      </c>
      <c r="T808" s="17">
        <v>0.39740349886222698</v>
      </c>
      <c r="U808" s="17">
        <v>0.32156479100812502</v>
      </c>
      <c r="V808" s="17">
        <v>0.32947450124518601</v>
      </c>
      <c r="W808" s="17">
        <v>0.30076779341478999</v>
      </c>
      <c r="X808" s="17">
        <v>0.30248814792401402</v>
      </c>
      <c r="Y808" s="17">
        <v>0.339242347424555</v>
      </c>
      <c r="Z808" s="17">
        <v>0.30323330781364799</v>
      </c>
      <c r="AA808" s="17">
        <v>0.29894093218933998</v>
      </c>
      <c r="AB808" s="17"/>
      <c r="AC808" s="17">
        <v>0.37580565328267201</v>
      </c>
      <c r="AD808" s="17">
        <v>0.29384851722181399</v>
      </c>
      <c r="AE808" s="17">
        <v>0.299350305385986</v>
      </c>
      <c r="AF808" s="17"/>
      <c r="AG808" s="17">
        <v>0.38734617738059701</v>
      </c>
      <c r="AH808" s="17">
        <v>0.201214417471</v>
      </c>
      <c r="AI808" s="17">
        <v>0.35218327993863202</v>
      </c>
      <c r="AJ808" s="17">
        <v>0.31952789289934402</v>
      </c>
      <c r="AK808" s="17"/>
      <c r="AL808" s="17">
        <v>0.36159767392845499</v>
      </c>
      <c r="AM808" s="17">
        <v>0.31349305498971303</v>
      </c>
      <c r="AN808" s="17">
        <v>0.30843861642383402</v>
      </c>
      <c r="AO808" s="17">
        <v>0.209956542910126</v>
      </c>
      <c r="AP808" s="17">
        <v>0.21079692689122301</v>
      </c>
      <c r="AQ808" s="17"/>
      <c r="AR808" s="17">
        <v>0.32952402241749701</v>
      </c>
      <c r="AS808" s="17">
        <v>0.31854337559594698</v>
      </c>
      <c r="AT808" s="17">
        <v>0.31194018706167798</v>
      </c>
      <c r="AU808" s="17">
        <v>0.29401334432099602</v>
      </c>
      <c r="AV808" s="17">
        <v>0.28293553012890299</v>
      </c>
      <c r="AW808" s="17"/>
      <c r="AX808" s="17">
        <v>0.20163561575076799</v>
      </c>
      <c r="AY808" s="17">
        <v>0.33901538148944499</v>
      </c>
      <c r="AZ808" s="17">
        <v>0.29449593746105601</v>
      </c>
      <c r="BA808" s="17">
        <v>0.36727792382249602</v>
      </c>
      <c r="BB808" s="17">
        <v>0.433599946884898</v>
      </c>
      <c r="BC808" s="17">
        <v>0.37528831188365502</v>
      </c>
      <c r="BD808" s="17"/>
      <c r="BE808" s="17">
        <v>0.32710171185586301</v>
      </c>
      <c r="BF808" s="17">
        <v>0.16527738985335999</v>
      </c>
      <c r="BG808" s="17">
        <v>0.45150672048784801</v>
      </c>
      <c r="BH808" s="17"/>
      <c r="BI808" s="17">
        <v>0.243651823497087</v>
      </c>
      <c r="BJ808" s="17">
        <v>0.33905066552607699</v>
      </c>
      <c r="BK808" s="17"/>
      <c r="BL808" s="17">
        <v>0.44059209510463898</v>
      </c>
      <c r="BM808" s="17">
        <v>0.25277274114595599</v>
      </c>
      <c r="BN808" s="17">
        <v>0.21794497893960099</v>
      </c>
      <c r="BO808" s="17">
        <v>0.221429844335325</v>
      </c>
      <c r="BP808" s="17">
        <v>0.225621436308413</v>
      </c>
      <c r="BQ808" s="17"/>
      <c r="BR808" s="17">
        <v>0.34479067511773298</v>
      </c>
      <c r="BS808" s="17">
        <v>0.22778311081661401</v>
      </c>
      <c r="BT808" s="17">
        <v>0.14758376777967699</v>
      </c>
      <c r="BU808" s="17">
        <v>0.16381729741009801</v>
      </c>
      <c r="BV808" s="17"/>
      <c r="BW808" s="17">
        <v>0.36503531885930901</v>
      </c>
      <c r="BX808" s="17">
        <v>0.35794435872108998</v>
      </c>
      <c r="BY808" s="17">
        <v>0.33772474539601599</v>
      </c>
      <c r="BZ808" s="17">
        <v>0.29781044239978899</v>
      </c>
      <c r="CA808" s="17">
        <v>0.25143998156422598</v>
      </c>
      <c r="CB808" s="17"/>
      <c r="CC808" s="17">
        <v>0.23033231093899001</v>
      </c>
      <c r="CD808" s="17">
        <v>0.24190638386045399</v>
      </c>
      <c r="CE808" s="17">
        <v>0.26113675371332201</v>
      </c>
      <c r="CF808" s="17">
        <v>0.29811440004939899</v>
      </c>
      <c r="CG808" s="17">
        <v>0.32697486638354301</v>
      </c>
      <c r="CH808" s="17">
        <v>0.369189105662941</v>
      </c>
      <c r="CI808" s="17">
        <v>0.32544509175668801</v>
      </c>
      <c r="CJ808" s="17">
        <v>0.35933999166540398</v>
      </c>
      <c r="CK808" s="17">
        <v>0.38966055986085901</v>
      </c>
      <c r="CL808" s="17">
        <v>0.45079955034638503</v>
      </c>
    </row>
    <row r="809" spans="2:90" x14ac:dyDescent="0.25"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</row>
    <row r="810" spans="2:90" x14ac:dyDescent="0.25">
      <c r="B810" s="6" t="s">
        <v>416</v>
      </c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</row>
    <row r="811" spans="2:90" x14ac:dyDescent="0.25">
      <c r="B811" s="24" t="s">
        <v>113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</row>
    <row r="812" spans="2:90" x14ac:dyDescent="0.25">
      <c r="B812" t="s">
        <v>406</v>
      </c>
      <c r="C812" s="17">
        <v>0.10338036641604301</v>
      </c>
      <c r="D812" s="17">
        <v>9.9382699685345799E-2</v>
      </c>
      <c r="E812" s="17">
        <v>0.10715357477075001</v>
      </c>
      <c r="F812" s="17"/>
      <c r="G812" s="17">
        <v>7.6132910244299995E-2</v>
      </c>
      <c r="H812" s="17">
        <v>8.5551030082155102E-2</v>
      </c>
      <c r="I812" s="17">
        <v>0.118121699311404</v>
      </c>
      <c r="J812" s="17">
        <v>0.131207502355351</v>
      </c>
      <c r="K812" s="17">
        <v>0.109829031021483</v>
      </c>
      <c r="L812" s="17">
        <v>9.4020893668634906E-2</v>
      </c>
      <c r="M812" s="17"/>
      <c r="N812" s="17">
        <v>6.3202609276259605E-2</v>
      </c>
      <c r="O812" s="17">
        <v>9.8167012158000097E-2</v>
      </c>
      <c r="P812" s="17">
        <v>0.11768256065178199</v>
      </c>
      <c r="Q812" s="17">
        <v>0.13852008189429099</v>
      </c>
      <c r="R812" s="17"/>
      <c r="S812" s="17">
        <v>8.1157542944720495E-2</v>
      </c>
      <c r="T812" s="17">
        <v>0.10663581551012299</v>
      </c>
      <c r="U812" s="17">
        <v>0.11806802796672</v>
      </c>
      <c r="V812" s="17">
        <v>9.4254391004161206E-2</v>
      </c>
      <c r="W812" s="17">
        <v>0.10660648474658101</v>
      </c>
      <c r="X812" s="17">
        <v>0.115176741366772</v>
      </c>
      <c r="Y812" s="17">
        <v>8.4508202062815604E-2</v>
      </c>
      <c r="Z812" s="17">
        <v>0.134551965158755</v>
      </c>
      <c r="AA812" s="17">
        <v>0.11331184101411899</v>
      </c>
      <c r="AB812" s="17"/>
      <c r="AC812" s="17">
        <v>0.135495528391678</v>
      </c>
      <c r="AD812" s="17">
        <v>7.7954769560579895E-2</v>
      </c>
      <c r="AE812" s="17">
        <v>9.3555609201449494E-2</v>
      </c>
      <c r="AF812" s="17"/>
      <c r="AG812" s="17">
        <v>5.71217747401652E-2</v>
      </c>
      <c r="AH812" s="17">
        <v>6.5912536784003606E-2</v>
      </c>
      <c r="AI812" s="17">
        <v>8.0247674015013606E-2</v>
      </c>
      <c r="AJ812" s="17">
        <v>0.170896600189863</v>
      </c>
      <c r="AK812" s="17"/>
      <c r="AL812" s="17">
        <v>0.12351730655710801</v>
      </c>
      <c r="AM812" s="17">
        <v>0.110148279246256</v>
      </c>
      <c r="AN812" s="17">
        <v>8.3417898063737603E-2</v>
      </c>
      <c r="AO812" s="17">
        <v>7.3335751033888397E-2</v>
      </c>
      <c r="AP812" s="17">
        <v>4.0809442571381298E-2</v>
      </c>
      <c r="AQ812" s="17"/>
      <c r="AR812" s="17">
        <v>0.121519712471367</v>
      </c>
      <c r="AS812" s="17">
        <v>0.11410604144085899</v>
      </c>
      <c r="AT812" s="17">
        <v>0.112839995552085</v>
      </c>
      <c r="AU812" s="17">
        <v>8.7808964855825899E-2</v>
      </c>
      <c r="AV812" s="17">
        <v>4.37495592297217E-2</v>
      </c>
      <c r="AW812" s="17"/>
      <c r="AX812" s="17">
        <v>9.9463989754520005E-2</v>
      </c>
      <c r="AY812" s="17">
        <v>9.5372596784092906E-2</v>
      </c>
      <c r="AZ812" s="17">
        <v>0.104991497634509</v>
      </c>
      <c r="BA812" s="17">
        <v>0.111794770140848</v>
      </c>
      <c r="BB812" s="17">
        <v>0.10398981023343901</v>
      </c>
      <c r="BC812" s="17">
        <v>0.13375986833515399</v>
      </c>
      <c r="BD812" s="17"/>
      <c r="BE812" s="17">
        <v>9.3765719747034904E-2</v>
      </c>
      <c r="BF812" s="17">
        <v>9.8440015435698899E-2</v>
      </c>
      <c r="BG812" s="17">
        <v>0.119308026019126</v>
      </c>
      <c r="BH812" s="17"/>
      <c r="BI812" s="17">
        <v>0.17311743203044699</v>
      </c>
      <c r="BJ812" s="17">
        <v>8.56757087425951E-2</v>
      </c>
      <c r="BK812" s="17"/>
      <c r="BL812" s="17">
        <v>7.6520487372053206E-2</v>
      </c>
      <c r="BM812" s="17">
        <v>8.3506112248052794E-2</v>
      </c>
      <c r="BN812" s="17">
        <v>0.10252362411925101</v>
      </c>
      <c r="BO812" s="17">
        <v>0.120506325110066</v>
      </c>
      <c r="BP812" s="17">
        <v>0.164252419749707</v>
      </c>
      <c r="BQ812" s="17"/>
      <c r="BR812" s="17">
        <v>0.11008506271126201</v>
      </c>
      <c r="BS812" s="17">
        <v>7.8947281529714405E-2</v>
      </c>
      <c r="BT812" s="17">
        <v>4.83189808473126E-2</v>
      </c>
      <c r="BU812" s="17">
        <v>8.4830574958311603E-2</v>
      </c>
      <c r="BV812" s="17"/>
      <c r="BW812" s="17">
        <v>6.9885993157400197E-2</v>
      </c>
      <c r="BX812" s="17">
        <v>7.4530480989608794E-2</v>
      </c>
      <c r="BY812" s="17">
        <v>0.108425140584979</v>
      </c>
      <c r="BZ812" s="17">
        <v>0.12143790553177999</v>
      </c>
      <c r="CA812" s="17">
        <v>0.137751005422725</v>
      </c>
      <c r="CB812" s="17"/>
      <c r="CC812" s="17">
        <v>0.144522711357079</v>
      </c>
      <c r="CD812" s="17">
        <v>0.12648790827776099</v>
      </c>
      <c r="CE812" s="17">
        <v>0.104788058089877</v>
      </c>
      <c r="CF812" s="17">
        <v>0.10405122598864</v>
      </c>
      <c r="CG812" s="17">
        <v>9.4890138933781606E-2</v>
      </c>
      <c r="CH812" s="17">
        <v>0.110253993698074</v>
      </c>
      <c r="CI812" s="17">
        <v>9.7967497260509198E-2</v>
      </c>
      <c r="CJ812" s="17">
        <v>9.10830483571516E-2</v>
      </c>
      <c r="CK812" s="17">
        <v>8.9073081912348903E-2</v>
      </c>
      <c r="CL812" s="17">
        <v>6.1832059127500699E-2</v>
      </c>
    </row>
    <row r="813" spans="2:90" x14ac:dyDescent="0.25">
      <c r="B813" t="s">
        <v>269</v>
      </c>
      <c r="C813" s="17">
        <v>0.13580916837329299</v>
      </c>
      <c r="D813" s="17">
        <v>0.14362470323115001</v>
      </c>
      <c r="E813" s="17">
        <v>0.128457473505836</v>
      </c>
      <c r="F813" s="17"/>
      <c r="G813" s="17">
        <v>0.136661472403451</v>
      </c>
      <c r="H813" s="17">
        <v>0.135248498148691</v>
      </c>
      <c r="I813" s="17">
        <v>0.13331518885760699</v>
      </c>
      <c r="J813" s="17">
        <v>0.14541450941308101</v>
      </c>
      <c r="K813" s="17">
        <v>0.147349212289061</v>
      </c>
      <c r="L813" s="17">
        <v>0.122878497498133</v>
      </c>
      <c r="M813" s="17"/>
      <c r="N813" s="17">
        <v>0.121044699073938</v>
      </c>
      <c r="O813" s="17">
        <v>0.118851001228547</v>
      </c>
      <c r="P813" s="17">
        <v>0.146974250488797</v>
      </c>
      <c r="Q813" s="17">
        <v>0.160665559335576</v>
      </c>
      <c r="R813" s="17"/>
      <c r="S813" s="17">
        <v>0.14975793834623</v>
      </c>
      <c r="T813" s="17">
        <v>0.141880258617639</v>
      </c>
      <c r="U813" s="17">
        <v>0.10633891352401301</v>
      </c>
      <c r="V813" s="17">
        <v>0.11618477159979999</v>
      </c>
      <c r="W813" s="17">
        <v>0.12578472336482799</v>
      </c>
      <c r="X813" s="17">
        <v>0.15573841467638799</v>
      </c>
      <c r="Y813" s="17">
        <v>0.12674792616688099</v>
      </c>
      <c r="Z813" s="17">
        <v>0.124107159785111</v>
      </c>
      <c r="AA813" s="17">
        <v>0.152837510192672</v>
      </c>
      <c r="AB813" s="17"/>
      <c r="AC813" s="17">
        <v>0.13609780482463399</v>
      </c>
      <c r="AD813" s="17">
        <v>0.136855984678349</v>
      </c>
      <c r="AE813" s="17">
        <v>0.11963482847335</v>
      </c>
      <c r="AF813" s="17"/>
      <c r="AG813" s="17">
        <v>0.123456911443221</v>
      </c>
      <c r="AH813" s="17">
        <v>0.135508365129062</v>
      </c>
      <c r="AI813" s="17">
        <v>0.126633393347342</v>
      </c>
      <c r="AJ813" s="17">
        <v>0.14924454353177699</v>
      </c>
      <c r="AK813" s="17"/>
      <c r="AL813" s="17">
        <v>0.16074942455976701</v>
      </c>
      <c r="AM813" s="17">
        <v>0.13556500306960301</v>
      </c>
      <c r="AN813" s="17">
        <v>0.127266417680612</v>
      </c>
      <c r="AO813" s="17">
        <v>0.10948295713013</v>
      </c>
      <c r="AP813" s="17">
        <v>8.8733063037563106E-2</v>
      </c>
      <c r="AQ813" s="17"/>
      <c r="AR813" s="17">
        <v>0.14800948667039099</v>
      </c>
      <c r="AS813" s="17">
        <v>0.15210884961916901</v>
      </c>
      <c r="AT813" s="17">
        <v>0.13433645367394001</v>
      </c>
      <c r="AU813" s="17">
        <v>0.12698319149700399</v>
      </c>
      <c r="AV813" s="17">
        <v>0.117168289336018</v>
      </c>
      <c r="AW813" s="17"/>
      <c r="AX813" s="17">
        <v>0.118118309743872</v>
      </c>
      <c r="AY813" s="17">
        <v>0.15213963126539401</v>
      </c>
      <c r="AZ813" s="17">
        <v>0.15559032555677499</v>
      </c>
      <c r="BA813" s="17">
        <v>0.13327724449703601</v>
      </c>
      <c r="BB813" s="17">
        <v>0.12087955934845</v>
      </c>
      <c r="BC813" s="17">
        <v>0.116320085258283</v>
      </c>
      <c r="BD813" s="17"/>
      <c r="BE813" s="17">
        <v>0.13006259444503901</v>
      </c>
      <c r="BF813" s="17">
        <v>0.13331908793959399</v>
      </c>
      <c r="BG813" s="17">
        <v>0.14472346141758399</v>
      </c>
      <c r="BH813" s="17"/>
      <c r="BI813" s="17">
        <v>0.169059540404291</v>
      </c>
      <c r="BJ813" s="17">
        <v>0.127367653819488</v>
      </c>
      <c r="BK813" s="17"/>
      <c r="BL813" s="17">
        <v>0.118630740128427</v>
      </c>
      <c r="BM813" s="17">
        <v>0.13267452523370199</v>
      </c>
      <c r="BN813" s="17">
        <v>0.246834077686516</v>
      </c>
      <c r="BO813" s="17">
        <v>0.14351381976299801</v>
      </c>
      <c r="BP813" s="17">
        <v>0.13099284260797001</v>
      </c>
      <c r="BQ813" s="17"/>
      <c r="BR813" s="17">
        <v>0.136748303703559</v>
      </c>
      <c r="BS813" s="17">
        <v>0.15009944759032601</v>
      </c>
      <c r="BT813" s="17">
        <v>8.0859504288354797E-2</v>
      </c>
      <c r="BU813" s="17">
        <v>0.15334712234898201</v>
      </c>
      <c r="BV813" s="17"/>
      <c r="BW813" s="17">
        <v>0.11412913539867001</v>
      </c>
      <c r="BX813" s="17">
        <v>0.147296932165628</v>
      </c>
      <c r="BY813" s="17">
        <v>0.118196421346195</v>
      </c>
      <c r="BZ813" s="17">
        <v>0.14998343694743399</v>
      </c>
      <c r="CA813" s="17">
        <v>0.153093382633264</v>
      </c>
      <c r="CB813" s="17"/>
      <c r="CC813" s="17">
        <v>0.17412686406845401</v>
      </c>
      <c r="CD813" s="17">
        <v>0.16813226441458801</v>
      </c>
      <c r="CE813" s="17">
        <v>0.139215500473447</v>
      </c>
      <c r="CF813" s="17">
        <v>0.13454760960257001</v>
      </c>
      <c r="CG813" s="17">
        <v>0.13168555986549199</v>
      </c>
      <c r="CH813" s="17">
        <v>0.14311580494849799</v>
      </c>
      <c r="CI813" s="17">
        <v>0.130764553062442</v>
      </c>
      <c r="CJ813" s="17">
        <v>0.133547038338377</v>
      </c>
      <c r="CK813" s="17">
        <v>0.10165863914445</v>
      </c>
      <c r="CL813" s="17">
        <v>0.101856378688892</v>
      </c>
    </row>
    <row r="814" spans="2:90" x14ac:dyDescent="0.25">
      <c r="B814" t="s">
        <v>270</v>
      </c>
      <c r="C814" s="17">
        <v>0.275640924078558</v>
      </c>
      <c r="D814" s="17">
        <v>0.28466639253314802</v>
      </c>
      <c r="E814" s="17">
        <v>0.267778145291936</v>
      </c>
      <c r="F814" s="17"/>
      <c r="G814" s="17">
        <v>0.31436259701436797</v>
      </c>
      <c r="H814" s="17">
        <v>0.28124822560864998</v>
      </c>
      <c r="I814" s="17">
        <v>0.32333586554907601</v>
      </c>
      <c r="J814" s="17">
        <v>0.26438150583910203</v>
      </c>
      <c r="K814" s="17">
        <v>0.27124104866833398</v>
      </c>
      <c r="L814" s="17">
        <v>0.23199667873955601</v>
      </c>
      <c r="M814" s="17"/>
      <c r="N814" s="17">
        <v>0.291126949051983</v>
      </c>
      <c r="O814" s="17">
        <v>0.26576585290410598</v>
      </c>
      <c r="P814" s="17">
        <v>0.28313334834378301</v>
      </c>
      <c r="Q814" s="17">
        <v>0.26668207725460202</v>
      </c>
      <c r="R814" s="17"/>
      <c r="S814" s="17">
        <v>0.29910403374122402</v>
      </c>
      <c r="T814" s="17">
        <v>0.235237214976355</v>
      </c>
      <c r="U814" s="17">
        <v>0.30612065133752098</v>
      </c>
      <c r="V814" s="17">
        <v>0.29683430844742298</v>
      </c>
      <c r="W814" s="17">
        <v>0.243283196039906</v>
      </c>
      <c r="X814" s="17">
        <v>0.230136752206901</v>
      </c>
      <c r="Y814" s="17">
        <v>0.29267832710866298</v>
      </c>
      <c r="Z814" s="17">
        <v>0.29309151775335501</v>
      </c>
      <c r="AA814" s="17">
        <v>0.29504250460707898</v>
      </c>
      <c r="AB814" s="17"/>
      <c r="AC814" s="17">
        <v>0.25519005856120902</v>
      </c>
      <c r="AD814" s="17">
        <v>0.28525778865434198</v>
      </c>
      <c r="AE814" s="17">
        <v>0.277407440983301</v>
      </c>
      <c r="AF814" s="17"/>
      <c r="AG814" s="17">
        <v>0.27830825861306902</v>
      </c>
      <c r="AH814" s="17">
        <v>0.29540582846352398</v>
      </c>
      <c r="AI814" s="17">
        <v>0.32553891468051099</v>
      </c>
      <c r="AJ814" s="17">
        <v>0.27449854621251701</v>
      </c>
      <c r="AK814" s="17"/>
      <c r="AL814" s="17">
        <v>0.28251974177009598</v>
      </c>
      <c r="AM814" s="17">
        <v>0.267138341429837</v>
      </c>
      <c r="AN814" s="17">
        <v>0.27885684922751702</v>
      </c>
      <c r="AO814" s="17">
        <v>0.325450503061191</v>
      </c>
      <c r="AP814" s="17">
        <v>0.201747460165947</v>
      </c>
      <c r="AQ814" s="17"/>
      <c r="AR814" s="17">
        <v>0.23992663523287</v>
      </c>
      <c r="AS814" s="17">
        <v>0.27335985559910198</v>
      </c>
      <c r="AT814" s="17">
        <v>0.30503098726510097</v>
      </c>
      <c r="AU814" s="17">
        <v>0.29032445436709797</v>
      </c>
      <c r="AV814" s="17">
        <v>0.25897376261341698</v>
      </c>
      <c r="AW814" s="17"/>
      <c r="AX814" s="17">
        <v>0.27024325948486999</v>
      </c>
      <c r="AY814" s="17">
        <v>0.27024854155058098</v>
      </c>
      <c r="AZ814" s="17">
        <v>0.29608076297390401</v>
      </c>
      <c r="BA814" s="17">
        <v>0.29496767993971201</v>
      </c>
      <c r="BB814" s="17">
        <v>0.25341525520431102</v>
      </c>
      <c r="BC814" s="17">
        <v>0.26920934630003601</v>
      </c>
      <c r="BD814" s="17"/>
      <c r="BE814" s="17">
        <v>0.278712760447964</v>
      </c>
      <c r="BF814" s="17">
        <v>0.30111754655119999</v>
      </c>
      <c r="BG814" s="17">
        <v>0.24845115422011901</v>
      </c>
      <c r="BH814" s="17"/>
      <c r="BI814" s="17">
        <v>0.24998270844048501</v>
      </c>
      <c r="BJ814" s="17">
        <v>0.28215496249387401</v>
      </c>
      <c r="BK814" s="17"/>
      <c r="BL814" s="17">
        <v>0.238028260993773</v>
      </c>
      <c r="BM814" s="17">
        <v>0.29331926766537703</v>
      </c>
      <c r="BN814" s="17">
        <v>0.331598860056458</v>
      </c>
      <c r="BO814" s="17">
        <v>0.361100440982625</v>
      </c>
      <c r="BP814" s="17">
        <v>0.27306290035499903</v>
      </c>
      <c r="BQ814" s="17"/>
      <c r="BR814" s="17">
        <v>0.27314867608714699</v>
      </c>
      <c r="BS814" s="17">
        <v>0.32385763881061802</v>
      </c>
      <c r="BT814" s="17">
        <v>0.248240628438684</v>
      </c>
      <c r="BU814" s="17">
        <v>0.29973302213351199</v>
      </c>
      <c r="BV814" s="17"/>
      <c r="BW814" s="17">
        <v>0.26807653583979602</v>
      </c>
      <c r="BX814" s="17">
        <v>0.26758137785344599</v>
      </c>
      <c r="BY814" s="17">
        <v>0.27639488910665799</v>
      </c>
      <c r="BZ814" s="17">
        <v>0.29312307995766501</v>
      </c>
      <c r="CA814" s="17">
        <v>0.27441744782160599</v>
      </c>
      <c r="CB814" s="17"/>
      <c r="CC814" s="17">
        <v>0.28725075797070099</v>
      </c>
      <c r="CD814" s="17">
        <v>0.28833491649577597</v>
      </c>
      <c r="CE814" s="17">
        <v>0.29218857428857398</v>
      </c>
      <c r="CF814" s="17">
        <v>0.30605202717713598</v>
      </c>
      <c r="CG814" s="17">
        <v>0.28138105983937201</v>
      </c>
      <c r="CH814" s="17">
        <v>0.25871167754180702</v>
      </c>
      <c r="CI814" s="17">
        <v>0.27137914729677398</v>
      </c>
      <c r="CJ814" s="17">
        <v>0.26737643942296202</v>
      </c>
      <c r="CK814" s="17">
        <v>0.27305755718375602</v>
      </c>
      <c r="CL814" s="17">
        <v>0.23279041864285899</v>
      </c>
    </row>
    <row r="815" spans="2:90" x14ac:dyDescent="0.25">
      <c r="B815" t="s">
        <v>271</v>
      </c>
      <c r="C815" s="17">
        <v>0.13496169696597701</v>
      </c>
      <c r="D815" s="17">
        <v>0.147180602141635</v>
      </c>
      <c r="E815" s="17">
        <v>0.123267073860889</v>
      </c>
      <c r="F815" s="17"/>
      <c r="G815" s="17">
        <v>0.18559422610089299</v>
      </c>
      <c r="H815" s="17">
        <v>0.21819804421598901</v>
      </c>
      <c r="I815" s="17">
        <v>0.160495443771623</v>
      </c>
      <c r="J815" s="17">
        <v>0.115139990962186</v>
      </c>
      <c r="K815" s="17">
        <v>9.1231607916869406E-2</v>
      </c>
      <c r="L815" s="17">
        <v>7.7790873893771803E-2</v>
      </c>
      <c r="M815" s="17"/>
      <c r="N815" s="17">
        <v>0.14484383376586801</v>
      </c>
      <c r="O815" s="17">
        <v>0.137751303629671</v>
      </c>
      <c r="P815" s="17">
        <v>0.13482249796825599</v>
      </c>
      <c r="Q815" s="17">
        <v>0.122768282447051</v>
      </c>
      <c r="R815" s="17"/>
      <c r="S815" s="17">
        <v>0.192703364406693</v>
      </c>
      <c r="T815" s="17">
        <v>9.4246556856000599E-2</v>
      </c>
      <c r="U815" s="17">
        <v>9.7334206468857806E-2</v>
      </c>
      <c r="V815" s="17">
        <v>0.143352657432395</v>
      </c>
      <c r="W815" s="17">
        <v>0.146668727819495</v>
      </c>
      <c r="X815" s="17">
        <v>0.123993827468906</v>
      </c>
      <c r="Y815" s="17">
        <v>0.135417517100029</v>
      </c>
      <c r="Z815" s="17">
        <v>0.14964492489815001</v>
      </c>
      <c r="AA815" s="17">
        <v>0.13412138634485099</v>
      </c>
      <c r="AB815" s="17"/>
      <c r="AC815" s="17">
        <v>0.117081694023094</v>
      </c>
      <c r="AD815" s="17">
        <v>0.140948981715771</v>
      </c>
      <c r="AE815" s="17">
        <v>0.16675890398742499</v>
      </c>
      <c r="AF815" s="17"/>
      <c r="AG815" s="17">
        <v>0.13931063143971401</v>
      </c>
      <c r="AH815" s="17">
        <v>0.20601126656176599</v>
      </c>
      <c r="AI815" s="17">
        <v>9.7460279267218203E-2</v>
      </c>
      <c r="AJ815" s="17">
        <v>0.106119190858826</v>
      </c>
      <c r="AK815" s="17"/>
      <c r="AL815" s="17">
        <v>0.103187230768644</v>
      </c>
      <c r="AM815" s="17">
        <v>0.12905862408066901</v>
      </c>
      <c r="AN815" s="17">
        <v>0.15712438897571401</v>
      </c>
      <c r="AO815" s="17">
        <v>0.17516495857925399</v>
      </c>
      <c r="AP815" s="17">
        <v>0.26558103345615702</v>
      </c>
      <c r="AQ815" s="17"/>
      <c r="AR815" s="17">
        <v>0.13803347816144701</v>
      </c>
      <c r="AS815" s="17">
        <v>0.14972167148985099</v>
      </c>
      <c r="AT815" s="17">
        <v>0.107748686723107</v>
      </c>
      <c r="AU815" s="17">
        <v>0.14667393456483799</v>
      </c>
      <c r="AV815" s="17">
        <v>0.19782327503706301</v>
      </c>
      <c r="AW815" s="17"/>
      <c r="AX815" s="17">
        <v>0.21733769830986599</v>
      </c>
      <c r="AY815" s="17">
        <v>0.11805610229357601</v>
      </c>
      <c r="AZ815" s="17">
        <v>0.121893193578159</v>
      </c>
      <c r="BA815" s="17">
        <v>9.4545306018519695E-2</v>
      </c>
      <c r="BB815" s="17">
        <v>8.2933626611020994E-2</v>
      </c>
      <c r="BC815" s="17">
        <v>0.147316695386843</v>
      </c>
      <c r="BD815" s="17"/>
      <c r="BE815" s="17">
        <v>0.123697474610673</v>
      </c>
      <c r="BF815" s="17">
        <v>0.21052612252861599</v>
      </c>
      <c r="BG815" s="17">
        <v>8.1576108499263097E-2</v>
      </c>
      <c r="BH815" s="17"/>
      <c r="BI815" s="17">
        <v>0.109630003997153</v>
      </c>
      <c r="BJ815" s="17">
        <v>0.14139283868882699</v>
      </c>
      <c r="BK815" s="17"/>
      <c r="BL815" s="17">
        <v>0.109545030586996</v>
      </c>
      <c r="BM815" s="17">
        <v>0.158683066382588</v>
      </c>
      <c r="BN815" s="17">
        <v>0.17480155319698201</v>
      </c>
      <c r="BO815" s="17">
        <v>0.18233979516263199</v>
      </c>
      <c r="BP815" s="17">
        <v>0.13547942445551001</v>
      </c>
      <c r="BQ815" s="17"/>
      <c r="BR815" s="17">
        <v>0.11941483184586101</v>
      </c>
      <c r="BS815" s="17">
        <v>0.16158530930893999</v>
      </c>
      <c r="BT815" s="17">
        <v>0.293263866553718</v>
      </c>
      <c r="BU815" s="17">
        <v>0.196038087168173</v>
      </c>
      <c r="BV815" s="17"/>
      <c r="BW815" s="17">
        <v>0.128320947970511</v>
      </c>
      <c r="BX815" s="17">
        <v>0.12857416917598999</v>
      </c>
      <c r="BY815" s="17">
        <v>0.13414571081794299</v>
      </c>
      <c r="BZ815" s="17">
        <v>0.12681104011028799</v>
      </c>
      <c r="CA815" s="17">
        <v>0.16112703067135101</v>
      </c>
      <c r="CB815" s="17"/>
      <c r="CC815" s="17">
        <v>0.151150718075555</v>
      </c>
      <c r="CD815" s="17">
        <v>0.17123331672830999</v>
      </c>
      <c r="CE815" s="17">
        <v>0.16383105702946099</v>
      </c>
      <c r="CF815" s="17">
        <v>0.151247246501022</v>
      </c>
      <c r="CG815" s="17">
        <v>0.12134047712731801</v>
      </c>
      <c r="CH815" s="17">
        <v>0.120303472898449</v>
      </c>
      <c r="CI815" s="17">
        <v>0.131329478611902</v>
      </c>
      <c r="CJ815" s="17">
        <v>9.8637181593945703E-2</v>
      </c>
      <c r="CK815" s="17">
        <v>0.109945495792072</v>
      </c>
      <c r="CL815" s="17">
        <v>0.114574520874202</v>
      </c>
    </row>
    <row r="816" spans="2:90" x14ac:dyDescent="0.25">
      <c r="B816" t="s">
        <v>407</v>
      </c>
      <c r="C816" s="17">
        <v>4.63380880086647E-2</v>
      </c>
      <c r="D816" s="17">
        <v>5.9735594734671799E-2</v>
      </c>
      <c r="E816" s="17">
        <v>3.3999042243188601E-2</v>
      </c>
      <c r="F816" s="17"/>
      <c r="G816" s="17">
        <v>0.10971446003810301</v>
      </c>
      <c r="H816" s="17">
        <v>9.0583184406282394E-2</v>
      </c>
      <c r="I816" s="17">
        <v>4.5633747091183202E-2</v>
      </c>
      <c r="J816" s="17">
        <v>1.9004014379181901E-2</v>
      </c>
      <c r="K816" s="17">
        <v>2.7199201979542498E-2</v>
      </c>
      <c r="L816" s="17">
        <v>1.8784485784415401E-2</v>
      </c>
      <c r="M816" s="17"/>
      <c r="N816" s="17">
        <v>4.9811611626860999E-2</v>
      </c>
      <c r="O816" s="17">
        <v>4.0083140081478001E-2</v>
      </c>
      <c r="P816" s="17">
        <v>4.3336719281967299E-2</v>
      </c>
      <c r="Q816" s="17">
        <v>5.1462170189162201E-2</v>
      </c>
      <c r="R816" s="17"/>
      <c r="S816" s="17">
        <v>6.6987380721418702E-2</v>
      </c>
      <c r="T816" s="17">
        <v>3.4180516583962199E-2</v>
      </c>
      <c r="U816" s="17">
        <v>4.17778852403594E-2</v>
      </c>
      <c r="V816" s="17">
        <v>4.6705780460816901E-2</v>
      </c>
      <c r="W816" s="17">
        <v>4.9152736177362703E-2</v>
      </c>
      <c r="X816" s="17">
        <v>5.7076761659196902E-2</v>
      </c>
      <c r="Y816" s="17">
        <v>4.0572802427695898E-2</v>
      </c>
      <c r="Z816" s="17">
        <v>5.4565226447395199E-2</v>
      </c>
      <c r="AA816" s="17">
        <v>3.076736234375E-2</v>
      </c>
      <c r="AB816" s="17"/>
      <c r="AC816" s="17">
        <v>3.3222103629222899E-2</v>
      </c>
      <c r="AD816" s="17">
        <v>5.4414469264502802E-2</v>
      </c>
      <c r="AE816" s="17">
        <v>4.9113900189042797E-2</v>
      </c>
      <c r="AF816" s="17"/>
      <c r="AG816" s="17">
        <v>6.2197582881235301E-2</v>
      </c>
      <c r="AH816" s="17">
        <v>8.3341163302845606E-2</v>
      </c>
      <c r="AI816" s="17">
        <v>3.3730212225951503E-2</v>
      </c>
      <c r="AJ816" s="17">
        <v>2.5556825021548098E-2</v>
      </c>
      <c r="AK816" s="17"/>
      <c r="AL816" s="17">
        <v>3.2911269469598402E-2</v>
      </c>
      <c r="AM816" s="17">
        <v>4.5465451527331002E-2</v>
      </c>
      <c r="AN816" s="17">
        <v>4.4087103529788098E-2</v>
      </c>
      <c r="AO816" s="17">
        <v>7.9448863776165404E-2</v>
      </c>
      <c r="AP816" s="17">
        <v>0.132718034878541</v>
      </c>
      <c r="AQ816" s="17"/>
      <c r="AR816" s="17">
        <v>5.1962116886015097E-2</v>
      </c>
      <c r="AS816" s="17">
        <v>4.42988257829788E-2</v>
      </c>
      <c r="AT816" s="17">
        <v>3.7099595221224697E-2</v>
      </c>
      <c r="AU816" s="17">
        <v>3.8468381865006E-2</v>
      </c>
      <c r="AV816" s="17">
        <v>8.8742770741231103E-2</v>
      </c>
      <c r="AW816" s="17"/>
      <c r="AX816" s="17">
        <v>9.5864821225587593E-2</v>
      </c>
      <c r="AY816" s="17">
        <v>4.37120147153248E-2</v>
      </c>
      <c r="AZ816" s="17">
        <v>3.1648275747920597E-2</v>
      </c>
      <c r="BA816" s="17">
        <v>2.8254270297969598E-2</v>
      </c>
      <c r="BB816" s="17">
        <v>1.12060764208735E-2</v>
      </c>
      <c r="BC816" s="17">
        <v>1.4534943647387499E-2</v>
      </c>
      <c r="BD816" s="17"/>
      <c r="BE816" s="17">
        <v>4.63738738834664E-2</v>
      </c>
      <c r="BF816" s="17">
        <v>7.7148103965379994E-2</v>
      </c>
      <c r="BG816" s="17">
        <v>1.7076451484050702E-2</v>
      </c>
      <c r="BH816" s="17"/>
      <c r="BI816" s="17">
        <v>3.5787156303177699E-2</v>
      </c>
      <c r="BJ816" s="17">
        <v>4.9016730024009199E-2</v>
      </c>
      <c r="BK816" s="17"/>
      <c r="BL816" s="17">
        <v>3.9435877357597703E-2</v>
      </c>
      <c r="BM816" s="17">
        <v>4.4963461087772799E-2</v>
      </c>
      <c r="BN816" s="17">
        <v>5.1210718288972001E-2</v>
      </c>
      <c r="BO816" s="17">
        <v>7.4112448137805903E-2</v>
      </c>
      <c r="BP816" s="17">
        <v>4.9695562947649097E-2</v>
      </c>
      <c r="BQ816" s="17"/>
      <c r="BR816" s="17">
        <v>3.3160547607878899E-2</v>
      </c>
      <c r="BS816" s="17">
        <v>8.0579905087704004E-2</v>
      </c>
      <c r="BT816" s="17">
        <v>0.17800160123113201</v>
      </c>
      <c r="BU816" s="17">
        <v>8.7224206126961398E-2</v>
      </c>
      <c r="BV816" s="17"/>
      <c r="BW816" s="17">
        <v>4.2024144743025002E-2</v>
      </c>
      <c r="BX816" s="17">
        <v>4.5147205327758601E-2</v>
      </c>
      <c r="BY816" s="17">
        <v>4.2358542221448199E-2</v>
      </c>
      <c r="BZ816" s="17">
        <v>3.10274950178526E-2</v>
      </c>
      <c r="CA816" s="17">
        <v>6.0350744975247499E-2</v>
      </c>
      <c r="CB816" s="17"/>
      <c r="CC816" s="17">
        <v>6.15101219130589E-2</v>
      </c>
      <c r="CD816" s="17">
        <v>5.6703320333725597E-2</v>
      </c>
      <c r="CE816" s="17">
        <v>6.5183280273998195E-2</v>
      </c>
      <c r="CF816" s="17">
        <v>4.2138148119792003E-2</v>
      </c>
      <c r="CG816" s="17">
        <v>4.8837986433327603E-2</v>
      </c>
      <c r="CH816" s="17">
        <v>2.2338642264490199E-2</v>
      </c>
      <c r="CI816" s="17">
        <v>4.6885013669744499E-2</v>
      </c>
      <c r="CJ816" s="17">
        <v>3.6256160952035502E-2</v>
      </c>
      <c r="CK816" s="17">
        <v>2.9140053056598399E-2</v>
      </c>
      <c r="CL816" s="17">
        <v>3.1133581079022699E-2</v>
      </c>
    </row>
    <row r="817" spans="2:90" x14ac:dyDescent="0.25">
      <c r="B817" t="s">
        <v>111</v>
      </c>
      <c r="C817" s="17">
        <v>0.30386975615746298</v>
      </c>
      <c r="D817" s="17">
        <v>0.26541000767404999</v>
      </c>
      <c r="E817" s="17">
        <v>0.3393446903274</v>
      </c>
      <c r="F817" s="17"/>
      <c r="G817" s="17">
        <v>0.17753433419888601</v>
      </c>
      <c r="H817" s="17">
        <v>0.18917101753823301</v>
      </c>
      <c r="I817" s="17">
        <v>0.21909805541910701</v>
      </c>
      <c r="J817" s="17">
        <v>0.32485247705109799</v>
      </c>
      <c r="K817" s="17">
        <v>0.35314989812471098</v>
      </c>
      <c r="L817" s="17">
        <v>0.454528570415488</v>
      </c>
      <c r="M817" s="17"/>
      <c r="N817" s="17">
        <v>0.32997029720509102</v>
      </c>
      <c r="O817" s="17">
        <v>0.33938168999819901</v>
      </c>
      <c r="P817" s="17">
        <v>0.27405062326541502</v>
      </c>
      <c r="Q817" s="17">
        <v>0.25990182887931801</v>
      </c>
      <c r="R817" s="17"/>
      <c r="S817" s="17">
        <v>0.210289739839714</v>
      </c>
      <c r="T817" s="17">
        <v>0.38781963745592002</v>
      </c>
      <c r="U817" s="17">
        <v>0.33036031546252898</v>
      </c>
      <c r="V817" s="17">
        <v>0.30266809105540399</v>
      </c>
      <c r="W817" s="17">
        <v>0.32850413185182697</v>
      </c>
      <c r="X817" s="17">
        <v>0.317877502621837</v>
      </c>
      <c r="Y817" s="17">
        <v>0.32007522513391501</v>
      </c>
      <c r="Z817" s="17">
        <v>0.244039205957234</v>
      </c>
      <c r="AA817" s="17">
        <v>0.27391939549752897</v>
      </c>
      <c r="AB817" s="17"/>
      <c r="AC817" s="17">
        <v>0.32291281057016202</v>
      </c>
      <c r="AD817" s="17">
        <v>0.30456800612645502</v>
      </c>
      <c r="AE817" s="17">
        <v>0.29352931716543101</v>
      </c>
      <c r="AF817" s="17"/>
      <c r="AG817" s="17">
        <v>0.33960484088259502</v>
      </c>
      <c r="AH817" s="17">
        <v>0.21382083975879901</v>
      </c>
      <c r="AI817" s="17">
        <v>0.33638952646396397</v>
      </c>
      <c r="AJ817" s="17">
        <v>0.27368429418547002</v>
      </c>
      <c r="AK817" s="17"/>
      <c r="AL817" s="17">
        <v>0.29711502687478802</v>
      </c>
      <c r="AM817" s="17">
        <v>0.31262430064630498</v>
      </c>
      <c r="AN817" s="17">
        <v>0.30924734252263197</v>
      </c>
      <c r="AO817" s="17">
        <v>0.23711696641937199</v>
      </c>
      <c r="AP817" s="17">
        <v>0.27041096589041003</v>
      </c>
      <c r="AQ817" s="17"/>
      <c r="AR817" s="17">
        <v>0.30054857057791101</v>
      </c>
      <c r="AS817" s="17">
        <v>0.26640475606803998</v>
      </c>
      <c r="AT817" s="17">
        <v>0.302944281564544</v>
      </c>
      <c r="AU817" s="17">
        <v>0.309741072850229</v>
      </c>
      <c r="AV817" s="17">
        <v>0.293542343042549</v>
      </c>
      <c r="AW817" s="17"/>
      <c r="AX817" s="17">
        <v>0.19897192148128501</v>
      </c>
      <c r="AY817" s="17">
        <v>0.32047111339103201</v>
      </c>
      <c r="AZ817" s="17">
        <v>0.28979594450873303</v>
      </c>
      <c r="BA817" s="17">
        <v>0.33716072910591399</v>
      </c>
      <c r="BB817" s="17">
        <v>0.42757567218190501</v>
      </c>
      <c r="BC817" s="17">
        <v>0.318859061072296</v>
      </c>
      <c r="BD817" s="17"/>
      <c r="BE817" s="17">
        <v>0.32738757686582198</v>
      </c>
      <c r="BF817" s="17">
        <v>0.17944912357951101</v>
      </c>
      <c r="BG817" s="17">
        <v>0.38886479835985699</v>
      </c>
      <c r="BH817" s="17"/>
      <c r="BI817" s="17">
        <v>0.262423158824446</v>
      </c>
      <c r="BJ817" s="17">
        <v>0.314392106231206</v>
      </c>
      <c r="BK817" s="17"/>
      <c r="BL817" s="17">
        <v>0.41783960356115302</v>
      </c>
      <c r="BM817" s="17">
        <v>0.286853567382507</v>
      </c>
      <c r="BN817" s="17">
        <v>9.3031166651820804E-2</v>
      </c>
      <c r="BO817" s="17">
        <v>0.118427170843873</v>
      </c>
      <c r="BP817" s="17">
        <v>0.246516849884166</v>
      </c>
      <c r="BQ817" s="17"/>
      <c r="BR817" s="17">
        <v>0.327442578044293</v>
      </c>
      <c r="BS817" s="17">
        <v>0.20493041767269701</v>
      </c>
      <c r="BT817" s="17">
        <v>0.15131541864079801</v>
      </c>
      <c r="BU817" s="17">
        <v>0.17882698726405999</v>
      </c>
      <c r="BV817" s="17"/>
      <c r="BW817" s="17">
        <v>0.37756324289059701</v>
      </c>
      <c r="BX817" s="17">
        <v>0.33686983448756802</v>
      </c>
      <c r="BY817" s="17">
        <v>0.32047929592277702</v>
      </c>
      <c r="BZ817" s="17">
        <v>0.27761704243498098</v>
      </c>
      <c r="CA817" s="17">
        <v>0.213260388475806</v>
      </c>
      <c r="CB817" s="17"/>
      <c r="CC817" s="17">
        <v>0.18143882661515201</v>
      </c>
      <c r="CD817" s="17">
        <v>0.18910827374983999</v>
      </c>
      <c r="CE817" s="17">
        <v>0.234793529844643</v>
      </c>
      <c r="CF817" s="17">
        <v>0.26196374261084099</v>
      </c>
      <c r="CG817" s="17">
        <v>0.32186477780070899</v>
      </c>
      <c r="CH817" s="17">
        <v>0.34527640864868098</v>
      </c>
      <c r="CI817" s="17">
        <v>0.32167431009862801</v>
      </c>
      <c r="CJ817" s="17">
        <v>0.373100131335528</v>
      </c>
      <c r="CK817" s="17">
        <v>0.39712517291077498</v>
      </c>
      <c r="CL817" s="17">
        <v>0.45781304158752401</v>
      </c>
    </row>
    <row r="818" spans="2:90" x14ac:dyDescent="0.25"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</row>
    <row r="819" spans="2:90" x14ac:dyDescent="0.25">
      <c r="B819" s="6" t="s">
        <v>417</v>
      </c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</row>
    <row r="820" spans="2:90" x14ac:dyDescent="0.25">
      <c r="B820" s="24" t="s">
        <v>113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</row>
    <row r="821" spans="2:90" x14ac:dyDescent="0.25">
      <c r="B821" t="s">
        <v>406</v>
      </c>
      <c r="C821" s="17">
        <v>4.6490715550952001E-2</v>
      </c>
      <c r="D821" s="17">
        <v>4.3477323802350303E-2</v>
      </c>
      <c r="E821" s="17">
        <v>4.90974526296633E-2</v>
      </c>
      <c r="F821" s="17"/>
      <c r="G821" s="17">
        <v>4.8006382383858903E-2</v>
      </c>
      <c r="H821" s="17">
        <v>3.6096572347970597E-2</v>
      </c>
      <c r="I821" s="17">
        <v>6.4263851643569E-2</v>
      </c>
      <c r="J821" s="17">
        <v>6.12260493496233E-2</v>
      </c>
      <c r="K821" s="17">
        <v>4.5932859653152601E-2</v>
      </c>
      <c r="L821" s="17">
        <v>3.0837369213133702E-2</v>
      </c>
      <c r="M821" s="17"/>
      <c r="N821" s="17">
        <v>2.7483324324749699E-2</v>
      </c>
      <c r="O821" s="17">
        <v>5.5960167030276502E-2</v>
      </c>
      <c r="P821" s="17">
        <v>4.94570112515344E-2</v>
      </c>
      <c r="Q821" s="17">
        <v>5.4343101069953097E-2</v>
      </c>
      <c r="R821" s="17"/>
      <c r="S821" s="17">
        <v>2.71319027526974E-2</v>
      </c>
      <c r="T821" s="17">
        <v>3.4053950134328999E-2</v>
      </c>
      <c r="U821" s="17">
        <v>4.8874273990938202E-2</v>
      </c>
      <c r="V821" s="17">
        <v>5.3958784186132903E-2</v>
      </c>
      <c r="W821" s="17">
        <v>2.5584588759907399E-2</v>
      </c>
      <c r="X821" s="17">
        <v>7.2321747283605201E-2</v>
      </c>
      <c r="Y821" s="17">
        <v>5.2450572317480501E-2</v>
      </c>
      <c r="Z821" s="17">
        <v>4.8330609246618701E-2</v>
      </c>
      <c r="AA821" s="17">
        <v>6.5060540332117403E-2</v>
      </c>
      <c r="AB821" s="17"/>
      <c r="AC821" s="17">
        <v>5.4409215218078302E-2</v>
      </c>
      <c r="AD821" s="17">
        <v>3.9978711602588798E-2</v>
      </c>
      <c r="AE821" s="17">
        <v>4.1951585150945603E-2</v>
      </c>
      <c r="AF821" s="17"/>
      <c r="AG821" s="17">
        <v>4.1437111346602697E-2</v>
      </c>
      <c r="AH821" s="17">
        <v>2.68676119049738E-2</v>
      </c>
      <c r="AI821" s="17">
        <v>2.9533799764958998E-2</v>
      </c>
      <c r="AJ821" s="17">
        <v>6.7041046697263101E-2</v>
      </c>
      <c r="AK821" s="17"/>
      <c r="AL821" s="17">
        <v>5.79941861154828E-2</v>
      </c>
      <c r="AM821" s="17">
        <v>4.6972992782144798E-2</v>
      </c>
      <c r="AN821" s="17">
        <v>2.8222223516382101E-2</v>
      </c>
      <c r="AO821" s="17">
        <v>3.9879237665105101E-2</v>
      </c>
      <c r="AP821" s="17">
        <v>2.77858539359255E-2</v>
      </c>
      <c r="AQ821" s="17"/>
      <c r="AR821" s="17">
        <v>6.5036166008793306E-2</v>
      </c>
      <c r="AS821" s="17">
        <v>5.2402300547438198E-2</v>
      </c>
      <c r="AT821" s="17">
        <v>5.0569739489677398E-2</v>
      </c>
      <c r="AU821" s="17">
        <v>3.3102896684305702E-2</v>
      </c>
      <c r="AV821" s="17">
        <v>1.84945892593892E-2</v>
      </c>
      <c r="AW821" s="17"/>
      <c r="AX821" s="17">
        <v>5.0721183999573101E-2</v>
      </c>
      <c r="AY821" s="17">
        <v>4.0254540305016101E-2</v>
      </c>
      <c r="AZ821" s="17">
        <v>4.6063802348528499E-2</v>
      </c>
      <c r="BA821" s="17">
        <v>5.5581489967929401E-2</v>
      </c>
      <c r="BB821" s="17">
        <v>3.4625055657484402E-2</v>
      </c>
      <c r="BC821" s="17">
        <v>5.9662550301497301E-2</v>
      </c>
      <c r="BD821" s="17"/>
      <c r="BE821" s="17">
        <v>4.5079188129387597E-2</v>
      </c>
      <c r="BF821" s="17">
        <v>5.1220678407196497E-2</v>
      </c>
      <c r="BG821" s="17">
        <v>4.3157126206980201E-2</v>
      </c>
      <c r="BH821" s="17"/>
      <c r="BI821" s="17">
        <v>7.8934751543240603E-2</v>
      </c>
      <c r="BJ821" s="17">
        <v>3.8253911410603199E-2</v>
      </c>
      <c r="BK821" s="17"/>
      <c r="BL821" s="17">
        <v>3.5968771492877902E-2</v>
      </c>
      <c r="BM821" s="17">
        <v>4.1929671141624603E-2</v>
      </c>
      <c r="BN821" s="17">
        <v>7.9969246688780193E-2</v>
      </c>
      <c r="BO821" s="17">
        <v>5.1510138837721903E-2</v>
      </c>
      <c r="BP821" s="17">
        <v>5.6433751493459097E-2</v>
      </c>
      <c r="BQ821" s="17"/>
      <c r="BR821" s="17">
        <v>4.8094514423291199E-2</v>
      </c>
      <c r="BS821" s="17">
        <v>4.9097472172148597E-2</v>
      </c>
      <c r="BT821" s="17">
        <v>1.90661841801389E-2</v>
      </c>
      <c r="BU821" s="17">
        <v>4.7941961965941603E-2</v>
      </c>
      <c r="BV821" s="17"/>
      <c r="BW821" s="17">
        <v>2.6555330653242299E-2</v>
      </c>
      <c r="BX821" s="17">
        <v>2.8210555549519602E-2</v>
      </c>
      <c r="BY821" s="17">
        <v>4.0486685570734197E-2</v>
      </c>
      <c r="BZ821" s="17">
        <v>5.2636023490903502E-2</v>
      </c>
      <c r="CA821" s="17">
        <v>8.1108601124796106E-2</v>
      </c>
      <c r="CB821" s="17"/>
      <c r="CC821" s="17">
        <v>8.2871589780026997E-2</v>
      </c>
      <c r="CD821" s="17">
        <v>7.6866654104513196E-2</v>
      </c>
      <c r="CE821" s="17">
        <v>5.3928512709206199E-2</v>
      </c>
      <c r="CF821" s="17">
        <v>3.6276928093362602E-2</v>
      </c>
      <c r="CG821" s="17">
        <v>3.4921608753453799E-2</v>
      </c>
      <c r="CH821" s="17">
        <v>4.4498182644412097E-2</v>
      </c>
      <c r="CI821" s="17">
        <v>4.50642625468545E-2</v>
      </c>
      <c r="CJ821" s="17">
        <v>3.9100152917855999E-2</v>
      </c>
      <c r="CK821" s="17">
        <v>2.7357411878383298E-2</v>
      </c>
      <c r="CL821" s="17">
        <v>1.32785806581989E-2</v>
      </c>
    </row>
    <row r="822" spans="2:90" x14ac:dyDescent="0.25">
      <c r="B822" t="s">
        <v>269</v>
      </c>
      <c r="C822" s="17">
        <v>8.8358008501131804E-2</v>
      </c>
      <c r="D822" s="17">
        <v>8.6885712287969194E-2</v>
      </c>
      <c r="E822" s="17">
        <v>8.95126983139512E-2</v>
      </c>
      <c r="F822" s="17"/>
      <c r="G822" s="17">
        <v>0.10302968481378399</v>
      </c>
      <c r="H822" s="17">
        <v>9.8112985884375503E-2</v>
      </c>
      <c r="I822" s="17">
        <v>0.11981070076653599</v>
      </c>
      <c r="J822" s="17">
        <v>0.11821892526736601</v>
      </c>
      <c r="K822" s="17">
        <v>5.3927053124613503E-2</v>
      </c>
      <c r="L822" s="17">
        <v>5.4822275546472697E-2</v>
      </c>
      <c r="M822" s="17"/>
      <c r="N822" s="17">
        <v>8.1798114529584007E-2</v>
      </c>
      <c r="O822" s="17">
        <v>8.9977576861844905E-2</v>
      </c>
      <c r="P822" s="17">
        <v>9.5213791349238894E-2</v>
      </c>
      <c r="Q822" s="17">
        <v>8.8124071117358801E-2</v>
      </c>
      <c r="R822" s="17"/>
      <c r="S822" s="17">
        <v>9.6804706575172497E-2</v>
      </c>
      <c r="T822" s="17">
        <v>7.6958834835398199E-2</v>
      </c>
      <c r="U822" s="17">
        <v>0.104184414734407</v>
      </c>
      <c r="V822" s="17">
        <v>8.0192835108144206E-2</v>
      </c>
      <c r="W822" s="17">
        <v>6.5953059713714193E-2</v>
      </c>
      <c r="X822" s="17">
        <v>8.8141339155307599E-2</v>
      </c>
      <c r="Y822" s="17">
        <v>8.6158432789175204E-2</v>
      </c>
      <c r="Z822" s="17">
        <v>7.3993152443670801E-2</v>
      </c>
      <c r="AA822" s="17">
        <v>0.108988793476045</v>
      </c>
      <c r="AB822" s="17"/>
      <c r="AC822" s="17">
        <v>7.48362336229388E-2</v>
      </c>
      <c r="AD822" s="17">
        <v>8.6863167359054499E-2</v>
      </c>
      <c r="AE822" s="17">
        <v>0.111136119578327</v>
      </c>
      <c r="AF822" s="17"/>
      <c r="AG822" s="17">
        <v>7.8923841752641805E-2</v>
      </c>
      <c r="AH822" s="17">
        <v>7.0514431941770706E-2</v>
      </c>
      <c r="AI822" s="17">
        <v>8.4070535094271301E-2</v>
      </c>
      <c r="AJ822" s="17">
        <v>9.6594694587098504E-2</v>
      </c>
      <c r="AK822" s="17"/>
      <c r="AL822" s="17">
        <v>7.3700375175549795E-2</v>
      </c>
      <c r="AM822" s="17">
        <v>0.10683608772167601</v>
      </c>
      <c r="AN822" s="17">
        <v>9.7548086677995305E-2</v>
      </c>
      <c r="AO822" s="17">
        <v>8.4064194651173596E-2</v>
      </c>
      <c r="AP822" s="17">
        <v>4.2393937865240698E-2</v>
      </c>
      <c r="AQ822" s="17"/>
      <c r="AR822" s="17">
        <v>0.10832137773195</v>
      </c>
      <c r="AS822" s="17">
        <v>6.9888698622500994E-2</v>
      </c>
      <c r="AT822" s="17">
        <v>9.6539239976765195E-2</v>
      </c>
      <c r="AU822" s="17">
        <v>9.1417376717054299E-2</v>
      </c>
      <c r="AV822" s="17">
        <v>7.8739241689430403E-2</v>
      </c>
      <c r="AW822" s="17"/>
      <c r="AX822" s="17">
        <v>0.10677325742584</v>
      </c>
      <c r="AY822" s="17">
        <v>9.9055401485979702E-2</v>
      </c>
      <c r="AZ822" s="17">
        <v>8.0857913574620299E-2</v>
      </c>
      <c r="BA822" s="17">
        <v>7.4567271255301396E-2</v>
      </c>
      <c r="BB822" s="17">
        <v>5.8942337368726297E-2</v>
      </c>
      <c r="BC822" s="17">
        <v>7.3488460742575701E-2</v>
      </c>
      <c r="BD822" s="17"/>
      <c r="BE822" s="17">
        <v>0.112020217660009</v>
      </c>
      <c r="BF822" s="17">
        <v>9.0303457746302496E-2</v>
      </c>
      <c r="BG822" s="17">
        <v>5.3685101325836301E-2</v>
      </c>
      <c r="BH822" s="17"/>
      <c r="BI822" s="17">
        <v>0.10918739918050401</v>
      </c>
      <c r="BJ822" s="17">
        <v>8.3069899110870496E-2</v>
      </c>
      <c r="BK822" s="17"/>
      <c r="BL822" s="17">
        <v>6.7449472439528896E-2</v>
      </c>
      <c r="BM822" s="17">
        <v>8.7384768339794097E-2</v>
      </c>
      <c r="BN822" s="17">
        <v>8.9436975129997306E-2</v>
      </c>
      <c r="BO822" s="17">
        <v>9.8013820624100106E-2</v>
      </c>
      <c r="BP822" s="17">
        <v>0.11643918856295001</v>
      </c>
      <c r="BQ822" s="17"/>
      <c r="BR822" s="17">
        <v>8.7544470336754401E-2</v>
      </c>
      <c r="BS822" s="17">
        <v>0.102104657260598</v>
      </c>
      <c r="BT822" s="17">
        <v>7.6907194747608501E-2</v>
      </c>
      <c r="BU822" s="17">
        <v>8.4697332041834703E-2</v>
      </c>
      <c r="BV822" s="17"/>
      <c r="BW822" s="17">
        <v>7.4849449877572805E-2</v>
      </c>
      <c r="BX822" s="17">
        <v>8.4846254745550798E-2</v>
      </c>
      <c r="BY822" s="17">
        <v>8.1758462149931599E-2</v>
      </c>
      <c r="BZ822" s="17">
        <v>0.113691825833783</v>
      </c>
      <c r="CA822" s="17">
        <v>8.6272175747068996E-2</v>
      </c>
      <c r="CB822" s="17"/>
      <c r="CC822" s="17">
        <v>0.125547407514805</v>
      </c>
      <c r="CD822" s="17">
        <v>8.4947260590772497E-2</v>
      </c>
      <c r="CE822" s="17">
        <v>0.108590935695555</v>
      </c>
      <c r="CF822" s="17">
        <v>8.77459923181894E-2</v>
      </c>
      <c r="CG822" s="17">
        <v>9.3060663511074795E-2</v>
      </c>
      <c r="CH822" s="17">
        <v>9.3225534990257805E-2</v>
      </c>
      <c r="CI822" s="17">
        <v>9.2067062750189596E-2</v>
      </c>
      <c r="CJ822" s="17">
        <v>6.1142281396706202E-2</v>
      </c>
      <c r="CK822" s="17">
        <v>6.2329551444409499E-2</v>
      </c>
      <c r="CL822" s="17">
        <v>6.2530668113908505E-2</v>
      </c>
    </row>
    <row r="823" spans="2:90" x14ac:dyDescent="0.25">
      <c r="B823" t="s">
        <v>270</v>
      </c>
      <c r="C823" s="17">
        <v>0.28699956994524001</v>
      </c>
      <c r="D823" s="17">
        <v>0.28648625040198999</v>
      </c>
      <c r="E823" s="17">
        <v>0.287896047516913</v>
      </c>
      <c r="F823" s="17"/>
      <c r="G823" s="17">
        <v>0.32568915731310499</v>
      </c>
      <c r="H823" s="17">
        <v>0.33138173398036003</v>
      </c>
      <c r="I823" s="17">
        <v>0.30045443162270302</v>
      </c>
      <c r="J823" s="17">
        <v>0.29404546737921999</v>
      </c>
      <c r="K823" s="17">
        <v>0.30409816734230499</v>
      </c>
      <c r="L823" s="17">
        <v>0.21136689410359599</v>
      </c>
      <c r="M823" s="17"/>
      <c r="N823" s="17">
        <v>0.262898974631947</v>
      </c>
      <c r="O823" s="17">
        <v>0.286247300268067</v>
      </c>
      <c r="P823" s="17">
        <v>0.29097363149543998</v>
      </c>
      <c r="Q823" s="17">
        <v>0.31332847465932301</v>
      </c>
      <c r="R823" s="17"/>
      <c r="S823" s="17">
        <v>0.32520999105970899</v>
      </c>
      <c r="T823" s="17">
        <v>0.258861488555862</v>
      </c>
      <c r="U823" s="17">
        <v>0.26456124198090503</v>
      </c>
      <c r="V823" s="17">
        <v>0.27273635454984002</v>
      </c>
      <c r="W823" s="17">
        <v>0.247189986403372</v>
      </c>
      <c r="X823" s="17">
        <v>0.274648709312383</v>
      </c>
      <c r="Y823" s="17">
        <v>0.31476389423185003</v>
      </c>
      <c r="Z823" s="17">
        <v>0.331105589756511</v>
      </c>
      <c r="AA823" s="17">
        <v>0.30506360385806403</v>
      </c>
      <c r="AB823" s="17"/>
      <c r="AC823" s="17">
        <v>0.26652908483923798</v>
      </c>
      <c r="AD823" s="17">
        <v>0.27757228233314402</v>
      </c>
      <c r="AE823" s="17">
        <v>0.34278268296379799</v>
      </c>
      <c r="AF823" s="17"/>
      <c r="AG823" s="17">
        <v>0.24788907585616199</v>
      </c>
      <c r="AH823" s="17">
        <v>0.280850765898365</v>
      </c>
      <c r="AI823" s="17">
        <v>0.24962739187776101</v>
      </c>
      <c r="AJ823" s="17">
        <v>0.30245532507620898</v>
      </c>
      <c r="AK823" s="17"/>
      <c r="AL823" s="17">
        <v>0.29345316391902798</v>
      </c>
      <c r="AM823" s="17">
        <v>0.31294826724939301</v>
      </c>
      <c r="AN823" s="17">
        <v>0.29720487765426901</v>
      </c>
      <c r="AO823" s="17">
        <v>0.29127843068227</v>
      </c>
      <c r="AP823" s="17">
        <v>0.198761038570444</v>
      </c>
      <c r="AQ823" s="17"/>
      <c r="AR823" s="17">
        <v>0.31318735434311301</v>
      </c>
      <c r="AS823" s="17">
        <v>0.29470161844718501</v>
      </c>
      <c r="AT823" s="17">
        <v>0.28822768663403597</v>
      </c>
      <c r="AU823" s="17">
        <v>0.28654039081622101</v>
      </c>
      <c r="AV823" s="17">
        <v>0.24995748326601899</v>
      </c>
      <c r="AW823" s="17"/>
      <c r="AX823" s="17">
        <v>0.26907011969148298</v>
      </c>
      <c r="AY823" s="17">
        <v>0.30682142149852198</v>
      </c>
      <c r="AZ823" s="17">
        <v>0.32349698079608402</v>
      </c>
      <c r="BA823" s="17">
        <v>0.27083231584711498</v>
      </c>
      <c r="BB823" s="17">
        <v>0.26769464607003102</v>
      </c>
      <c r="BC823" s="17">
        <v>0.25831646656569002</v>
      </c>
      <c r="BD823" s="17"/>
      <c r="BE823" s="17">
        <v>0.30660689274692199</v>
      </c>
      <c r="BF823" s="17">
        <v>0.31262656859314197</v>
      </c>
      <c r="BG823" s="17">
        <v>0.24184938440358</v>
      </c>
      <c r="BH823" s="17"/>
      <c r="BI823" s="17">
        <v>0.31097377049011199</v>
      </c>
      <c r="BJ823" s="17">
        <v>0.28091306472879601</v>
      </c>
      <c r="BK823" s="17"/>
      <c r="BL823" s="17">
        <v>0.25095921711455699</v>
      </c>
      <c r="BM823" s="17">
        <v>0.30956330387721298</v>
      </c>
      <c r="BN823" s="17">
        <v>0.37726010414189598</v>
      </c>
      <c r="BO823" s="17">
        <v>0.31462273639675098</v>
      </c>
      <c r="BP823" s="17">
        <v>0.29081000909828703</v>
      </c>
      <c r="BQ823" s="17"/>
      <c r="BR823" s="17">
        <v>0.28321186392960401</v>
      </c>
      <c r="BS823" s="17">
        <v>0.283097758468352</v>
      </c>
      <c r="BT823" s="17">
        <v>0.30188319496987298</v>
      </c>
      <c r="BU823" s="17">
        <v>0.35550864636878798</v>
      </c>
      <c r="BV823" s="17"/>
      <c r="BW823" s="17">
        <v>0.27088093539999503</v>
      </c>
      <c r="BX823" s="17">
        <v>0.27836952336883097</v>
      </c>
      <c r="BY823" s="17">
        <v>0.26867885348215598</v>
      </c>
      <c r="BZ823" s="17">
        <v>0.29556149145181299</v>
      </c>
      <c r="CA823" s="17">
        <v>0.322543752693708</v>
      </c>
      <c r="CB823" s="17"/>
      <c r="CC823" s="17">
        <v>0.29182567803381698</v>
      </c>
      <c r="CD823" s="17">
        <v>0.36290475036373099</v>
      </c>
      <c r="CE823" s="17">
        <v>0.31180212912891597</v>
      </c>
      <c r="CF823" s="17">
        <v>0.34045272356791401</v>
      </c>
      <c r="CG823" s="17">
        <v>0.278437705851387</v>
      </c>
      <c r="CH823" s="17">
        <v>0.241359976418383</v>
      </c>
      <c r="CI823" s="17">
        <v>0.22806599656433901</v>
      </c>
      <c r="CJ823" s="17">
        <v>0.23823546690059799</v>
      </c>
      <c r="CK823" s="17">
        <v>0.270905826877336</v>
      </c>
      <c r="CL823" s="17">
        <v>0.29950822085193002</v>
      </c>
    </row>
    <row r="824" spans="2:90" x14ac:dyDescent="0.25">
      <c r="B824" t="s">
        <v>271</v>
      </c>
      <c r="C824" s="17">
        <v>0.36793362517657102</v>
      </c>
      <c r="D824" s="17">
        <v>0.37929550815443802</v>
      </c>
      <c r="E824" s="17">
        <v>0.35742294084600601</v>
      </c>
      <c r="F824" s="17"/>
      <c r="G824" s="17">
        <v>0.32456867655322902</v>
      </c>
      <c r="H824" s="17">
        <v>0.31874533556109902</v>
      </c>
      <c r="I824" s="17">
        <v>0.35850888064655601</v>
      </c>
      <c r="J824" s="17">
        <v>0.36266212712673701</v>
      </c>
      <c r="K824" s="17">
        <v>0.36674845176323501</v>
      </c>
      <c r="L824" s="17">
        <v>0.43427133132395901</v>
      </c>
      <c r="M824" s="17"/>
      <c r="N824" s="17">
        <v>0.423990369065262</v>
      </c>
      <c r="O824" s="17">
        <v>0.36221935335010202</v>
      </c>
      <c r="P824" s="17">
        <v>0.37088559537058702</v>
      </c>
      <c r="Q824" s="17">
        <v>0.31208273476748599</v>
      </c>
      <c r="R824" s="17"/>
      <c r="S824" s="17">
        <v>0.36015080273904299</v>
      </c>
      <c r="T824" s="17">
        <v>0.39511301677606903</v>
      </c>
      <c r="U824" s="17">
        <v>0.37282016774577997</v>
      </c>
      <c r="V824" s="17">
        <v>0.397951314743968</v>
      </c>
      <c r="W824" s="17">
        <v>0.41812578826843999</v>
      </c>
      <c r="X824" s="17">
        <v>0.32045268445267</v>
      </c>
      <c r="Y824" s="17">
        <v>0.31542214283605402</v>
      </c>
      <c r="Z824" s="17">
        <v>0.34775231879150498</v>
      </c>
      <c r="AA824" s="17">
        <v>0.36591698537072898</v>
      </c>
      <c r="AB824" s="17"/>
      <c r="AC824" s="17">
        <v>0.374366571917222</v>
      </c>
      <c r="AD824" s="17">
        <v>0.39973448776282</v>
      </c>
      <c r="AE824" s="17">
        <v>0.31290037635597101</v>
      </c>
      <c r="AF824" s="17"/>
      <c r="AG824" s="17">
        <v>0.40325385379769202</v>
      </c>
      <c r="AH824" s="17">
        <v>0.39171565554334098</v>
      </c>
      <c r="AI824" s="17">
        <v>0.430683689618167</v>
      </c>
      <c r="AJ824" s="17">
        <v>0.33377309277123401</v>
      </c>
      <c r="AK824" s="17"/>
      <c r="AL824" s="17">
        <v>0.3491224260338</v>
      </c>
      <c r="AM824" s="17">
        <v>0.31901952230011998</v>
      </c>
      <c r="AN824" s="17">
        <v>0.38816617602765302</v>
      </c>
      <c r="AO824" s="17">
        <v>0.405756724254076</v>
      </c>
      <c r="AP824" s="17">
        <v>0.45076861940469098</v>
      </c>
      <c r="AQ824" s="17"/>
      <c r="AR824" s="17">
        <v>0.27923749445021401</v>
      </c>
      <c r="AS824" s="17">
        <v>0.354767641818373</v>
      </c>
      <c r="AT824" s="17">
        <v>0.38136000772158002</v>
      </c>
      <c r="AU824" s="17">
        <v>0.38472745600476699</v>
      </c>
      <c r="AV824" s="17">
        <v>0.42597131610730699</v>
      </c>
      <c r="AW824" s="17"/>
      <c r="AX824" s="17">
        <v>0.355619671811014</v>
      </c>
      <c r="AY824" s="17">
        <v>0.33911626051265498</v>
      </c>
      <c r="AZ824" s="17">
        <v>0.36951777891761201</v>
      </c>
      <c r="BA824" s="17">
        <v>0.392862813425643</v>
      </c>
      <c r="BB824" s="17">
        <v>0.42713295574483401</v>
      </c>
      <c r="BC824" s="17">
        <v>0.37941363033424302</v>
      </c>
      <c r="BD824" s="17"/>
      <c r="BE824" s="17">
        <v>0.342952070924335</v>
      </c>
      <c r="BF824" s="17">
        <v>0.35537580080718401</v>
      </c>
      <c r="BG824" s="17">
        <v>0.41410061776208201</v>
      </c>
      <c r="BH824" s="17"/>
      <c r="BI824" s="17">
        <v>0.31212554267616999</v>
      </c>
      <c r="BJ824" s="17">
        <v>0.38210203027615502</v>
      </c>
      <c r="BK824" s="17"/>
      <c r="BL824" s="17">
        <v>0.40458406162744998</v>
      </c>
      <c r="BM824" s="17">
        <v>0.39244006758135302</v>
      </c>
      <c r="BN824" s="17">
        <v>0.26155936370238497</v>
      </c>
      <c r="BO824" s="17">
        <v>0.33601062511147201</v>
      </c>
      <c r="BP824" s="17">
        <v>0.33935828157590298</v>
      </c>
      <c r="BQ824" s="17"/>
      <c r="BR824" s="17">
        <v>0.37628805729297199</v>
      </c>
      <c r="BS824" s="17">
        <v>0.35894911642626498</v>
      </c>
      <c r="BT824" s="17">
        <v>0.31571462157596297</v>
      </c>
      <c r="BU824" s="17">
        <v>0.296245142072111</v>
      </c>
      <c r="BV824" s="17"/>
      <c r="BW824" s="17">
        <v>0.399975194039971</v>
      </c>
      <c r="BX824" s="17">
        <v>0.40856969676327098</v>
      </c>
      <c r="BY824" s="17">
        <v>0.398718713257249</v>
      </c>
      <c r="BZ824" s="17">
        <v>0.33714358106732101</v>
      </c>
      <c r="CA824" s="17">
        <v>0.308445020459931</v>
      </c>
      <c r="CB824" s="17"/>
      <c r="CC824" s="17">
        <v>0.31072811779549098</v>
      </c>
      <c r="CD824" s="17">
        <v>0.308510598848175</v>
      </c>
      <c r="CE824" s="17">
        <v>0.338631453297351</v>
      </c>
      <c r="CF824" s="17">
        <v>0.33185670007571599</v>
      </c>
      <c r="CG824" s="17">
        <v>0.37883092446295702</v>
      </c>
      <c r="CH824" s="17">
        <v>0.409742448327162</v>
      </c>
      <c r="CI824" s="17">
        <v>0.409868131863521</v>
      </c>
      <c r="CJ824" s="17">
        <v>0.43463270583225699</v>
      </c>
      <c r="CK824" s="17">
        <v>0.40673630983405201</v>
      </c>
      <c r="CL824" s="17">
        <v>0.39077217016812199</v>
      </c>
    </row>
    <row r="825" spans="2:90" x14ac:dyDescent="0.25">
      <c r="B825" t="s">
        <v>407</v>
      </c>
      <c r="C825" s="17">
        <v>0.17330921042036901</v>
      </c>
      <c r="D825" s="17">
        <v>0.16860263841105899</v>
      </c>
      <c r="E825" s="17">
        <v>0.17846135357412299</v>
      </c>
      <c r="F825" s="17"/>
      <c r="G825" s="17">
        <v>0.10429028578789</v>
      </c>
      <c r="H825" s="17">
        <v>0.16118753062470101</v>
      </c>
      <c r="I825" s="17">
        <v>0.119003602213402</v>
      </c>
      <c r="J825" s="17">
        <v>0.13312660591144501</v>
      </c>
      <c r="K825" s="17">
        <v>0.20704785037735399</v>
      </c>
      <c r="L825" s="17">
        <v>0.25667425768565799</v>
      </c>
      <c r="M825" s="17"/>
      <c r="N825" s="17">
        <v>0.187256368079353</v>
      </c>
      <c r="O825" s="17">
        <v>0.170626568176416</v>
      </c>
      <c r="P825" s="17">
        <v>0.164580601695692</v>
      </c>
      <c r="Q825" s="17">
        <v>0.16506562393014301</v>
      </c>
      <c r="R825" s="17"/>
      <c r="S825" s="17">
        <v>0.15423650988660501</v>
      </c>
      <c r="T825" s="17">
        <v>0.19172237619112201</v>
      </c>
      <c r="U825" s="17">
        <v>0.18890557885922099</v>
      </c>
      <c r="V825" s="17">
        <v>0.16567954247414801</v>
      </c>
      <c r="W825" s="17">
        <v>0.21297132186491599</v>
      </c>
      <c r="X825" s="17">
        <v>0.18940457714158701</v>
      </c>
      <c r="Y825" s="17">
        <v>0.16981833003562399</v>
      </c>
      <c r="Z825" s="17">
        <v>0.18713336879439799</v>
      </c>
      <c r="AA825" s="17">
        <v>0.12572748258201299</v>
      </c>
      <c r="AB825" s="17"/>
      <c r="AC825" s="17">
        <v>0.205058558987915</v>
      </c>
      <c r="AD825" s="17">
        <v>0.17879987267662201</v>
      </c>
      <c r="AE825" s="17">
        <v>0.121419778228951</v>
      </c>
      <c r="AF825" s="17"/>
      <c r="AG825" s="17">
        <v>0.20765393778368099</v>
      </c>
      <c r="AH825" s="17">
        <v>0.20266129819841899</v>
      </c>
      <c r="AI825" s="17">
        <v>0.177575631318134</v>
      </c>
      <c r="AJ825" s="17">
        <v>0.180960754271178</v>
      </c>
      <c r="AK825" s="17"/>
      <c r="AL825" s="17">
        <v>0.169719041566745</v>
      </c>
      <c r="AM825" s="17">
        <v>0.17686125238815101</v>
      </c>
      <c r="AN825" s="17">
        <v>0.16357473448770299</v>
      </c>
      <c r="AO825" s="17">
        <v>0.16084199879758301</v>
      </c>
      <c r="AP825" s="17">
        <v>0.24911475846021</v>
      </c>
      <c r="AQ825" s="17"/>
      <c r="AR825" s="17">
        <v>0.14366811570198601</v>
      </c>
      <c r="AS825" s="17">
        <v>0.190168728622092</v>
      </c>
      <c r="AT825" s="17">
        <v>0.15878701934203501</v>
      </c>
      <c r="AU825" s="17">
        <v>0.18372520956089</v>
      </c>
      <c r="AV825" s="17">
        <v>0.214226571904162</v>
      </c>
      <c r="AW825" s="17"/>
      <c r="AX825" s="17">
        <v>0.18058952791237001</v>
      </c>
      <c r="AY825" s="17">
        <v>0.17602853446842701</v>
      </c>
      <c r="AZ825" s="17">
        <v>0.145315523965689</v>
      </c>
      <c r="BA825" s="17">
        <v>0.16619381465133201</v>
      </c>
      <c r="BB825" s="17">
        <v>0.18053885702868799</v>
      </c>
      <c r="BC825" s="17">
        <v>0.20039241270864599</v>
      </c>
      <c r="BD825" s="17"/>
      <c r="BE825" s="17">
        <v>0.141848355589447</v>
      </c>
      <c r="BF825" s="17">
        <v>0.161496990110611</v>
      </c>
      <c r="BG825" s="17">
        <v>0.225918606014303</v>
      </c>
      <c r="BH825" s="17"/>
      <c r="BI825" s="17">
        <v>0.15112583666672899</v>
      </c>
      <c r="BJ825" s="17">
        <v>0.178941065372826</v>
      </c>
      <c r="BK825" s="17"/>
      <c r="BL825" s="17">
        <v>0.224076522329032</v>
      </c>
      <c r="BM825" s="17">
        <v>0.13788410170359799</v>
      </c>
      <c r="BN825" s="17">
        <v>0.13293000729625901</v>
      </c>
      <c r="BO825" s="17">
        <v>0.14260906569823101</v>
      </c>
      <c r="BP825" s="17">
        <v>0.15252465479452201</v>
      </c>
      <c r="BQ825" s="17"/>
      <c r="BR825" s="17">
        <v>0.17300070080950999</v>
      </c>
      <c r="BS825" s="17">
        <v>0.129904167378913</v>
      </c>
      <c r="BT825" s="17">
        <v>0.23519535078083401</v>
      </c>
      <c r="BU825" s="17">
        <v>0.178498902290364</v>
      </c>
      <c r="BV825" s="17"/>
      <c r="BW825" s="17">
        <v>0.19444489078782601</v>
      </c>
      <c r="BX825" s="17">
        <v>0.18296252283015901</v>
      </c>
      <c r="BY825" s="17">
        <v>0.178118588157545</v>
      </c>
      <c r="BZ825" s="17">
        <v>0.16463580839542</v>
      </c>
      <c r="CA825" s="17">
        <v>0.15285990264994601</v>
      </c>
      <c r="CB825" s="17"/>
      <c r="CC825" s="17">
        <v>0.13340336660563801</v>
      </c>
      <c r="CD825" s="17">
        <v>0.124041155175482</v>
      </c>
      <c r="CE825" s="17">
        <v>0.14920210191065</v>
      </c>
      <c r="CF825" s="17">
        <v>0.17267070350376201</v>
      </c>
      <c r="CG825" s="17">
        <v>0.17510087590632001</v>
      </c>
      <c r="CH825" s="17">
        <v>0.172780913986877</v>
      </c>
      <c r="CI825" s="17">
        <v>0.20312251774929599</v>
      </c>
      <c r="CJ825" s="17">
        <v>0.20532658964798201</v>
      </c>
      <c r="CK825" s="17">
        <v>0.21928902767077199</v>
      </c>
      <c r="CL825" s="17">
        <v>0.204676745185252</v>
      </c>
    </row>
    <row r="826" spans="2:90" x14ac:dyDescent="0.25">
      <c r="B826" t="s">
        <v>111</v>
      </c>
      <c r="C826" s="17">
        <v>3.6908870405737197E-2</v>
      </c>
      <c r="D826" s="17">
        <v>3.5252566942193399E-2</v>
      </c>
      <c r="E826" s="17">
        <v>3.7609507119343202E-2</v>
      </c>
      <c r="F826" s="17"/>
      <c r="G826" s="17">
        <v>9.4415813148132396E-2</v>
      </c>
      <c r="H826" s="17">
        <v>5.4475841601493401E-2</v>
      </c>
      <c r="I826" s="17">
        <v>3.79585331072336E-2</v>
      </c>
      <c r="J826" s="17">
        <v>3.0720824965609399E-2</v>
      </c>
      <c r="K826" s="17">
        <v>2.2245617739339599E-2</v>
      </c>
      <c r="L826" s="17">
        <v>1.20278721271806E-2</v>
      </c>
      <c r="M826" s="17"/>
      <c r="N826" s="17">
        <v>1.6572849369104001E-2</v>
      </c>
      <c r="O826" s="17">
        <v>3.49690343132937E-2</v>
      </c>
      <c r="P826" s="17">
        <v>2.8889368837507399E-2</v>
      </c>
      <c r="Q826" s="17">
        <v>6.7055994455735998E-2</v>
      </c>
      <c r="R826" s="17"/>
      <c r="S826" s="17">
        <v>3.64660869867739E-2</v>
      </c>
      <c r="T826" s="17">
        <v>4.3290333507220002E-2</v>
      </c>
      <c r="U826" s="17">
        <v>2.06543226887482E-2</v>
      </c>
      <c r="V826" s="17">
        <v>2.9481168937766599E-2</v>
      </c>
      <c r="W826" s="17">
        <v>3.0175254989650801E-2</v>
      </c>
      <c r="X826" s="17">
        <v>5.5030942654446399E-2</v>
      </c>
      <c r="Y826" s="17">
        <v>6.1386627789816198E-2</v>
      </c>
      <c r="Z826" s="17">
        <v>1.1684960967296499E-2</v>
      </c>
      <c r="AA826" s="17">
        <v>2.9242594381031699E-2</v>
      </c>
      <c r="AB826" s="17"/>
      <c r="AC826" s="17">
        <v>2.4800335414607601E-2</v>
      </c>
      <c r="AD826" s="17">
        <v>1.7051478265771001E-2</v>
      </c>
      <c r="AE826" s="17">
        <v>6.9809457722008E-2</v>
      </c>
      <c r="AF826" s="17"/>
      <c r="AG826" s="17">
        <v>2.0842179463219701E-2</v>
      </c>
      <c r="AH826" s="17">
        <v>2.7390236513129999E-2</v>
      </c>
      <c r="AI826" s="17">
        <v>2.85089523267078E-2</v>
      </c>
      <c r="AJ826" s="17">
        <v>1.9175086597017402E-2</v>
      </c>
      <c r="AK826" s="17"/>
      <c r="AL826" s="17">
        <v>5.60108071893941E-2</v>
      </c>
      <c r="AM826" s="17">
        <v>3.7361877558515798E-2</v>
      </c>
      <c r="AN826" s="17">
        <v>2.52839016359971E-2</v>
      </c>
      <c r="AO826" s="17">
        <v>1.81794139497925E-2</v>
      </c>
      <c r="AP826" s="17">
        <v>3.1175791763488399E-2</v>
      </c>
      <c r="AQ826" s="17"/>
      <c r="AR826" s="17">
        <v>9.0549491763943196E-2</v>
      </c>
      <c r="AS826" s="17">
        <v>3.8071011942411102E-2</v>
      </c>
      <c r="AT826" s="17">
        <v>2.4516306835906301E-2</v>
      </c>
      <c r="AU826" s="17">
        <v>2.0486670216762599E-2</v>
      </c>
      <c r="AV826" s="17">
        <v>1.26107977736926E-2</v>
      </c>
      <c r="AW826" s="17"/>
      <c r="AX826" s="17">
        <v>3.7226239159719197E-2</v>
      </c>
      <c r="AY826" s="17">
        <v>3.8723841729400001E-2</v>
      </c>
      <c r="AZ826" s="17">
        <v>3.47480003974657E-2</v>
      </c>
      <c r="BA826" s="17">
        <v>3.9962294852679603E-2</v>
      </c>
      <c r="BB826" s="17">
        <v>3.1066148130237201E-2</v>
      </c>
      <c r="BC826" s="17">
        <v>2.8726479347347501E-2</v>
      </c>
      <c r="BD826" s="17"/>
      <c r="BE826" s="17">
        <v>5.1493274949899498E-2</v>
      </c>
      <c r="BF826" s="17">
        <v>2.8976504335564701E-2</v>
      </c>
      <c r="BG826" s="17">
        <v>2.1289164287219699E-2</v>
      </c>
      <c r="BH826" s="17"/>
      <c r="BI826" s="17">
        <v>3.7652699443244397E-2</v>
      </c>
      <c r="BJ826" s="17">
        <v>3.67200291007495E-2</v>
      </c>
      <c r="BK826" s="17"/>
      <c r="BL826" s="17">
        <v>1.6961954996554399E-2</v>
      </c>
      <c r="BM826" s="17">
        <v>3.0798087356417699E-2</v>
      </c>
      <c r="BN826" s="17">
        <v>5.8844303040683103E-2</v>
      </c>
      <c r="BO826" s="17">
        <v>5.7233613331724199E-2</v>
      </c>
      <c r="BP826" s="17">
        <v>4.44341144748783E-2</v>
      </c>
      <c r="BQ826" s="17"/>
      <c r="BR826" s="17">
        <v>3.18603932078683E-2</v>
      </c>
      <c r="BS826" s="17">
        <v>7.6846828293723302E-2</v>
      </c>
      <c r="BT826" s="17">
        <v>5.1233453745582802E-2</v>
      </c>
      <c r="BU826" s="17">
        <v>3.7108015260960803E-2</v>
      </c>
      <c r="BV826" s="17"/>
      <c r="BW826" s="17">
        <v>3.3294199241393499E-2</v>
      </c>
      <c r="BX826" s="17">
        <v>1.70414467426682E-2</v>
      </c>
      <c r="BY826" s="17">
        <v>3.2238697382384697E-2</v>
      </c>
      <c r="BZ826" s="17">
        <v>3.6331269760760003E-2</v>
      </c>
      <c r="CA826" s="17">
        <v>4.8770547324549898E-2</v>
      </c>
      <c r="CB826" s="17"/>
      <c r="CC826" s="17">
        <v>5.5623840270222401E-2</v>
      </c>
      <c r="CD826" s="17">
        <v>4.2729580917326301E-2</v>
      </c>
      <c r="CE826" s="17">
        <v>3.7844867258322097E-2</v>
      </c>
      <c r="CF826" s="17">
        <v>3.0996952441056401E-2</v>
      </c>
      <c r="CG826" s="17">
        <v>3.9648221514808103E-2</v>
      </c>
      <c r="CH826" s="17">
        <v>3.8392943632908502E-2</v>
      </c>
      <c r="CI826" s="17">
        <v>2.1812028525799301E-2</v>
      </c>
      <c r="CJ826" s="17">
        <v>2.1562803304600298E-2</v>
      </c>
      <c r="CK826" s="17">
        <v>1.33818722950469E-2</v>
      </c>
      <c r="CL826" s="17">
        <v>2.92336150225883E-2</v>
      </c>
    </row>
    <row r="827" spans="2:90" x14ac:dyDescent="0.25"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</row>
    <row r="828" spans="2:90" x14ac:dyDescent="0.25">
      <c r="B828" s="6" t="s">
        <v>418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</row>
    <row r="829" spans="2:90" x14ac:dyDescent="0.25">
      <c r="B829" s="24" t="s">
        <v>113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</row>
    <row r="830" spans="2:90" x14ac:dyDescent="0.25">
      <c r="B830" t="s">
        <v>406</v>
      </c>
      <c r="C830" s="17">
        <v>2.9325890496562101E-2</v>
      </c>
      <c r="D830" s="17">
        <v>2.4082970914007001E-2</v>
      </c>
      <c r="E830" s="17">
        <v>3.4359219586748001E-2</v>
      </c>
      <c r="F830" s="17"/>
      <c r="G830" s="17">
        <v>3.5404877870539399E-2</v>
      </c>
      <c r="H830" s="17">
        <v>1.98090471956597E-2</v>
      </c>
      <c r="I830" s="17">
        <v>4.1166367173820703E-2</v>
      </c>
      <c r="J830" s="17">
        <v>3.8896001950769699E-2</v>
      </c>
      <c r="K830" s="17">
        <v>2.98856038512459E-2</v>
      </c>
      <c r="L830" s="17">
        <v>1.8057296027963101E-2</v>
      </c>
      <c r="M830" s="17"/>
      <c r="N830" s="17">
        <v>1.62031163650007E-2</v>
      </c>
      <c r="O830" s="17">
        <v>2.92523175354641E-2</v>
      </c>
      <c r="P830" s="17">
        <v>3.2309586662831E-2</v>
      </c>
      <c r="Q830" s="17">
        <v>3.9555521821584498E-2</v>
      </c>
      <c r="R830" s="17"/>
      <c r="S830" s="17">
        <v>1.7176674181807499E-2</v>
      </c>
      <c r="T830" s="17">
        <v>1.6497263918244801E-2</v>
      </c>
      <c r="U830" s="17">
        <v>2.21502848174072E-2</v>
      </c>
      <c r="V830" s="17">
        <v>3.9369977633421503E-2</v>
      </c>
      <c r="W830" s="17">
        <v>3.1608305388351299E-2</v>
      </c>
      <c r="X830" s="17">
        <v>4.1294380286849702E-2</v>
      </c>
      <c r="Y830" s="17">
        <v>2.57095585699064E-2</v>
      </c>
      <c r="Z830" s="17">
        <v>5.0602941672265499E-2</v>
      </c>
      <c r="AA830" s="17">
        <v>4.0820747848225397E-2</v>
      </c>
      <c r="AB830" s="17"/>
      <c r="AC830" s="17">
        <v>3.6994445756949199E-2</v>
      </c>
      <c r="AD830" s="17">
        <v>2.08319274317437E-2</v>
      </c>
      <c r="AE830" s="17">
        <v>1.9800778404720599E-2</v>
      </c>
      <c r="AF830" s="17"/>
      <c r="AG830" s="17">
        <v>1.91279371621721E-2</v>
      </c>
      <c r="AH830" s="17">
        <v>2.1708516228927801E-2</v>
      </c>
      <c r="AI830" s="17">
        <v>1.6552327971174698E-2</v>
      </c>
      <c r="AJ830" s="17">
        <v>4.6068801049472301E-2</v>
      </c>
      <c r="AK830" s="17"/>
      <c r="AL830" s="17">
        <v>3.1090700568251702E-2</v>
      </c>
      <c r="AM830" s="17">
        <v>3.00121332910845E-2</v>
      </c>
      <c r="AN830" s="17">
        <v>2.2730076798961E-2</v>
      </c>
      <c r="AO830" s="17">
        <v>1.9130979862038901E-2</v>
      </c>
      <c r="AP830" s="17">
        <v>2.2949231630645099E-2</v>
      </c>
      <c r="AQ830" s="17"/>
      <c r="AR830" s="17">
        <v>4.0324643934215199E-2</v>
      </c>
      <c r="AS830" s="17">
        <v>2.93398872932671E-2</v>
      </c>
      <c r="AT830" s="17">
        <v>3.0229491427314001E-2</v>
      </c>
      <c r="AU830" s="17">
        <v>3.02498983620208E-2</v>
      </c>
      <c r="AV830" s="17">
        <v>1.1105219914281201E-2</v>
      </c>
      <c r="AW830" s="17"/>
      <c r="AX830" s="17">
        <v>3.0805029574119899E-2</v>
      </c>
      <c r="AY830" s="17">
        <v>2.32755487544614E-2</v>
      </c>
      <c r="AZ830" s="17">
        <v>2.2416663816506002E-2</v>
      </c>
      <c r="BA830" s="17">
        <v>4.3186222796372603E-2</v>
      </c>
      <c r="BB830" s="17">
        <v>3.0034820762595098E-2</v>
      </c>
      <c r="BC830" s="17">
        <v>2.6255859515116099E-2</v>
      </c>
      <c r="BD830" s="17"/>
      <c r="BE830" s="17">
        <v>3.1317140960560999E-2</v>
      </c>
      <c r="BF830" s="17">
        <v>3.11655955908345E-2</v>
      </c>
      <c r="BG830" s="17">
        <v>2.4782208586515399E-2</v>
      </c>
      <c r="BH830" s="17"/>
      <c r="BI830" s="17">
        <v>4.6199375277548103E-2</v>
      </c>
      <c r="BJ830" s="17">
        <v>2.5042095800391399E-2</v>
      </c>
      <c r="BK830" s="17"/>
      <c r="BL830" s="17">
        <v>2.15033684234834E-2</v>
      </c>
      <c r="BM830" s="17">
        <v>2.7020799651267201E-2</v>
      </c>
      <c r="BN830" s="17">
        <v>3.9430611274014399E-2</v>
      </c>
      <c r="BO830" s="17">
        <v>4.9671695885657403E-2</v>
      </c>
      <c r="BP830" s="17">
        <v>2.9230810604649202E-2</v>
      </c>
      <c r="BQ830" s="17"/>
      <c r="BR830" s="17">
        <v>2.9058376410120101E-2</v>
      </c>
      <c r="BS830" s="17">
        <v>4.8505825166053097E-2</v>
      </c>
      <c r="BT830" s="17">
        <v>1.62186081210089E-2</v>
      </c>
      <c r="BU830" s="17">
        <v>2.0321483017080599E-2</v>
      </c>
      <c r="BV830" s="17"/>
      <c r="BW830" s="17">
        <v>1.4717467116274899E-2</v>
      </c>
      <c r="BX830" s="17">
        <v>1.69174828000873E-2</v>
      </c>
      <c r="BY830" s="17">
        <v>2.77349615866983E-2</v>
      </c>
      <c r="BZ830" s="17">
        <v>3.6403718247526799E-2</v>
      </c>
      <c r="CA830" s="17">
        <v>5.1653845492337702E-2</v>
      </c>
      <c r="CB830" s="17"/>
      <c r="CC830" s="17">
        <v>6.38367438722761E-2</v>
      </c>
      <c r="CD830" s="17">
        <v>4.88470159394769E-2</v>
      </c>
      <c r="CE830" s="17">
        <v>3.7004770110634098E-2</v>
      </c>
      <c r="CF830" s="17">
        <v>1.51349091746603E-2</v>
      </c>
      <c r="CG830" s="17">
        <v>2.0195360760180699E-2</v>
      </c>
      <c r="CH830" s="17">
        <v>3.2307524246538898E-2</v>
      </c>
      <c r="CI830" s="17">
        <v>1.8232214298585701E-2</v>
      </c>
      <c r="CJ830" s="17">
        <v>3.09764693829753E-2</v>
      </c>
      <c r="CK830" s="17">
        <v>1.9314012715995699E-2</v>
      </c>
      <c r="CL830" s="17">
        <v>7.1575683994363802E-3</v>
      </c>
    </row>
    <row r="831" spans="2:90" x14ac:dyDescent="0.25">
      <c r="B831" t="s">
        <v>269</v>
      </c>
      <c r="C831" s="17">
        <v>6.2868306535080007E-2</v>
      </c>
      <c r="D831" s="17">
        <v>6.6165584204952804E-2</v>
      </c>
      <c r="E831" s="17">
        <v>5.9449215039477803E-2</v>
      </c>
      <c r="F831" s="17"/>
      <c r="G831" s="17">
        <v>9.1862187535313403E-2</v>
      </c>
      <c r="H831" s="17">
        <v>7.6567241119862003E-2</v>
      </c>
      <c r="I831" s="17">
        <v>6.1106721075011403E-2</v>
      </c>
      <c r="J831" s="17">
        <v>6.0929139072567001E-2</v>
      </c>
      <c r="K831" s="17">
        <v>5.5612507887239503E-2</v>
      </c>
      <c r="L831" s="17">
        <v>4.7462610170357099E-2</v>
      </c>
      <c r="M831" s="17"/>
      <c r="N831" s="17">
        <v>4.6471411756514001E-2</v>
      </c>
      <c r="O831" s="17">
        <v>7.2324458852880594E-2</v>
      </c>
      <c r="P831" s="17">
        <v>5.2610469200936802E-2</v>
      </c>
      <c r="Q831" s="17">
        <v>8.0712801756100197E-2</v>
      </c>
      <c r="R831" s="17"/>
      <c r="S831" s="17">
        <v>4.8127740538649197E-2</v>
      </c>
      <c r="T831" s="17">
        <v>5.2862884410358399E-2</v>
      </c>
      <c r="U831" s="17">
        <v>4.2025471129345703E-2</v>
      </c>
      <c r="V831" s="17">
        <v>5.6041292927529997E-2</v>
      </c>
      <c r="W831" s="17">
        <v>5.4464791025875002E-2</v>
      </c>
      <c r="X831" s="17">
        <v>9.5643110598134504E-2</v>
      </c>
      <c r="Y831" s="17">
        <v>7.3099964079635704E-2</v>
      </c>
      <c r="Z831" s="17">
        <v>6.2036376157078098E-2</v>
      </c>
      <c r="AA831" s="17">
        <v>8.7007517034845994E-2</v>
      </c>
      <c r="AB831" s="17"/>
      <c r="AC831" s="17">
        <v>5.5989588662990898E-2</v>
      </c>
      <c r="AD831" s="17">
        <v>5.6872995647422903E-2</v>
      </c>
      <c r="AE831" s="17">
        <v>7.0487417528705201E-2</v>
      </c>
      <c r="AF831" s="17"/>
      <c r="AG831" s="17">
        <v>5.2180231724409401E-2</v>
      </c>
      <c r="AH831" s="17">
        <v>6.2865802538701498E-2</v>
      </c>
      <c r="AI831" s="17">
        <v>3.1530883765476601E-2</v>
      </c>
      <c r="AJ831" s="17">
        <v>7.3014739639797294E-2</v>
      </c>
      <c r="AK831" s="17"/>
      <c r="AL831" s="17">
        <v>6.3798902929909404E-2</v>
      </c>
      <c r="AM831" s="17">
        <v>7.5380026188168803E-2</v>
      </c>
      <c r="AN831" s="17">
        <v>6.1759322372902603E-2</v>
      </c>
      <c r="AO831" s="17">
        <v>5.70130284031376E-2</v>
      </c>
      <c r="AP831" s="17">
        <v>2.56977693689825E-2</v>
      </c>
      <c r="AQ831" s="17"/>
      <c r="AR831" s="17">
        <v>9.7888255048270603E-2</v>
      </c>
      <c r="AS831" s="17">
        <v>5.9135294542636198E-2</v>
      </c>
      <c r="AT831" s="17">
        <v>6.5331362283434197E-2</v>
      </c>
      <c r="AU831" s="17">
        <v>5.7002481458741101E-2</v>
      </c>
      <c r="AV831" s="17">
        <v>3.9261436750454799E-2</v>
      </c>
      <c r="AW831" s="17"/>
      <c r="AX831" s="17">
        <v>6.8815646804126093E-2</v>
      </c>
      <c r="AY831" s="17">
        <v>6.0882546703524401E-2</v>
      </c>
      <c r="AZ831" s="17">
        <v>8.7734523124955499E-2</v>
      </c>
      <c r="BA831" s="17">
        <v>5.9596161297083297E-2</v>
      </c>
      <c r="BB831" s="17">
        <v>4.1994787770145398E-2</v>
      </c>
      <c r="BC831" s="17">
        <v>4.70284442005778E-2</v>
      </c>
      <c r="BD831" s="17"/>
      <c r="BE831" s="17">
        <v>7.4072351074653695E-2</v>
      </c>
      <c r="BF831" s="17">
        <v>6.0998514139610799E-2</v>
      </c>
      <c r="BG831" s="17">
        <v>5.0442416067845698E-2</v>
      </c>
      <c r="BH831" s="17"/>
      <c r="BI831" s="17">
        <v>8.5107378693176194E-2</v>
      </c>
      <c r="BJ831" s="17">
        <v>5.7222311022288003E-2</v>
      </c>
      <c r="BK831" s="17"/>
      <c r="BL831" s="17">
        <v>4.5973251942526397E-2</v>
      </c>
      <c r="BM831" s="17">
        <v>6.02162359718958E-2</v>
      </c>
      <c r="BN831" s="17">
        <v>9.6755821912390405E-2</v>
      </c>
      <c r="BO831" s="17">
        <v>8.8932148358341706E-2</v>
      </c>
      <c r="BP831" s="17">
        <v>7.4382936005273403E-2</v>
      </c>
      <c r="BQ831" s="17"/>
      <c r="BR831" s="17">
        <v>6.17530388396983E-2</v>
      </c>
      <c r="BS831" s="17">
        <v>7.9228834871117204E-2</v>
      </c>
      <c r="BT831" s="17">
        <v>6.2280630033077003E-2</v>
      </c>
      <c r="BU831" s="17">
        <v>5.0211332769406203E-2</v>
      </c>
      <c r="BV831" s="17"/>
      <c r="BW831" s="17">
        <v>4.0112355605036003E-2</v>
      </c>
      <c r="BX831" s="17">
        <v>5.7438327701023799E-2</v>
      </c>
      <c r="BY831" s="17">
        <v>5.4340081057861901E-2</v>
      </c>
      <c r="BZ831" s="17">
        <v>7.2946192215232603E-2</v>
      </c>
      <c r="CA831" s="17">
        <v>9.1555682304095803E-2</v>
      </c>
      <c r="CB831" s="17"/>
      <c r="CC831" s="17">
        <v>9.7262783509020595E-2</v>
      </c>
      <c r="CD831" s="17">
        <v>8.1155908752707798E-2</v>
      </c>
      <c r="CE831" s="17">
        <v>8.30765559649944E-2</v>
      </c>
      <c r="CF831" s="17">
        <v>5.0455092549784003E-2</v>
      </c>
      <c r="CG831" s="17">
        <v>6.5613762032517495E-2</v>
      </c>
      <c r="CH831" s="17">
        <v>6.4360511239194396E-2</v>
      </c>
      <c r="CI831" s="17">
        <v>7.0351172347218799E-2</v>
      </c>
      <c r="CJ831" s="17">
        <v>4.6650652769383502E-2</v>
      </c>
      <c r="CK831" s="17">
        <v>3.5336418955827197E-2</v>
      </c>
      <c r="CL831" s="17">
        <v>3.3861063184265697E-2</v>
      </c>
    </row>
    <row r="832" spans="2:90" x14ac:dyDescent="0.25">
      <c r="B832" t="s">
        <v>270</v>
      </c>
      <c r="C832" s="17">
        <v>0.26438115922946698</v>
      </c>
      <c r="D832" s="17">
        <v>0.26053196551179397</v>
      </c>
      <c r="E832" s="17">
        <v>0.26828919670408702</v>
      </c>
      <c r="F832" s="17"/>
      <c r="G832" s="17">
        <v>0.28470694810674102</v>
      </c>
      <c r="H832" s="17">
        <v>0.29618685062449801</v>
      </c>
      <c r="I832" s="17">
        <v>0.28985783073642801</v>
      </c>
      <c r="J832" s="17">
        <v>0.27066404777546998</v>
      </c>
      <c r="K832" s="17">
        <v>0.25344803423606099</v>
      </c>
      <c r="L832" s="17">
        <v>0.217318355661829</v>
      </c>
      <c r="M832" s="17"/>
      <c r="N832" s="17">
        <v>0.23393588049092601</v>
      </c>
      <c r="O832" s="17">
        <v>0.26707479985527099</v>
      </c>
      <c r="P832" s="17">
        <v>0.26997049010552099</v>
      </c>
      <c r="Q832" s="17">
        <v>0.29078420077432199</v>
      </c>
      <c r="R832" s="17"/>
      <c r="S832" s="17">
        <v>0.264001371480728</v>
      </c>
      <c r="T832" s="17">
        <v>0.27615682429764699</v>
      </c>
      <c r="U832" s="17">
        <v>0.22190185375499999</v>
      </c>
      <c r="V832" s="17">
        <v>0.24008795181473</v>
      </c>
      <c r="W832" s="17">
        <v>0.30484725373197502</v>
      </c>
      <c r="X832" s="17">
        <v>0.23657328109022799</v>
      </c>
      <c r="Y832" s="17">
        <v>0.26941441427111001</v>
      </c>
      <c r="Z832" s="17">
        <v>0.23922364660103701</v>
      </c>
      <c r="AA832" s="17">
        <v>0.30495411560650598</v>
      </c>
      <c r="AB832" s="17"/>
      <c r="AC832" s="17">
        <v>0.25632709085044397</v>
      </c>
      <c r="AD832" s="17">
        <v>0.258879234656965</v>
      </c>
      <c r="AE832" s="17">
        <v>0.29818524266954699</v>
      </c>
      <c r="AF832" s="17"/>
      <c r="AG832" s="17">
        <v>0.25101213244473802</v>
      </c>
      <c r="AH832" s="17">
        <v>0.25070628253287403</v>
      </c>
      <c r="AI832" s="17">
        <v>0.25092778248212899</v>
      </c>
      <c r="AJ832" s="17">
        <v>0.267471465691213</v>
      </c>
      <c r="AK832" s="17"/>
      <c r="AL832" s="17">
        <v>0.27299010316157402</v>
      </c>
      <c r="AM832" s="17">
        <v>0.27757223406113501</v>
      </c>
      <c r="AN832" s="17">
        <v>0.26180039541684202</v>
      </c>
      <c r="AO832" s="17">
        <v>0.24495105853565799</v>
      </c>
      <c r="AP832" s="17">
        <v>0.23121090770499</v>
      </c>
      <c r="AQ832" s="17"/>
      <c r="AR832" s="17">
        <v>0.24964435358860901</v>
      </c>
      <c r="AS832" s="17">
        <v>0.28159727590014599</v>
      </c>
      <c r="AT832" s="17">
        <v>0.26793922903225897</v>
      </c>
      <c r="AU832" s="17">
        <v>0.24793641877498701</v>
      </c>
      <c r="AV832" s="17">
        <v>0.23815754797274999</v>
      </c>
      <c r="AW832" s="17"/>
      <c r="AX832" s="17">
        <v>0.27612113816216299</v>
      </c>
      <c r="AY832" s="17">
        <v>0.269298814212583</v>
      </c>
      <c r="AZ832" s="17">
        <v>0.29344349827370098</v>
      </c>
      <c r="BA832" s="17">
        <v>0.242685307388878</v>
      </c>
      <c r="BB832" s="17">
        <v>0.240430879397524</v>
      </c>
      <c r="BC832" s="17">
        <v>0.240370242452214</v>
      </c>
      <c r="BD832" s="17"/>
      <c r="BE832" s="17">
        <v>0.27335077255361101</v>
      </c>
      <c r="BF832" s="17">
        <v>0.29394815467527402</v>
      </c>
      <c r="BG832" s="17">
        <v>0.222252110028369</v>
      </c>
      <c r="BH832" s="17"/>
      <c r="BI832" s="17">
        <v>0.29038374804483602</v>
      </c>
      <c r="BJ832" s="17">
        <v>0.25777969228296499</v>
      </c>
      <c r="BK832" s="17"/>
      <c r="BL832" s="17">
        <v>0.23926851367458199</v>
      </c>
      <c r="BM832" s="17">
        <v>0.27089913897175699</v>
      </c>
      <c r="BN832" s="17">
        <v>0.30670243367929001</v>
      </c>
      <c r="BO832" s="17">
        <v>0.28011788183039299</v>
      </c>
      <c r="BP832" s="17">
        <v>0.290028467408253</v>
      </c>
      <c r="BQ832" s="17"/>
      <c r="BR832" s="17">
        <v>0.255704458472295</v>
      </c>
      <c r="BS832" s="17">
        <v>0.29480010179171301</v>
      </c>
      <c r="BT832" s="17">
        <v>0.30916159661502901</v>
      </c>
      <c r="BU832" s="17">
        <v>0.32117108984378501</v>
      </c>
      <c r="BV832" s="17"/>
      <c r="BW832" s="17">
        <v>0.23224731426085701</v>
      </c>
      <c r="BX832" s="17">
        <v>0.24458718197593601</v>
      </c>
      <c r="BY832" s="17">
        <v>0.25154174417625202</v>
      </c>
      <c r="BZ832" s="17">
        <v>0.29177827072279799</v>
      </c>
      <c r="CA832" s="17">
        <v>0.29221485999882602</v>
      </c>
      <c r="CB832" s="17"/>
      <c r="CC832" s="17">
        <v>0.27177714605786402</v>
      </c>
      <c r="CD832" s="17">
        <v>0.31465136237096902</v>
      </c>
      <c r="CE832" s="17">
        <v>0.31430867721401101</v>
      </c>
      <c r="CF832" s="17">
        <v>0.31620783836244898</v>
      </c>
      <c r="CG832" s="17">
        <v>0.27943886217001901</v>
      </c>
      <c r="CH832" s="17">
        <v>0.21903890972597501</v>
      </c>
      <c r="CI832" s="17">
        <v>0.24258912192895701</v>
      </c>
      <c r="CJ832" s="17">
        <v>0.23403235188726301</v>
      </c>
      <c r="CK832" s="17">
        <v>0.196435599986863</v>
      </c>
      <c r="CL832" s="17">
        <v>0.21315122454720101</v>
      </c>
    </row>
    <row r="833" spans="2:90" x14ac:dyDescent="0.25">
      <c r="B833" t="s">
        <v>271</v>
      </c>
      <c r="C833" s="17">
        <v>0.36648185584341297</v>
      </c>
      <c r="D833" s="17">
        <v>0.38273109737279198</v>
      </c>
      <c r="E833" s="17">
        <v>0.352453179081061</v>
      </c>
      <c r="F833" s="17"/>
      <c r="G833" s="17">
        <v>0.32618502003593702</v>
      </c>
      <c r="H833" s="17">
        <v>0.35992248732266502</v>
      </c>
      <c r="I833" s="17">
        <v>0.37712291322814501</v>
      </c>
      <c r="J833" s="17">
        <v>0.35851947569515602</v>
      </c>
      <c r="K833" s="17">
        <v>0.35402907568511299</v>
      </c>
      <c r="L833" s="17">
        <v>0.39601792497549099</v>
      </c>
      <c r="M833" s="17"/>
      <c r="N833" s="17">
        <v>0.42305240200555</v>
      </c>
      <c r="O833" s="17">
        <v>0.368904334075565</v>
      </c>
      <c r="P833" s="17">
        <v>0.35798731449138199</v>
      </c>
      <c r="Q833" s="17">
        <v>0.30975085853035</v>
      </c>
      <c r="R833" s="17"/>
      <c r="S833" s="17">
        <v>0.38902758415414201</v>
      </c>
      <c r="T833" s="17">
        <v>0.34976093685721998</v>
      </c>
      <c r="U833" s="17">
        <v>0.38848960151150602</v>
      </c>
      <c r="V833" s="17">
        <v>0.37988981586764298</v>
      </c>
      <c r="W833" s="17">
        <v>0.32709415051528301</v>
      </c>
      <c r="X833" s="17">
        <v>0.34408120449118901</v>
      </c>
      <c r="Y833" s="17">
        <v>0.37887564845181998</v>
      </c>
      <c r="Z833" s="17">
        <v>0.40275372548771998</v>
      </c>
      <c r="AA833" s="17">
        <v>0.35316073468032</v>
      </c>
      <c r="AB833" s="17"/>
      <c r="AC833" s="17">
        <v>0.35480073203127399</v>
      </c>
      <c r="AD833" s="17">
        <v>0.39693904302486099</v>
      </c>
      <c r="AE833" s="17">
        <v>0.35149108015305702</v>
      </c>
      <c r="AF833" s="17"/>
      <c r="AG833" s="17">
        <v>0.37939783501922802</v>
      </c>
      <c r="AH833" s="17">
        <v>0.40108665418156503</v>
      </c>
      <c r="AI833" s="17">
        <v>0.38760368320579802</v>
      </c>
      <c r="AJ833" s="17">
        <v>0.34717179176197199</v>
      </c>
      <c r="AK833" s="17"/>
      <c r="AL833" s="17">
        <v>0.35303993423388003</v>
      </c>
      <c r="AM833" s="17">
        <v>0.34925729126185101</v>
      </c>
      <c r="AN833" s="17">
        <v>0.40011694446101698</v>
      </c>
      <c r="AO833" s="17">
        <v>0.40661417718319598</v>
      </c>
      <c r="AP833" s="17">
        <v>0.36913671812505899</v>
      </c>
      <c r="AQ833" s="17"/>
      <c r="AR833" s="17">
        <v>0.307616236701516</v>
      </c>
      <c r="AS833" s="17">
        <v>0.35213789859455502</v>
      </c>
      <c r="AT833" s="17">
        <v>0.37922210108114801</v>
      </c>
      <c r="AU833" s="17">
        <v>0.40945859295020998</v>
      </c>
      <c r="AV833" s="17">
        <v>0.36484859347472698</v>
      </c>
      <c r="AW833" s="17"/>
      <c r="AX833" s="17">
        <v>0.34451499778767097</v>
      </c>
      <c r="AY833" s="17">
        <v>0.37984531579645298</v>
      </c>
      <c r="AZ833" s="17">
        <v>0.36798646575691202</v>
      </c>
      <c r="BA833" s="17">
        <v>0.38320615735036201</v>
      </c>
      <c r="BB833" s="17">
        <v>0.38075123733482202</v>
      </c>
      <c r="BC833" s="17">
        <v>0.29918912700111699</v>
      </c>
      <c r="BD833" s="17"/>
      <c r="BE833" s="17">
        <v>0.35552351614296201</v>
      </c>
      <c r="BF833" s="17">
        <v>0.36150929906826001</v>
      </c>
      <c r="BG833" s="17">
        <v>0.389528194247102</v>
      </c>
      <c r="BH833" s="17"/>
      <c r="BI833" s="17">
        <v>0.31124296581578498</v>
      </c>
      <c r="BJ833" s="17">
        <v>0.38050575589690799</v>
      </c>
      <c r="BK833" s="17"/>
      <c r="BL833" s="17">
        <v>0.38518750102951499</v>
      </c>
      <c r="BM833" s="17">
        <v>0.38535754977208603</v>
      </c>
      <c r="BN833" s="17">
        <v>0.318649585241563</v>
      </c>
      <c r="BO833" s="17">
        <v>0.33110749796443101</v>
      </c>
      <c r="BP833" s="17">
        <v>0.34811879763898901</v>
      </c>
      <c r="BQ833" s="17"/>
      <c r="BR833" s="17">
        <v>0.37435255958722902</v>
      </c>
      <c r="BS833" s="17">
        <v>0.34392065579457198</v>
      </c>
      <c r="BT833" s="17">
        <v>0.31003913399315902</v>
      </c>
      <c r="BU833" s="17">
        <v>0.34219768659687599</v>
      </c>
      <c r="BV833" s="17"/>
      <c r="BW833" s="17">
        <v>0.39611139828300101</v>
      </c>
      <c r="BX833" s="17">
        <v>0.39942107773493501</v>
      </c>
      <c r="BY833" s="17">
        <v>0.390483940662956</v>
      </c>
      <c r="BZ833" s="17">
        <v>0.32184927334889402</v>
      </c>
      <c r="CA833" s="17">
        <v>0.33041457498704502</v>
      </c>
      <c r="CB833" s="17"/>
      <c r="CC833" s="17">
        <v>0.33681569023517899</v>
      </c>
      <c r="CD833" s="17">
        <v>0.298728948345171</v>
      </c>
      <c r="CE833" s="17">
        <v>0.36231185019318302</v>
      </c>
      <c r="CF833" s="17">
        <v>0.34825316925724098</v>
      </c>
      <c r="CG833" s="17">
        <v>0.34174197348437302</v>
      </c>
      <c r="CH833" s="17">
        <v>0.38691233548020598</v>
      </c>
      <c r="CI833" s="17">
        <v>0.34043399057937401</v>
      </c>
      <c r="CJ833" s="17">
        <v>0.40213440050149502</v>
      </c>
      <c r="CK833" s="17">
        <v>0.413977148802671</v>
      </c>
      <c r="CL833" s="17">
        <v>0.45882347322051198</v>
      </c>
    </row>
    <row r="834" spans="2:90" x14ac:dyDescent="0.25">
      <c r="B834" t="s">
        <v>407</v>
      </c>
      <c r="C834" s="17">
        <v>0.24269023702770001</v>
      </c>
      <c r="D834" s="17">
        <v>0.237371065898237</v>
      </c>
      <c r="E834" s="17">
        <v>0.247251495297761</v>
      </c>
      <c r="F834" s="17"/>
      <c r="G834" s="17">
        <v>0.19948583908488299</v>
      </c>
      <c r="H834" s="17">
        <v>0.20546416164016901</v>
      </c>
      <c r="I834" s="17">
        <v>0.201021413215693</v>
      </c>
      <c r="J834" s="17">
        <v>0.22982660148058101</v>
      </c>
      <c r="K834" s="17">
        <v>0.28324504975065801</v>
      </c>
      <c r="L834" s="17">
        <v>0.29981184917916298</v>
      </c>
      <c r="M834" s="17"/>
      <c r="N834" s="17">
        <v>0.26017639369906498</v>
      </c>
      <c r="O834" s="17">
        <v>0.229630548670687</v>
      </c>
      <c r="P834" s="17">
        <v>0.25908600638423801</v>
      </c>
      <c r="Q834" s="17">
        <v>0.22224485744508601</v>
      </c>
      <c r="R834" s="17"/>
      <c r="S834" s="17">
        <v>0.25662601017287601</v>
      </c>
      <c r="T834" s="17">
        <v>0.25800562084321499</v>
      </c>
      <c r="U834" s="17">
        <v>0.29931100569276198</v>
      </c>
      <c r="V834" s="17">
        <v>0.25493749766178198</v>
      </c>
      <c r="W834" s="17">
        <v>0.24983164009844799</v>
      </c>
      <c r="X834" s="17">
        <v>0.232635824527097</v>
      </c>
      <c r="Y834" s="17">
        <v>0.206425718791729</v>
      </c>
      <c r="Z834" s="17">
        <v>0.22152688822626501</v>
      </c>
      <c r="AA834" s="17">
        <v>0.19054394331528901</v>
      </c>
      <c r="AB834" s="17"/>
      <c r="AC834" s="17">
        <v>0.26841682922524901</v>
      </c>
      <c r="AD834" s="17">
        <v>0.24849316393955001</v>
      </c>
      <c r="AE834" s="17">
        <v>0.198625258764908</v>
      </c>
      <c r="AF834" s="17"/>
      <c r="AG834" s="17">
        <v>0.27020960847122399</v>
      </c>
      <c r="AH834" s="17">
        <v>0.24261055594991501</v>
      </c>
      <c r="AI834" s="17">
        <v>0.27718178310843999</v>
      </c>
      <c r="AJ834" s="17">
        <v>0.24999269560433901</v>
      </c>
      <c r="AK834" s="17"/>
      <c r="AL834" s="17">
        <v>0.229036495790054</v>
      </c>
      <c r="AM834" s="17">
        <v>0.229721785302265</v>
      </c>
      <c r="AN834" s="17">
        <v>0.22919876049867299</v>
      </c>
      <c r="AO834" s="17">
        <v>0.25417251641313199</v>
      </c>
      <c r="AP834" s="17">
        <v>0.34292800489715303</v>
      </c>
      <c r="AQ834" s="17"/>
      <c r="AR834" s="17">
        <v>0.23362327184206699</v>
      </c>
      <c r="AS834" s="17">
        <v>0.23633743207223001</v>
      </c>
      <c r="AT834" s="17">
        <v>0.236807275747378</v>
      </c>
      <c r="AU834" s="17">
        <v>0.235568859806919</v>
      </c>
      <c r="AV834" s="17">
        <v>0.33097211183123199</v>
      </c>
      <c r="AW834" s="17"/>
      <c r="AX834" s="17">
        <v>0.24454056706260799</v>
      </c>
      <c r="AY834" s="17">
        <v>0.23834973884553101</v>
      </c>
      <c r="AZ834" s="17">
        <v>0.199084676461459</v>
      </c>
      <c r="BA834" s="17">
        <v>0.23025736632811</v>
      </c>
      <c r="BB834" s="17">
        <v>0.26812092620674299</v>
      </c>
      <c r="BC834" s="17">
        <v>0.34375560359958002</v>
      </c>
      <c r="BD834" s="17"/>
      <c r="BE834" s="17">
        <v>0.22505326438881401</v>
      </c>
      <c r="BF834" s="17">
        <v>0.22447056437794699</v>
      </c>
      <c r="BG834" s="17">
        <v>0.284818192612523</v>
      </c>
      <c r="BH834" s="17"/>
      <c r="BI834" s="17">
        <v>0.226249877944251</v>
      </c>
      <c r="BJ834" s="17">
        <v>0.24686407094280099</v>
      </c>
      <c r="BK834" s="17"/>
      <c r="BL834" s="17">
        <v>0.28884433967280398</v>
      </c>
      <c r="BM834" s="17">
        <v>0.230500840026613</v>
      </c>
      <c r="BN834" s="17">
        <v>0.18201498468739</v>
      </c>
      <c r="BO834" s="17">
        <v>0.190941443345467</v>
      </c>
      <c r="BP834" s="17">
        <v>0.21679802000819701</v>
      </c>
      <c r="BQ834" s="17"/>
      <c r="BR834" s="17">
        <v>0.246697686511616</v>
      </c>
      <c r="BS834" s="17">
        <v>0.189984870032428</v>
      </c>
      <c r="BT834" s="17">
        <v>0.25871570471777</v>
      </c>
      <c r="BU834" s="17">
        <v>0.23573128963773901</v>
      </c>
      <c r="BV834" s="17"/>
      <c r="BW834" s="17">
        <v>0.28423753533655699</v>
      </c>
      <c r="BX834" s="17">
        <v>0.26285235198291501</v>
      </c>
      <c r="BY834" s="17">
        <v>0.24428612745063299</v>
      </c>
      <c r="BZ834" s="17">
        <v>0.23840762674457799</v>
      </c>
      <c r="CA834" s="17">
        <v>0.189243686716323</v>
      </c>
      <c r="CB834" s="17"/>
      <c r="CC834" s="17">
        <v>0.18335229133398401</v>
      </c>
      <c r="CD834" s="17">
        <v>0.212536970321028</v>
      </c>
      <c r="CE834" s="17">
        <v>0.17527790211321501</v>
      </c>
      <c r="CF834" s="17">
        <v>0.239997090036523</v>
      </c>
      <c r="CG834" s="17">
        <v>0.24946436367479999</v>
      </c>
      <c r="CH834" s="17">
        <v>0.25180848274246997</v>
      </c>
      <c r="CI834" s="17">
        <v>0.31272477015711703</v>
      </c>
      <c r="CJ834" s="17">
        <v>0.26464056714942302</v>
      </c>
      <c r="CK834" s="17">
        <v>0.313380092688329</v>
      </c>
      <c r="CL834" s="17">
        <v>0.25303162163438903</v>
      </c>
    </row>
    <row r="835" spans="2:90" x14ac:dyDescent="0.25">
      <c r="B835" t="s">
        <v>111</v>
      </c>
      <c r="C835" s="17">
        <v>3.4252550867778002E-2</v>
      </c>
      <c r="D835" s="17">
        <v>2.91173160982173E-2</v>
      </c>
      <c r="E835" s="17">
        <v>3.8197694290865898E-2</v>
      </c>
      <c r="F835" s="17"/>
      <c r="G835" s="17">
        <v>6.2355127366586403E-2</v>
      </c>
      <c r="H835" s="17">
        <v>4.2050212097146503E-2</v>
      </c>
      <c r="I835" s="17">
        <v>2.9724754570902099E-2</v>
      </c>
      <c r="J835" s="17">
        <v>4.1164734025455597E-2</v>
      </c>
      <c r="K835" s="17">
        <v>2.3779728589681599E-2</v>
      </c>
      <c r="L835" s="17">
        <v>2.1331963985196701E-2</v>
      </c>
      <c r="M835" s="17"/>
      <c r="N835" s="17">
        <v>2.0160795682944599E-2</v>
      </c>
      <c r="O835" s="17">
        <v>3.2813541010131501E-2</v>
      </c>
      <c r="P835" s="17">
        <v>2.8036133155091101E-2</v>
      </c>
      <c r="Q835" s="17">
        <v>5.6951759672557001E-2</v>
      </c>
      <c r="R835" s="17"/>
      <c r="S835" s="17">
        <v>2.5040619471797299E-2</v>
      </c>
      <c r="T835" s="17">
        <v>4.67164696733142E-2</v>
      </c>
      <c r="U835" s="17">
        <v>2.6121783093979001E-2</v>
      </c>
      <c r="V835" s="17">
        <v>2.9673464094893399E-2</v>
      </c>
      <c r="W835" s="17">
        <v>3.2153859240068999E-2</v>
      </c>
      <c r="X835" s="17">
        <v>4.9772199006501601E-2</v>
      </c>
      <c r="Y835" s="17">
        <v>4.6474695835798698E-2</v>
      </c>
      <c r="Z835" s="17">
        <v>2.38564218556339E-2</v>
      </c>
      <c r="AA835" s="17">
        <v>2.3512941514813899E-2</v>
      </c>
      <c r="AB835" s="17"/>
      <c r="AC835" s="17">
        <v>2.7471313473091601E-2</v>
      </c>
      <c r="AD835" s="17">
        <v>1.79836352994577E-2</v>
      </c>
      <c r="AE835" s="17">
        <v>6.1410222479062297E-2</v>
      </c>
      <c r="AF835" s="17"/>
      <c r="AG835" s="17">
        <v>2.80722551782287E-2</v>
      </c>
      <c r="AH835" s="17">
        <v>2.1022188568016499E-2</v>
      </c>
      <c r="AI835" s="17">
        <v>3.6203539466981897E-2</v>
      </c>
      <c r="AJ835" s="17">
        <v>1.6280506253205599E-2</v>
      </c>
      <c r="AK835" s="17"/>
      <c r="AL835" s="17">
        <v>5.0043863316331101E-2</v>
      </c>
      <c r="AM835" s="17">
        <v>3.8056529895496002E-2</v>
      </c>
      <c r="AN835" s="17">
        <v>2.4394500451604101E-2</v>
      </c>
      <c r="AO835" s="17">
        <v>1.8118239602837299E-2</v>
      </c>
      <c r="AP835" s="17">
        <v>8.0773682731706507E-3</v>
      </c>
      <c r="AQ835" s="17"/>
      <c r="AR835" s="17">
        <v>7.09032388853231E-2</v>
      </c>
      <c r="AS835" s="17">
        <v>4.1452211597164897E-2</v>
      </c>
      <c r="AT835" s="17">
        <v>2.0470540428466799E-2</v>
      </c>
      <c r="AU835" s="17">
        <v>1.9783748647122502E-2</v>
      </c>
      <c r="AV835" s="17">
        <v>1.5655090056555101E-2</v>
      </c>
      <c r="AW835" s="17"/>
      <c r="AX835" s="17">
        <v>3.5202620609312098E-2</v>
      </c>
      <c r="AY835" s="17">
        <v>2.8348035687447402E-2</v>
      </c>
      <c r="AZ835" s="17">
        <v>2.93341725664669E-2</v>
      </c>
      <c r="BA835" s="17">
        <v>4.10687848391941E-2</v>
      </c>
      <c r="BB835" s="17">
        <v>3.8667348528169998E-2</v>
      </c>
      <c r="BC835" s="17">
        <v>4.3400723231395599E-2</v>
      </c>
      <c r="BD835" s="17"/>
      <c r="BE835" s="17">
        <v>4.06829548793992E-2</v>
      </c>
      <c r="BF835" s="17">
        <v>2.7907872148074098E-2</v>
      </c>
      <c r="BG835" s="17">
        <v>2.8176878457645101E-2</v>
      </c>
      <c r="BH835" s="17"/>
      <c r="BI835" s="17">
        <v>4.0816654224404399E-2</v>
      </c>
      <c r="BJ835" s="17">
        <v>3.2586074054646898E-2</v>
      </c>
      <c r="BK835" s="17"/>
      <c r="BL835" s="17">
        <v>1.92230252570901E-2</v>
      </c>
      <c r="BM835" s="17">
        <v>2.6005435606380099E-2</v>
      </c>
      <c r="BN835" s="17">
        <v>5.6446563205352698E-2</v>
      </c>
      <c r="BO835" s="17">
        <v>5.9229332615710097E-2</v>
      </c>
      <c r="BP835" s="17">
        <v>4.1440968334638603E-2</v>
      </c>
      <c r="BQ835" s="17"/>
      <c r="BR835" s="17">
        <v>3.2433880179041703E-2</v>
      </c>
      <c r="BS835" s="17">
        <v>4.3559712344116902E-2</v>
      </c>
      <c r="BT835" s="17">
        <v>4.35843265199558E-2</v>
      </c>
      <c r="BU835" s="17">
        <v>3.0367118135113402E-2</v>
      </c>
      <c r="BV835" s="17"/>
      <c r="BW835" s="17">
        <v>3.2573929398273402E-2</v>
      </c>
      <c r="BX835" s="17">
        <v>1.8783577805102099E-2</v>
      </c>
      <c r="BY835" s="17">
        <v>3.1613145065598799E-2</v>
      </c>
      <c r="BZ835" s="17">
        <v>3.8614918720970497E-2</v>
      </c>
      <c r="CA835" s="17">
        <v>4.4917350501372501E-2</v>
      </c>
      <c r="CB835" s="17"/>
      <c r="CC835" s="17">
        <v>4.69553449916763E-2</v>
      </c>
      <c r="CD835" s="17">
        <v>4.4079794270647198E-2</v>
      </c>
      <c r="CE835" s="17">
        <v>2.80202444039622E-2</v>
      </c>
      <c r="CF835" s="17">
        <v>2.99519006193418E-2</v>
      </c>
      <c r="CG835" s="17">
        <v>4.3545677878109902E-2</v>
      </c>
      <c r="CH835" s="17">
        <v>4.5572236565615903E-2</v>
      </c>
      <c r="CI835" s="17">
        <v>1.5668730688747402E-2</v>
      </c>
      <c r="CJ835" s="17">
        <v>2.15655583094598E-2</v>
      </c>
      <c r="CK835" s="17">
        <v>2.1556726850315001E-2</v>
      </c>
      <c r="CL835" s="17">
        <v>3.3975049014196103E-2</v>
      </c>
    </row>
    <row r="836" spans="2:90" x14ac:dyDescent="0.25"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</row>
    <row r="837" spans="2:90" x14ac:dyDescent="0.25">
      <c r="B837" s="6" t="s">
        <v>419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</row>
    <row r="838" spans="2:90" x14ac:dyDescent="0.25">
      <c r="B838" s="24" t="s">
        <v>113</v>
      </c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</row>
    <row r="839" spans="2:90" x14ac:dyDescent="0.25">
      <c r="B839" t="s">
        <v>406</v>
      </c>
      <c r="C839" s="17">
        <v>5.99178057034341E-2</v>
      </c>
      <c r="D839" s="17">
        <v>6.0936628672068699E-2</v>
      </c>
      <c r="E839" s="17">
        <v>5.8618416952468402E-2</v>
      </c>
      <c r="F839" s="17"/>
      <c r="G839" s="17">
        <v>6.9857980446065504E-2</v>
      </c>
      <c r="H839" s="17">
        <v>3.4025147296088E-2</v>
      </c>
      <c r="I839" s="17">
        <v>4.6346540175491301E-2</v>
      </c>
      <c r="J839" s="17">
        <v>6.9407283963902194E-2</v>
      </c>
      <c r="K839" s="17">
        <v>6.6777934374018397E-2</v>
      </c>
      <c r="L839" s="17">
        <v>7.2330849133987393E-2</v>
      </c>
      <c r="M839" s="17"/>
      <c r="N839" s="17">
        <v>4.3420547798870203E-2</v>
      </c>
      <c r="O839" s="17">
        <v>6.1400596304845997E-2</v>
      </c>
      <c r="P839" s="17">
        <v>6.4374189804259394E-2</v>
      </c>
      <c r="Q839" s="17">
        <v>7.0595257596028305E-2</v>
      </c>
      <c r="R839" s="17"/>
      <c r="S839" s="17">
        <v>4.4776032755695402E-2</v>
      </c>
      <c r="T839" s="17">
        <v>4.4637527039960198E-2</v>
      </c>
      <c r="U839" s="17">
        <v>7.1723069949290397E-2</v>
      </c>
      <c r="V839" s="17">
        <v>5.2405740515191597E-2</v>
      </c>
      <c r="W839" s="17">
        <v>6.24605729333058E-2</v>
      </c>
      <c r="X839" s="17">
        <v>6.4967746377211602E-2</v>
      </c>
      <c r="Y839" s="17">
        <v>6.3908062238173802E-2</v>
      </c>
      <c r="Z839" s="17">
        <v>8.63888963787873E-2</v>
      </c>
      <c r="AA839" s="17">
        <v>7.5855106467065794E-2</v>
      </c>
      <c r="AB839" s="17"/>
      <c r="AC839" s="17">
        <v>7.1506118805570298E-2</v>
      </c>
      <c r="AD839" s="17">
        <v>4.8675781767059702E-2</v>
      </c>
      <c r="AE839" s="17">
        <v>5.0340139283957697E-2</v>
      </c>
      <c r="AF839" s="17"/>
      <c r="AG839" s="17">
        <v>5.9113665967566002E-2</v>
      </c>
      <c r="AH839" s="17">
        <v>4.0229464613377799E-2</v>
      </c>
      <c r="AI839" s="17">
        <v>6.99300749161995E-2</v>
      </c>
      <c r="AJ839" s="17">
        <v>8.1102800612895695E-2</v>
      </c>
      <c r="AK839" s="17"/>
      <c r="AL839" s="17">
        <v>6.6893000939318797E-2</v>
      </c>
      <c r="AM839" s="17">
        <v>7.5194380888119403E-2</v>
      </c>
      <c r="AN839" s="17">
        <v>3.6157295244373402E-2</v>
      </c>
      <c r="AO839" s="17">
        <v>3.1599395251018701E-2</v>
      </c>
      <c r="AP839" s="17">
        <v>4.2646316299938598E-2</v>
      </c>
      <c r="AQ839" s="17"/>
      <c r="AR839" s="17">
        <v>7.5903060944475201E-2</v>
      </c>
      <c r="AS839" s="17">
        <v>5.62141041366798E-2</v>
      </c>
      <c r="AT839" s="17">
        <v>6.4958262197482103E-2</v>
      </c>
      <c r="AU839" s="17">
        <v>5.2510466070705898E-2</v>
      </c>
      <c r="AV839" s="17">
        <v>5.4165716185135902E-2</v>
      </c>
      <c r="AW839" s="17"/>
      <c r="AX839" s="17">
        <v>4.3670132911716703E-2</v>
      </c>
      <c r="AY839" s="17">
        <v>5.8032191496713001E-2</v>
      </c>
      <c r="AZ839" s="17">
        <v>4.3372475526098901E-2</v>
      </c>
      <c r="BA839" s="17">
        <v>4.94201436026728E-2</v>
      </c>
      <c r="BB839" s="17">
        <v>9.8553346881843404E-2</v>
      </c>
      <c r="BC839" s="17">
        <v>0.132033033348677</v>
      </c>
      <c r="BD839" s="17"/>
      <c r="BE839" s="17">
        <v>6.7573624426755102E-2</v>
      </c>
      <c r="BF839" s="17">
        <v>3.4018114737366698E-2</v>
      </c>
      <c r="BG839" s="17">
        <v>7.4408133461025303E-2</v>
      </c>
      <c r="BH839" s="17"/>
      <c r="BI839" s="17">
        <v>9.3925108164213095E-2</v>
      </c>
      <c r="BJ839" s="17">
        <v>5.1284123698592997E-2</v>
      </c>
      <c r="BK839" s="17"/>
      <c r="BL839" s="17">
        <v>6.6908771090889801E-2</v>
      </c>
      <c r="BM839" s="17">
        <v>3.8895814797077197E-2</v>
      </c>
      <c r="BN839" s="17">
        <v>8.7872281722654599E-2</v>
      </c>
      <c r="BO839" s="17">
        <v>6.3966052088702693E-2</v>
      </c>
      <c r="BP839" s="17">
        <v>5.0011915138161597E-2</v>
      </c>
      <c r="BQ839" s="17"/>
      <c r="BR839" s="17">
        <v>6.5572202583605604E-2</v>
      </c>
      <c r="BS839" s="17">
        <v>3.8892894963465603E-2</v>
      </c>
      <c r="BT839" s="17">
        <v>2.4955284128861499E-2</v>
      </c>
      <c r="BU839" s="17">
        <v>3.4686706765228503E-2</v>
      </c>
      <c r="BV839" s="17"/>
      <c r="BW839" s="17">
        <v>3.3530105307383803E-2</v>
      </c>
      <c r="BX839" s="17">
        <v>3.7683036561862601E-2</v>
      </c>
      <c r="BY839" s="17">
        <v>7.4488522699111895E-2</v>
      </c>
      <c r="BZ839" s="17">
        <v>7.8794446010866798E-2</v>
      </c>
      <c r="CA839" s="17">
        <v>7.4474714590126695E-2</v>
      </c>
      <c r="CB839" s="17"/>
      <c r="CC839" s="17">
        <v>6.9413867455573305E-2</v>
      </c>
      <c r="CD839" s="17">
        <v>8.1919031734032796E-2</v>
      </c>
      <c r="CE839" s="17">
        <v>7.3171570022518104E-2</v>
      </c>
      <c r="CF839" s="17">
        <v>6.0167962565074201E-2</v>
      </c>
      <c r="CG839" s="17">
        <v>4.6316813454971101E-2</v>
      </c>
      <c r="CH839" s="17">
        <v>5.56584334596604E-2</v>
      </c>
      <c r="CI839" s="17">
        <v>5.7970326174866103E-2</v>
      </c>
      <c r="CJ839" s="17">
        <v>8.5210401936669206E-2</v>
      </c>
      <c r="CK839" s="17">
        <v>3.2738366295038998E-2</v>
      </c>
      <c r="CL839" s="17">
        <v>3.27306595302665E-2</v>
      </c>
    </row>
    <row r="840" spans="2:90" x14ac:dyDescent="0.25">
      <c r="B840" t="s">
        <v>269</v>
      </c>
      <c r="C840" s="17">
        <v>0.11152556482576099</v>
      </c>
      <c r="D840" s="17">
        <v>0.12646309419458701</v>
      </c>
      <c r="E840" s="17">
        <v>9.7605885417590493E-2</v>
      </c>
      <c r="F840" s="17"/>
      <c r="G840" s="17">
        <v>0.112473409609366</v>
      </c>
      <c r="H840" s="17">
        <v>0.107991422347383</v>
      </c>
      <c r="I840" s="17">
        <v>0.12287367573496499</v>
      </c>
      <c r="J840" s="17">
        <v>0.127325172071206</v>
      </c>
      <c r="K840" s="17">
        <v>0.11488908101956601</v>
      </c>
      <c r="L840" s="17">
        <v>9.2193168911949494E-2</v>
      </c>
      <c r="M840" s="17"/>
      <c r="N840" s="17">
        <v>0.10748577240692</v>
      </c>
      <c r="O840" s="17">
        <v>0.11485745296625199</v>
      </c>
      <c r="P840" s="17">
        <v>0.12660016831513099</v>
      </c>
      <c r="Q840" s="17">
        <v>0.10081680233913</v>
      </c>
      <c r="R840" s="17"/>
      <c r="S840" s="17">
        <v>0.105329702637439</v>
      </c>
      <c r="T840" s="17">
        <v>8.7180332937449895E-2</v>
      </c>
      <c r="U840" s="17">
        <v>8.6452788183850798E-2</v>
      </c>
      <c r="V840" s="17">
        <v>9.6867434955227802E-2</v>
      </c>
      <c r="W840" s="17">
        <v>0.15025256856956701</v>
      </c>
      <c r="X840" s="17">
        <v>0.113502108997816</v>
      </c>
      <c r="Y840" s="17">
        <v>0.102734418570345</v>
      </c>
      <c r="Z840" s="17">
        <v>0.15684629005044701</v>
      </c>
      <c r="AA840" s="17">
        <v>0.14408440522188601</v>
      </c>
      <c r="AB840" s="17"/>
      <c r="AC840" s="17">
        <v>0.10353610798726701</v>
      </c>
      <c r="AD840" s="17">
        <v>0.114949828501898</v>
      </c>
      <c r="AE840" s="17">
        <v>0.107747967507409</v>
      </c>
      <c r="AF840" s="17"/>
      <c r="AG840" s="17">
        <v>9.1880117941429307E-2</v>
      </c>
      <c r="AH840" s="17">
        <v>9.7742085040075297E-2</v>
      </c>
      <c r="AI840" s="17">
        <v>9.8754941598839102E-2</v>
      </c>
      <c r="AJ840" s="17">
        <v>0.13957865826749799</v>
      </c>
      <c r="AK840" s="17"/>
      <c r="AL840" s="17">
        <v>0.10179082252606</v>
      </c>
      <c r="AM840" s="17">
        <v>0.111630467692726</v>
      </c>
      <c r="AN840" s="17">
        <v>0.11503309097763401</v>
      </c>
      <c r="AO840" s="17">
        <v>0.11193058151541201</v>
      </c>
      <c r="AP840" s="17">
        <v>0.13731880918851699</v>
      </c>
      <c r="AQ840" s="17"/>
      <c r="AR840" s="17">
        <v>0.10617302036237999</v>
      </c>
      <c r="AS840" s="17">
        <v>0.110197536217456</v>
      </c>
      <c r="AT840" s="17">
        <v>0.11404739547736099</v>
      </c>
      <c r="AU840" s="17">
        <v>0.11756534790777599</v>
      </c>
      <c r="AV840" s="17">
        <v>0.12083324640657001</v>
      </c>
      <c r="AW840" s="17"/>
      <c r="AX840" s="17">
        <v>0.11312571004779701</v>
      </c>
      <c r="AY840" s="17">
        <v>0.119456202280614</v>
      </c>
      <c r="AZ840" s="17">
        <v>0.111421202132148</v>
      </c>
      <c r="BA840" s="17">
        <v>8.2464268969369203E-2</v>
      </c>
      <c r="BB840" s="17">
        <v>0.13414879284578099</v>
      </c>
      <c r="BC840" s="17">
        <v>0.109832020408626</v>
      </c>
      <c r="BD840" s="17"/>
      <c r="BE840" s="17">
        <v>0.122817168400834</v>
      </c>
      <c r="BF840" s="17">
        <v>0.10853081312007699</v>
      </c>
      <c r="BG840" s="17">
        <v>9.6994549148125095E-2</v>
      </c>
      <c r="BH840" s="17"/>
      <c r="BI840" s="17">
        <v>0.125611949727643</v>
      </c>
      <c r="BJ840" s="17">
        <v>0.10794935151155</v>
      </c>
      <c r="BK840" s="17"/>
      <c r="BL840" s="17">
        <v>9.6441232873603303E-2</v>
      </c>
      <c r="BM840" s="17">
        <v>0.11790184821432501</v>
      </c>
      <c r="BN840" s="17">
        <v>0.12984054298803499</v>
      </c>
      <c r="BO840" s="17">
        <v>0.11192037036187499</v>
      </c>
      <c r="BP840" s="17">
        <v>0.115370087365727</v>
      </c>
      <c r="BQ840" s="17"/>
      <c r="BR840" s="17">
        <v>0.112523280431938</v>
      </c>
      <c r="BS840" s="17">
        <v>0.130015009924598</v>
      </c>
      <c r="BT840" s="17">
        <v>8.0952856559074499E-2</v>
      </c>
      <c r="BU840" s="17">
        <v>8.1589789344994904E-2</v>
      </c>
      <c r="BV840" s="17"/>
      <c r="BW840" s="17">
        <v>0.104887128659261</v>
      </c>
      <c r="BX840" s="17">
        <v>0.11696128324466699</v>
      </c>
      <c r="BY840" s="17">
        <v>0.102721068157598</v>
      </c>
      <c r="BZ840" s="17">
        <v>0.11555541496675099</v>
      </c>
      <c r="CA840" s="17">
        <v>0.11838197768320601</v>
      </c>
      <c r="CB840" s="17"/>
      <c r="CC840" s="17">
        <v>0.13380000485615101</v>
      </c>
      <c r="CD840" s="17">
        <v>0.13803622213987299</v>
      </c>
      <c r="CE840" s="17">
        <v>0.113957085729797</v>
      </c>
      <c r="CF840" s="17">
        <v>9.2541073963755494E-2</v>
      </c>
      <c r="CG840" s="17">
        <v>0.104246815628284</v>
      </c>
      <c r="CH840" s="17">
        <v>0.119187238919163</v>
      </c>
      <c r="CI840" s="17">
        <v>0.105721803058064</v>
      </c>
      <c r="CJ840" s="17">
        <v>8.1550059390070498E-2</v>
      </c>
      <c r="CK840" s="17">
        <v>0.113760691258201</v>
      </c>
      <c r="CL840" s="17">
        <v>0.11681419446151201</v>
      </c>
    </row>
    <row r="841" spans="2:90" x14ac:dyDescent="0.25">
      <c r="B841" t="s">
        <v>270</v>
      </c>
      <c r="C841" s="17">
        <v>0.30253713315432401</v>
      </c>
      <c r="D841" s="17">
        <v>0.315066476989531</v>
      </c>
      <c r="E841" s="17">
        <v>0.29211521357093401</v>
      </c>
      <c r="F841" s="17"/>
      <c r="G841" s="17">
        <v>0.28974933560792399</v>
      </c>
      <c r="H841" s="17">
        <v>0.33054163496293298</v>
      </c>
      <c r="I841" s="17">
        <v>0.32289014368709201</v>
      </c>
      <c r="J841" s="17">
        <v>0.287285466637966</v>
      </c>
      <c r="K841" s="17">
        <v>0.31384528618418001</v>
      </c>
      <c r="L841" s="17">
        <v>0.27690994877910602</v>
      </c>
      <c r="M841" s="17"/>
      <c r="N841" s="17">
        <v>0.29188591882214798</v>
      </c>
      <c r="O841" s="17">
        <v>0.29244061976730401</v>
      </c>
      <c r="P841" s="17">
        <v>0.312051839879669</v>
      </c>
      <c r="Q841" s="17">
        <v>0.31855353734577202</v>
      </c>
      <c r="R841" s="17"/>
      <c r="S841" s="17">
        <v>0.30455518458453001</v>
      </c>
      <c r="T841" s="17">
        <v>0.317028276440806</v>
      </c>
      <c r="U841" s="17">
        <v>0.338249465684404</v>
      </c>
      <c r="V841" s="17">
        <v>0.31747134923463799</v>
      </c>
      <c r="W841" s="17">
        <v>0.264989786905447</v>
      </c>
      <c r="X841" s="17">
        <v>0.25597910498319598</v>
      </c>
      <c r="Y841" s="17">
        <v>0.31666961775807301</v>
      </c>
      <c r="Z841" s="17">
        <v>0.32627457200087601</v>
      </c>
      <c r="AA841" s="17">
        <v>0.284364142538586</v>
      </c>
      <c r="AB841" s="17"/>
      <c r="AC841" s="17">
        <v>0.30174010363378401</v>
      </c>
      <c r="AD841" s="17">
        <v>0.29638917643584001</v>
      </c>
      <c r="AE841" s="17">
        <v>0.32661950155846903</v>
      </c>
      <c r="AF841" s="17"/>
      <c r="AG841" s="17">
        <v>0.29488495545785998</v>
      </c>
      <c r="AH841" s="17">
        <v>0.320486117666617</v>
      </c>
      <c r="AI841" s="17">
        <v>0.28533683773233498</v>
      </c>
      <c r="AJ841" s="17">
        <v>0.31763010350982501</v>
      </c>
      <c r="AK841" s="17"/>
      <c r="AL841" s="17">
        <v>0.31766727453226501</v>
      </c>
      <c r="AM841" s="17">
        <v>0.29553299171205499</v>
      </c>
      <c r="AN841" s="17">
        <v>0.32347341814656899</v>
      </c>
      <c r="AO841" s="17">
        <v>0.25294707169258002</v>
      </c>
      <c r="AP841" s="17">
        <v>0.297231620750324</v>
      </c>
      <c r="AQ841" s="17"/>
      <c r="AR841" s="17">
        <v>0.257960103663885</v>
      </c>
      <c r="AS841" s="17">
        <v>0.30383962079335902</v>
      </c>
      <c r="AT841" s="17">
        <v>0.314365278608917</v>
      </c>
      <c r="AU841" s="17">
        <v>0.33264390926966497</v>
      </c>
      <c r="AV841" s="17">
        <v>0.25698617031340298</v>
      </c>
      <c r="AW841" s="17"/>
      <c r="AX841" s="17">
        <v>0.28925224990710402</v>
      </c>
      <c r="AY841" s="17">
        <v>0.30750836749170501</v>
      </c>
      <c r="AZ841" s="17">
        <v>0.34242772374660602</v>
      </c>
      <c r="BA841" s="17">
        <v>0.31145036669418202</v>
      </c>
      <c r="BB841" s="17">
        <v>0.28517366576066699</v>
      </c>
      <c r="BC841" s="17">
        <v>0.25239362128896697</v>
      </c>
      <c r="BD841" s="17"/>
      <c r="BE841" s="17">
        <v>0.29442326559175802</v>
      </c>
      <c r="BF841" s="17">
        <v>0.32263518902618299</v>
      </c>
      <c r="BG841" s="17">
        <v>0.29719996938058002</v>
      </c>
      <c r="BH841" s="17"/>
      <c r="BI841" s="17">
        <v>0.28261861297090402</v>
      </c>
      <c r="BJ841" s="17">
        <v>0.30759399320574998</v>
      </c>
      <c r="BK841" s="17"/>
      <c r="BL841" s="17">
        <v>0.286568303873316</v>
      </c>
      <c r="BM841" s="17">
        <v>0.32540431710218598</v>
      </c>
      <c r="BN841" s="17">
        <v>0.32238146163831699</v>
      </c>
      <c r="BO841" s="17">
        <v>0.309881283100992</v>
      </c>
      <c r="BP841" s="17">
        <v>0.30890099748317601</v>
      </c>
      <c r="BQ841" s="17"/>
      <c r="BR841" s="17">
        <v>0.30642384754271801</v>
      </c>
      <c r="BS841" s="17">
        <v>0.28362857055278901</v>
      </c>
      <c r="BT841" s="17">
        <v>0.30550222057197202</v>
      </c>
      <c r="BU841" s="17">
        <v>0.263911898711021</v>
      </c>
      <c r="BV841" s="17"/>
      <c r="BW841" s="17">
        <v>0.30144263737370902</v>
      </c>
      <c r="BX841" s="17">
        <v>0.31264638676047402</v>
      </c>
      <c r="BY841" s="17">
        <v>0.28907708832878398</v>
      </c>
      <c r="BZ841" s="17">
        <v>0.31423223309269099</v>
      </c>
      <c r="CA841" s="17">
        <v>0.30020521141435402</v>
      </c>
      <c r="CB841" s="17"/>
      <c r="CC841" s="17">
        <v>0.282854537791219</v>
      </c>
      <c r="CD841" s="17">
        <v>0.32478277545272199</v>
      </c>
      <c r="CE841" s="17">
        <v>0.29200008354295798</v>
      </c>
      <c r="CF841" s="17">
        <v>0.32469457788976702</v>
      </c>
      <c r="CG841" s="17">
        <v>0.30619330482769203</v>
      </c>
      <c r="CH841" s="17">
        <v>0.301569110850676</v>
      </c>
      <c r="CI841" s="17">
        <v>0.30061755144193603</v>
      </c>
      <c r="CJ841" s="17">
        <v>0.26587932778671303</v>
      </c>
      <c r="CK841" s="17">
        <v>0.29898439340524702</v>
      </c>
      <c r="CL841" s="17">
        <v>0.33991923177296302</v>
      </c>
    </row>
    <row r="842" spans="2:90" x14ac:dyDescent="0.25">
      <c r="B842" t="s">
        <v>271</v>
      </c>
      <c r="C842" s="17">
        <v>0.279453519926887</v>
      </c>
      <c r="D842" s="17">
        <v>0.27375376956202002</v>
      </c>
      <c r="E842" s="17">
        <v>0.28537021250097899</v>
      </c>
      <c r="F842" s="17"/>
      <c r="G842" s="17">
        <v>0.27315652233864701</v>
      </c>
      <c r="H842" s="17">
        <v>0.280898749020834</v>
      </c>
      <c r="I842" s="17">
        <v>0.28586170665418897</v>
      </c>
      <c r="J842" s="17">
        <v>0.25306664200573598</v>
      </c>
      <c r="K842" s="17">
        <v>0.23190801004766501</v>
      </c>
      <c r="L842" s="17">
        <v>0.32788442914168697</v>
      </c>
      <c r="M842" s="17"/>
      <c r="N842" s="17">
        <v>0.30886028564930901</v>
      </c>
      <c r="O842" s="17">
        <v>0.28145039134647598</v>
      </c>
      <c r="P842" s="17">
        <v>0.27672718013713798</v>
      </c>
      <c r="Q842" s="17">
        <v>0.24920241538917401</v>
      </c>
      <c r="R842" s="17"/>
      <c r="S842" s="17">
        <v>0.310866006378827</v>
      </c>
      <c r="T842" s="17">
        <v>0.28888349291362397</v>
      </c>
      <c r="U842" s="17">
        <v>0.27210589952595698</v>
      </c>
      <c r="V842" s="17">
        <v>0.256287670369655</v>
      </c>
      <c r="W842" s="17">
        <v>0.27282009603170998</v>
      </c>
      <c r="X842" s="17">
        <v>0.291825715954522</v>
      </c>
      <c r="Y842" s="17">
        <v>0.27562588309276598</v>
      </c>
      <c r="Z842" s="17">
        <v>0.22129944285654199</v>
      </c>
      <c r="AA842" s="17">
        <v>0.27402420648909698</v>
      </c>
      <c r="AB842" s="17"/>
      <c r="AC842" s="17">
        <v>0.28253350598868698</v>
      </c>
      <c r="AD842" s="17">
        <v>0.304577925540292</v>
      </c>
      <c r="AE842" s="17">
        <v>0.232805007754014</v>
      </c>
      <c r="AF842" s="17"/>
      <c r="AG842" s="17">
        <v>0.31738780052299997</v>
      </c>
      <c r="AH842" s="17">
        <v>0.29851251525004202</v>
      </c>
      <c r="AI842" s="17">
        <v>0.300990192825485</v>
      </c>
      <c r="AJ842" s="17">
        <v>0.25067567284965298</v>
      </c>
      <c r="AK842" s="17"/>
      <c r="AL842" s="17">
        <v>0.26485355542521</v>
      </c>
      <c r="AM842" s="17">
        <v>0.255577910138514</v>
      </c>
      <c r="AN842" s="17">
        <v>0.294673670443929</v>
      </c>
      <c r="AO842" s="17">
        <v>0.34093041726375001</v>
      </c>
      <c r="AP842" s="17">
        <v>0.35032068330907001</v>
      </c>
      <c r="AQ842" s="17"/>
      <c r="AR842" s="17">
        <v>0.26030309748189301</v>
      </c>
      <c r="AS842" s="17">
        <v>0.28985082556710301</v>
      </c>
      <c r="AT842" s="17">
        <v>0.27534843000522802</v>
      </c>
      <c r="AU842" s="17">
        <v>0.27990873939969402</v>
      </c>
      <c r="AV842" s="17">
        <v>0.30726589054110098</v>
      </c>
      <c r="AW842" s="17"/>
      <c r="AX842" s="17">
        <v>0.29664374740152299</v>
      </c>
      <c r="AY842" s="17">
        <v>0.27572307463817303</v>
      </c>
      <c r="AZ842" s="17">
        <v>0.27860903252830999</v>
      </c>
      <c r="BA842" s="17">
        <v>0.31499366946992702</v>
      </c>
      <c r="BB842" s="17">
        <v>0.203447228499814</v>
      </c>
      <c r="BC842" s="17">
        <v>0.269356327354417</v>
      </c>
      <c r="BD842" s="17"/>
      <c r="BE842" s="17">
        <v>0.252836313677681</v>
      </c>
      <c r="BF842" s="17">
        <v>0.30772913563103499</v>
      </c>
      <c r="BG842" s="17">
        <v>0.29094617410750301</v>
      </c>
      <c r="BH842" s="17"/>
      <c r="BI842" s="17">
        <v>0.25623323307328899</v>
      </c>
      <c r="BJ842" s="17">
        <v>0.28534862357370999</v>
      </c>
      <c r="BK842" s="17"/>
      <c r="BL842" s="17">
        <v>0.29670803410075702</v>
      </c>
      <c r="BM842" s="17">
        <v>0.27443861452392299</v>
      </c>
      <c r="BN842" s="17">
        <v>0.26132425141778498</v>
      </c>
      <c r="BO842" s="17">
        <v>0.26143660792551499</v>
      </c>
      <c r="BP842" s="17">
        <v>0.28199985525245702</v>
      </c>
      <c r="BQ842" s="17"/>
      <c r="BR842" s="17">
        <v>0.27372287293779402</v>
      </c>
      <c r="BS842" s="17">
        <v>0.29668785136563502</v>
      </c>
      <c r="BT842" s="17">
        <v>0.331976661605488</v>
      </c>
      <c r="BU842" s="17">
        <v>0.30715357965156898</v>
      </c>
      <c r="BV842" s="17"/>
      <c r="BW842" s="17">
        <v>0.31067595502686002</v>
      </c>
      <c r="BX842" s="17">
        <v>0.28764877793056198</v>
      </c>
      <c r="BY842" s="17">
        <v>0.289435948554223</v>
      </c>
      <c r="BZ842" s="17">
        <v>0.24800235076169899</v>
      </c>
      <c r="CA842" s="17">
        <v>0.26377768914199501</v>
      </c>
      <c r="CB842" s="17"/>
      <c r="CC842" s="17">
        <v>0.28076224491454199</v>
      </c>
      <c r="CD842" s="17">
        <v>0.233984592391137</v>
      </c>
      <c r="CE842" s="17">
        <v>0.27894099091674301</v>
      </c>
      <c r="CF842" s="17">
        <v>0.24914953592476999</v>
      </c>
      <c r="CG842" s="17">
        <v>0.25671946802993401</v>
      </c>
      <c r="CH842" s="17">
        <v>0.29310251205497101</v>
      </c>
      <c r="CI842" s="17">
        <v>0.30386005011224998</v>
      </c>
      <c r="CJ842" s="17">
        <v>0.30523291945735498</v>
      </c>
      <c r="CK842" s="17">
        <v>0.31641824904582999</v>
      </c>
      <c r="CL842" s="17">
        <v>0.29347241920438899</v>
      </c>
    </row>
    <row r="843" spans="2:90" x14ac:dyDescent="0.25">
      <c r="B843" t="s">
        <v>407</v>
      </c>
      <c r="C843" s="17">
        <v>0.131104879573681</v>
      </c>
      <c r="D843" s="17">
        <v>0.12244876087580001</v>
      </c>
      <c r="E843" s="17">
        <v>0.138930728548849</v>
      </c>
      <c r="F843" s="17"/>
      <c r="G843" s="17">
        <v>0.144452728406986</v>
      </c>
      <c r="H843" s="17">
        <v>0.14154274182200399</v>
      </c>
      <c r="I843" s="17">
        <v>0.11776262824148</v>
      </c>
      <c r="J843" s="17">
        <v>0.120060673845738</v>
      </c>
      <c r="K843" s="17">
        <v>0.14124805589049599</v>
      </c>
      <c r="L843" s="17">
        <v>0.127836827547019</v>
      </c>
      <c r="M843" s="17"/>
      <c r="N843" s="17">
        <v>0.152953175454627</v>
      </c>
      <c r="O843" s="17">
        <v>0.129109592626271</v>
      </c>
      <c r="P843" s="17">
        <v>0.11827131663778701</v>
      </c>
      <c r="Q843" s="17">
        <v>0.117421611373783</v>
      </c>
      <c r="R843" s="17"/>
      <c r="S843" s="17">
        <v>0.15615200411593</v>
      </c>
      <c r="T843" s="17">
        <v>0.12480547289453001</v>
      </c>
      <c r="U843" s="17">
        <v>0.133158150337786</v>
      </c>
      <c r="V843" s="17">
        <v>0.135807994443913</v>
      </c>
      <c r="W843" s="17">
        <v>0.110638569380822</v>
      </c>
      <c r="X843" s="17">
        <v>0.122931465735934</v>
      </c>
      <c r="Y843" s="17">
        <v>0.13068796503476199</v>
      </c>
      <c r="Z843" s="17">
        <v>0.131049472696327</v>
      </c>
      <c r="AA843" s="17">
        <v>0.12376099610258701</v>
      </c>
      <c r="AB843" s="17"/>
      <c r="AC843" s="17">
        <v>0.13112778479322099</v>
      </c>
      <c r="AD843" s="17">
        <v>0.14190914431729401</v>
      </c>
      <c r="AE843" s="17">
        <v>0.113259413893783</v>
      </c>
      <c r="AF843" s="17"/>
      <c r="AG843" s="17">
        <v>0.14659222995543</v>
      </c>
      <c r="AH843" s="17">
        <v>0.169337262657896</v>
      </c>
      <c r="AI843" s="17">
        <v>0.13274931416344801</v>
      </c>
      <c r="AJ843" s="17">
        <v>0.10661151309096301</v>
      </c>
      <c r="AK843" s="17"/>
      <c r="AL843" s="17">
        <v>0.10642518103488501</v>
      </c>
      <c r="AM843" s="17">
        <v>0.131594841653668</v>
      </c>
      <c r="AN843" s="17">
        <v>0.134143958216384</v>
      </c>
      <c r="AO843" s="17">
        <v>0.180210086090626</v>
      </c>
      <c r="AP843" s="17">
        <v>0.145700766135615</v>
      </c>
      <c r="AQ843" s="17"/>
      <c r="AR843" s="17">
        <v>0.12823346177540301</v>
      </c>
      <c r="AS843" s="17">
        <v>0.135940411538406</v>
      </c>
      <c r="AT843" s="17">
        <v>0.12236990279862101</v>
      </c>
      <c r="AU843" s="17">
        <v>0.11706887775996699</v>
      </c>
      <c r="AV843" s="17">
        <v>0.18577633261042101</v>
      </c>
      <c r="AW843" s="17"/>
      <c r="AX843" s="17">
        <v>0.17007702379307901</v>
      </c>
      <c r="AY843" s="17">
        <v>0.124828286421201</v>
      </c>
      <c r="AZ843" s="17">
        <v>0.12885230905971301</v>
      </c>
      <c r="BA843" s="17">
        <v>0.13624243020461899</v>
      </c>
      <c r="BB843" s="17">
        <v>9.7886172591573201E-2</v>
      </c>
      <c r="BC843" s="17">
        <v>5.4424880539262498E-2</v>
      </c>
      <c r="BD843" s="17"/>
      <c r="BE843" s="17">
        <v>0.110051419293494</v>
      </c>
      <c r="BF843" s="17">
        <v>0.163166905762234</v>
      </c>
      <c r="BG843" s="17">
        <v>0.12982326402536301</v>
      </c>
      <c r="BH843" s="17"/>
      <c r="BI843" s="17">
        <v>0.116130272228397</v>
      </c>
      <c r="BJ843" s="17">
        <v>0.13490659240038</v>
      </c>
      <c r="BK843" s="17"/>
      <c r="BL843" s="17">
        <v>0.14629903415648299</v>
      </c>
      <c r="BM843" s="17">
        <v>0.12384418702854399</v>
      </c>
      <c r="BN843" s="17">
        <v>9.06898941142988E-2</v>
      </c>
      <c r="BO843" s="17">
        <v>0.132663841303888</v>
      </c>
      <c r="BP843" s="17">
        <v>0.12711508296634999</v>
      </c>
      <c r="BQ843" s="17"/>
      <c r="BR843" s="17">
        <v>0.123643940283944</v>
      </c>
      <c r="BS843" s="17">
        <v>0.12809692590335101</v>
      </c>
      <c r="BT843" s="17">
        <v>0.18253405302626899</v>
      </c>
      <c r="BU843" s="17">
        <v>0.22343394523007701</v>
      </c>
      <c r="BV843" s="17"/>
      <c r="BW843" s="17">
        <v>0.141880823050412</v>
      </c>
      <c r="BX843" s="17">
        <v>0.132234723350663</v>
      </c>
      <c r="BY843" s="17">
        <v>0.13194665559885799</v>
      </c>
      <c r="BZ843" s="17">
        <v>0.112916164736258</v>
      </c>
      <c r="CA843" s="17">
        <v>0.132624503104321</v>
      </c>
      <c r="CB843" s="17"/>
      <c r="CC843" s="17">
        <v>0.12521549038136101</v>
      </c>
      <c r="CD843" s="17">
        <v>0.100846350965148</v>
      </c>
      <c r="CE843" s="17">
        <v>0.153078664349383</v>
      </c>
      <c r="CF843" s="17">
        <v>0.15071161547366899</v>
      </c>
      <c r="CG843" s="17">
        <v>0.14777768118176199</v>
      </c>
      <c r="CH843" s="17">
        <v>0.107730904924183</v>
      </c>
      <c r="CI843" s="17">
        <v>0.13835583733169199</v>
      </c>
      <c r="CJ843" s="17">
        <v>0.12597520046149899</v>
      </c>
      <c r="CK843" s="17">
        <v>0.13425273905061899</v>
      </c>
      <c r="CL843" s="17">
        <v>0.10938913159231201</v>
      </c>
    </row>
    <row r="844" spans="2:90" x14ac:dyDescent="0.25">
      <c r="B844" t="s">
        <v>111</v>
      </c>
      <c r="C844" s="17">
        <v>0.115461096815912</v>
      </c>
      <c r="D844" s="17">
        <v>0.101331269705993</v>
      </c>
      <c r="E844" s="17">
        <v>0.12735954300917901</v>
      </c>
      <c r="F844" s="17"/>
      <c r="G844" s="17">
        <v>0.110310023591011</v>
      </c>
      <c r="H844" s="17">
        <v>0.105000304550758</v>
      </c>
      <c r="I844" s="17">
        <v>0.10426530550678099</v>
      </c>
      <c r="J844" s="17">
        <v>0.14285476147545201</v>
      </c>
      <c r="K844" s="17">
        <v>0.13133163248407401</v>
      </c>
      <c r="L844" s="17">
        <v>0.102844776486251</v>
      </c>
      <c r="M844" s="17"/>
      <c r="N844" s="17">
        <v>9.5394299868126503E-2</v>
      </c>
      <c r="O844" s="17">
        <v>0.12074134698885</v>
      </c>
      <c r="P844" s="17">
        <v>0.101975305226016</v>
      </c>
      <c r="Q844" s="17">
        <v>0.143410375956113</v>
      </c>
      <c r="R844" s="17"/>
      <c r="S844" s="17">
        <v>7.8321069527579099E-2</v>
      </c>
      <c r="T844" s="17">
        <v>0.13746489777363</v>
      </c>
      <c r="U844" s="17">
        <v>9.8310626318711306E-2</v>
      </c>
      <c r="V844" s="17">
        <v>0.14115981048137399</v>
      </c>
      <c r="W844" s="17">
        <v>0.138838406179149</v>
      </c>
      <c r="X844" s="17">
        <v>0.15079385795132</v>
      </c>
      <c r="Y844" s="17">
        <v>0.110374053305879</v>
      </c>
      <c r="Z844" s="17">
        <v>7.8141326017019994E-2</v>
      </c>
      <c r="AA844" s="17">
        <v>9.7911143180778606E-2</v>
      </c>
      <c r="AB844" s="17"/>
      <c r="AC844" s="17">
        <v>0.109556378791471</v>
      </c>
      <c r="AD844" s="17">
        <v>9.3498143437616102E-2</v>
      </c>
      <c r="AE844" s="17">
        <v>0.169227970002367</v>
      </c>
      <c r="AF844" s="17"/>
      <c r="AG844" s="17">
        <v>9.0141230154714203E-2</v>
      </c>
      <c r="AH844" s="17">
        <v>7.3692554771992505E-2</v>
      </c>
      <c r="AI844" s="17">
        <v>0.112238638763694</v>
      </c>
      <c r="AJ844" s="17">
        <v>0.104401251669166</v>
      </c>
      <c r="AK844" s="17"/>
      <c r="AL844" s="17">
        <v>0.14237016554226001</v>
      </c>
      <c r="AM844" s="17">
        <v>0.13046940791491801</v>
      </c>
      <c r="AN844" s="17">
        <v>9.6518566971111094E-2</v>
      </c>
      <c r="AO844" s="17">
        <v>8.2382448186612695E-2</v>
      </c>
      <c r="AP844" s="17">
        <v>2.6781804316534801E-2</v>
      </c>
      <c r="AQ844" s="17"/>
      <c r="AR844" s="17">
        <v>0.17142725577196399</v>
      </c>
      <c r="AS844" s="17">
        <v>0.103957501746996</v>
      </c>
      <c r="AT844" s="17">
        <v>0.10891073091239099</v>
      </c>
      <c r="AU844" s="17">
        <v>0.10030265959219201</v>
      </c>
      <c r="AV844" s="17">
        <v>7.4972643943369305E-2</v>
      </c>
      <c r="AW844" s="17"/>
      <c r="AX844" s="17">
        <v>8.7231135938781207E-2</v>
      </c>
      <c r="AY844" s="17">
        <v>0.114451877671594</v>
      </c>
      <c r="AZ844" s="17">
        <v>9.5317257007124595E-2</v>
      </c>
      <c r="BA844" s="17">
        <v>0.10542912105923</v>
      </c>
      <c r="BB844" s="17">
        <v>0.18079079342032101</v>
      </c>
      <c r="BC844" s="17">
        <v>0.18196011706005</v>
      </c>
      <c r="BD844" s="17"/>
      <c r="BE844" s="17">
        <v>0.15229820860947799</v>
      </c>
      <c r="BF844" s="17">
        <v>6.3919841723103596E-2</v>
      </c>
      <c r="BG844" s="17">
        <v>0.11062790987740399</v>
      </c>
      <c r="BH844" s="17"/>
      <c r="BI844" s="17">
        <v>0.12548082383555501</v>
      </c>
      <c r="BJ844" s="17">
        <v>0.112917315610017</v>
      </c>
      <c r="BK844" s="17"/>
      <c r="BL844" s="17">
        <v>0.107074623904951</v>
      </c>
      <c r="BM844" s="17">
        <v>0.119515218333944</v>
      </c>
      <c r="BN844" s="17">
        <v>0.10789156811891</v>
      </c>
      <c r="BO844" s="17">
        <v>0.12013184521902701</v>
      </c>
      <c r="BP844" s="17">
        <v>0.11660206179412699</v>
      </c>
      <c r="BQ844" s="17"/>
      <c r="BR844" s="17">
        <v>0.11811385622000101</v>
      </c>
      <c r="BS844" s="17">
        <v>0.122678747290161</v>
      </c>
      <c r="BT844" s="17">
        <v>7.4078924108334804E-2</v>
      </c>
      <c r="BU844" s="17">
        <v>8.9224080297110001E-2</v>
      </c>
      <c r="BV844" s="17"/>
      <c r="BW844" s="17">
        <v>0.107583350582375</v>
      </c>
      <c r="BX844" s="17">
        <v>0.11282579215177201</v>
      </c>
      <c r="BY844" s="17">
        <v>0.112330716661425</v>
      </c>
      <c r="BZ844" s="17">
        <v>0.130499390431735</v>
      </c>
      <c r="CA844" s="17">
        <v>0.110535904065998</v>
      </c>
      <c r="CB844" s="17"/>
      <c r="CC844" s="17">
        <v>0.107953854601154</v>
      </c>
      <c r="CD844" s="17">
        <v>0.12043102731708701</v>
      </c>
      <c r="CE844" s="17">
        <v>8.8851605438600406E-2</v>
      </c>
      <c r="CF844" s="17">
        <v>0.122735234182964</v>
      </c>
      <c r="CG844" s="17">
        <v>0.13874591687735599</v>
      </c>
      <c r="CH844" s="17">
        <v>0.122751799791345</v>
      </c>
      <c r="CI844" s="17">
        <v>9.3474431881192602E-2</v>
      </c>
      <c r="CJ844" s="17">
        <v>0.13615209096769401</v>
      </c>
      <c r="CK844" s="17">
        <v>0.103845560945064</v>
      </c>
      <c r="CL844" s="17">
        <v>0.10767436343855701</v>
      </c>
    </row>
    <row r="845" spans="2:90" x14ac:dyDescent="0.25"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</row>
    <row r="846" spans="2:90" x14ac:dyDescent="0.25">
      <c r="B846" s="6" t="s">
        <v>420</v>
      </c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</row>
    <row r="847" spans="2:90" x14ac:dyDescent="0.25">
      <c r="B847" s="24" t="s">
        <v>113</v>
      </c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</row>
    <row r="848" spans="2:90" x14ac:dyDescent="0.25">
      <c r="B848" t="s">
        <v>406</v>
      </c>
      <c r="C848" s="17">
        <v>8.8596168674154097E-2</v>
      </c>
      <c r="D848" s="17">
        <v>7.6273242141937397E-2</v>
      </c>
      <c r="E848" s="17">
        <v>0.100511277156734</v>
      </c>
      <c r="F848" s="17"/>
      <c r="G848" s="17">
        <v>6.8282246422392195E-2</v>
      </c>
      <c r="H848" s="17">
        <v>4.94781751811324E-2</v>
      </c>
      <c r="I848" s="17">
        <v>0.101802035558703</v>
      </c>
      <c r="J848" s="17">
        <v>0.105564122039758</v>
      </c>
      <c r="K848" s="17">
        <v>8.0179380998495503E-2</v>
      </c>
      <c r="L848" s="17">
        <v>0.11053896762609</v>
      </c>
      <c r="M848" s="17"/>
      <c r="N848" s="17">
        <v>8.0121812191869701E-2</v>
      </c>
      <c r="O848" s="17">
        <v>9.4179276995712602E-2</v>
      </c>
      <c r="P848" s="17">
        <v>8.5842777871905002E-2</v>
      </c>
      <c r="Q848" s="17">
        <v>9.3031813297577107E-2</v>
      </c>
      <c r="R848" s="17"/>
      <c r="S848" s="17">
        <v>2.9224176435767499E-2</v>
      </c>
      <c r="T848" s="17">
        <v>9.0270352796071596E-2</v>
      </c>
      <c r="U848" s="17">
        <v>0.12401490407811</v>
      </c>
      <c r="V848" s="17">
        <v>0.135024505781841</v>
      </c>
      <c r="W848" s="17">
        <v>7.64007765785754E-2</v>
      </c>
      <c r="X848" s="17">
        <v>7.6849827809549798E-2</v>
      </c>
      <c r="Y848" s="17">
        <v>0.119809688803918</v>
      </c>
      <c r="Z848" s="17">
        <v>0.102574607945622</v>
      </c>
      <c r="AA848" s="17">
        <v>7.9799782463147895E-2</v>
      </c>
      <c r="AB848" s="17"/>
      <c r="AC848" s="17">
        <v>0.111987359826103</v>
      </c>
      <c r="AD848" s="17">
        <v>7.7653592379994002E-2</v>
      </c>
      <c r="AE848" s="17">
        <v>5.0223877822533999E-2</v>
      </c>
      <c r="AF848" s="17"/>
      <c r="AG848" s="17">
        <v>8.4982451035860496E-2</v>
      </c>
      <c r="AH848" s="17">
        <v>7.0759583087382602E-2</v>
      </c>
      <c r="AI848" s="17">
        <v>9.0482234026209293E-2</v>
      </c>
      <c r="AJ848" s="17">
        <v>0.119186750444603</v>
      </c>
      <c r="AK848" s="17"/>
      <c r="AL848" s="17">
        <v>8.7509228576112194E-2</v>
      </c>
      <c r="AM848" s="17">
        <v>9.4969971183527999E-2</v>
      </c>
      <c r="AN848" s="17">
        <v>6.8326158319772803E-2</v>
      </c>
      <c r="AO848" s="17">
        <v>8.9272236305109096E-2</v>
      </c>
      <c r="AP848" s="17">
        <v>8.0535113289887605E-2</v>
      </c>
      <c r="AQ848" s="17"/>
      <c r="AR848" s="17">
        <v>7.5402665793385698E-2</v>
      </c>
      <c r="AS848" s="17">
        <v>9.0053870465900701E-2</v>
      </c>
      <c r="AT848" s="17">
        <v>0.102509018357508</v>
      </c>
      <c r="AU848" s="17">
        <v>8.2882022166620994E-2</v>
      </c>
      <c r="AV848" s="17">
        <v>6.1401478833372103E-2</v>
      </c>
      <c r="AW848" s="17"/>
      <c r="AX848" s="17">
        <v>5.0670586723444898E-2</v>
      </c>
      <c r="AY848" s="17">
        <v>6.3181038857030497E-2</v>
      </c>
      <c r="AZ848" s="17">
        <v>5.2083575439044003E-2</v>
      </c>
      <c r="BA848" s="17">
        <v>0.109346322487341</v>
      </c>
      <c r="BB848" s="17">
        <v>0.16975035970046201</v>
      </c>
      <c r="BC848" s="17">
        <v>0.24054278871406901</v>
      </c>
      <c r="BD848" s="17"/>
      <c r="BE848" s="17">
        <v>8.9305861490661095E-2</v>
      </c>
      <c r="BF848" s="17">
        <v>6.9911815770781205E-2</v>
      </c>
      <c r="BG848" s="17">
        <v>0.102916742978462</v>
      </c>
      <c r="BH848" s="17"/>
      <c r="BI848" s="17">
        <v>0.141086249656702</v>
      </c>
      <c r="BJ848" s="17">
        <v>7.5270128829202199E-2</v>
      </c>
      <c r="BK848" s="17"/>
      <c r="BL848" s="17">
        <v>8.2524781628642602E-2</v>
      </c>
      <c r="BM848" s="17">
        <v>8.4624161712079607E-2</v>
      </c>
      <c r="BN848" s="17">
        <v>0.10196565249360399</v>
      </c>
      <c r="BO848" s="17">
        <v>0.100421367329613</v>
      </c>
      <c r="BP848" s="17">
        <v>8.6732045590947104E-2</v>
      </c>
      <c r="BQ848" s="17"/>
      <c r="BR848" s="17">
        <v>9.6503219283044103E-2</v>
      </c>
      <c r="BS848" s="17">
        <v>4.3770415849911898E-2</v>
      </c>
      <c r="BT848" s="17">
        <v>2.8323975465034901E-2</v>
      </c>
      <c r="BU848" s="17">
        <v>7.5594103090283402E-2</v>
      </c>
      <c r="BV848" s="17"/>
      <c r="BW848" s="17">
        <v>6.3304538714922295E-2</v>
      </c>
      <c r="BX848" s="17">
        <v>8.0937224605629104E-2</v>
      </c>
      <c r="BY848" s="17">
        <v>9.3001494174460103E-2</v>
      </c>
      <c r="BZ848" s="17">
        <v>0.118273813246469</v>
      </c>
      <c r="CA848" s="17">
        <v>8.5688666009056794E-2</v>
      </c>
      <c r="CB848" s="17"/>
      <c r="CC848" s="17">
        <v>6.0643619101000301E-2</v>
      </c>
      <c r="CD848" s="17">
        <v>9.3132933142074506E-2</v>
      </c>
      <c r="CE848" s="17">
        <v>7.9009546089685204E-2</v>
      </c>
      <c r="CF848" s="17">
        <v>9.3402937103001599E-2</v>
      </c>
      <c r="CG848" s="17">
        <v>8.2839816684866299E-2</v>
      </c>
      <c r="CH848" s="17">
        <v>0.10997440263305901</v>
      </c>
      <c r="CI848" s="17">
        <v>0.105923218420809</v>
      </c>
      <c r="CJ848" s="17">
        <v>9.7845844489128697E-2</v>
      </c>
      <c r="CK848" s="17">
        <v>8.5399102349241598E-2</v>
      </c>
      <c r="CL848" s="17">
        <v>7.7898591628801403E-2</v>
      </c>
    </row>
    <row r="849" spans="2:90" x14ac:dyDescent="0.25">
      <c r="B849" t="s">
        <v>269</v>
      </c>
      <c r="C849" s="17">
        <v>0.13975313629797101</v>
      </c>
      <c r="D849" s="17">
        <v>0.13740155238298599</v>
      </c>
      <c r="E849" s="17">
        <v>0.141551375360356</v>
      </c>
      <c r="F849" s="17"/>
      <c r="G849" s="17">
        <v>0.14382102405298999</v>
      </c>
      <c r="H849" s="17">
        <v>0.11838150321438901</v>
      </c>
      <c r="I849" s="17">
        <v>0.11648574181592899</v>
      </c>
      <c r="J849" s="17">
        <v>0.153845207731933</v>
      </c>
      <c r="K849" s="17">
        <v>0.15946399899787</v>
      </c>
      <c r="L849" s="17">
        <v>0.14625364478811201</v>
      </c>
      <c r="M849" s="17"/>
      <c r="N849" s="17">
        <v>0.14939985045947099</v>
      </c>
      <c r="O849" s="17">
        <v>0.13909914114723301</v>
      </c>
      <c r="P849" s="17">
        <v>0.15415995909198299</v>
      </c>
      <c r="Q849" s="17">
        <v>0.11941038196742</v>
      </c>
      <c r="R849" s="17"/>
      <c r="S849" s="17">
        <v>5.54153397371418E-2</v>
      </c>
      <c r="T849" s="17">
        <v>0.13596074445578199</v>
      </c>
      <c r="U849" s="17">
        <v>0.18506793048671399</v>
      </c>
      <c r="V849" s="17">
        <v>0.153570729699365</v>
      </c>
      <c r="W849" s="17">
        <v>0.14000550637098599</v>
      </c>
      <c r="X849" s="17">
        <v>0.176646510041226</v>
      </c>
      <c r="Y849" s="17">
        <v>0.15967362765048401</v>
      </c>
      <c r="Z849" s="17">
        <v>0.14738341144887299</v>
      </c>
      <c r="AA849" s="17">
        <v>0.15112482043194</v>
      </c>
      <c r="AB849" s="17"/>
      <c r="AC849" s="17">
        <v>0.13469625480043301</v>
      </c>
      <c r="AD849" s="17">
        <v>0.15740593482428</v>
      </c>
      <c r="AE849" s="17">
        <v>0.104424771074576</v>
      </c>
      <c r="AF849" s="17"/>
      <c r="AG849" s="17">
        <v>0.108366157089653</v>
      </c>
      <c r="AH849" s="17">
        <v>0.13673827240979899</v>
      </c>
      <c r="AI849" s="17">
        <v>0.17622832941936101</v>
      </c>
      <c r="AJ849" s="17">
        <v>0.14354136526368599</v>
      </c>
      <c r="AK849" s="17"/>
      <c r="AL849" s="17">
        <v>0.12071882439994901</v>
      </c>
      <c r="AM849" s="17">
        <v>0.14466793104689099</v>
      </c>
      <c r="AN849" s="17">
        <v>0.16153584772139101</v>
      </c>
      <c r="AO849" s="17">
        <v>0.114360197340391</v>
      </c>
      <c r="AP849" s="17">
        <v>0.215410084239788</v>
      </c>
      <c r="AQ849" s="17"/>
      <c r="AR849" s="17">
        <v>0.147615773570133</v>
      </c>
      <c r="AS849" s="17">
        <v>0.127472914240816</v>
      </c>
      <c r="AT849" s="17">
        <v>0.14157444139352199</v>
      </c>
      <c r="AU849" s="17">
        <v>0.15429088298155</v>
      </c>
      <c r="AV849" s="17">
        <v>0.14312235759768199</v>
      </c>
      <c r="AW849" s="17"/>
      <c r="AX849" s="17">
        <v>8.4173691278045304E-2</v>
      </c>
      <c r="AY849" s="17">
        <v>0.13532399242165</v>
      </c>
      <c r="AZ849" s="17">
        <v>0.12993234430638001</v>
      </c>
      <c r="BA849" s="17">
        <v>0.148343404085583</v>
      </c>
      <c r="BB849" s="17">
        <v>0.24134404920611799</v>
      </c>
      <c r="BC849" s="17">
        <v>0.18816623798277099</v>
      </c>
      <c r="BD849" s="17"/>
      <c r="BE849" s="17">
        <v>0.14505515429920901</v>
      </c>
      <c r="BF849" s="17">
        <v>0.120100726664641</v>
      </c>
      <c r="BG849" s="17">
        <v>0.15202627351393599</v>
      </c>
      <c r="BH849" s="17"/>
      <c r="BI849" s="17">
        <v>0.14813362685678699</v>
      </c>
      <c r="BJ849" s="17">
        <v>0.13762552001282599</v>
      </c>
      <c r="BK849" s="17"/>
      <c r="BL849" s="17">
        <v>0.14905602984545799</v>
      </c>
      <c r="BM849" s="17">
        <v>0.13542980068789001</v>
      </c>
      <c r="BN849" s="17">
        <v>0.12720862412481401</v>
      </c>
      <c r="BO849" s="17">
        <v>0.14414805156344701</v>
      </c>
      <c r="BP849" s="17">
        <v>0.12303600228198</v>
      </c>
      <c r="BQ849" s="17"/>
      <c r="BR849" s="17">
        <v>0.14354488669750301</v>
      </c>
      <c r="BS849" s="17">
        <v>0.15728047634971001</v>
      </c>
      <c r="BT849" s="17">
        <v>7.4773222177752896E-2</v>
      </c>
      <c r="BU849" s="17">
        <v>0.110849680961933</v>
      </c>
      <c r="BV849" s="17"/>
      <c r="BW849" s="17">
        <v>0.12382098031345599</v>
      </c>
      <c r="BX849" s="17">
        <v>0.13442064040899199</v>
      </c>
      <c r="BY849" s="17">
        <v>0.14107636843645199</v>
      </c>
      <c r="BZ849" s="17">
        <v>0.17570926141714799</v>
      </c>
      <c r="CA849" s="17">
        <v>0.12624930370736501</v>
      </c>
      <c r="CB849" s="17"/>
      <c r="CC849" s="17">
        <v>0.10548584953057499</v>
      </c>
      <c r="CD849" s="17">
        <v>0.127173581168674</v>
      </c>
      <c r="CE849" s="17">
        <v>0.118638327446163</v>
      </c>
      <c r="CF849" s="17">
        <v>0.13938275664469399</v>
      </c>
      <c r="CG849" s="17">
        <v>0.13326431266595501</v>
      </c>
      <c r="CH849" s="17">
        <v>0.139901448546079</v>
      </c>
      <c r="CI849" s="17">
        <v>0.15213434639225101</v>
      </c>
      <c r="CJ849" s="17">
        <v>0.16505742137229201</v>
      </c>
      <c r="CK849" s="17">
        <v>0.13448904358802399</v>
      </c>
      <c r="CL849" s="17">
        <v>0.19135703032359699</v>
      </c>
    </row>
    <row r="850" spans="2:90" x14ac:dyDescent="0.25">
      <c r="B850" t="s">
        <v>270</v>
      </c>
      <c r="C850" s="17">
        <v>0.29419294040096799</v>
      </c>
      <c r="D850" s="17">
        <v>0.29642395697264401</v>
      </c>
      <c r="E850" s="17">
        <v>0.292538994623605</v>
      </c>
      <c r="F850" s="17"/>
      <c r="G850" s="17">
        <v>0.31067858534208098</v>
      </c>
      <c r="H850" s="17">
        <v>0.319236263135597</v>
      </c>
      <c r="I850" s="17">
        <v>0.31779387488771199</v>
      </c>
      <c r="J850" s="17">
        <v>0.28538135612784998</v>
      </c>
      <c r="K850" s="17">
        <v>0.27135222795714697</v>
      </c>
      <c r="L850" s="17">
        <v>0.273941696181429</v>
      </c>
      <c r="M850" s="17"/>
      <c r="N850" s="17">
        <v>0.28843537869333702</v>
      </c>
      <c r="O850" s="17">
        <v>0.304931729042206</v>
      </c>
      <c r="P850" s="17">
        <v>0.30549916316569797</v>
      </c>
      <c r="Q850" s="17">
        <v>0.27966763533618</v>
      </c>
      <c r="R850" s="17"/>
      <c r="S850" s="17">
        <v>0.26797300835840698</v>
      </c>
      <c r="T850" s="17">
        <v>0.33128270096889501</v>
      </c>
      <c r="U850" s="17">
        <v>0.27079290042951198</v>
      </c>
      <c r="V850" s="17">
        <v>0.31488111205105501</v>
      </c>
      <c r="W850" s="17">
        <v>0.29273356695638603</v>
      </c>
      <c r="X850" s="17">
        <v>0.262387021721115</v>
      </c>
      <c r="Y850" s="17">
        <v>0.297734811031515</v>
      </c>
      <c r="Z850" s="17">
        <v>0.288708420910329</v>
      </c>
      <c r="AA850" s="17">
        <v>0.306013786403243</v>
      </c>
      <c r="AB850" s="17"/>
      <c r="AC850" s="17">
        <v>0.28451209642144099</v>
      </c>
      <c r="AD850" s="17">
        <v>0.293998903348408</v>
      </c>
      <c r="AE850" s="17">
        <v>0.32653932749414299</v>
      </c>
      <c r="AF850" s="17"/>
      <c r="AG850" s="17">
        <v>0.30346473659043099</v>
      </c>
      <c r="AH850" s="17">
        <v>0.25243087008613702</v>
      </c>
      <c r="AI850" s="17">
        <v>0.292296118002079</v>
      </c>
      <c r="AJ850" s="17">
        <v>0.31104106029588802</v>
      </c>
      <c r="AK850" s="17"/>
      <c r="AL850" s="17">
        <v>0.28836685548871799</v>
      </c>
      <c r="AM850" s="17">
        <v>0.32761995797133098</v>
      </c>
      <c r="AN850" s="17">
        <v>0.28944258117542898</v>
      </c>
      <c r="AO850" s="17">
        <v>0.306210320303755</v>
      </c>
      <c r="AP850" s="17">
        <v>0.21181707781834</v>
      </c>
      <c r="AQ850" s="17"/>
      <c r="AR850" s="17">
        <v>0.30394751552709198</v>
      </c>
      <c r="AS850" s="17">
        <v>0.267429432249918</v>
      </c>
      <c r="AT850" s="17">
        <v>0.29202831644000399</v>
      </c>
      <c r="AU850" s="17">
        <v>0.31855058867127001</v>
      </c>
      <c r="AV850" s="17">
        <v>0.30752454032687299</v>
      </c>
      <c r="AW850" s="17"/>
      <c r="AX850" s="17">
        <v>0.25152407206953098</v>
      </c>
      <c r="AY850" s="17">
        <v>0.28657783023146299</v>
      </c>
      <c r="AZ850" s="17">
        <v>0.34073760259032398</v>
      </c>
      <c r="BA850" s="17">
        <v>0.31871378436536302</v>
      </c>
      <c r="BB850" s="17">
        <v>0.30507936213898801</v>
      </c>
      <c r="BC850" s="17">
        <v>0.311346893259899</v>
      </c>
      <c r="BD850" s="17"/>
      <c r="BE850" s="17">
        <v>0.29431572747499801</v>
      </c>
      <c r="BF850" s="17">
        <v>0.31327213638829399</v>
      </c>
      <c r="BG850" s="17">
        <v>0.279273272466528</v>
      </c>
      <c r="BH850" s="17"/>
      <c r="BI850" s="17">
        <v>0.28313567601987499</v>
      </c>
      <c r="BJ850" s="17">
        <v>0.29700012878704901</v>
      </c>
      <c r="BK850" s="17"/>
      <c r="BL850" s="17">
        <v>0.29676211143116199</v>
      </c>
      <c r="BM850" s="17">
        <v>0.29400904844144499</v>
      </c>
      <c r="BN850" s="17">
        <v>0.31228455323428</v>
      </c>
      <c r="BO850" s="17">
        <v>0.26155980505605902</v>
      </c>
      <c r="BP850" s="17">
        <v>0.28690362758599902</v>
      </c>
      <c r="BQ850" s="17"/>
      <c r="BR850" s="17">
        <v>0.29948236473258499</v>
      </c>
      <c r="BS850" s="17">
        <v>0.243748059127434</v>
      </c>
      <c r="BT850" s="17">
        <v>0.28577624889361902</v>
      </c>
      <c r="BU850" s="17">
        <v>0.28205249915915198</v>
      </c>
      <c r="BV850" s="17"/>
      <c r="BW850" s="17">
        <v>0.30100310775505001</v>
      </c>
      <c r="BX850" s="17">
        <v>0.31574245220569103</v>
      </c>
      <c r="BY850" s="17">
        <v>0.30710710642104</v>
      </c>
      <c r="BZ850" s="17">
        <v>0.28195283194531001</v>
      </c>
      <c r="CA850" s="17">
        <v>0.27061718775445998</v>
      </c>
      <c r="CB850" s="17"/>
      <c r="CC850" s="17">
        <v>0.25931401988857899</v>
      </c>
      <c r="CD850" s="17">
        <v>0.27970775873764703</v>
      </c>
      <c r="CE850" s="17">
        <v>0.27272262302075401</v>
      </c>
      <c r="CF850" s="17">
        <v>0.30076602528690599</v>
      </c>
      <c r="CG850" s="17">
        <v>0.29413148330886102</v>
      </c>
      <c r="CH850" s="17">
        <v>0.29630878600039501</v>
      </c>
      <c r="CI850" s="17">
        <v>0.32395103363536298</v>
      </c>
      <c r="CJ850" s="17">
        <v>0.27795519589489198</v>
      </c>
      <c r="CK850" s="17">
        <v>0.30417073440971398</v>
      </c>
      <c r="CL850" s="17">
        <v>0.36617506112141401</v>
      </c>
    </row>
    <row r="851" spans="2:90" x14ac:dyDescent="0.25">
      <c r="B851" t="s">
        <v>271</v>
      </c>
      <c r="C851" s="17">
        <v>0.28978874393468501</v>
      </c>
      <c r="D851" s="17">
        <v>0.300183931007108</v>
      </c>
      <c r="E851" s="17">
        <v>0.28026624617180501</v>
      </c>
      <c r="F851" s="17"/>
      <c r="G851" s="17">
        <v>0.24422351186997401</v>
      </c>
      <c r="H851" s="17">
        <v>0.30103613253807898</v>
      </c>
      <c r="I851" s="17">
        <v>0.28575069700204098</v>
      </c>
      <c r="J851" s="17">
        <v>0.27648069551473498</v>
      </c>
      <c r="K851" s="17">
        <v>0.31643303844079701</v>
      </c>
      <c r="L851" s="17">
        <v>0.29623084422446899</v>
      </c>
      <c r="M851" s="17"/>
      <c r="N851" s="17">
        <v>0.29951666062078303</v>
      </c>
      <c r="O851" s="17">
        <v>0.29097911889051298</v>
      </c>
      <c r="P851" s="17">
        <v>0.27798894335591401</v>
      </c>
      <c r="Q851" s="17">
        <v>0.29076061491543898</v>
      </c>
      <c r="R851" s="17"/>
      <c r="S851" s="17">
        <v>0.364664072959688</v>
      </c>
      <c r="T851" s="17">
        <v>0.24731075194930399</v>
      </c>
      <c r="U851" s="17">
        <v>0.28839432906637402</v>
      </c>
      <c r="V851" s="17">
        <v>0.28624967484161101</v>
      </c>
      <c r="W851" s="17">
        <v>0.29341004626425599</v>
      </c>
      <c r="X851" s="17">
        <v>0.255878362307352</v>
      </c>
      <c r="Y851" s="17">
        <v>0.25774346811980797</v>
      </c>
      <c r="Z851" s="17">
        <v>0.296176694323735</v>
      </c>
      <c r="AA851" s="17">
        <v>0.30363641686520898</v>
      </c>
      <c r="AB851" s="17"/>
      <c r="AC851" s="17">
        <v>0.28021122877161297</v>
      </c>
      <c r="AD851" s="17">
        <v>0.30242814726210998</v>
      </c>
      <c r="AE851" s="17">
        <v>0.299411322952292</v>
      </c>
      <c r="AF851" s="17"/>
      <c r="AG851" s="17">
        <v>0.31015243160580203</v>
      </c>
      <c r="AH851" s="17">
        <v>0.304810370763892</v>
      </c>
      <c r="AI851" s="17">
        <v>0.30073575671235703</v>
      </c>
      <c r="AJ851" s="17">
        <v>0.25914288808468999</v>
      </c>
      <c r="AK851" s="17"/>
      <c r="AL851" s="17">
        <v>0.29845012912487401</v>
      </c>
      <c r="AM851" s="17">
        <v>0.25884185219427702</v>
      </c>
      <c r="AN851" s="17">
        <v>0.30243496768792699</v>
      </c>
      <c r="AO851" s="17">
        <v>0.30765726608678301</v>
      </c>
      <c r="AP851" s="17">
        <v>0.30979369810520102</v>
      </c>
      <c r="AQ851" s="17"/>
      <c r="AR851" s="17">
        <v>0.25683794637429502</v>
      </c>
      <c r="AS851" s="17">
        <v>0.31662263009130698</v>
      </c>
      <c r="AT851" s="17">
        <v>0.29624300818654797</v>
      </c>
      <c r="AU851" s="17">
        <v>0.27030985437053401</v>
      </c>
      <c r="AV851" s="17">
        <v>0.28403842166410898</v>
      </c>
      <c r="AW851" s="17"/>
      <c r="AX851" s="17">
        <v>0.35248857197149802</v>
      </c>
      <c r="AY851" s="17">
        <v>0.31172724265179402</v>
      </c>
      <c r="AZ851" s="17">
        <v>0.31730999798606802</v>
      </c>
      <c r="BA851" s="17">
        <v>0.27064412518912301</v>
      </c>
      <c r="BB851" s="17">
        <v>0.17131151348503701</v>
      </c>
      <c r="BC851" s="17">
        <v>0.14399827846823501</v>
      </c>
      <c r="BD851" s="17"/>
      <c r="BE851" s="17">
        <v>0.2796031894612</v>
      </c>
      <c r="BF851" s="17">
        <v>0.29718159139494499</v>
      </c>
      <c r="BG851" s="17">
        <v>0.297828416056857</v>
      </c>
      <c r="BH851" s="17"/>
      <c r="BI851" s="17">
        <v>0.25167253206636397</v>
      </c>
      <c r="BJ851" s="17">
        <v>0.299465584750853</v>
      </c>
      <c r="BK851" s="17"/>
      <c r="BL851" s="17">
        <v>0.28451531777428102</v>
      </c>
      <c r="BM851" s="17">
        <v>0.31448492771396502</v>
      </c>
      <c r="BN851" s="17">
        <v>0.24995209744974201</v>
      </c>
      <c r="BO851" s="17">
        <v>0.30474547794641699</v>
      </c>
      <c r="BP851" s="17">
        <v>0.31302189968038002</v>
      </c>
      <c r="BQ851" s="17"/>
      <c r="BR851" s="17">
        <v>0.28521764676786798</v>
      </c>
      <c r="BS851" s="17">
        <v>0.32361258420801298</v>
      </c>
      <c r="BT851" s="17">
        <v>0.31716269434323502</v>
      </c>
      <c r="BU851" s="17">
        <v>0.30885477556422902</v>
      </c>
      <c r="BV851" s="17"/>
      <c r="BW851" s="17">
        <v>0.31054650156785502</v>
      </c>
      <c r="BX851" s="17">
        <v>0.27221212532104899</v>
      </c>
      <c r="BY851" s="17">
        <v>0.28512196521173699</v>
      </c>
      <c r="BZ851" s="17">
        <v>0.25703127612641502</v>
      </c>
      <c r="CA851" s="17">
        <v>0.32816030248703898</v>
      </c>
      <c r="CB851" s="17"/>
      <c r="CC851" s="17">
        <v>0.35816365760716601</v>
      </c>
      <c r="CD851" s="17">
        <v>0.313527691400037</v>
      </c>
      <c r="CE851" s="17">
        <v>0.31862665144125502</v>
      </c>
      <c r="CF851" s="17">
        <v>0.29069587959894899</v>
      </c>
      <c r="CG851" s="17">
        <v>0.29858693310696999</v>
      </c>
      <c r="CH851" s="17">
        <v>0.26043704538129198</v>
      </c>
      <c r="CI851" s="17">
        <v>0.24858537335643899</v>
      </c>
      <c r="CJ851" s="17">
        <v>0.30148444102621302</v>
      </c>
      <c r="CK851" s="17">
        <v>0.29477724798044802</v>
      </c>
      <c r="CL851" s="17">
        <v>0.202417400726009</v>
      </c>
    </row>
    <row r="852" spans="2:90" x14ac:dyDescent="0.25">
      <c r="B852" t="s">
        <v>407</v>
      </c>
      <c r="C852" s="17">
        <v>0.138893276185722</v>
      </c>
      <c r="D852" s="17">
        <v>0.14846192434962299</v>
      </c>
      <c r="E852" s="17">
        <v>0.13011637163581299</v>
      </c>
      <c r="F852" s="17"/>
      <c r="G852" s="17">
        <v>0.15569222295957</v>
      </c>
      <c r="H852" s="17">
        <v>0.15574697153577499</v>
      </c>
      <c r="I852" s="17">
        <v>0.13707742501929299</v>
      </c>
      <c r="J852" s="17">
        <v>0.12224039860001699</v>
      </c>
      <c r="K852" s="17">
        <v>0.12958554763201199</v>
      </c>
      <c r="L852" s="17">
        <v>0.138590386097139</v>
      </c>
      <c r="M852" s="17"/>
      <c r="N852" s="17">
        <v>0.15158853001700601</v>
      </c>
      <c r="O852" s="17">
        <v>0.12925182274444799</v>
      </c>
      <c r="P852" s="17">
        <v>0.132817949858653</v>
      </c>
      <c r="Q852" s="17">
        <v>0.13733782351457699</v>
      </c>
      <c r="R852" s="17"/>
      <c r="S852" s="17">
        <v>0.260323149572742</v>
      </c>
      <c r="T852" s="17">
        <v>0.13321918915002501</v>
      </c>
      <c r="U852" s="17">
        <v>7.8297054807590596E-2</v>
      </c>
      <c r="V852" s="17">
        <v>8.6247530189651506E-2</v>
      </c>
      <c r="W852" s="17">
        <v>0.13433557855824799</v>
      </c>
      <c r="X852" s="17">
        <v>0.134297157964653</v>
      </c>
      <c r="Y852" s="17">
        <v>9.9730391159893406E-2</v>
      </c>
      <c r="Z852" s="17">
        <v>0.14073106362086699</v>
      </c>
      <c r="AA852" s="17">
        <v>0.1274178834344</v>
      </c>
      <c r="AB852" s="17"/>
      <c r="AC852" s="17">
        <v>0.14163550115708901</v>
      </c>
      <c r="AD852" s="17">
        <v>0.14124656001465899</v>
      </c>
      <c r="AE852" s="17">
        <v>0.14005260416387799</v>
      </c>
      <c r="AF852" s="17"/>
      <c r="AG852" s="17">
        <v>0.15713260041619201</v>
      </c>
      <c r="AH852" s="17">
        <v>0.20161335910408801</v>
      </c>
      <c r="AI852" s="17">
        <v>0.101358100867941</v>
      </c>
      <c r="AJ852" s="17">
        <v>0.120349357698864</v>
      </c>
      <c r="AK852" s="17"/>
      <c r="AL852" s="17">
        <v>0.138569230341131</v>
      </c>
      <c r="AM852" s="17">
        <v>0.122904770219362</v>
      </c>
      <c r="AN852" s="17">
        <v>0.14014889978155601</v>
      </c>
      <c r="AO852" s="17">
        <v>0.16021689406755801</v>
      </c>
      <c r="AP852" s="17">
        <v>0.16867664332625101</v>
      </c>
      <c r="AQ852" s="17"/>
      <c r="AR852" s="17">
        <v>0.124014928974719</v>
      </c>
      <c r="AS852" s="17">
        <v>0.145283948501123</v>
      </c>
      <c r="AT852" s="17">
        <v>0.13153578057708901</v>
      </c>
      <c r="AU852" s="17">
        <v>0.14040741648364899</v>
      </c>
      <c r="AV852" s="17">
        <v>0.18673091247908799</v>
      </c>
      <c r="AW852" s="17"/>
      <c r="AX852" s="17">
        <v>0.21521803784323501</v>
      </c>
      <c r="AY852" s="17">
        <v>0.16362061433310099</v>
      </c>
      <c r="AZ852" s="17">
        <v>0.116435078141771</v>
      </c>
      <c r="BA852" s="17">
        <v>9.2350682519442603E-2</v>
      </c>
      <c r="BB852" s="17">
        <v>5.1770961753215002E-2</v>
      </c>
      <c r="BC852" s="17">
        <v>5.8387760514307697E-2</v>
      </c>
      <c r="BD852" s="17"/>
      <c r="BE852" s="17">
        <v>0.137551162499681</v>
      </c>
      <c r="BF852" s="17">
        <v>0.157378312091738</v>
      </c>
      <c r="BG852" s="17">
        <v>0.12521231618480899</v>
      </c>
      <c r="BH852" s="17"/>
      <c r="BI852" s="17">
        <v>0.123264340610084</v>
      </c>
      <c r="BJ852" s="17">
        <v>0.14286110809446601</v>
      </c>
      <c r="BK852" s="17"/>
      <c r="BL852" s="17">
        <v>0.148962334577001</v>
      </c>
      <c r="BM852" s="17">
        <v>0.125165719574199</v>
      </c>
      <c r="BN852" s="17">
        <v>0.14718577513543399</v>
      </c>
      <c r="BO852" s="17">
        <v>0.12956793011888201</v>
      </c>
      <c r="BP852" s="17">
        <v>0.142708559857053</v>
      </c>
      <c r="BQ852" s="17"/>
      <c r="BR852" s="17">
        <v>0.12610745325741199</v>
      </c>
      <c r="BS852" s="17">
        <v>0.17308255312047099</v>
      </c>
      <c r="BT852" s="17">
        <v>0.271247501472416</v>
      </c>
      <c r="BU852" s="17">
        <v>0.17871229542308001</v>
      </c>
      <c r="BV852" s="17"/>
      <c r="BW852" s="17">
        <v>0.15125082425182301</v>
      </c>
      <c r="BX852" s="17">
        <v>0.17586003829699401</v>
      </c>
      <c r="BY852" s="17">
        <v>0.136631838893779</v>
      </c>
      <c r="BZ852" s="17">
        <v>0.11107293250087499</v>
      </c>
      <c r="CA852" s="17">
        <v>0.11500496062323</v>
      </c>
      <c r="CB852" s="17"/>
      <c r="CC852" s="17">
        <v>0.14132733633455499</v>
      </c>
      <c r="CD852" s="17">
        <v>0.119996488364132</v>
      </c>
      <c r="CE852" s="17">
        <v>0.16604094165252101</v>
      </c>
      <c r="CF852" s="17">
        <v>0.13141828976678199</v>
      </c>
      <c r="CG852" s="17">
        <v>0.15483615053716401</v>
      </c>
      <c r="CH852" s="17">
        <v>0.14050368979348199</v>
      </c>
      <c r="CI852" s="17">
        <v>0.139026485172666</v>
      </c>
      <c r="CJ852" s="17">
        <v>0.118440066882881</v>
      </c>
      <c r="CK852" s="17">
        <v>0.150395740769806</v>
      </c>
      <c r="CL852" s="17">
        <v>0.10929452793780101</v>
      </c>
    </row>
    <row r="853" spans="2:90" x14ac:dyDescent="0.25">
      <c r="B853" t="s">
        <v>111</v>
      </c>
      <c r="C853" s="17">
        <v>4.8775734506499899E-2</v>
      </c>
      <c r="D853" s="17">
        <v>4.1255393145701098E-2</v>
      </c>
      <c r="E853" s="17">
        <v>5.5015735051688101E-2</v>
      </c>
      <c r="F853" s="17"/>
      <c r="G853" s="17">
        <v>7.7302409352992194E-2</v>
      </c>
      <c r="H853" s="17">
        <v>5.6120954395027102E-2</v>
      </c>
      <c r="I853" s="17">
        <v>4.1090225716322398E-2</v>
      </c>
      <c r="J853" s="17">
        <v>5.6488219985707001E-2</v>
      </c>
      <c r="K853" s="17">
        <v>4.2985805973678098E-2</v>
      </c>
      <c r="L853" s="17">
        <v>3.4444461082760197E-2</v>
      </c>
      <c r="M853" s="17"/>
      <c r="N853" s="17">
        <v>3.0937768017532601E-2</v>
      </c>
      <c r="O853" s="17">
        <v>4.1558911179886499E-2</v>
      </c>
      <c r="P853" s="17">
        <v>4.3691206655847803E-2</v>
      </c>
      <c r="Q853" s="17">
        <v>7.9791730968807206E-2</v>
      </c>
      <c r="R853" s="17"/>
      <c r="S853" s="17">
        <v>2.2400252936253501E-2</v>
      </c>
      <c r="T853" s="17">
        <v>6.1956260679923499E-2</v>
      </c>
      <c r="U853" s="17">
        <v>5.3432881131699299E-2</v>
      </c>
      <c r="V853" s="17">
        <v>2.4026447436476799E-2</v>
      </c>
      <c r="W853" s="17">
        <v>6.3114525271550204E-2</v>
      </c>
      <c r="X853" s="17">
        <v>9.3941120156103605E-2</v>
      </c>
      <c r="Y853" s="17">
        <v>6.5308013234380999E-2</v>
      </c>
      <c r="Z853" s="17">
        <v>2.4425801750573701E-2</v>
      </c>
      <c r="AA853" s="17">
        <v>3.2007310402060299E-2</v>
      </c>
      <c r="AB853" s="17"/>
      <c r="AC853" s="17">
        <v>4.6957559023321098E-2</v>
      </c>
      <c r="AD853" s="17">
        <v>2.72668621705488E-2</v>
      </c>
      <c r="AE853" s="17">
        <v>7.9348096492576806E-2</v>
      </c>
      <c r="AF853" s="17"/>
      <c r="AG853" s="17">
        <v>3.5901623262061602E-2</v>
      </c>
      <c r="AH853" s="17">
        <v>3.3647544548701697E-2</v>
      </c>
      <c r="AI853" s="17">
        <v>3.8899460972052498E-2</v>
      </c>
      <c r="AJ853" s="17">
        <v>4.6738578212268803E-2</v>
      </c>
      <c r="AK853" s="17"/>
      <c r="AL853" s="17">
        <v>6.6385732069216302E-2</v>
      </c>
      <c r="AM853" s="17">
        <v>5.0995517384610299E-2</v>
      </c>
      <c r="AN853" s="17">
        <v>3.8111545313925001E-2</v>
      </c>
      <c r="AO853" s="17">
        <v>2.2283085896403501E-2</v>
      </c>
      <c r="AP853" s="17">
        <v>1.37673832205323E-2</v>
      </c>
      <c r="AQ853" s="17"/>
      <c r="AR853" s="17">
        <v>9.2181169760375298E-2</v>
      </c>
      <c r="AS853" s="17">
        <v>5.3137204450935602E-2</v>
      </c>
      <c r="AT853" s="17">
        <v>3.6109435045329499E-2</v>
      </c>
      <c r="AU853" s="17">
        <v>3.3559235326376398E-2</v>
      </c>
      <c r="AV853" s="17">
        <v>1.7182289098876299E-2</v>
      </c>
      <c r="AW853" s="17"/>
      <c r="AX853" s="17">
        <v>4.5925040114246397E-2</v>
      </c>
      <c r="AY853" s="17">
        <v>3.9569281504961799E-2</v>
      </c>
      <c r="AZ853" s="17">
        <v>4.3501401536413797E-2</v>
      </c>
      <c r="BA853" s="17">
        <v>6.0601681353147099E-2</v>
      </c>
      <c r="BB853" s="17">
        <v>6.0743753716179502E-2</v>
      </c>
      <c r="BC853" s="17">
        <v>5.7558041060718802E-2</v>
      </c>
      <c r="BD853" s="17"/>
      <c r="BE853" s="17">
        <v>5.4168904774251403E-2</v>
      </c>
      <c r="BF853" s="17">
        <v>4.2155417689600599E-2</v>
      </c>
      <c r="BG853" s="17">
        <v>4.2742978799409102E-2</v>
      </c>
      <c r="BH853" s="17"/>
      <c r="BI853" s="17">
        <v>5.2707574790188699E-2</v>
      </c>
      <c r="BJ853" s="17">
        <v>4.7777529525603601E-2</v>
      </c>
      <c r="BK853" s="17"/>
      <c r="BL853" s="17">
        <v>3.8179424743455599E-2</v>
      </c>
      <c r="BM853" s="17">
        <v>4.62863418704225E-2</v>
      </c>
      <c r="BN853" s="17">
        <v>6.1403297562124703E-2</v>
      </c>
      <c r="BO853" s="17">
        <v>5.9557367985583198E-2</v>
      </c>
      <c r="BP853" s="17">
        <v>4.7597865003640598E-2</v>
      </c>
      <c r="BQ853" s="17"/>
      <c r="BR853" s="17">
        <v>4.9144429261586998E-2</v>
      </c>
      <c r="BS853" s="17">
        <v>5.85059113444613E-2</v>
      </c>
      <c r="BT853" s="17">
        <v>2.27163576479423E-2</v>
      </c>
      <c r="BU853" s="17">
        <v>4.3936645801321998E-2</v>
      </c>
      <c r="BV853" s="17"/>
      <c r="BW853" s="17">
        <v>5.0074047396893501E-2</v>
      </c>
      <c r="BX853" s="17">
        <v>2.0827519161644801E-2</v>
      </c>
      <c r="BY853" s="17">
        <v>3.7061226862532798E-2</v>
      </c>
      <c r="BZ853" s="17">
        <v>5.5959884763783101E-2</v>
      </c>
      <c r="CA853" s="17">
        <v>7.4279579418848093E-2</v>
      </c>
      <c r="CB853" s="17"/>
      <c r="CC853" s="17">
        <v>7.5065517538124196E-2</v>
      </c>
      <c r="CD853" s="17">
        <v>6.6461547187435993E-2</v>
      </c>
      <c r="CE853" s="17">
        <v>4.4961910349622401E-2</v>
      </c>
      <c r="CF853" s="17">
        <v>4.4334111599667103E-2</v>
      </c>
      <c r="CG853" s="17">
        <v>3.6341303696182201E-2</v>
      </c>
      <c r="CH853" s="17">
        <v>5.2874627645693603E-2</v>
      </c>
      <c r="CI853" s="17">
        <v>3.0379543022471801E-2</v>
      </c>
      <c r="CJ853" s="17">
        <v>3.9217030334592902E-2</v>
      </c>
      <c r="CK853" s="17">
        <v>3.0768130902767501E-2</v>
      </c>
      <c r="CL853" s="17">
        <v>5.2857388262377299E-2</v>
      </c>
    </row>
    <row r="854" spans="2:90" x14ac:dyDescent="0.25"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</row>
    <row r="855" spans="2:90" x14ac:dyDescent="0.25">
      <c r="B855" s="6" t="s">
        <v>433</v>
      </c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</row>
    <row r="856" spans="2:90" x14ac:dyDescent="0.25">
      <c r="B856" s="24" t="s">
        <v>113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</row>
    <row r="857" spans="2:90" x14ac:dyDescent="0.25">
      <c r="B857" t="s">
        <v>421</v>
      </c>
      <c r="C857" s="17">
        <v>0.46260534943908399</v>
      </c>
      <c r="D857" s="17">
        <v>0.43227202737776599</v>
      </c>
      <c r="E857" s="17">
        <v>0.49092792206594599</v>
      </c>
      <c r="F857" s="17"/>
      <c r="G857" s="17">
        <v>0.33371681871995101</v>
      </c>
      <c r="H857" s="17">
        <v>0.38830911379398098</v>
      </c>
      <c r="I857" s="17">
        <v>0.47431119953210599</v>
      </c>
      <c r="J857" s="17">
        <v>0.46985133486265201</v>
      </c>
      <c r="K857" s="17">
        <v>0.50654365648958599</v>
      </c>
      <c r="L857" s="17">
        <v>0.53118142793141199</v>
      </c>
      <c r="M857" s="17"/>
      <c r="N857" s="17">
        <v>0.46506967748618699</v>
      </c>
      <c r="O857" s="17">
        <v>0.43487473557369899</v>
      </c>
      <c r="P857" s="17">
        <v>0.47261581802201402</v>
      </c>
      <c r="Q857" s="17">
        <v>0.48106759251241499</v>
      </c>
      <c r="R857" s="17"/>
      <c r="S857" s="17">
        <v>0.38530998573922298</v>
      </c>
      <c r="T857" s="17">
        <v>0.54726310148045698</v>
      </c>
      <c r="U857" s="17">
        <v>0.50035363644775799</v>
      </c>
      <c r="V857" s="17">
        <v>0.50552275921477297</v>
      </c>
      <c r="W857" s="17">
        <v>0.44734027959259298</v>
      </c>
      <c r="X857" s="17">
        <v>0.438570433994591</v>
      </c>
      <c r="Y857" s="17">
        <v>0.42413688867758298</v>
      </c>
      <c r="Z857" s="17">
        <v>0.43381324084192102</v>
      </c>
      <c r="AA857" s="17">
        <v>0.45274525992241799</v>
      </c>
      <c r="AB857" s="17"/>
      <c r="AC857" s="17">
        <v>0.50929060104412904</v>
      </c>
      <c r="AD857" s="17">
        <v>0.44403792182019403</v>
      </c>
      <c r="AE857" s="17">
        <v>0.43015242512188101</v>
      </c>
      <c r="AF857" s="17"/>
      <c r="AG857" s="17">
        <v>0.49797447649571402</v>
      </c>
      <c r="AH857" s="17">
        <v>0.39766856685222701</v>
      </c>
      <c r="AI857" s="17">
        <v>0.45724865876569398</v>
      </c>
      <c r="AJ857" s="17">
        <v>0.52669619328349804</v>
      </c>
      <c r="AK857" s="17"/>
      <c r="AL857" s="17">
        <v>0.48957600320820799</v>
      </c>
      <c r="AM857" s="17">
        <v>0.47378712724074401</v>
      </c>
      <c r="AN857" s="17">
        <v>0.45065341215673999</v>
      </c>
      <c r="AO857" s="17">
        <v>0.43612156194042201</v>
      </c>
      <c r="AP857" s="17">
        <v>0.32367849147702998</v>
      </c>
      <c r="AQ857" s="17"/>
      <c r="AR857" s="17">
        <v>0.44891069060518102</v>
      </c>
      <c r="AS857" s="17">
        <v>0.43769695985936202</v>
      </c>
      <c r="AT857" s="17">
        <v>0.50102349139824098</v>
      </c>
      <c r="AU857" s="17">
        <v>0.48702619810709002</v>
      </c>
      <c r="AV857" s="17">
        <v>0.38126357640978897</v>
      </c>
      <c r="AW857" s="17"/>
      <c r="AX857" s="17">
        <v>0.36110902257174399</v>
      </c>
      <c r="AY857" s="17">
        <v>0.47061703489166401</v>
      </c>
      <c r="AZ857" s="17">
        <v>0.50233926229874404</v>
      </c>
      <c r="BA857" s="17">
        <v>0.50831973130203101</v>
      </c>
      <c r="BB857" s="17">
        <v>0.52233127151764502</v>
      </c>
      <c r="BC857" s="17">
        <v>0.49151883078025799</v>
      </c>
      <c r="BD857" s="17"/>
      <c r="BE857" s="17">
        <v>0.45256390005858199</v>
      </c>
      <c r="BF857" s="17">
        <v>0.42239226962064003</v>
      </c>
      <c r="BG857" s="17">
        <v>0.51606357084489896</v>
      </c>
      <c r="BH857" s="17"/>
      <c r="BI857" s="17">
        <v>0.50529745004339499</v>
      </c>
      <c r="BJ857" s="17">
        <v>0.45176679436223199</v>
      </c>
      <c r="BK857" s="17"/>
      <c r="BL857" s="17">
        <v>0.49872313291314102</v>
      </c>
      <c r="BM857" s="17">
        <v>0.47701184126350699</v>
      </c>
      <c r="BN857" s="17">
        <v>0.38108486919590501</v>
      </c>
      <c r="BO857" s="17">
        <v>0.389175338011709</v>
      </c>
      <c r="BP857" s="17">
        <v>0.44358244745171799</v>
      </c>
      <c r="BQ857" s="17"/>
      <c r="BR857" s="17">
        <v>0.47717594806782498</v>
      </c>
      <c r="BS857" s="17">
        <v>0.50214529609372704</v>
      </c>
      <c r="BT857" s="17">
        <v>0.30381975870848998</v>
      </c>
      <c r="BU857" s="17">
        <v>0.32198040923702798</v>
      </c>
      <c r="BV857" s="17"/>
      <c r="BW857" s="17">
        <v>0.46218139542204101</v>
      </c>
      <c r="BX857" s="17">
        <v>0.48561638344275898</v>
      </c>
      <c r="BY857" s="17">
        <v>0.47102783025559603</v>
      </c>
      <c r="BZ857" s="17">
        <v>0.46318181366378097</v>
      </c>
      <c r="CA857" s="17">
        <v>0.44255575453948598</v>
      </c>
      <c r="CB857" s="17"/>
      <c r="CC857" s="17">
        <v>0.43668079547419703</v>
      </c>
      <c r="CD857" s="17">
        <v>0.40126202016767498</v>
      </c>
      <c r="CE857" s="17">
        <v>0.451403966250288</v>
      </c>
      <c r="CF857" s="17">
        <v>0.47557241168731301</v>
      </c>
      <c r="CG857" s="17">
        <v>0.455352718293414</v>
      </c>
      <c r="CH857" s="17">
        <v>0.47162760237071499</v>
      </c>
      <c r="CI857" s="17">
        <v>0.468922743056639</v>
      </c>
      <c r="CJ857" s="17">
        <v>0.52533490873334299</v>
      </c>
      <c r="CK857" s="17">
        <v>0.45857910294789</v>
      </c>
      <c r="CL857" s="17">
        <v>0.51675336412933504</v>
      </c>
    </row>
    <row r="858" spans="2:90" x14ac:dyDescent="0.25">
      <c r="B858" t="s">
        <v>422</v>
      </c>
      <c r="C858" s="17">
        <v>0.31855709983248298</v>
      </c>
      <c r="D858" s="17">
        <v>0.29495485508355901</v>
      </c>
      <c r="E858" s="17">
        <v>0.341179349771072</v>
      </c>
      <c r="F858" s="17"/>
      <c r="G858" s="17">
        <v>0.24540575323313299</v>
      </c>
      <c r="H858" s="17">
        <v>0.25618487308087401</v>
      </c>
      <c r="I858" s="17">
        <v>0.289788443102801</v>
      </c>
      <c r="J858" s="17">
        <v>0.30260278530022</v>
      </c>
      <c r="K858" s="17">
        <v>0.35270858438679697</v>
      </c>
      <c r="L858" s="17">
        <v>0.404939483347664</v>
      </c>
      <c r="M858" s="17"/>
      <c r="N858" s="17">
        <v>0.31890033043452298</v>
      </c>
      <c r="O858" s="17">
        <v>0.30924760974914001</v>
      </c>
      <c r="P858" s="17">
        <v>0.31213452883423198</v>
      </c>
      <c r="Q858" s="17">
        <v>0.33224548019182498</v>
      </c>
      <c r="R858" s="17"/>
      <c r="S858" s="17">
        <v>0.31129666549537299</v>
      </c>
      <c r="T858" s="17">
        <v>0.36184187105620202</v>
      </c>
      <c r="U858" s="17">
        <v>0.27439635242502602</v>
      </c>
      <c r="V858" s="17">
        <v>0.30358820661598701</v>
      </c>
      <c r="W858" s="17">
        <v>0.29434676501425699</v>
      </c>
      <c r="X858" s="17">
        <v>0.32976022337098199</v>
      </c>
      <c r="Y858" s="17">
        <v>0.28490996055109502</v>
      </c>
      <c r="Z858" s="17">
        <v>0.27828473476486798</v>
      </c>
      <c r="AA858" s="17">
        <v>0.36751993866515098</v>
      </c>
      <c r="AB858" s="17"/>
      <c r="AC858" s="17">
        <v>0.35233602966077299</v>
      </c>
      <c r="AD858" s="17">
        <v>0.31075489513652099</v>
      </c>
      <c r="AE858" s="17">
        <v>0.28595247018148501</v>
      </c>
      <c r="AF858" s="17"/>
      <c r="AG858" s="17">
        <v>0.35093192315176103</v>
      </c>
      <c r="AH858" s="17">
        <v>0.26153330540801001</v>
      </c>
      <c r="AI858" s="17">
        <v>0.31784189164042798</v>
      </c>
      <c r="AJ858" s="17">
        <v>0.37229744920010599</v>
      </c>
      <c r="AK858" s="17"/>
      <c r="AL858" s="17">
        <v>0.327638433697308</v>
      </c>
      <c r="AM858" s="17">
        <v>0.31301590137295499</v>
      </c>
      <c r="AN858" s="17">
        <v>0.31204649063027201</v>
      </c>
      <c r="AO858" s="17">
        <v>0.30580251853054402</v>
      </c>
      <c r="AP858" s="17">
        <v>0.20872431797677901</v>
      </c>
      <c r="AQ858" s="17"/>
      <c r="AR858" s="17">
        <v>0.31126231443482999</v>
      </c>
      <c r="AS858" s="17">
        <v>0.307852464789589</v>
      </c>
      <c r="AT858" s="17">
        <v>0.35865011687561599</v>
      </c>
      <c r="AU858" s="17">
        <v>0.327158865489383</v>
      </c>
      <c r="AV858" s="17">
        <v>0.213184035112961</v>
      </c>
      <c r="AW858" s="17"/>
      <c r="AX858" s="17">
        <v>0.25863505621570898</v>
      </c>
      <c r="AY858" s="17">
        <v>0.35094139897434901</v>
      </c>
      <c r="AZ858" s="17">
        <v>0.347428003584764</v>
      </c>
      <c r="BA858" s="17">
        <v>0.35141957930003698</v>
      </c>
      <c r="BB858" s="17">
        <v>0.25406569996575201</v>
      </c>
      <c r="BC858" s="17">
        <v>0.35014448459715303</v>
      </c>
      <c r="BD858" s="17"/>
      <c r="BE858" s="17">
        <v>0.30070611642294498</v>
      </c>
      <c r="BF858" s="17">
        <v>0.27896532221401898</v>
      </c>
      <c r="BG858" s="17">
        <v>0.38273112964113098</v>
      </c>
      <c r="BH858" s="17"/>
      <c r="BI858" s="17">
        <v>0.356521682928503</v>
      </c>
      <c r="BJ858" s="17">
        <v>0.30891875411907599</v>
      </c>
      <c r="BK858" s="17"/>
      <c r="BL858" s="17">
        <v>0.36131934578978397</v>
      </c>
      <c r="BM858" s="17">
        <v>0.31476179787074898</v>
      </c>
      <c r="BN858" s="17">
        <v>0.32728074883334801</v>
      </c>
      <c r="BO858" s="17">
        <v>0.25233025217320199</v>
      </c>
      <c r="BP858" s="17">
        <v>0.268025140846953</v>
      </c>
      <c r="BQ858" s="17"/>
      <c r="BR858" s="17">
        <v>0.33261446862785599</v>
      </c>
      <c r="BS858" s="17">
        <v>0.309823755393279</v>
      </c>
      <c r="BT858" s="17">
        <v>0.19425000490632699</v>
      </c>
      <c r="BU858" s="17">
        <v>0.206103620461357</v>
      </c>
      <c r="BV858" s="17"/>
      <c r="BW858" s="17">
        <v>0.35467497835101502</v>
      </c>
      <c r="BX858" s="17">
        <v>0.32013007007189598</v>
      </c>
      <c r="BY858" s="17">
        <v>0.31418541499257902</v>
      </c>
      <c r="BZ858" s="17">
        <v>0.308018994900354</v>
      </c>
      <c r="CA858" s="17">
        <v>0.30835062310952999</v>
      </c>
      <c r="CB858" s="17"/>
      <c r="CC858" s="17">
        <v>0.31069128496428899</v>
      </c>
      <c r="CD858" s="17">
        <v>0.30001161265996801</v>
      </c>
      <c r="CE858" s="17">
        <v>0.305948953817128</v>
      </c>
      <c r="CF858" s="17">
        <v>0.28773625054619401</v>
      </c>
      <c r="CG858" s="17">
        <v>0.31750746188137202</v>
      </c>
      <c r="CH858" s="17">
        <v>0.34311203133556201</v>
      </c>
      <c r="CI858" s="17">
        <v>0.330507722224814</v>
      </c>
      <c r="CJ858" s="17">
        <v>0.30354379938327702</v>
      </c>
      <c r="CK858" s="17">
        <v>0.36320637917339599</v>
      </c>
      <c r="CL858" s="17">
        <v>0.35813119233296498</v>
      </c>
    </row>
    <row r="859" spans="2:90" x14ac:dyDescent="0.25">
      <c r="B859" t="s">
        <v>423</v>
      </c>
      <c r="C859" s="17">
        <v>0.29048943927594301</v>
      </c>
      <c r="D859" s="17">
        <v>0.27868330569341598</v>
      </c>
      <c r="E859" s="17">
        <v>0.30178616813480702</v>
      </c>
      <c r="F859" s="17"/>
      <c r="G859" s="17">
        <v>0.14520740462089199</v>
      </c>
      <c r="H859" s="17">
        <v>0.19488676346286801</v>
      </c>
      <c r="I859" s="17">
        <v>0.23287663959866001</v>
      </c>
      <c r="J859" s="17">
        <v>0.32497956150314899</v>
      </c>
      <c r="K859" s="17">
        <v>0.37762134780269202</v>
      </c>
      <c r="L859" s="17">
        <v>0.38145109794927101</v>
      </c>
      <c r="M859" s="17"/>
      <c r="N859" s="17">
        <v>0.271621461793425</v>
      </c>
      <c r="O859" s="17">
        <v>0.28174056598556302</v>
      </c>
      <c r="P859" s="17">
        <v>0.31715198994139499</v>
      </c>
      <c r="Q859" s="17">
        <v>0.29563120588151798</v>
      </c>
      <c r="R859" s="17"/>
      <c r="S859" s="17">
        <v>0.15230496216921499</v>
      </c>
      <c r="T859" s="17">
        <v>0.30697434171997501</v>
      </c>
      <c r="U859" s="17">
        <v>0.41349938196529601</v>
      </c>
      <c r="V859" s="17">
        <v>0.35391877448403197</v>
      </c>
      <c r="W859" s="17">
        <v>0.31638172126990899</v>
      </c>
      <c r="X859" s="17">
        <v>0.21026014865353601</v>
      </c>
      <c r="Y859" s="17">
        <v>0.32530925955330098</v>
      </c>
      <c r="Z859" s="17">
        <v>0.35684987769568399</v>
      </c>
      <c r="AA859" s="17">
        <v>0.28284489069316199</v>
      </c>
      <c r="AB859" s="17"/>
      <c r="AC859" s="17">
        <v>0.33997695394130301</v>
      </c>
      <c r="AD859" s="17">
        <v>0.286281686369254</v>
      </c>
      <c r="AE859" s="17">
        <v>0.24361817578376299</v>
      </c>
      <c r="AF859" s="17"/>
      <c r="AG859" s="17">
        <v>0.28848709852590698</v>
      </c>
      <c r="AH859" s="17">
        <v>0.266069012333015</v>
      </c>
      <c r="AI859" s="17">
        <v>0.34200793748184499</v>
      </c>
      <c r="AJ859" s="17">
        <v>0.33934006047416598</v>
      </c>
      <c r="AK859" s="17"/>
      <c r="AL859" s="17">
        <v>0.32146393121178302</v>
      </c>
      <c r="AM859" s="17">
        <v>0.28873082377287002</v>
      </c>
      <c r="AN859" s="17">
        <v>0.27122791568558502</v>
      </c>
      <c r="AO859" s="17">
        <v>0.21506788175955299</v>
      </c>
      <c r="AP859" s="17">
        <v>0.28110141131271899</v>
      </c>
      <c r="AQ859" s="17"/>
      <c r="AR859" s="17">
        <v>0.28062751412715597</v>
      </c>
      <c r="AS859" s="17">
        <v>0.32431852623380297</v>
      </c>
      <c r="AT859" s="17">
        <v>0.29450238987653199</v>
      </c>
      <c r="AU859" s="17">
        <v>0.26852248578779703</v>
      </c>
      <c r="AV859" s="17">
        <v>0.246813755435872</v>
      </c>
      <c r="AW859" s="17"/>
      <c r="AX859" s="17">
        <v>0.207754342687857</v>
      </c>
      <c r="AY859" s="17">
        <v>0.27766040043128598</v>
      </c>
      <c r="AZ859" s="17">
        <v>0.28130112715327199</v>
      </c>
      <c r="BA859" s="17">
        <v>0.374275857815205</v>
      </c>
      <c r="BB859" s="17">
        <v>0.34945466273761699</v>
      </c>
      <c r="BC859" s="17">
        <v>0.34157297742450499</v>
      </c>
      <c r="BD859" s="17"/>
      <c r="BE859" s="17">
        <v>0.24764006479506001</v>
      </c>
      <c r="BF859" s="17">
        <v>0.250514751233545</v>
      </c>
      <c r="BG859" s="17">
        <v>0.38487089453317502</v>
      </c>
      <c r="BH859" s="17"/>
      <c r="BI859" s="17">
        <v>0.30550213952593902</v>
      </c>
      <c r="BJ859" s="17">
        <v>0.28667805552558601</v>
      </c>
      <c r="BK859" s="17"/>
      <c r="BL859" s="17">
        <v>0.32807700869168499</v>
      </c>
      <c r="BM859" s="17">
        <v>0.30476488452397499</v>
      </c>
      <c r="BN859" s="17">
        <v>0.27551754062036998</v>
      </c>
      <c r="BO859" s="17">
        <v>0.26693203735123</v>
      </c>
      <c r="BP859" s="17">
        <v>0.224450366068602</v>
      </c>
      <c r="BQ859" s="17"/>
      <c r="BR859" s="17">
        <v>0.31446248627599199</v>
      </c>
      <c r="BS859" s="17">
        <v>0.185688163905711</v>
      </c>
      <c r="BT859" s="17">
        <v>0.119421265143306</v>
      </c>
      <c r="BU859" s="17">
        <v>0.200884673129678</v>
      </c>
      <c r="BV859" s="17"/>
      <c r="BW859" s="17">
        <v>0.25972391935193501</v>
      </c>
      <c r="BX859" s="17">
        <v>0.27998221708443899</v>
      </c>
      <c r="BY859" s="17">
        <v>0.28539728185811303</v>
      </c>
      <c r="BZ859" s="17">
        <v>0.31303831625739298</v>
      </c>
      <c r="CA859" s="17">
        <v>0.31570490900223103</v>
      </c>
      <c r="CB859" s="17"/>
      <c r="CC859" s="17">
        <v>0.25352279579158898</v>
      </c>
      <c r="CD859" s="17">
        <v>0.275761609772398</v>
      </c>
      <c r="CE859" s="17">
        <v>0.25546329712299198</v>
      </c>
      <c r="CF859" s="17">
        <v>0.29886841700954803</v>
      </c>
      <c r="CG859" s="17">
        <v>0.27408190738755001</v>
      </c>
      <c r="CH859" s="17">
        <v>0.31454884659059801</v>
      </c>
      <c r="CI859" s="17">
        <v>0.32345241032267802</v>
      </c>
      <c r="CJ859" s="17">
        <v>0.29406695157522</v>
      </c>
      <c r="CK859" s="17">
        <v>0.31225642447308599</v>
      </c>
      <c r="CL859" s="17">
        <v>0.33393138609249201</v>
      </c>
    </row>
    <row r="860" spans="2:90" x14ac:dyDescent="0.25">
      <c r="B860" t="s">
        <v>424</v>
      </c>
      <c r="C860" s="17">
        <v>0.25813329219002101</v>
      </c>
      <c r="D860" s="17">
        <v>0.29464343926676401</v>
      </c>
      <c r="E860" s="17">
        <v>0.224655729555366</v>
      </c>
      <c r="F860" s="17"/>
      <c r="G860" s="17">
        <v>0.24690567870741401</v>
      </c>
      <c r="H860" s="17">
        <v>0.224284673064687</v>
      </c>
      <c r="I860" s="17">
        <v>0.236337118849862</v>
      </c>
      <c r="J860" s="17">
        <v>0.28200613083406201</v>
      </c>
      <c r="K860" s="17">
        <v>0.26493717267028399</v>
      </c>
      <c r="L860" s="17">
        <v>0.28131378656424399</v>
      </c>
      <c r="M860" s="17"/>
      <c r="N860" s="17">
        <v>0.24530615987073301</v>
      </c>
      <c r="O860" s="17">
        <v>0.26678346040452799</v>
      </c>
      <c r="P860" s="17">
        <v>0.28447534556675802</v>
      </c>
      <c r="Q860" s="17">
        <v>0.24103138286714501</v>
      </c>
      <c r="R860" s="17"/>
      <c r="S860" s="17">
        <v>0.316950435601696</v>
      </c>
      <c r="T860" s="17">
        <v>0.24209390009616399</v>
      </c>
      <c r="U860" s="17">
        <v>0.24366818875971599</v>
      </c>
      <c r="V860" s="17">
        <v>0.21496860478784399</v>
      </c>
      <c r="W860" s="17">
        <v>0.21550759161677899</v>
      </c>
      <c r="X860" s="17">
        <v>0.29746596408755699</v>
      </c>
      <c r="Y860" s="17">
        <v>0.275216041552105</v>
      </c>
      <c r="Z860" s="17">
        <v>0.27132521119963499</v>
      </c>
      <c r="AA860" s="17">
        <v>0.23421473671691601</v>
      </c>
      <c r="AB860" s="17"/>
      <c r="AC860" s="17">
        <v>0.3079205640248</v>
      </c>
      <c r="AD860" s="17">
        <v>0.240619177317208</v>
      </c>
      <c r="AE860" s="17">
        <v>0.20590049825634901</v>
      </c>
      <c r="AF860" s="17"/>
      <c r="AG860" s="17">
        <v>0.28344411917307899</v>
      </c>
      <c r="AH860" s="17">
        <v>0.21902780781130199</v>
      </c>
      <c r="AI860" s="17">
        <v>0.20678858093319699</v>
      </c>
      <c r="AJ860" s="17">
        <v>0.34532784326475302</v>
      </c>
      <c r="AK860" s="17"/>
      <c r="AL860" s="17">
        <v>0.27153955026224202</v>
      </c>
      <c r="AM860" s="17">
        <v>0.27804748378815503</v>
      </c>
      <c r="AN860" s="17">
        <v>0.21750094269703199</v>
      </c>
      <c r="AO860" s="17">
        <v>0.235818608762008</v>
      </c>
      <c r="AP860" s="17">
        <v>0.256098245497067</v>
      </c>
      <c r="AQ860" s="17"/>
      <c r="AR860" s="17">
        <v>0.21539185019608001</v>
      </c>
      <c r="AS860" s="17">
        <v>0.25132115228691398</v>
      </c>
      <c r="AT860" s="17">
        <v>0.26732388427418002</v>
      </c>
      <c r="AU860" s="17">
        <v>0.26729372172129001</v>
      </c>
      <c r="AV860" s="17">
        <v>0.258766339685779</v>
      </c>
      <c r="AW860" s="17"/>
      <c r="AX860" s="17">
        <v>0.255049205864048</v>
      </c>
      <c r="AY860" s="17">
        <v>0.280755794762655</v>
      </c>
      <c r="AZ860" s="17">
        <v>0.25213160697978199</v>
      </c>
      <c r="BA860" s="17">
        <v>0.25215351872589598</v>
      </c>
      <c r="BB860" s="17">
        <v>0.233111982591792</v>
      </c>
      <c r="BC860" s="17">
        <v>0.22867591965492301</v>
      </c>
      <c r="BD860" s="17"/>
      <c r="BE860" s="17">
        <v>0.24938612508723301</v>
      </c>
      <c r="BF860" s="17">
        <v>0.250355019268936</v>
      </c>
      <c r="BG860" s="17">
        <v>0.27762446043653199</v>
      </c>
      <c r="BH860" s="17"/>
      <c r="BI860" s="17">
        <v>0.24895733600525499</v>
      </c>
      <c r="BJ860" s="17">
        <v>0.26046285913762002</v>
      </c>
      <c r="BK860" s="17"/>
      <c r="BL860" s="17">
        <v>0.28299789328022301</v>
      </c>
      <c r="BM860" s="17">
        <v>0.28391636841629803</v>
      </c>
      <c r="BN860" s="17">
        <v>0.25969703504316499</v>
      </c>
      <c r="BO860" s="17">
        <v>0.20183227212205401</v>
      </c>
      <c r="BP860" s="17">
        <v>0.209449551013556</v>
      </c>
      <c r="BQ860" s="17"/>
      <c r="BR860" s="17">
        <v>0.264049340062741</v>
      </c>
      <c r="BS860" s="17">
        <v>0.25588672904346099</v>
      </c>
      <c r="BT860" s="17">
        <v>0.20268097665635601</v>
      </c>
      <c r="BU860" s="17">
        <v>0.213383841937729</v>
      </c>
      <c r="BV860" s="17"/>
      <c r="BW860" s="17">
        <v>0.25427511048242102</v>
      </c>
      <c r="BX860" s="17">
        <v>0.25753580664268</v>
      </c>
      <c r="BY860" s="17">
        <v>0.256397712680204</v>
      </c>
      <c r="BZ860" s="17">
        <v>0.27421808270212999</v>
      </c>
      <c r="CA860" s="17">
        <v>0.25951902242421099</v>
      </c>
      <c r="CB860" s="17"/>
      <c r="CC860" s="17">
        <v>0.27557123283652901</v>
      </c>
      <c r="CD860" s="17">
        <v>0.28970618938762899</v>
      </c>
      <c r="CE860" s="17">
        <v>0.27549561511960102</v>
      </c>
      <c r="CF860" s="17">
        <v>0.26912149624238302</v>
      </c>
      <c r="CG860" s="17">
        <v>0.22496106867985399</v>
      </c>
      <c r="CH860" s="17">
        <v>0.240960770911964</v>
      </c>
      <c r="CI860" s="17">
        <v>0.29394154234185998</v>
      </c>
      <c r="CJ860" s="17">
        <v>0.25233736028411902</v>
      </c>
      <c r="CK860" s="17">
        <v>0.24848413062793601</v>
      </c>
      <c r="CL860" s="17">
        <v>0.23386665679017801</v>
      </c>
    </row>
    <row r="861" spans="2:90" x14ac:dyDescent="0.25">
      <c r="B861" t="s">
        <v>425</v>
      </c>
      <c r="C861" s="17">
        <v>0.248299383652339</v>
      </c>
      <c r="D861" s="17">
        <v>0.25264773035004101</v>
      </c>
      <c r="E861" s="17">
        <v>0.244478932764739</v>
      </c>
      <c r="F861" s="17"/>
      <c r="G861" s="17">
        <v>0.30217221189202798</v>
      </c>
      <c r="H861" s="17">
        <v>0.244050487422422</v>
      </c>
      <c r="I861" s="17">
        <v>0.23589480464620999</v>
      </c>
      <c r="J861" s="17">
        <v>0.22601595935941099</v>
      </c>
      <c r="K861" s="17">
        <v>0.22607555010871999</v>
      </c>
      <c r="L861" s="17">
        <v>0.26692425184457802</v>
      </c>
      <c r="M861" s="17"/>
      <c r="N861" s="17">
        <v>0.27836058082804799</v>
      </c>
      <c r="O861" s="17">
        <v>0.27145297326479501</v>
      </c>
      <c r="P861" s="17">
        <v>0.242304648771416</v>
      </c>
      <c r="Q861" s="17">
        <v>0.19677784804745899</v>
      </c>
      <c r="R861" s="17"/>
      <c r="S861" s="17">
        <v>0.18321088928784299</v>
      </c>
      <c r="T861" s="17">
        <v>0.25920967375211501</v>
      </c>
      <c r="U861" s="17">
        <v>0.29618979835749198</v>
      </c>
      <c r="V861" s="17">
        <v>0.25892595593010198</v>
      </c>
      <c r="W861" s="17">
        <v>0.25192539320303398</v>
      </c>
      <c r="X861" s="17">
        <v>0.242484623291709</v>
      </c>
      <c r="Y861" s="17">
        <v>0.29754180620831699</v>
      </c>
      <c r="Z861" s="17">
        <v>0.27490470356452201</v>
      </c>
      <c r="AA861" s="17">
        <v>0.22188721244374099</v>
      </c>
      <c r="AB861" s="17"/>
      <c r="AC861" s="17">
        <v>0.22826610375060499</v>
      </c>
      <c r="AD861" s="17">
        <v>0.26626529684842798</v>
      </c>
      <c r="AE861" s="17">
        <v>0.216952679204136</v>
      </c>
      <c r="AF861" s="17"/>
      <c r="AG861" s="17">
        <v>0.248679087257379</v>
      </c>
      <c r="AH861" s="17">
        <v>0.28988510881380603</v>
      </c>
      <c r="AI861" s="17">
        <v>0.31176898837261902</v>
      </c>
      <c r="AJ861" s="17">
        <v>0.209413185883498</v>
      </c>
      <c r="AK861" s="17"/>
      <c r="AL861" s="17">
        <v>0.20633629758866801</v>
      </c>
      <c r="AM861" s="17">
        <v>0.248393889528502</v>
      </c>
      <c r="AN861" s="17">
        <v>0.26570425723102398</v>
      </c>
      <c r="AO861" s="17">
        <v>0.31596499029543901</v>
      </c>
      <c r="AP861" s="17">
        <v>0.41527864409700299</v>
      </c>
      <c r="AQ861" s="17"/>
      <c r="AR861" s="17">
        <v>0.217235312937997</v>
      </c>
      <c r="AS861" s="17">
        <v>0.24203494894618099</v>
      </c>
      <c r="AT861" s="17">
        <v>0.24703243568327199</v>
      </c>
      <c r="AU861" s="17">
        <v>0.25946395769762198</v>
      </c>
      <c r="AV861" s="17">
        <v>0.29769148679994001</v>
      </c>
      <c r="AW861" s="17"/>
      <c r="AX861" s="17">
        <v>0.22939277729937299</v>
      </c>
      <c r="AY861" s="17">
        <v>0.20706812327750301</v>
      </c>
      <c r="AZ861" s="17">
        <v>0.19565968113131799</v>
      </c>
      <c r="BA861" s="17">
        <v>0.239208422515787</v>
      </c>
      <c r="BB861" s="17">
        <v>0.40625774961980998</v>
      </c>
      <c r="BC861" s="17">
        <v>0.38445049895271199</v>
      </c>
      <c r="BD861" s="17"/>
      <c r="BE861" s="17">
        <v>0.26619608334558997</v>
      </c>
      <c r="BF861" s="17">
        <v>0.22968255235480101</v>
      </c>
      <c r="BG861" s="17">
        <v>0.243422155977365</v>
      </c>
      <c r="BH861" s="17"/>
      <c r="BI861" s="17">
        <v>0.220604819195174</v>
      </c>
      <c r="BJ861" s="17">
        <v>0.25533040480026797</v>
      </c>
      <c r="BK861" s="17"/>
      <c r="BL861" s="17">
        <v>0.25949137856034998</v>
      </c>
      <c r="BM861" s="17">
        <v>0.22218848340684</v>
      </c>
      <c r="BN861" s="17">
        <v>0.22919431372617199</v>
      </c>
      <c r="BO861" s="17">
        <v>0.28955370105719702</v>
      </c>
      <c r="BP861" s="17">
        <v>0.236478685928078</v>
      </c>
      <c r="BQ861" s="17"/>
      <c r="BR861" s="17">
        <v>0.243305589455348</v>
      </c>
      <c r="BS861" s="17">
        <v>0.27293700240766999</v>
      </c>
      <c r="BT861" s="17">
        <v>0.282058415354555</v>
      </c>
      <c r="BU861" s="17">
        <v>0.26110739435218</v>
      </c>
      <c r="BV861" s="17"/>
      <c r="BW861" s="17">
        <v>0.22613404626154701</v>
      </c>
      <c r="BX861" s="17">
        <v>0.242026595736408</v>
      </c>
      <c r="BY861" s="17">
        <v>0.26878507194450901</v>
      </c>
      <c r="BZ861" s="17">
        <v>0.28204939328092299</v>
      </c>
      <c r="CA861" s="17">
        <v>0.22296373905945499</v>
      </c>
      <c r="CB861" s="17"/>
      <c r="CC861" s="17">
        <v>0.19709297411117499</v>
      </c>
      <c r="CD861" s="17">
        <v>0.21752756291596401</v>
      </c>
      <c r="CE861" s="17">
        <v>0.213937501912112</v>
      </c>
      <c r="CF861" s="17">
        <v>0.26448342973667199</v>
      </c>
      <c r="CG861" s="17">
        <v>0.262357865087678</v>
      </c>
      <c r="CH861" s="17">
        <v>0.25082644770094098</v>
      </c>
      <c r="CI861" s="17">
        <v>0.268731658063256</v>
      </c>
      <c r="CJ861" s="17">
        <v>0.28748681340910498</v>
      </c>
      <c r="CK861" s="17">
        <v>0.25297510663683098</v>
      </c>
      <c r="CL861" s="17">
        <v>0.27684151706621302</v>
      </c>
    </row>
    <row r="862" spans="2:90" x14ac:dyDescent="0.25">
      <c r="B862" t="s">
        <v>426</v>
      </c>
      <c r="C862" s="17">
        <v>0.22620700347231201</v>
      </c>
      <c r="D862" s="17">
        <v>0.19984077747328099</v>
      </c>
      <c r="E862" s="17">
        <v>0.24958036058918701</v>
      </c>
      <c r="F862" s="17"/>
      <c r="G862" s="17">
        <v>0.238495449400944</v>
      </c>
      <c r="H862" s="17">
        <v>0.33190472327468601</v>
      </c>
      <c r="I862" s="17">
        <v>0.260333422478773</v>
      </c>
      <c r="J862" s="17">
        <v>0.24548302963129101</v>
      </c>
      <c r="K862" s="17">
        <v>0.18459731271403301</v>
      </c>
      <c r="L862" s="17">
        <v>0.134514650807604</v>
      </c>
      <c r="M862" s="17"/>
      <c r="N862" s="17">
        <v>0.206733776455162</v>
      </c>
      <c r="O862" s="17">
        <v>0.24251927373805099</v>
      </c>
      <c r="P862" s="17">
        <v>0.227048837568321</v>
      </c>
      <c r="Q862" s="17">
        <v>0.22884983955601301</v>
      </c>
      <c r="R862" s="17"/>
      <c r="S862" s="17">
        <v>0.22852167050078101</v>
      </c>
      <c r="T862" s="17">
        <v>0.206353408082037</v>
      </c>
      <c r="U862" s="17">
        <v>0.21895546260249599</v>
      </c>
      <c r="V862" s="17">
        <v>0.22401908083361499</v>
      </c>
      <c r="W862" s="17">
        <v>0.25522056559519701</v>
      </c>
      <c r="X862" s="17">
        <v>0.25652028265551402</v>
      </c>
      <c r="Y862" s="17">
        <v>0.20546289358063299</v>
      </c>
      <c r="Z862" s="17">
        <v>0.20860421511652799</v>
      </c>
      <c r="AA862" s="17">
        <v>0.23426827255302601</v>
      </c>
      <c r="AB862" s="17"/>
      <c r="AC862" s="17">
        <v>0.178065929647406</v>
      </c>
      <c r="AD862" s="17">
        <v>0.26515937300728099</v>
      </c>
      <c r="AE862" s="17">
        <v>0.209106053615218</v>
      </c>
      <c r="AF862" s="17"/>
      <c r="AG862" s="17">
        <v>0.14786478712186099</v>
      </c>
      <c r="AH862" s="17">
        <v>0.27498779117196098</v>
      </c>
      <c r="AI862" s="17">
        <v>0.24833028067798901</v>
      </c>
      <c r="AJ862" s="17">
        <v>0.20427409533715199</v>
      </c>
      <c r="AK862" s="17"/>
      <c r="AL862" s="17">
        <v>0.21904554713144</v>
      </c>
      <c r="AM862" s="17">
        <v>0.23115596802437199</v>
      </c>
      <c r="AN862" s="17">
        <v>0.233504474994946</v>
      </c>
      <c r="AO862" s="17">
        <v>0.22404041870229599</v>
      </c>
      <c r="AP862" s="17">
        <v>0.22044792297162</v>
      </c>
      <c r="AQ862" s="17"/>
      <c r="AR862" s="17">
        <v>0.24228564659764201</v>
      </c>
      <c r="AS862" s="17">
        <v>0.22820360450556501</v>
      </c>
      <c r="AT862" s="17">
        <v>0.23186869154253001</v>
      </c>
      <c r="AU862" s="17">
        <v>0.21083706675530001</v>
      </c>
      <c r="AV862" s="17">
        <v>0.23933754915887001</v>
      </c>
      <c r="AW862" s="17"/>
      <c r="AX862" s="17">
        <v>0.26073896164452498</v>
      </c>
      <c r="AY862" s="17">
        <v>0.21815088786220299</v>
      </c>
      <c r="AZ862" s="17">
        <v>0.23621371088704901</v>
      </c>
      <c r="BA862" s="17">
        <v>0.22579361866797401</v>
      </c>
      <c r="BB862" s="17">
        <v>0.17343298902852999</v>
      </c>
      <c r="BC862" s="17">
        <v>0.214196101710421</v>
      </c>
      <c r="BD862" s="17"/>
      <c r="BE862" s="17">
        <v>0.229909130934143</v>
      </c>
      <c r="BF862" s="17">
        <v>0.273195370764519</v>
      </c>
      <c r="BG862" s="17">
        <v>0.17936251139218101</v>
      </c>
      <c r="BH862" s="17"/>
      <c r="BI862" s="17">
        <v>0.346439947057127</v>
      </c>
      <c r="BJ862" s="17">
        <v>0.19568258882300299</v>
      </c>
      <c r="BK862" s="17"/>
      <c r="BL862" s="17">
        <v>0.180258856782777</v>
      </c>
      <c r="BM862" s="17">
        <v>0.21482866229717601</v>
      </c>
      <c r="BN862" s="17">
        <v>0.24501360090390301</v>
      </c>
      <c r="BO862" s="17">
        <v>0.27997410044082499</v>
      </c>
      <c r="BP862" s="17">
        <v>0.30009822645104001</v>
      </c>
      <c r="BQ862" s="17"/>
      <c r="BR862" s="17">
        <v>0.22951065878203</v>
      </c>
      <c r="BS862" s="17">
        <v>0.15933380109472101</v>
      </c>
      <c r="BT862" s="17">
        <v>0.21539170643019001</v>
      </c>
      <c r="BU862" s="17">
        <v>0.299217799532082</v>
      </c>
      <c r="BV862" s="17"/>
      <c r="BW862" s="17">
        <v>0.21423459319181301</v>
      </c>
      <c r="BX862" s="17">
        <v>0.22090254436443299</v>
      </c>
      <c r="BY862" s="17">
        <v>0.21195259411640999</v>
      </c>
      <c r="BZ862" s="17">
        <v>0.23924243240385001</v>
      </c>
      <c r="CA862" s="17">
        <v>0.24151614450671599</v>
      </c>
      <c r="CB862" s="17"/>
      <c r="CC862" s="17">
        <v>0.27910162719445802</v>
      </c>
      <c r="CD862" s="17">
        <v>0.20243012444721101</v>
      </c>
      <c r="CE862" s="17">
        <v>0.25193285995685399</v>
      </c>
      <c r="CF862" s="17">
        <v>0.22851778247060001</v>
      </c>
      <c r="CG862" s="17">
        <v>0.23547037056961001</v>
      </c>
      <c r="CH862" s="17">
        <v>0.21929943614925099</v>
      </c>
      <c r="CI862" s="17">
        <v>0.18988490134425301</v>
      </c>
      <c r="CJ862" s="17">
        <v>0.23131234438595</v>
      </c>
      <c r="CK862" s="17">
        <v>0.19358419719130901</v>
      </c>
      <c r="CL862" s="17">
        <v>0.216714785889809</v>
      </c>
    </row>
    <row r="863" spans="2:90" x14ac:dyDescent="0.25">
      <c r="B863" t="s">
        <v>427</v>
      </c>
      <c r="C863" s="17">
        <v>0.169520844123704</v>
      </c>
      <c r="D863" s="17">
        <v>0.17454801437237699</v>
      </c>
      <c r="E863" s="17">
        <v>0.16471243046979001</v>
      </c>
      <c r="F863" s="17"/>
      <c r="G863" s="17">
        <v>0.179074565200282</v>
      </c>
      <c r="H863" s="17">
        <v>0.226657646691585</v>
      </c>
      <c r="I863" s="17">
        <v>0.185698169429625</v>
      </c>
      <c r="J863" s="17">
        <v>0.17564630602578299</v>
      </c>
      <c r="K863" s="17">
        <v>0.16022704696260401</v>
      </c>
      <c r="L863" s="17">
        <v>0.11433733798125099</v>
      </c>
      <c r="M863" s="17"/>
      <c r="N863" s="17">
        <v>0.14878197301955301</v>
      </c>
      <c r="O863" s="17">
        <v>0.15337040950361799</v>
      </c>
      <c r="P863" s="17">
        <v>0.17438568929596401</v>
      </c>
      <c r="Q863" s="17">
        <v>0.204735346926259</v>
      </c>
      <c r="R863" s="17"/>
      <c r="S863" s="17">
        <v>0.26697487292755401</v>
      </c>
      <c r="T863" s="17">
        <v>0.16314348377629501</v>
      </c>
      <c r="U863" s="17">
        <v>0.16297487286689399</v>
      </c>
      <c r="V863" s="17">
        <v>0.117731346982365</v>
      </c>
      <c r="W863" s="17">
        <v>0.138063962808846</v>
      </c>
      <c r="X863" s="17">
        <v>0.15788613899748299</v>
      </c>
      <c r="Y863" s="17">
        <v>0.118898833407069</v>
      </c>
      <c r="Z863" s="17">
        <v>0.172694579264907</v>
      </c>
      <c r="AA863" s="17">
        <v>0.17637642836240999</v>
      </c>
      <c r="AB863" s="17"/>
      <c r="AC863" s="17">
        <v>0.14938327390103701</v>
      </c>
      <c r="AD863" s="17">
        <v>0.179598004186973</v>
      </c>
      <c r="AE863" s="17">
        <v>0.19602536897457201</v>
      </c>
      <c r="AF863" s="17"/>
      <c r="AG863" s="17">
        <v>0.13237156255119401</v>
      </c>
      <c r="AH863" s="17">
        <v>0.23892553184051399</v>
      </c>
      <c r="AI863" s="17">
        <v>0.12980433504719199</v>
      </c>
      <c r="AJ863" s="17">
        <v>0.14426096763006299</v>
      </c>
      <c r="AK863" s="17"/>
      <c r="AL863" s="17">
        <v>0.16910586065470601</v>
      </c>
      <c r="AM863" s="17">
        <v>0.15382620973053199</v>
      </c>
      <c r="AN863" s="17">
        <v>0.172465600511783</v>
      </c>
      <c r="AO863" s="17">
        <v>0.18729759121706199</v>
      </c>
      <c r="AP863" s="17">
        <v>0.19728613296816</v>
      </c>
      <c r="AQ863" s="17"/>
      <c r="AR863" s="17">
        <v>0.186013030190713</v>
      </c>
      <c r="AS863" s="17">
        <v>0.19324322025475599</v>
      </c>
      <c r="AT863" s="17">
        <v>0.15701767407317899</v>
      </c>
      <c r="AU863" s="17">
        <v>0.16430634207167299</v>
      </c>
      <c r="AV863" s="17">
        <v>0.16623542109490999</v>
      </c>
      <c r="AW863" s="17"/>
      <c r="AX863" s="17">
        <v>0.25847666551604498</v>
      </c>
      <c r="AY863" s="17">
        <v>0.15098057761092401</v>
      </c>
      <c r="AZ863" s="17">
        <v>0.16665329685088201</v>
      </c>
      <c r="BA863" s="17">
        <v>0.14653283064719899</v>
      </c>
      <c r="BB863" s="17">
        <v>0.101794447994356</v>
      </c>
      <c r="BC863" s="17">
        <v>0.116353185274175</v>
      </c>
      <c r="BD863" s="17"/>
      <c r="BE863" s="17">
        <v>0.14075578124288801</v>
      </c>
      <c r="BF863" s="17">
        <v>0.23219174493881201</v>
      </c>
      <c r="BG863" s="17">
        <v>0.14806122458212501</v>
      </c>
      <c r="BH863" s="17"/>
      <c r="BI863" s="17">
        <v>0.18417751996061299</v>
      </c>
      <c r="BJ863" s="17">
        <v>0.165799846888776</v>
      </c>
      <c r="BK863" s="17"/>
      <c r="BL863" s="17">
        <v>0.109211765978817</v>
      </c>
      <c r="BM863" s="17">
        <v>0.123021095327125</v>
      </c>
      <c r="BN863" s="17">
        <v>0.31654962194304997</v>
      </c>
      <c r="BO863" s="17">
        <v>0.27536418485283098</v>
      </c>
      <c r="BP863" s="17">
        <v>0.249972543675754</v>
      </c>
      <c r="BQ863" s="17"/>
      <c r="BR863" s="17">
        <v>0.15149146679498801</v>
      </c>
      <c r="BS863" s="17">
        <v>0.20501888945781499</v>
      </c>
      <c r="BT863" s="17">
        <v>0.36036244728566902</v>
      </c>
      <c r="BU863" s="17">
        <v>0.238783051876061</v>
      </c>
      <c r="BV863" s="17"/>
      <c r="BW863" s="17">
        <v>0.13556598975078599</v>
      </c>
      <c r="BX863" s="17">
        <v>0.15165715208915501</v>
      </c>
      <c r="BY863" s="17">
        <v>0.18649942675901901</v>
      </c>
      <c r="BZ863" s="17">
        <v>0.17448804092416401</v>
      </c>
      <c r="CA863" s="17">
        <v>0.198799747290133</v>
      </c>
      <c r="CB863" s="17"/>
      <c r="CC863" s="17">
        <v>0.227344976443066</v>
      </c>
      <c r="CD863" s="17">
        <v>0.220715278118576</v>
      </c>
      <c r="CE863" s="17">
        <v>0.26197536681608402</v>
      </c>
      <c r="CF863" s="17">
        <v>0.17585602802006101</v>
      </c>
      <c r="CG863" s="17">
        <v>0.155990767025736</v>
      </c>
      <c r="CH863" s="17">
        <v>0.16646964320216001</v>
      </c>
      <c r="CI863" s="17">
        <v>0.13618733787711099</v>
      </c>
      <c r="CJ863" s="17">
        <v>0.13228588135964001</v>
      </c>
      <c r="CK863" s="17">
        <v>9.5842541402370196E-2</v>
      </c>
      <c r="CL863" s="17">
        <v>9.7668170700649995E-2</v>
      </c>
    </row>
    <row r="864" spans="2:90" x14ac:dyDescent="0.25">
      <c r="B864" t="s">
        <v>428</v>
      </c>
      <c r="C864" s="17">
        <v>0.145140371710265</v>
      </c>
      <c r="D864" s="17">
        <v>0.15109500637625201</v>
      </c>
      <c r="E864" s="17">
        <v>0.13958895579201799</v>
      </c>
      <c r="F864" s="17"/>
      <c r="G864" s="17">
        <v>0.14029402395071999</v>
      </c>
      <c r="H864" s="17">
        <v>0.16871311852395801</v>
      </c>
      <c r="I864" s="17">
        <v>0.182868530320002</v>
      </c>
      <c r="J864" s="17">
        <v>0.175451570119425</v>
      </c>
      <c r="K864" s="17">
        <v>0.12073020708286999</v>
      </c>
      <c r="L864" s="17">
        <v>9.8788920671461403E-2</v>
      </c>
      <c r="M864" s="17"/>
      <c r="N864" s="17">
        <v>0.14194373536972299</v>
      </c>
      <c r="O864" s="17">
        <v>0.153205038273481</v>
      </c>
      <c r="P864" s="17">
        <v>0.15729243644499299</v>
      </c>
      <c r="Q864" s="17">
        <v>0.13167215612809899</v>
      </c>
      <c r="R864" s="17"/>
      <c r="S864" s="17">
        <v>0.16756140957476001</v>
      </c>
      <c r="T864" s="17">
        <v>0.132667500132088</v>
      </c>
      <c r="U864" s="17">
        <v>0.12135012150729101</v>
      </c>
      <c r="V864" s="17">
        <v>0.10454100446924899</v>
      </c>
      <c r="W864" s="17">
        <v>0.116757170343947</v>
      </c>
      <c r="X864" s="17">
        <v>0.18937045868991201</v>
      </c>
      <c r="Y864" s="17">
        <v>0.15881641701928401</v>
      </c>
      <c r="Z864" s="17">
        <v>0.135188879628305</v>
      </c>
      <c r="AA864" s="17">
        <v>0.163375508301529</v>
      </c>
      <c r="AB864" s="17"/>
      <c r="AC864" s="17">
        <v>0.14451345733746401</v>
      </c>
      <c r="AD864" s="17">
        <v>0.13859473560750099</v>
      </c>
      <c r="AE864" s="17">
        <v>0.16669638508573001</v>
      </c>
      <c r="AF864" s="17"/>
      <c r="AG864" s="17">
        <v>0.15234580977587001</v>
      </c>
      <c r="AH864" s="17">
        <v>0.15167840705601501</v>
      </c>
      <c r="AI864" s="17">
        <v>0.12730602793679899</v>
      </c>
      <c r="AJ864" s="17">
        <v>0.14055807090175601</v>
      </c>
      <c r="AK864" s="17"/>
      <c r="AL864" s="17">
        <v>0.116946940028609</v>
      </c>
      <c r="AM864" s="17">
        <v>0.152069386538287</v>
      </c>
      <c r="AN864" s="17">
        <v>0.17632264639870299</v>
      </c>
      <c r="AO864" s="17">
        <v>0.17106857191528799</v>
      </c>
      <c r="AP864" s="17">
        <v>0.116728894741674</v>
      </c>
      <c r="AQ864" s="17"/>
      <c r="AR864" s="17">
        <v>0.11989013233054301</v>
      </c>
      <c r="AS864" s="17">
        <v>0.15407203647408901</v>
      </c>
      <c r="AT864" s="17">
        <v>0.156984605581794</v>
      </c>
      <c r="AU864" s="17">
        <v>0.13791198421235901</v>
      </c>
      <c r="AV864" s="17">
        <v>0.13293452173164799</v>
      </c>
      <c r="AW864" s="17"/>
      <c r="AX864" s="17">
        <v>0.18638169071664801</v>
      </c>
      <c r="AY864" s="17">
        <v>0.147860715906004</v>
      </c>
      <c r="AZ864" s="17">
        <v>0.155681484447142</v>
      </c>
      <c r="BA864" s="17">
        <v>0.121395241552109</v>
      </c>
      <c r="BB864" s="17">
        <v>9.3859162687231795E-2</v>
      </c>
      <c r="BC864" s="17">
        <v>0.114891014095097</v>
      </c>
      <c r="BD864" s="17"/>
      <c r="BE864" s="17">
        <v>0.15674943904813399</v>
      </c>
      <c r="BF864" s="17">
        <v>0.177916034341176</v>
      </c>
      <c r="BG864" s="17">
        <v>0.100334451921799</v>
      </c>
      <c r="BH864" s="17"/>
      <c r="BI864" s="17">
        <v>0.13389537290093301</v>
      </c>
      <c r="BJ864" s="17">
        <v>0.147995221605418</v>
      </c>
      <c r="BK864" s="17"/>
      <c r="BL864" s="17">
        <v>0.11559400339552001</v>
      </c>
      <c r="BM864" s="17">
        <v>0.17853898709403701</v>
      </c>
      <c r="BN864" s="17">
        <v>0.125702240786248</v>
      </c>
      <c r="BO864" s="17">
        <v>0.166632229703532</v>
      </c>
      <c r="BP864" s="17">
        <v>0.17322027030147299</v>
      </c>
      <c r="BQ864" s="17"/>
      <c r="BR864" s="17">
        <v>0.138334913281351</v>
      </c>
      <c r="BS864" s="17">
        <v>0.18500780533718</v>
      </c>
      <c r="BT864" s="17">
        <v>0.17176805542831999</v>
      </c>
      <c r="BU864" s="17">
        <v>0.19661308168095101</v>
      </c>
      <c r="BV864" s="17"/>
      <c r="BW864" s="17">
        <v>0.145830040638047</v>
      </c>
      <c r="BX864" s="17">
        <v>0.12804960606810201</v>
      </c>
      <c r="BY864" s="17">
        <v>0.121810430870064</v>
      </c>
      <c r="BZ864" s="17">
        <v>0.15515520693016099</v>
      </c>
      <c r="CA864" s="17">
        <v>0.17106136289020199</v>
      </c>
      <c r="CB864" s="17"/>
      <c r="CC864" s="17">
        <v>0.180170771759845</v>
      </c>
      <c r="CD864" s="17">
        <v>0.186009596758336</v>
      </c>
      <c r="CE864" s="17">
        <v>0.168150535972617</v>
      </c>
      <c r="CF864" s="17">
        <v>0.156799538840523</v>
      </c>
      <c r="CG864" s="17">
        <v>0.13930422199503101</v>
      </c>
      <c r="CH864" s="17">
        <v>0.13512438160071699</v>
      </c>
      <c r="CI864" s="17">
        <v>0.12345321889776099</v>
      </c>
      <c r="CJ864" s="17">
        <v>0.112779526437742</v>
      </c>
      <c r="CK864" s="17">
        <v>0.14082644884618101</v>
      </c>
      <c r="CL864" s="17">
        <v>8.6030255272982706E-2</v>
      </c>
    </row>
    <row r="865" spans="2:90" x14ac:dyDescent="0.25">
      <c r="B865" t="s">
        <v>429</v>
      </c>
      <c r="C865" s="17">
        <v>0.132868418093498</v>
      </c>
      <c r="D865" s="17">
        <v>0.14890573080108099</v>
      </c>
      <c r="E865" s="17">
        <v>0.11780921688868699</v>
      </c>
      <c r="F865" s="17"/>
      <c r="G865" s="17">
        <v>0.189291704835296</v>
      </c>
      <c r="H865" s="17">
        <v>0.18209328812050399</v>
      </c>
      <c r="I865" s="17">
        <v>0.18261590280069001</v>
      </c>
      <c r="J865" s="17">
        <v>0.125798307323957</v>
      </c>
      <c r="K865" s="17">
        <v>9.7456542254683295E-2</v>
      </c>
      <c r="L865" s="17">
        <v>6.6208063456260402E-2</v>
      </c>
      <c r="M865" s="17"/>
      <c r="N865" s="17">
        <v>0.131891074816023</v>
      </c>
      <c r="O865" s="17">
        <v>0.15904259316274399</v>
      </c>
      <c r="P865" s="17">
        <v>0.121279103227059</v>
      </c>
      <c r="Q865" s="17">
        <v>0.114998959184293</v>
      </c>
      <c r="R865" s="17"/>
      <c r="S865" s="17">
        <v>0.14903242881312101</v>
      </c>
      <c r="T865" s="17">
        <v>0.12192382752396801</v>
      </c>
      <c r="U865" s="17">
        <v>7.8193721000363994E-2</v>
      </c>
      <c r="V865" s="17">
        <v>9.6338060232630904E-2</v>
      </c>
      <c r="W865" s="17">
        <v>0.13904386205515501</v>
      </c>
      <c r="X865" s="17">
        <v>0.15674952140068901</v>
      </c>
      <c r="Y865" s="17">
        <v>0.15560958400936101</v>
      </c>
      <c r="Z865" s="17">
        <v>0.166043223537992</v>
      </c>
      <c r="AA865" s="17">
        <v>0.148155059144671</v>
      </c>
      <c r="AB865" s="17"/>
      <c r="AC865" s="17">
        <v>0.10240849960165101</v>
      </c>
      <c r="AD865" s="17">
        <v>0.13912052302490199</v>
      </c>
      <c r="AE865" s="17">
        <v>0.167600332411936</v>
      </c>
      <c r="AF865" s="17"/>
      <c r="AG865" s="17">
        <v>0.112373961196249</v>
      </c>
      <c r="AH865" s="17">
        <v>0.16664629908206699</v>
      </c>
      <c r="AI865" s="17">
        <v>0.12644969183834801</v>
      </c>
      <c r="AJ865" s="17">
        <v>9.5302385583289004E-2</v>
      </c>
      <c r="AK865" s="17"/>
      <c r="AL865" s="17">
        <v>0.100158972522122</v>
      </c>
      <c r="AM865" s="17">
        <v>0.14756366781814201</v>
      </c>
      <c r="AN865" s="17">
        <v>0.15159230103362101</v>
      </c>
      <c r="AO865" s="17">
        <v>0.14842215111051399</v>
      </c>
      <c r="AP865" s="17">
        <v>0.223768354387409</v>
      </c>
      <c r="AQ865" s="17"/>
      <c r="AR865" s="17">
        <v>0.109079860188164</v>
      </c>
      <c r="AS865" s="17">
        <v>0.15020572899238699</v>
      </c>
      <c r="AT865" s="17">
        <v>0.109331950020831</v>
      </c>
      <c r="AU865" s="17">
        <v>0.15175403893534001</v>
      </c>
      <c r="AV865" s="17">
        <v>0.16838923278729601</v>
      </c>
      <c r="AW865" s="17"/>
      <c r="AX865" s="17">
        <v>0.17199621246609201</v>
      </c>
      <c r="AY865" s="17">
        <v>0.14617484602289499</v>
      </c>
      <c r="AZ865" s="17">
        <v>0.13888340357091</v>
      </c>
      <c r="BA865" s="17">
        <v>0.10104251556202599</v>
      </c>
      <c r="BB865" s="17">
        <v>7.2882152959419494E-2</v>
      </c>
      <c r="BC865" s="17">
        <v>0.10674496100912501</v>
      </c>
      <c r="BD865" s="17"/>
      <c r="BE865" s="17">
        <v>0.15655201242088601</v>
      </c>
      <c r="BF865" s="17">
        <v>0.171203112331936</v>
      </c>
      <c r="BG865" s="17">
        <v>6.9426642013552795E-2</v>
      </c>
      <c r="BH865" s="17"/>
      <c r="BI865" s="17">
        <v>0.100730789422281</v>
      </c>
      <c r="BJ865" s="17">
        <v>0.14102743237159199</v>
      </c>
      <c r="BK865" s="17"/>
      <c r="BL865" s="17">
        <v>9.5672600991909995E-2</v>
      </c>
      <c r="BM865" s="17">
        <v>0.15421216168510299</v>
      </c>
      <c r="BN865" s="17">
        <v>0.152791276373657</v>
      </c>
      <c r="BO865" s="17">
        <v>0.17655288539598099</v>
      </c>
      <c r="BP865" s="17">
        <v>0.15988604010663601</v>
      </c>
      <c r="BQ865" s="17"/>
      <c r="BR865" s="17">
        <v>0.12291281991976701</v>
      </c>
      <c r="BS865" s="17">
        <v>0.154462232299477</v>
      </c>
      <c r="BT865" s="17">
        <v>0.19105598147208</v>
      </c>
      <c r="BU865" s="17">
        <v>0.22627186169789201</v>
      </c>
      <c r="BV865" s="17"/>
      <c r="BW865" s="17">
        <v>0.11366839865607101</v>
      </c>
      <c r="BX865" s="17">
        <v>0.11636422262749101</v>
      </c>
      <c r="BY865" s="17">
        <v>0.14373504413205099</v>
      </c>
      <c r="BZ865" s="17">
        <v>0.12510036350825299</v>
      </c>
      <c r="CA865" s="17">
        <v>0.16309184914632999</v>
      </c>
      <c r="CB865" s="17"/>
      <c r="CC865" s="17">
        <v>0.17295706677397901</v>
      </c>
      <c r="CD865" s="17">
        <v>0.16576300441917499</v>
      </c>
      <c r="CE865" s="17">
        <v>0.14837075311613601</v>
      </c>
      <c r="CF865" s="17">
        <v>0.156624096680929</v>
      </c>
      <c r="CG865" s="17">
        <v>0.14639546032997799</v>
      </c>
      <c r="CH865" s="17">
        <v>0.11831337405482199</v>
      </c>
      <c r="CI865" s="17">
        <v>0.113125945926574</v>
      </c>
      <c r="CJ865" s="17">
        <v>9.0404733173787305E-2</v>
      </c>
      <c r="CK865" s="17">
        <v>0.11780014311603999</v>
      </c>
      <c r="CL865" s="17">
        <v>6.7842703712226698E-2</v>
      </c>
    </row>
    <row r="866" spans="2:90" x14ac:dyDescent="0.25">
      <c r="B866" t="s">
        <v>430</v>
      </c>
      <c r="C866" s="17">
        <v>8.8901892348826395E-2</v>
      </c>
      <c r="D866" s="17">
        <v>9.30747750936015E-2</v>
      </c>
      <c r="E866" s="17">
        <v>8.53797599186044E-2</v>
      </c>
      <c r="F866" s="17"/>
      <c r="G866" s="17">
        <v>0.14100459262506601</v>
      </c>
      <c r="H866" s="17">
        <v>0.186090679725296</v>
      </c>
      <c r="I866" s="17">
        <v>0.113902541160276</v>
      </c>
      <c r="J866" s="17">
        <v>4.7344707386190003E-2</v>
      </c>
      <c r="K866" s="17">
        <v>3.5053126139549799E-2</v>
      </c>
      <c r="L866" s="17">
        <v>4.3687237229941903E-2</v>
      </c>
      <c r="M866" s="17"/>
      <c r="N866" s="17">
        <v>0.10762784437386599</v>
      </c>
      <c r="O866" s="17">
        <v>8.6522527379882003E-2</v>
      </c>
      <c r="P866" s="17">
        <v>7.8906416493463499E-2</v>
      </c>
      <c r="Q866" s="17">
        <v>8.1264803240724104E-2</v>
      </c>
      <c r="R866" s="17"/>
      <c r="S866" s="17">
        <v>0.137378429509355</v>
      </c>
      <c r="T866" s="17">
        <v>6.5684501861733802E-2</v>
      </c>
      <c r="U866" s="17">
        <v>8.0439295211513107E-2</v>
      </c>
      <c r="V866" s="17">
        <v>7.8909331966826493E-2</v>
      </c>
      <c r="W866" s="17">
        <v>0.104795864667919</v>
      </c>
      <c r="X866" s="17">
        <v>8.4077982078644004E-2</v>
      </c>
      <c r="Y866" s="17">
        <v>6.2190633418985203E-2</v>
      </c>
      <c r="Z866" s="17">
        <v>0.10173508010235301</v>
      </c>
      <c r="AA866" s="17">
        <v>8.3438886547503699E-2</v>
      </c>
      <c r="AB866" s="17"/>
      <c r="AC866" s="17">
        <v>5.21280537730913E-2</v>
      </c>
      <c r="AD866" s="17">
        <v>0.10287159022461199</v>
      </c>
      <c r="AE866" s="17">
        <v>0.128124467724298</v>
      </c>
      <c r="AF866" s="17"/>
      <c r="AG866" s="17">
        <v>8.7839519913764805E-2</v>
      </c>
      <c r="AH866" s="17">
        <v>0.129065316824274</v>
      </c>
      <c r="AI866" s="17">
        <v>0.10746438293124699</v>
      </c>
      <c r="AJ866" s="17">
        <v>6.3986123365235903E-2</v>
      </c>
      <c r="AK866" s="17"/>
      <c r="AL866" s="17">
        <v>5.4915588496620399E-2</v>
      </c>
      <c r="AM866" s="17">
        <v>7.6920297346312394E-2</v>
      </c>
      <c r="AN866" s="17">
        <v>0.105031204625315</v>
      </c>
      <c r="AO866" s="17">
        <v>0.17469038503684101</v>
      </c>
      <c r="AP866" s="17">
        <v>0.175674419659998</v>
      </c>
      <c r="AQ866" s="17"/>
      <c r="AR866" s="17">
        <v>6.0433609517794501E-2</v>
      </c>
      <c r="AS866" s="17">
        <v>8.1309472642391398E-2</v>
      </c>
      <c r="AT866" s="17">
        <v>8.3201265401983901E-2</v>
      </c>
      <c r="AU866" s="17">
        <v>0.10084481067763</v>
      </c>
      <c r="AV866" s="17">
        <v>0.16152746152601599</v>
      </c>
      <c r="AW866" s="17"/>
      <c r="AX866" s="17">
        <v>0.15702245709131499</v>
      </c>
      <c r="AY866" s="17">
        <v>7.2147196407039205E-2</v>
      </c>
      <c r="AZ866" s="17">
        <v>8.8108250384874701E-2</v>
      </c>
      <c r="BA866" s="17">
        <v>5.49323161711575E-2</v>
      </c>
      <c r="BB866" s="17">
        <v>5.1272244797315902E-2</v>
      </c>
      <c r="BC866" s="17">
        <v>8.2495585235577901E-2</v>
      </c>
      <c r="BD866" s="17"/>
      <c r="BE866" s="17">
        <v>6.3212235514283996E-2</v>
      </c>
      <c r="BF866" s="17">
        <v>0.166383391101353</v>
      </c>
      <c r="BG866" s="17">
        <v>4.9536417916201697E-2</v>
      </c>
      <c r="BH866" s="17"/>
      <c r="BI866" s="17">
        <v>5.6455266065505001E-2</v>
      </c>
      <c r="BJ866" s="17">
        <v>9.7139354105259396E-2</v>
      </c>
      <c r="BK866" s="17"/>
      <c r="BL866" s="17">
        <v>7.09425125936365E-2</v>
      </c>
      <c r="BM866" s="17">
        <v>9.4750073680825594E-2</v>
      </c>
      <c r="BN866" s="17">
        <v>9.7345903790226396E-2</v>
      </c>
      <c r="BO866" s="17">
        <v>9.2382892647390399E-2</v>
      </c>
      <c r="BP866" s="17">
        <v>0.11926423563456499</v>
      </c>
      <c r="BQ866" s="17"/>
      <c r="BR866" s="17">
        <v>7.0460631009635996E-2</v>
      </c>
      <c r="BS866" s="17">
        <v>0.112864341419146</v>
      </c>
      <c r="BT866" s="17">
        <v>0.25768650554116102</v>
      </c>
      <c r="BU866" s="17">
        <v>0.195171861000004</v>
      </c>
      <c r="BV866" s="17"/>
      <c r="BW866" s="17">
        <v>9.2733875064195004E-2</v>
      </c>
      <c r="BX866" s="17">
        <v>9.6251261557873294E-2</v>
      </c>
      <c r="BY866" s="17">
        <v>8.0706861672358604E-2</v>
      </c>
      <c r="BZ866" s="17">
        <v>7.3459893202303603E-2</v>
      </c>
      <c r="CA866" s="17">
        <v>9.3985780710206995E-2</v>
      </c>
      <c r="CB866" s="17"/>
      <c r="CC866" s="17">
        <v>0.112704890786717</v>
      </c>
      <c r="CD866" s="17">
        <v>0.116336607709062</v>
      </c>
      <c r="CE866" s="17">
        <v>8.5956438397345902E-2</v>
      </c>
      <c r="CF866" s="17">
        <v>8.9790167625411796E-2</v>
      </c>
      <c r="CG866" s="17">
        <v>9.4264461900616894E-2</v>
      </c>
      <c r="CH866" s="17">
        <v>9.4287225287612797E-2</v>
      </c>
      <c r="CI866" s="17">
        <v>6.5481526267547996E-2</v>
      </c>
      <c r="CJ866" s="17">
        <v>8.4022152593808394E-2</v>
      </c>
      <c r="CK866" s="17">
        <v>6.9378169477020593E-2</v>
      </c>
      <c r="CL866" s="17">
        <v>5.7449413125255498E-2</v>
      </c>
    </row>
    <row r="867" spans="2:90" x14ac:dyDescent="0.25">
      <c r="B867" t="s">
        <v>431</v>
      </c>
      <c r="C867" s="17">
        <v>8.0384169098898395E-2</v>
      </c>
      <c r="D867" s="17">
        <v>9.0622674157092103E-2</v>
      </c>
      <c r="E867" s="17">
        <v>7.1148448245249907E-2</v>
      </c>
      <c r="F867" s="17"/>
      <c r="G867" s="17">
        <v>0.16023521650882999</v>
      </c>
      <c r="H867" s="17">
        <v>0.11419955913228901</v>
      </c>
      <c r="I867" s="17">
        <v>9.2384863048389207E-2</v>
      </c>
      <c r="J867" s="17">
        <v>5.6293325519159401E-2</v>
      </c>
      <c r="K867" s="17">
        <v>4.4146104452883403E-2</v>
      </c>
      <c r="L867" s="17">
        <v>5.3479243421813101E-2</v>
      </c>
      <c r="M867" s="17"/>
      <c r="N867" s="17">
        <v>8.6269218981868095E-2</v>
      </c>
      <c r="O867" s="17">
        <v>8.7816075545901304E-2</v>
      </c>
      <c r="P867" s="17">
        <v>7.9974211958420305E-2</v>
      </c>
      <c r="Q867" s="17">
        <v>6.6900075088021399E-2</v>
      </c>
      <c r="R867" s="17"/>
      <c r="S867" s="17">
        <v>0.122291843469158</v>
      </c>
      <c r="T867" s="17">
        <v>5.7553432117853603E-2</v>
      </c>
      <c r="U867" s="17">
        <v>6.93907222174035E-2</v>
      </c>
      <c r="V867" s="17">
        <v>6.9460128482203107E-2</v>
      </c>
      <c r="W867" s="17">
        <v>0.107805390432979</v>
      </c>
      <c r="X867" s="17">
        <v>6.5199183186669396E-2</v>
      </c>
      <c r="Y867" s="17">
        <v>7.2500511021544298E-2</v>
      </c>
      <c r="Z867" s="17">
        <v>5.7724214198311898E-2</v>
      </c>
      <c r="AA867" s="17">
        <v>8.4755378768008899E-2</v>
      </c>
      <c r="AB867" s="17"/>
      <c r="AC867" s="17">
        <v>5.3440272021239701E-2</v>
      </c>
      <c r="AD867" s="17">
        <v>0.101207175032691</v>
      </c>
      <c r="AE867" s="17">
        <v>7.3895804044100996E-2</v>
      </c>
      <c r="AF867" s="17"/>
      <c r="AG867" s="17">
        <v>7.96445632724046E-2</v>
      </c>
      <c r="AH867" s="17">
        <v>0.102886880624074</v>
      </c>
      <c r="AI867" s="17">
        <v>0.101553346606022</v>
      </c>
      <c r="AJ867" s="17">
        <v>5.3326174668712797E-2</v>
      </c>
      <c r="AK867" s="17"/>
      <c r="AL867" s="17">
        <v>5.1361780173370099E-2</v>
      </c>
      <c r="AM867" s="17">
        <v>7.4416077988166199E-2</v>
      </c>
      <c r="AN867" s="17">
        <v>8.8122828842562201E-2</v>
      </c>
      <c r="AO867" s="17">
        <v>0.144878819802778</v>
      </c>
      <c r="AP867" s="17">
        <v>0.113188009574354</v>
      </c>
      <c r="AQ867" s="17"/>
      <c r="AR867" s="17">
        <v>6.0035606867206298E-2</v>
      </c>
      <c r="AS867" s="17">
        <v>8.5624354820964602E-2</v>
      </c>
      <c r="AT867" s="17">
        <v>7.8595192918676393E-2</v>
      </c>
      <c r="AU867" s="17">
        <v>8.2126797303333707E-2</v>
      </c>
      <c r="AV867" s="17">
        <v>9.5635836109953007E-2</v>
      </c>
      <c r="AW867" s="17"/>
      <c r="AX867" s="17">
        <v>0.108777939906919</v>
      </c>
      <c r="AY867" s="17">
        <v>8.4729455269419607E-2</v>
      </c>
      <c r="AZ867" s="17">
        <v>5.7900001993715998E-2</v>
      </c>
      <c r="BA867" s="17">
        <v>7.0767732553863594E-2</v>
      </c>
      <c r="BB867" s="17">
        <v>6.3499816278277804E-2</v>
      </c>
      <c r="BC867" s="17">
        <v>5.2722644274403603E-2</v>
      </c>
      <c r="BD867" s="17"/>
      <c r="BE867" s="17">
        <v>9.4397166243006203E-2</v>
      </c>
      <c r="BF867" s="17">
        <v>9.8871605826354E-2</v>
      </c>
      <c r="BG867" s="17">
        <v>4.38297796660694E-2</v>
      </c>
      <c r="BH867" s="17"/>
      <c r="BI867" s="17">
        <v>6.3926587251152203E-2</v>
      </c>
      <c r="BJ867" s="17">
        <v>8.4562375482834906E-2</v>
      </c>
      <c r="BK867" s="17"/>
      <c r="BL867" s="17">
        <v>6.6043153839829602E-2</v>
      </c>
      <c r="BM867" s="17">
        <v>8.5232720917496396E-2</v>
      </c>
      <c r="BN867" s="17">
        <v>9.0241938409594297E-2</v>
      </c>
      <c r="BO867" s="17">
        <v>9.4969593261885699E-2</v>
      </c>
      <c r="BP867" s="17">
        <v>9.1215041175232395E-2</v>
      </c>
      <c r="BQ867" s="17"/>
      <c r="BR867" s="17">
        <v>6.5148565181868096E-2</v>
      </c>
      <c r="BS867" s="17">
        <v>0.15075323478536501</v>
      </c>
      <c r="BT867" s="17">
        <v>0.15364204810061599</v>
      </c>
      <c r="BU867" s="17">
        <v>0.18148518656451801</v>
      </c>
      <c r="BV867" s="17"/>
      <c r="BW867" s="17">
        <v>6.7370549682474801E-2</v>
      </c>
      <c r="BX867" s="17">
        <v>9.6883914362208098E-2</v>
      </c>
      <c r="BY867" s="17">
        <v>6.8979186960855907E-2</v>
      </c>
      <c r="BZ867" s="17">
        <v>8.4031209957740605E-2</v>
      </c>
      <c r="CA867" s="17">
        <v>7.66099014605644E-2</v>
      </c>
      <c r="CB867" s="17"/>
      <c r="CC867" s="17">
        <v>8.4357703985696003E-2</v>
      </c>
      <c r="CD867" s="17">
        <v>9.6630846060183295E-2</v>
      </c>
      <c r="CE867" s="17">
        <v>9.2275521282822695E-2</v>
      </c>
      <c r="CF867" s="17">
        <v>6.3880341581880204E-2</v>
      </c>
      <c r="CG867" s="17">
        <v>0.102306234823446</v>
      </c>
      <c r="CH867" s="17">
        <v>5.8953955240088902E-2</v>
      </c>
      <c r="CI867" s="17">
        <v>8.0216255684173302E-2</v>
      </c>
      <c r="CJ867" s="17">
        <v>5.9130206115410998E-2</v>
      </c>
      <c r="CK867" s="17">
        <v>7.7844914138202603E-2</v>
      </c>
      <c r="CL867" s="17">
        <v>6.9326738171008706E-2</v>
      </c>
    </row>
    <row r="868" spans="2:90" x14ac:dyDescent="0.25">
      <c r="B868" t="s">
        <v>111</v>
      </c>
      <c r="C868" s="17">
        <v>7.5066471382940606E-2</v>
      </c>
      <c r="D868" s="17">
        <v>7.0151631985351098E-2</v>
      </c>
      <c r="E868" s="17">
        <v>7.8981314792760604E-2</v>
      </c>
      <c r="F868" s="17"/>
      <c r="G868" s="17">
        <v>7.9156866147762503E-2</v>
      </c>
      <c r="H868" s="17">
        <v>5.77124099968718E-2</v>
      </c>
      <c r="I868" s="17">
        <v>6.1415856268298E-2</v>
      </c>
      <c r="J868" s="17">
        <v>7.9297811398455501E-2</v>
      </c>
      <c r="K868" s="17">
        <v>8.2224377685167493E-2</v>
      </c>
      <c r="L868" s="17">
        <v>8.7494954122902396E-2</v>
      </c>
      <c r="M868" s="17"/>
      <c r="N868" s="17">
        <v>6.5995207910648307E-2</v>
      </c>
      <c r="O868" s="17">
        <v>7.2351000914775906E-2</v>
      </c>
      <c r="P868" s="17">
        <v>6.23235856328632E-2</v>
      </c>
      <c r="Q868" s="17">
        <v>9.9112474699753705E-2</v>
      </c>
      <c r="R868" s="17"/>
      <c r="S868" s="17">
        <v>7.2314234513218001E-2</v>
      </c>
      <c r="T868" s="17">
        <v>5.7081259503899702E-2</v>
      </c>
      <c r="U868" s="17">
        <v>7.1631049923287504E-2</v>
      </c>
      <c r="V868" s="17">
        <v>0.10626149018381301</v>
      </c>
      <c r="W868" s="17">
        <v>8.02836165609319E-2</v>
      </c>
      <c r="X868" s="17">
        <v>7.2829435930642797E-2</v>
      </c>
      <c r="Y868" s="17">
        <v>7.6947590778321001E-2</v>
      </c>
      <c r="Z868" s="17">
        <v>6.7334798011755806E-2</v>
      </c>
      <c r="AA868" s="17">
        <v>7.6953228694534304E-2</v>
      </c>
      <c r="AB868" s="17"/>
      <c r="AC868" s="17">
        <v>7.5882956906270005E-2</v>
      </c>
      <c r="AD868" s="17">
        <v>6.0310241294203502E-2</v>
      </c>
      <c r="AE868" s="17">
        <v>9.8433582658734406E-2</v>
      </c>
      <c r="AF868" s="17"/>
      <c r="AG868" s="17">
        <v>7.0029315619204099E-2</v>
      </c>
      <c r="AH868" s="17">
        <v>5.4258870829957402E-2</v>
      </c>
      <c r="AI868" s="17">
        <v>7.86894226768097E-2</v>
      </c>
      <c r="AJ868" s="17">
        <v>4.51601654314015E-2</v>
      </c>
      <c r="AK868" s="17"/>
      <c r="AL868" s="17">
        <v>9.8634768075263501E-2</v>
      </c>
      <c r="AM868" s="17">
        <v>7.3345783421048097E-2</v>
      </c>
      <c r="AN868" s="17">
        <v>6.5346185657788505E-2</v>
      </c>
      <c r="AO868" s="17">
        <v>4.39229850286059E-2</v>
      </c>
      <c r="AP868" s="17">
        <v>0</v>
      </c>
      <c r="AQ868" s="17"/>
      <c r="AR868" s="17">
        <v>0.13150231600187601</v>
      </c>
      <c r="AS868" s="17">
        <v>7.2202151404836795E-2</v>
      </c>
      <c r="AT868" s="17">
        <v>4.9702517612926302E-2</v>
      </c>
      <c r="AU868" s="17">
        <v>6.3283998149490497E-2</v>
      </c>
      <c r="AV868" s="17">
        <v>8.0170477654202002E-2</v>
      </c>
      <c r="AW868" s="17"/>
      <c r="AX868" s="17">
        <v>6.40549384925128E-2</v>
      </c>
      <c r="AY868" s="17">
        <v>8.4723390373483101E-2</v>
      </c>
      <c r="AZ868" s="17">
        <v>7.8154556927739899E-2</v>
      </c>
      <c r="BA868" s="17">
        <v>7.1412309463993601E-2</v>
      </c>
      <c r="BB868" s="17">
        <v>8.6004322933941793E-2</v>
      </c>
      <c r="BC868" s="17">
        <v>4.7390563671050399E-2</v>
      </c>
      <c r="BD868" s="17"/>
      <c r="BE868" s="17">
        <v>8.3903731934445794E-2</v>
      </c>
      <c r="BF868" s="17">
        <v>5.24224311900384E-2</v>
      </c>
      <c r="BG868" s="17">
        <v>8.1029474253345196E-2</v>
      </c>
      <c r="BH868" s="17"/>
      <c r="BI868" s="17">
        <v>6.35626504736823E-2</v>
      </c>
      <c r="BJ868" s="17">
        <v>7.7987030333058094E-2</v>
      </c>
      <c r="BK868" s="17"/>
      <c r="BL868" s="17">
        <v>7.9890855838968294E-2</v>
      </c>
      <c r="BM868" s="17">
        <v>6.3989443450838901E-2</v>
      </c>
      <c r="BN868" s="17">
        <v>7.2127481948527694E-2</v>
      </c>
      <c r="BO868" s="17">
        <v>7.5997768015380704E-2</v>
      </c>
      <c r="BP868" s="17">
        <v>6.6445057855282999E-2</v>
      </c>
      <c r="BQ868" s="17"/>
      <c r="BR868" s="17">
        <v>7.4793143634168904E-2</v>
      </c>
      <c r="BS868" s="17">
        <v>8.0965371177473197E-2</v>
      </c>
      <c r="BT868" s="17">
        <v>8.4998098977028605E-2</v>
      </c>
      <c r="BU868" s="17">
        <v>4.4398734237585301E-2</v>
      </c>
      <c r="BV868" s="17"/>
      <c r="BW868" s="17">
        <v>8.5979829001858701E-2</v>
      </c>
      <c r="BX868" s="17">
        <v>6.8389334421708997E-2</v>
      </c>
      <c r="BY868" s="17">
        <v>8.2469360069588396E-2</v>
      </c>
      <c r="BZ868" s="17">
        <v>5.28470061788264E-2</v>
      </c>
      <c r="CA868" s="17">
        <v>7.8622206402586103E-2</v>
      </c>
      <c r="CB868" s="17"/>
      <c r="CC868" s="17">
        <v>7.68565092890168E-2</v>
      </c>
      <c r="CD868" s="17">
        <v>6.3358739115730395E-2</v>
      </c>
      <c r="CE868" s="17">
        <v>5.7768981841058199E-2</v>
      </c>
      <c r="CF868" s="17">
        <v>5.6973885593692403E-2</v>
      </c>
      <c r="CG868" s="17">
        <v>9.0053010749022805E-2</v>
      </c>
      <c r="CH868" s="17">
        <v>9.48392464941962E-2</v>
      </c>
      <c r="CI868" s="17">
        <v>6.9719828460806502E-2</v>
      </c>
      <c r="CJ868" s="17">
        <v>6.2619785602095607E-2</v>
      </c>
      <c r="CK868" s="17">
        <v>8.5092232687763503E-2</v>
      </c>
      <c r="CL868" s="17">
        <v>8.0167000849254003E-2</v>
      </c>
    </row>
    <row r="869" spans="2:90" x14ac:dyDescent="0.25">
      <c r="B869" t="s">
        <v>432</v>
      </c>
      <c r="C869" s="17">
        <v>2.5908729983844601E-2</v>
      </c>
      <c r="D869" s="17">
        <v>3.2477133060963601E-2</v>
      </c>
      <c r="E869" s="17">
        <v>1.9873015162921899E-2</v>
      </c>
      <c r="F869" s="17"/>
      <c r="G869" s="17">
        <v>6.4440123615596895E-2</v>
      </c>
      <c r="H869" s="17">
        <v>4.3423483041371801E-2</v>
      </c>
      <c r="I869" s="17">
        <v>3.3492488109087303E-2</v>
      </c>
      <c r="J869" s="17">
        <v>1.4707006640510801E-2</v>
      </c>
      <c r="K869" s="17">
        <v>1.34233081274455E-2</v>
      </c>
      <c r="L869" s="17">
        <v>7.1063723707464601E-3</v>
      </c>
      <c r="M869" s="17"/>
      <c r="N869" s="17">
        <v>3.0621770110525099E-2</v>
      </c>
      <c r="O869" s="17">
        <v>2.30124149166804E-2</v>
      </c>
      <c r="P869" s="17">
        <v>2.8605647567256899E-2</v>
      </c>
      <c r="Q869" s="17">
        <v>2.18401362306841E-2</v>
      </c>
      <c r="R869" s="17"/>
      <c r="S869" s="17">
        <v>4.5294964002344597E-2</v>
      </c>
      <c r="T869" s="17">
        <v>1.49312905109352E-2</v>
      </c>
      <c r="U869" s="17">
        <v>3.1523159454422502E-2</v>
      </c>
      <c r="V869" s="17">
        <v>2.9203082740475599E-2</v>
      </c>
      <c r="W869" s="17">
        <v>2.0743971999303001E-2</v>
      </c>
      <c r="X869" s="17">
        <v>1.9660607508971601E-2</v>
      </c>
      <c r="Y869" s="17">
        <v>2.85400595084103E-2</v>
      </c>
      <c r="Z869" s="17">
        <v>0</v>
      </c>
      <c r="AA869" s="17">
        <v>2.5199407777949399E-2</v>
      </c>
      <c r="AB869" s="17"/>
      <c r="AC869" s="17">
        <v>2.1352617720186099E-2</v>
      </c>
      <c r="AD869" s="17">
        <v>2.6790190973618198E-2</v>
      </c>
      <c r="AE869" s="17">
        <v>3.22348407322725E-2</v>
      </c>
      <c r="AF869" s="17"/>
      <c r="AG869" s="17">
        <v>2.71086636579684E-2</v>
      </c>
      <c r="AH869" s="17">
        <v>3.6276177432933897E-2</v>
      </c>
      <c r="AI869" s="17">
        <v>1.5368671596978E-2</v>
      </c>
      <c r="AJ869" s="17">
        <v>2.7479138347501299E-2</v>
      </c>
      <c r="AK869" s="17"/>
      <c r="AL869" s="17">
        <v>2.1993952345673199E-2</v>
      </c>
      <c r="AM869" s="17">
        <v>2.19892106846723E-2</v>
      </c>
      <c r="AN869" s="17">
        <v>2.11360038052371E-2</v>
      </c>
      <c r="AO869" s="17">
        <v>5.1743697677720801E-2</v>
      </c>
      <c r="AP869" s="17">
        <v>4.1679792266319099E-2</v>
      </c>
      <c r="AQ869" s="17"/>
      <c r="AR869" s="17">
        <v>2.2977569688485001E-2</v>
      </c>
      <c r="AS869" s="17">
        <v>2.1235004624373301E-2</v>
      </c>
      <c r="AT869" s="17">
        <v>2.8341768308408101E-2</v>
      </c>
      <c r="AU869" s="17">
        <v>2.92832395582871E-2</v>
      </c>
      <c r="AV869" s="17">
        <v>3.8408800746334799E-2</v>
      </c>
      <c r="AW869" s="17"/>
      <c r="AX869" s="17">
        <v>4.5733230785603401E-2</v>
      </c>
      <c r="AY869" s="17">
        <v>1.7158827069963599E-2</v>
      </c>
      <c r="AZ869" s="17">
        <v>2.5794124879918699E-2</v>
      </c>
      <c r="BA869" s="17">
        <v>1.9858230416204201E-2</v>
      </c>
      <c r="BB869" s="17">
        <v>1.0761875405407699E-2</v>
      </c>
      <c r="BC869" s="17">
        <v>4.1531950415862898E-2</v>
      </c>
      <c r="BD869" s="17"/>
      <c r="BE869" s="17">
        <v>2.8384575504127801E-2</v>
      </c>
      <c r="BF869" s="17">
        <v>4.3248688194284499E-2</v>
      </c>
      <c r="BG869" s="17">
        <v>7.1200336492338E-3</v>
      </c>
      <c r="BH869" s="17"/>
      <c r="BI869" s="17">
        <v>2.3722709556592302E-2</v>
      </c>
      <c r="BJ869" s="17">
        <v>2.6463710939677601E-2</v>
      </c>
      <c r="BK869" s="17"/>
      <c r="BL869" s="17">
        <v>2.5774219412851799E-2</v>
      </c>
      <c r="BM869" s="17">
        <v>2.62380133019617E-2</v>
      </c>
      <c r="BN869" s="17">
        <v>3.1671699245770797E-2</v>
      </c>
      <c r="BO869" s="17">
        <v>3.6358906834377799E-2</v>
      </c>
      <c r="BP869" s="17">
        <v>1.9554134265940899E-2</v>
      </c>
      <c r="BQ869" s="17"/>
      <c r="BR869" s="17">
        <v>2.3890062625934599E-2</v>
      </c>
      <c r="BS869" s="17">
        <v>2.8869298328146002E-2</v>
      </c>
      <c r="BT869" s="17">
        <v>4.4353939461501901E-2</v>
      </c>
      <c r="BU869" s="17">
        <v>4.0646043450980197E-2</v>
      </c>
      <c r="BV869" s="17"/>
      <c r="BW869" s="17">
        <v>2.6810223113187301E-2</v>
      </c>
      <c r="BX869" s="17">
        <v>2.7983168320349701E-2</v>
      </c>
      <c r="BY869" s="17">
        <v>2.07602129810745E-2</v>
      </c>
      <c r="BZ869" s="17">
        <v>2.5548681534816101E-2</v>
      </c>
      <c r="CA869" s="17">
        <v>2.7152874928366901E-2</v>
      </c>
      <c r="CB869" s="17"/>
      <c r="CC869" s="17">
        <v>1.40446729230497E-2</v>
      </c>
      <c r="CD869" s="17">
        <v>4.39664930238019E-2</v>
      </c>
      <c r="CE869" s="17">
        <v>2.15950273329708E-2</v>
      </c>
      <c r="CF869" s="17">
        <v>2.4008144308146899E-2</v>
      </c>
      <c r="CG869" s="17">
        <v>3.3282055351718701E-2</v>
      </c>
      <c r="CH869" s="17">
        <v>1.54737410966006E-2</v>
      </c>
      <c r="CI869" s="17">
        <v>2.5217277119951201E-2</v>
      </c>
      <c r="CJ869" s="17">
        <v>4.0623162137152599E-2</v>
      </c>
      <c r="CK869" s="17">
        <v>1.9187715324782501E-2</v>
      </c>
      <c r="CL869" s="17">
        <v>1.6582475513475501E-2</v>
      </c>
    </row>
    <row r="870" spans="2:90" x14ac:dyDescent="0.25"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</row>
    <row r="871" spans="2:90" x14ac:dyDescent="0.25">
      <c r="B871" s="6" t="s">
        <v>442</v>
      </c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</row>
    <row r="872" spans="2:90" x14ac:dyDescent="0.25">
      <c r="B872" s="24" t="s">
        <v>113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</row>
    <row r="873" spans="2:90" x14ac:dyDescent="0.25">
      <c r="B873" t="s">
        <v>434</v>
      </c>
      <c r="C873" s="17">
        <v>0.34099388847603002</v>
      </c>
      <c r="D873" s="17">
        <v>0.32560481958682902</v>
      </c>
      <c r="E873" s="17">
        <v>0.35603250367913197</v>
      </c>
      <c r="F873" s="17"/>
      <c r="G873" s="17">
        <v>0.26027499261082199</v>
      </c>
      <c r="H873" s="17">
        <v>0.30422862197419098</v>
      </c>
      <c r="I873" s="17">
        <v>0.29240979800042699</v>
      </c>
      <c r="J873" s="17">
        <v>0.39152856704917899</v>
      </c>
      <c r="K873" s="17">
        <v>0.38817915846137802</v>
      </c>
      <c r="L873" s="17">
        <v>0.369625146220458</v>
      </c>
      <c r="M873" s="17"/>
      <c r="N873" s="17">
        <v>0.35367178757949203</v>
      </c>
      <c r="O873" s="17">
        <v>0.34506900321346601</v>
      </c>
      <c r="P873" s="17">
        <v>0.33830495696361901</v>
      </c>
      <c r="Q873" s="17">
        <v>0.32661631621798098</v>
      </c>
      <c r="R873" s="17"/>
      <c r="S873" s="17">
        <v>0.334067518730367</v>
      </c>
      <c r="T873" s="17">
        <v>0.37647750712533601</v>
      </c>
      <c r="U873" s="17">
        <v>0.35468873553646901</v>
      </c>
      <c r="V873" s="17">
        <v>0.36968761728493699</v>
      </c>
      <c r="W873" s="17">
        <v>0.35422199242031599</v>
      </c>
      <c r="X873" s="17">
        <v>0.31143375739712098</v>
      </c>
      <c r="Y873" s="17">
        <v>0.31078433538151001</v>
      </c>
      <c r="Z873" s="17">
        <v>0.27199121960490003</v>
      </c>
      <c r="AA873" s="17">
        <v>0.33312268214430102</v>
      </c>
      <c r="AB873" s="17"/>
      <c r="AC873" s="17">
        <v>0.37486463584780599</v>
      </c>
      <c r="AD873" s="17">
        <v>0.34802180210630901</v>
      </c>
      <c r="AE873" s="17">
        <v>0.29145646657749202</v>
      </c>
      <c r="AF873" s="17"/>
      <c r="AG873" s="17">
        <v>0.34851671519210198</v>
      </c>
      <c r="AH873" s="17">
        <v>0.33311184528660498</v>
      </c>
      <c r="AI873" s="17">
        <v>0.34510959614975301</v>
      </c>
      <c r="AJ873" s="17">
        <v>0.39143705852745098</v>
      </c>
      <c r="AK873" s="17"/>
      <c r="AL873" s="17">
        <v>0.33134863880895699</v>
      </c>
      <c r="AM873" s="17">
        <v>0.34620247451432101</v>
      </c>
      <c r="AN873" s="17">
        <v>0.35485471042079397</v>
      </c>
      <c r="AO873" s="17">
        <v>0.33240245530791801</v>
      </c>
      <c r="AP873" s="17">
        <v>0.226253917765778</v>
      </c>
      <c r="AQ873" s="17"/>
      <c r="AR873" s="17">
        <v>0.27356676389208301</v>
      </c>
      <c r="AS873" s="17">
        <v>0.32595685245973599</v>
      </c>
      <c r="AT873" s="17">
        <v>0.36252296719925498</v>
      </c>
      <c r="AU873" s="17">
        <v>0.36749167063559202</v>
      </c>
      <c r="AV873" s="17">
        <v>0.35693304150240501</v>
      </c>
      <c r="AW873" s="17"/>
      <c r="AX873" s="17">
        <v>0.31902350556092202</v>
      </c>
      <c r="AY873" s="17">
        <v>0.37091131388820697</v>
      </c>
      <c r="AZ873" s="17">
        <v>0.35567547070445599</v>
      </c>
      <c r="BA873" s="17">
        <v>0.32585839466361999</v>
      </c>
      <c r="BB873" s="17">
        <v>0.335106283977324</v>
      </c>
      <c r="BC873" s="17">
        <v>0.29209490930155302</v>
      </c>
      <c r="BD873" s="17"/>
      <c r="BE873" s="17">
        <v>0.31805049100725602</v>
      </c>
      <c r="BF873" s="17">
        <v>0.33691415031774202</v>
      </c>
      <c r="BG873" s="17">
        <v>0.37630286810331498</v>
      </c>
      <c r="BH873" s="17"/>
      <c r="BI873" s="17">
        <v>0.33936781676896999</v>
      </c>
      <c r="BJ873" s="17">
        <v>0.34140671116468702</v>
      </c>
      <c r="BK873" s="17"/>
      <c r="BL873" s="17">
        <v>0.38247474286477701</v>
      </c>
      <c r="BM873" s="17">
        <v>0.34493978566412797</v>
      </c>
      <c r="BN873" s="17">
        <v>0.296858333181999</v>
      </c>
      <c r="BO873" s="17">
        <v>0.28624058392032897</v>
      </c>
      <c r="BP873" s="17">
        <v>0.30787180352885501</v>
      </c>
      <c r="BQ873" s="17"/>
      <c r="BR873" s="17">
        <v>0.354357620192367</v>
      </c>
      <c r="BS873" s="17">
        <v>0.20805206216760599</v>
      </c>
      <c r="BT873" s="17">
        <v>0.340466696501316</v>
      </c>
      <c r="BU873" s="17">
        <v>0.29661194283513598</v>
      </c>
      <c r="BV873" s="17"/>
      <c r="BW873" s="17">
        <v>0.35298469413776801</v>
      </c>
      <c r="BX873" s="17">
        <v>0.36901753818792599</v>
      </c>
      <c r="BY873" s="17">
        <v>0.37076871366844999</v>
      </c>
      <c r="BZ873" s="17">
        <v>0.31486155096100199</v>
      </c>
      <c r="CA873" s="17">
        <v>0.31622221773279802</v>
      </c>
      <c r="CB873" s="17"/>
      <c r="CC873" s="17">
        <v>0.294433316692573</v>
      </c>
      <c r="CD873" s="17">
        <v>0.30359113434274698</v>
      </c>
      <c r="CE873" s="17">
        <v>0.346428725313768</v>
      </c>
      <c r="CF873" s="17">
        <v>0.32501196470622201</v>
      </c>
      <c r="CG873" s="17">
        <v>0.30729765272614601</v>
      </c>
      <c r="CH873" s="17">
        <v>0.384157831869959</v>
      </c>
      <c r="CI873" s="17">
        <v>0.39498292160950299</v>
      </c>
      <c r="CJ873" s="17">
        <v>0.32766134819241599</v>
      </c>
      <c r="CK873" s="17">
        <v>0.36962476669393102</v>
      </c>
      <c r="CL873" s="17">
        <v>0.41442766029988198</v>
      </c>
    </row>
    <row r="874" spans="2:90" x14ac:dyDescent="0.25">
      <c r="B874" t="s">
        <v>435</v>
      </c>
      <c r="C874" s="17">
        <v>0.34098126115025101</v>
      </c>
      <c r="D874" s="17">
        <v>0.34671558375546102</v>
      </c>
      <c r="E874" s="17">
        <v>0.33646199161463503</v>
      </c>
      <c r="F874" s="17"/>
      <c r="G874" s="17">
        <v>0.26740013916222199</v>
      </c>
      <c r="H874" s="17">
        <v>0.33241295362551099</v>
      </c>
      <c r="I874" s="17">
        <v>0.38065938900497798</v>
      </c>
      <c r="J874" s="17">
        <v>0.337120520118739</v>
      </c>
      <c r="K874" s="17">
        <v>0.35642086344796298</v>
      </c>
      <c r="L874" s="17">
        <v>0.344762445278889</v>
      </c>
      <c r="M874" s="17"/>
      <c r="N874" s="17">
        <v>0.344146314906288</v>
      </c>
      <c r="O874" s="17">
        <v>0.33117219547002502</v>
      </c>
      <c r="P874" s="17">
        <v>0.37035311610355998</v>
      </c>
      <c r="Q874" s="17">
        <v>0.32184523407962301</v>
      </c>
      <c r="R874" s="17"/>
      <c r="S874" s="17">
        <v>0.32725361640963901</v>
      </c>
      <c r="T874" s="17">
        <v>0.34361583540552498</v>
      </c>
      <c r="U874" s="17">
        <v>0.32620984989303298</v>
      </c>
      <c r="V874" s="17">
        <v>0.32786513910033699</v>
      </c>
      <c r="W874" s="17">
        <v>0.29998691517174603</v>
      </c>
      <c r="X874" s="17">
        <v>0.37293125059140703</v>
      </c>
      <c r="Y874" s="17">
        <v>0.36293956907987901</v>
      </c>
      <c r="Z874" s="17">
        <v>0.341773664857422</v>
      </c>
      <c r="AA874" s="17">
        <v>0.36150456123181901</v>
      </c>
      <c r="AB874" s="17"/>
      <c r="AC874" s="17">
        <v>0.38667810620695198</v>
      </c>
      <c r="AD874" s="17">
        <v>0.30673181876475403</v>
      </c>
      <c r="AE874" s="17">
        <v>0.318622486917915</v>
      </c>
      <c r="AF874" s="17"/>
      <c r="AG874" s="17">
        <v>0.37710986649830402</v>
      </c>
      <c r="AH874" s="17">
        <v>0.28380000345240303</v>
      </c>
      <c r="AI874" s="17">
        <v>0.28976983206579199</v>
      </c>
      <c r="AJ874" s="17">
        <v>0.42238608258677701</v>
      </c>
      <c r="AK874" s="17"/>
      <c r="AL874" s="17">
        <v>0.31186006053624299</v>
      </c>
      <c r="AM874" s="17">
        <v>0.35611631419173201</v>
      </c>
      <c r="AN874" s="17">
        <v>0.34668373950721898</v>
      </c>
      <c r="AO874" s="17">
        <v>0.32954764557108601</v>
      </c>
      <c r="AP874" s="17">
        <v>0.29238739766729999</v>
      </c>
      <c r="AQ874" s="17"/>
      <c r="AR874" s="17">
        <v>0.29016573443653498</v>
      </c>
      <c r="AS874" s="17">
        <v>0.32571324846062799</v>
      </c>
      <c r="AT874" s="17">
        <v>0.34706397391136301</v>
      </c>
      <c r="AU874" s="17">
        <v>0.36373271277369701</v>
      </c>
      <c r="AV874" s="17">
        <v>0.36405237170039301</v>
      </c>
      <c r="AW874" s="17"/>
      <c r="AX874" s="17">
        <v>0.31610137696656199</v>
      </c>
      <c r="AY874" s="17">
        <v>0.365383685976441</v>
      </c>
      <c r="AZ874" s="17">
        <v>0.36397256261901401</v>
      </c>
      <c r="BA874" s="17">
        <v>0.34537448530860099</v>
      </c>
      <c r="BB874" s="17">
        <v>0.28065488607262401</v>
      </c>
      <c r="BC874" s="17">
        <v>0.37326818493998198</v>
      </c>
      <c r="BD874" s="17"/>
      <c r="BE874" s="17">
        <v>0.33052274012062499</v>
      </c>
      <c r="BF874" s="17">
        <v>0.34484123752628099</v>
      </c>
      <c r="BG874" s="17">
        <v>0.35136833448643001</v>
      </c>
      <c r="BH874" s="17"/>
      <c r="BI874" s="17">
        <v>0.352669348345302</v>
      </c>
      <c r="BJ874" s="17">
        <v>0.338013921173688</v>
      </c>
      <c r="BK874" s="17"/>
      <c r="BL874" s="17">
        <v>0.34694008343313598</v>
      </c>
      <c r="BM874" s="17">
        <v>0.34297848276641002</v>
      </c>
      <c r="BN874" s="17">
        <v>0.342818017056507</v>
      </c>
      <c r="BO874" s="17">
        <v>0.345510346853865</v>
      </c>
      <c r="BP874" s="17">
        <v>0.326398097318707</v>
      </c>
      <c r="BQ874" s="17"/>
      <c r="BR874" s="17">
        <v>0.34784237309163801</v>
      </c>
      <c r="BS874" s="17">
        <v>0.32464697017684901</v>
      </c>
      <c r="BT874" s="17">
        <v>0.266811214208799</v>
      </c>
      <c r="BU874" s="17">
        <v>0.34273785180335198</v>
      </c>
      <c r="BV874" s="17"/>
      <c r="BW874" s="17">
        <v>0.32810707885087798</v>
      </c>
      <c r="BX874" s="17">
        <v>0.33402497665811998</v>
      </c>
      <c r="BY874" s="17">
        <v>0.33066712805394799</v>
      </c>
      <c r="BZ874" s="17">
        <v>0.357131441670687</v>
      </c>
      <c r="CA874" s="17">
        <v>0.354597035376716</v>
      </c>
      <c r="CB874" s="17"/>
      <c r="CC874" s="17">
        <v>0.355328844824426</v>
      </c>
      <c r="CD874" s="17">
        <v>0.36348705086476202</v>
      </c>
      <c r="CE874" s="17">
        <v>0.38456375626654299</v>
      </c>
      <c r="CF874" s="17">
        <v>0.31828494392302398</v>
      </c>
      <c r="CG874" s="17">
        <v>0.34778433366903999</v>
      </c>
      <c r="CH874" s="17">
        <v>0.292070836799597</v>
      </c>
      <c r="CI874" s="17">
        <v>0.335868502759888</v>
      </c>
      <c r="CJ874" s="17">
        <v>0.36476286324675899</v>
      </c>
      <c r="CK874" s="17">
        <v>0.35971543857003302</v>
      </c>
      <c r="CL874" s="17">
        <v>0.296003755044005</v>
      </c>
    </row>
    <row r="875" spans="2:90" x14ac:dyDescent="0.25">
      <c r="B875" t="s">
        <v>436</v>
      </c>
      <c r="C875" s="17">
        <v>0.32426967700065001</v>
      </c>
      <c r="D875" s="17">
        <v>0.33140540430542098</v>
      </c>
      <c r="E875" s="17">
        <v>0.31670468288492298</v>
      </c>
      <c r="F875" s="17"/>
      <c r="G875" s="17">
        <v>0.31059766330447502</v>
      </c>
      <c r="H875" s="17">
        <v>0.29492270893051098</v>
      </c>
      <c r="I875" s="17">
        <v>0.30123226097644801</v>
      </c>
      <c r="J875" s="17">
        <v>0.32805167736298502</v>
      </c>
      <c r="K875" s="17">
        <v>0.32926554906678601</v>
      </c>
      <c r="L875" s="17">
        <v>0.361709271681602</v>
      </c>
      <c r="M875" s="17"/>
      <c r="N875" s="17">
        <v>0.32811163810872102</v>
      </c>
      <c r="O875" s="17">
        <v>0.36278967068146101</v>
      </c>
      <c r="P875" s="17">
        <v>0.310154712143553</v>
      </c>
      <c r="Q875" s="17">
        <v>0.29367634924158897</v>
      </c>
      <c r="R875" s="17"/>
      <c r="S875" s="17">
        <v>0.32953471282117902</v>
      </c>
      <c r="T875" s="17">
        <v>0.34124107209952598</v>
      </c>
      <c r="U875" s="17">
        <v>0.354613633815203</v>
      </c>
      <c r="V875" s="17">
        <v>0.33919757089638503</v>
      </c>
      <c r="W875" s="17">
        <v>0.34602140985397101</v>
      </c>
      <c r="X875" s="17">
        <v>0.29758023974043901</v>
      </c>
      <c r="Y875" s="17">
        <v>0.27995452720074099</v>
      </c>
      <c r="Z875" s="17">
        <v>0.36252337759553999</v>
      </c>
      <c r="AA875" s="17">
        <v>0.28657603593082898</v>
      </c>
      <c r="AB875" s="17"/>
      <c r="AC875" s="17">
        <v>0.31589957876798402</v>
      </c>
      <c r="AD875" s="17">
        <v>0.35608968967858001</v>
      </c>
      <c r="AE875" s="17">
        <v>0.25910453219363899</v>
      </c>
      <c r="AF875" s="17"/>
      <c r="AG875" s="17">
        <v>0.30061525633818897</v>
      </c>
      <c r="AH875" s="17">
        <v>0.33514757169620302</v>
      </c>
      <c r="AI875" s="17">
        <v>0.38603582485542298</v>
      </c>
      <c r="AJ875" s="17">
        <v>0.33507944169890203</v>
      </c>
      <c r="AK875" s="17"/>
      <c r="AL875" s="17">
        <v>0.29416912275134199</v>
      </c>
      <c r="AM875" s="17">
        <v>0.32518670704996999</v>
      </c>
      <c r="AN875" s="17">
        <v>0.346879821336668</v>
      </c>
      <c r="AO875" s="17">
        <v>0.33282374529132602</v>
      </c>
      <c r="AP875" s="17">
        <v>0.30193805872996698</v>
      </c>
      <c r="AQ875" s="17"/>
      <c r="AR875" s="17">
        <v>0.27320529090943502</v>
      </c>
      <c r="AS875" s="17">
        <v>0.34104685366017801</v>
      </c>
      <c r="AT875" s="17">
        <v>0.33259563182532098</v>
      </c>
      <c r="AU875" s="17">
        <v>0.323207642086345</v>
      </c>
      <c r="AV875" s="17">
        <v>0.32489098307164799</v>
      </c>
      <c r="AW875" s="17"/>
      <c r="AX875" s="17">
        <v>0.30081462867903702</v>
      </c>
      <c r="AY875" s="17">
        <v>0.34555341051058402</v>
      </c>
      <c r="AZ875" s="17">
        <v>0.33991637896988403</v>
      </c>
      <c r="BA875" s="17">
        <v>0.31574969238054201</v>
      </c>
      <c r="BB875" s="17">
        <v>0.33573958659055497</v>
      </c>
      <c r="BC875" s="17">
        <v>0.274428541701071</v>
      </c>
      <c r="BD875" s="17"/>
      <c r="BE875" s="17">
        <v>0.32037875749481898</v>
      </c>
      <c r="BF875" s="17">
        <v>0.30255466713988799</v>
      </c>
      <c r="BG875" s="17">
        <v>0.35234738230699197</v>
      </c>
      <c r="BH875" s="17"/>
      <c r="BI875" s="17">
        <v>0.35056747259497301</v>
      </c>
      <c r="BJ875" s="17">
        <v>0.31759326375524299</v>
      </c>
      <c r="BK875" s="17"/>
      <c r="BL875" s="17">
        <v>0.33370195322982799</v>
      </c>
      <c r="BM875" s="17">
        <v>0.33711506826249299</v>
      </c>
      <c r="BN875" s="17">
        <v>0.298630130361627</v>
      </c>
      <c r="BO875" s="17">
        <v>0.31599844745987699</v>
      </c>
      <c r="BP875" s="17">
        <v>0.30083727235996799</v>
      </c>
      <c r="BQ875" s="17"/>
      <c r="BR875" s="17">
        <v>0.33180702714820698</v>
      </c>
      <c r="BS875" s="17">
        <v>0.27981567223444698</v>
      </c>
      <c r="BT875" s="17">
        <v>0.27381920447548702</v>
      </c>
      <c r="BU875" s="17">
        <v>0.30765153625450697</v>
      </c>
      <c r="BV875" s="17"/>
      <c r="BW875" s="17">
        <v>0.33859006971012601</v>
      </c>
      <c r="BX875" s="17">
        <v>0.34203638293448502</v>
      </c>
      <c r="BY875" s="17">
        <v>0.30886490077852702</v>
      </c>
      <c r="BZ875" s="17">
        <v>0.32740082904798501</v>
      </c>
      <c r="CA875" s="17">
        <v>0.317591595052159</v>
      </c>
      <c r="CB875" s="17"/>
      <c r="CC875" s="17">
        <v>0.31750823996604799</v>
      </c>
      <c r="CD875" s="17">
        <v>0.32790202763232001</v>
      </c>
      <c r="CE875" s="17">
        <v>0.30986125716117102</v>
      </c>
      <c r="CF875" s="17">
        <v>0.29015416106055397</v>
      </c>
      <c r="CG875" s="17">
        <v>0.31960818724696199</v>
      </c>
      <c r="CH875" s="17">
        <v>0.35139935864891497</v>
      </c>
      <c r="CI875" s="17">
        <v>0.34644201267233599</v>
      </c>
      <c r="CJ875" s="17">
        <v>0.34710665535121799</v>
      </c>
      <c r="CK875" s="17">
        <v>0.32365569045887199</v>
      </c>
      <c r="CL875" s="17">
        <v>0.34613573187556901</v>
      </c>
    </row>
    <row r="876" spans="2:90" x14ac:dyDescent="0.25">
      <c r="B876" t="s">
        <v>437</v>
      </c>
      <c r="C876" s="17">
        <v>0.29250295502046603</v>
      </c>
      <c r="D876" s="17">
        <v>0.30568326393459699</v>
      </c>
      <c r="E876" s="17">
        <v>0.28000298411239299</v>
      </c>
      <c r="F876" s="17"/>
      <c r="G876" s="17">
        <v>0.29172402670575698</v>
      </c>
      <c r="H876" s="17">
        <v>0.28943209272001102</v>
      </c>
      <c r="I876" s="17">
        <v>0.27273166558169498</v>
      </c>
      <c r="J876" s="17">
        <v>0.30458031150742998</v>
      </c>
      <c r="K876" s="17">
        <v>0.28751088705479599</v>
      </c>
      <c r="L876" s="17">
        <v>0.303638032078686</v>
      </c>
      <c r="M876" s="17"/>
      <c r="N876" s="17">
        <v>0.28551986599947698</v>
      </c>
      <c r="O876" s="17">
        <v>0.30714031818708099</v>
      </c>
      <c r="P876" s="17">
        <v>0.29803817821886802</v>
      </c>
      <c r="Q876" s="17">
        <v>0.28122445591641898</v>
      </c>
      <c r="R876" s="17"/>
      <c r="S876" s="17">
        <v>0.27342519604102999</v>
      </c>
      <c r="T876" s="17">
        <v>0.26093820480667101</v>
      </c>
      <c r="U876" s="17">
        <v>0.33275383946583698</v>
      </c>
      <c r="V876" s="17">
        <v>0.248942433571959</v>
      </c>
      <c r="W876" s="17">
        <v>0.31498399662864901</v>
      </c>
      <c r="X876" s="17">
        <v>0.28413411913941899</v>
      </c>
      <c r="Y876" s="17">
        <v>0.28284031845820501</v>
      </c>
      <c r="Z876" s="17">
        <v>0.36841409000164299</v>
      </c>
      <c r="AA876" s="17">
        <v>0.33141797655139199</v>
      </c>
      <c r="AB876" s="17"/>
      <c r="AC876" s="17">
        <v>0.28626407022616801</v>
      </c>
      <c r="AD876" s="17">
        <v>0.320296328136849</v>
      </c>
      <c r="AE876" s="17">
        <v>0.24390613227244101</v>
      </c>
      <c r="AF876" s="17"/>
      <c r="AG876" s="17">
        <v>0.27587580566612802</v>
      </c>
      <c r="AH876" s="17">
        <v>0.32809263480532203</v>
      </c>
      <c r="AI876" s="17">
        <v>0.34297463804747402</v>
      </c>
      <c r="AJ876" s="17">
        <v>0.27305586555007799</v>
      </c>
      <c r="AK876" s="17"/>
      <c r="AL876" s="17">
        <v>0.272975414914776</v>
      </c>
      <c r="AM876" s="17">
        <v>0.30365974531865197</v>
      </c>
      <c r="AN876" s="17">
        <v>0.28767756572066799</v>
      </c>
      <c r="AO876" s="17">
        <v>0.322522004853185</v>
      </c>
      <c r="AP876" s="17">
        <v>0.38895805069387102</v>
      </c>
      <c r="AQ876" s="17"/>
      <c r="AR876" s="17">
        <v>0.282774884951911</v>
      </c>
      <c r="AS876" s="17">
        <v>0.30813765332996401</v>
      </c>
      <c r="AT876" s="17">
        <v>0.29795166542453699</v>
      </c>
      <c r="AU876" s="17">
        <v>0.27412042727914898</v>
      </c>
      <c r="AV876" s="17">
        <v>0.31134703281763698</v>
      </c>
      <c r="AW876" s="17"/>
      <c r="AX876" s="17">
        <v>0.29845500808387598</v>
      </c>
      <c r="AY876" s="17">
        <v>0.28629501147361303</v>
      </c>
      <c r="AZ876" s="17">
        <v>0.30229628549981602</v>
      </c>
      <c r="BA876" s="17">
        <v>0.299411601648155</v>
      </c>
      <c r="BB876" s="17">
        <v>0.29889937588439203</v>
      </c>
      <c r="BC876" s="17">
        <v>0.24377261228820499</v>
      </c>
      <c r="BD876" s="17"/>
      <c r="BE876" s="17">
        <v>0.28755194132087503</v>
      </c>
      <c r="BF876" s="17">
        <v>0.30490064554525198</v>
      </c>
      <c r="BG876" s="17">
        <v>0.29048447213524298</v>
      </c>
      <c r="BH876" s="17"/>
      <c r="BI876" s="17">
        <v>0.32868814402306001</v>
      </c>
      <c r="BJ876" s="17">
        <v>0.283316357068636</v>
      </c>
      <c r="BK876" s="17"/>
      <c r="BL876" s="17">
        <v>0.29847872012704102</v>
      </c>
      <c r="BM876" s="17">
        <v>0.29314578372022698</v>
      </c>
      <c r="BN876" s="17">
        <v>0.28754664220392301</v>
      </c>
      <c r="BO876" s="17">
        <v>0.35881710384302701</v>
      </c>
      <c r="BP876" s="17">
        <v>0.25920715281395101</v>
      </c>
      <c r="BQ876" s="17"/>
      <c r="BR876" s="17">
        <v>0.29518946631614201</v>
      </c>
      <c r="BS876" s="17">
        <v>0.25849062170283099</v>
      </c>
      <c r="BT876" s="17">
        <v>0.28949646616571001</v>
      </c>
      <c r="BU876" s="17">
        <v>0.301955927440059</v>
      </c>
      <c r="BV876" s="17"/>
      <c r="BW876" s="17">
        <v>0.25554796440951699</v>
      </c>
      <c r="BX876" s="17">
        <v>0.27988492005573701</v>
      </c>
      <c r="BY876" s="17">
        <v>0.27871602320821498</v>
      </c>
      <c r="BZ876" s="17">
        <v>0.30581293778848001</v>
      </c>
      <c r="CA876" s="17">
        <v>0.344012982047666</v>
      </c>
      <c r="CB876" s="17"/>
      <c r="CC876" s="17">
        <v>0.38276875252619802</v>
      </c>
      <c r="CD876" s="17">
        <v>0.32757710448925897</v>
      </c>
      <c r="CE876" s="17">
        <v>0.29689718314670799</v>
      </c>
      <c r="CF876" s="17">
        <v>0.29599899479540898</v>
      </c>
      <c r="CG876" s="17">
        <v>0.29133258967379899</v>
      </c>
      <c r="CH876" s="17">
        <v>0.24603398069666399</v>
      </c>
      <c r="CI876" s="17">
        <v>0.25732711036108002</v>
      </c>
      <c r="CJ876" s="17">
        <v>0.27081293683622498</v>
      </c>
      <c r="CK876" s="17">
        <v>0.30851558370912302</v>
      </c>
      <c r="CL876" s="17">
        <v>0.240058506768347</v>
      </c>
    </row>
    <row r="877" spans="2:90" x14ac:dyDescent="0.25">
      <c r="B877" t="s">
        <v>438</v>
      </c>
      <c r="C877" s="17">
        <v>0.27228415854209198</v>
      </c>
      <c r="D877" s="17">
        <v>0.286675863267842</v>
      </c>
      <c r="E877" s="17">
        <v>0.25894581687955398</v>
      </c>
      <c r="F877" s="17"/>
      <c r="G877" s="17">
        <v>0.27256770193900698</v>
      </c>
      <c r="H877" s="17">
        <v>0.270594767827255</v>
      </c>
      <c r="I877" s="17">
        <v>0.258652047830984</v>
      </c>
      <c r="J877" s="17">
        <v>0.27628974656219002</v>
      </c>
      <c r="K877" s="17">
        <v>0.29378449837502302</v>
      </c>
      <c r="L877" s="17">
        <v>0.26542984833925798</v>
      </c>
      <c r="M877" s="17"/>
      <c r="N877" s="17">
        <v>0.25195738148899099</v>
      </c>
      <c r="O877" s="17">
        <v>0.27493141117080899</v>
      </c>
      <c r="P877" s="17">
        <v>0.295637730523024</v>
      </c>
      <c r="Q877" s="17">
        <v>0.27132210098529103</v>
      </c>
      <c r="R877" s="17"/>
      <c r="S877" s="17">
        <v>0.26406419589845898</v>
      </c>
      <c r="T877" s="17">
        <v>0.243860100635133</v>
      </c>
      <c r="U877" s="17">
        <v>0.26506608315087798</v>
      </c>
      <c r="V877" s="17">
        <v>0.24823092142811501</v>
      </c>
      <c r="W877" s="17">
        <v>0.28507482987653399</v>
      </c>
      <c r="X877" s="17">
        <v>0.32130672528137999</v>
      </c>
      <c r="Y877" s="17">
        <v>0.26449758189412298</v>
      </c>
      <c r="Z877" s="17">
        <v>0.26932354570114803</v>
      </c>
      <c r="AA877" s="17">
        <v>0.30277220052901499</v>
      </c>
      <c r="AB877" s="17"/>
      <c r="AC877" s="17">
        <v>0.33261976448178798</v>
      </c>
      <c r="AD877" s="17">
        <v>0.229582658403297</v>
      </c>
      <c r="AE877" s="17">
        <v>0.23151792233618501</v>
      </c>
      <c r="AF877" s="17"/>
      <c r="AG877" s="17">
        <v>0.268499480492566</v>
      </c>
      <c r="AH877" s="17">
        <v>0.21812603056240101</v>
      </c>
      <c r="AI877" s="17">
        <v>0.19308682966900001</v>
      </c>
      <c r="AJ877" s="17">
        <v>0.37685759001436098</v>
      </c>
      <c r="AK877" s="17"/>
      <c r="AL877" s="17">
        <v>0.28192686762844299</v>
      </c>
      <c r="AM877" s="17">
        <v>0.28285914423643799</v>
      </c>
      <c r="AN877" s="17">
        <v>0.238724362574496</v>
      </c>
      <c r="AO877" s="17">
        <v>0.25070082252935399</v>
      </c>
      <c r="AP877" s="17">
        <v>0.17701167356919401</v>
      </c>
      <c r="AQ877" s="17"/>
      <c r="AR877" s="17">
        <v>0.27772233084189502</v>
      </c>
      <c r="AS877" s="17">
        <v>0.27980465532176801</v>
      </c>
      <c r="AT877" s="17">
        <v>0.2831650024481</v>
      </c>
      <c r="AU877" s="17">
        <v>0.27039914828445399</v>
      </c>
      <c r="AV877" s="17">
        <v>0.22721197367805099</v>
      </c>
      <c r="AW877" s="17"/>
      <c r="AX877" s="17">
        <v>0.26479145892646999</v>
      </c>
      <c r="AY877" s="17">
        <v>0.28271922619093398</v>
      </c>
      <c r="AZ877" s="17">
        <v>0.29875001310663701</v>
      </c>
      <c r="BA877" s="17">
        <v>0.27246007273783002</v>
      </c>
      <c r="BB877" s="17">
        <v>0.23681745646668301</v>
      </c>
      <c r="BC877" s="17">
        <v>0.26230534860259902</v>
      </c>
      <c r="BD877" s="17"/>
      <c r="BE877" s="17">
        <v>0.27306110853550702</v>
      </c>
      <c r="BF877" s="17">
        <v>0.26138176823799802</v>
      </c>
      <c r="BG877" s="17">
        <v>0.28103279191160302</v>
      </c>
      <c r="BH877" s="17"/>
      <c r="BI877" s="17">
        <v>0.32832389226416903</v>
      </c>
      <c r="BJ877" s="17">
        <v>0.258056942456654</v>
      </c>
      <c r="BK877" s="17"/>
      <c r="BL877" s="17">
        <v>0.26585422775752898</v>
      </c>
      <c r="BM877" s="17">
        <v>0.28805627082034702</v>
      </c>
      <c r="BN877" s="17">
        <v>0.267629784015181</v>
      </c>
      <c r="BO877" s="17">
        <v>0.29568547715669602</v>
      </c>
      <c r="BP877" s="17">
        <v>0.27223552625631198</v>
      </c>
      <c r="BQ877" s="17"/>
      <c r="BR877" s="17">
        <v>0.27394094732151603</v>
      </c>
      <c r="BS877" s="17">
        <v>0.27717069274654799</v>
      </c>
      <c r="BT877" s="17">
        <v>0.233333969456269</v>
      </c>
      <c r="BU877" s="17">
        <v>0.27805564715843401</v>
      </c>
      <c r="BV877" s="17"/>
      <c r="BW877" s="17">
        <v>0.24048183032663001</v>
      </c>
      <c r="BX877" s="17">
        <v>0.25527621810925299</v>
      </c>
      <c r="BY877" s="17">
        <v>0.25151787390417901</v>
      </c>
      <c r="BZ877" s="17">
        <v>0.29886391147770802</v>
      </c>
      <c r="CA877" s="17">
        <v>0.315768678779351</v>
      </c>
      <c r="CB877" s="17"/>
      <c r="CC877" s="17">
        <v>0.31122725215158697</v>
      </c>
      <c r="CD877" s="17">
        <v>0.349337835372307</v>
      </c>
      <c r="CE877" s="17">
        <v>0.29855942389423501</v>
      </c>
      <c r="CF877" s="17">
        <v>0.27965741099649599</v>
      </c>
      <c r="CG877" s="17">
        <v>0.24358728416844</v>
      </c>
      <c r="CH877" s="17">
        <v>0.25807424125724998</v>
      </c>
      <c r="CI877" s="17">
        <v>0.26755377114616302</v>
      </c>
      <c r="CJ877" s="17">
        <v>0.25442543451253302</v>
      </c>
      <c r="CK877" s="17">
        <v>0.21119941447294899</v>
      </c>
      <c r="CL877" s="17">
        <v>0.23575450116923299</v>
      </c>
    </row>
    <row r="878" spans="2:90" x14ac:dyDescent="0.25">
      <c r="B878" t="s">
        <v>439</v>
      </c>
      <c r="C878" s="17">
        <v>0.22585004716697099</v>
      </c>
      <c r="D878" s="17">
        <v>0.23810547610364699</v>
      </c>
      <c r="E878" s="17">
        <v>0.21474964865106499</v>
      </c>
      <c r="F878" s="17"/>
      <c r="G878" s="17">
        <v>0.28382849100977697</v>
      </c>
      <c r="H878" s="17">
        <v>0.227292351307115</v>
      </c>
      <c r="I878" s="17">
        <v>0.19076904815728701</v>
      </c>
      <c r="J878" s="17">
        <v>0.199788111061107</v>
      </c>
      <c r="K878" s="17">
        <v>0.20527217210266699</v>
      </c>
      <c r="L878" s="17">
        <v>0.25588882234230598</v>
      </c>
      <c r="M878" s="17"/>
      <c r="N878" s="17">
        <v>0.27995325776354002</v>
      </c>
      <c r="O878" s="17">
        <v>0.23168262854011801</v>
      </c>
      <c r="P878" s="17">
        <v>0.19879317576886399</v>
      </c>
      <c r="Q878" s="17">
        <v>0.18479380962676101</v>
      </c>
      <c r="R878" s="17"/>
      <c r="S878" s="17">
        <v>0.22112512990520999</v>
      </c>
      <c r="T878" s="17">
        <v>0.21067883074639901</v>
      </c>
      <c r="U878" s="17">
        <v>0.226698884394265</v>
      </c>
      <c r="V878" s="17">
        <v>0.20685885172385199</v>
      </c>
      <c r="W878" s="17">
        <v>0.21792437548358801</v>
      </c>
      <c r="X878" s="17">
        <v>0.241499144135877</v>
      </c>
      <c r="Y878" s="17">
        <v>0.24933262330693001</v>
      </c>
      <c r="Z878" s="17">
        <v>0.244011091157294</v>
      </c>
      <c r="AA878" s="17">
        <v>0.23423200756215201</v>
      </c>
      <c r="AB878" s="17"/>
      <c r="AC878" s="17">
        <v>0.19214290081735699</v>
      </c>
      <c r="AD878" s="17">
        <v>0.28460701482912198</v>
      </c>
      <c r="AE878" s="17">
        <v>0.16235419031897</v>
      </c>
      <c r="AF878" s="17"/>
      <c r="AG878" s="17">
        <v>0.19505876733986699</v>
      </c>
      <c r="AH878" s="17">
        <v>0.32120594854516299</v>
      </c>
      <c r="AI878" s="17">
        <v>0.29588205520275002</v>
      </c>
      <c r="AJ878" s="17">
        <v>0.15954402483876501</v>
      </c>
      <c r="AK878" s="17"/>
      <c r="AL878" s="17">
        <v>0.172457008689436</v>
      </c>
      <c r="AM878" s="17">
        <v>0.23220149669548601</v>
      </c>
      <c r="AN878" s="17">
        <v>0.269061362613783</v>
      </c>
      <c r="AO878" s="17">
        <v>0.27019665813570798</v>
      </c>
      <c r="AP878" s="17">
        <v>0.27982644556231701</v>
      </c>
      <c r="AQ878" s="17"/>
      <c r="AR878" s="17">
        <v>0.15997706619421401</v>
      </c>
      <c r="AS878" s="17">
        <v>0.22447998519196899</v>
      </c>
      <c r="AT878" s="17">
        <v>0.23426100888649901</v>
      </c>
      <c r="AU878" s="17">
        <v>0.25062189406519197</v>
      </c>
      <c r="AV878" s="17">
        <v>0.26178138863421901</v>
      </c>
      <c r="AW878" s="17"/>
      <c r="AX878" s="17">
        <v>0.23668813258485499</v>
      </c>
      <c r="AY878" s="17">
        <v>0.213530202990388</v>
      </c>
      <c r="AZ878" s="17">
        <v>0.214243406448861</v>
      </c>
      <c r="BA878" s="17">
        <v>0.216986089091697</v>
      </c>
      <c r="BB878" s="17">
        <v>0.25404500534635099</v>
      </c>
      <c r="BC878" s="17">
        <v>0.247956710452433</v>
      </c>
      <c r="BD878" s="17"/>
      <c r="BE878" s="17">
        <v>0.227218417566111</v>
      </c>
      <c r="BF878" s="17">
        <v>0.22132011701505599</v>
      </c>
      <c r="BG878" s="17">
        <v>0.23085799428750201</v>
      </c>
      <c r="BH878" s="17"/>
      <c r="BI878" s="17">
        <v>0.22446203518605701</v>
      </c>
      <c r="BJ878" s="17">
        <v>0.22620243189598399</v>
      </c>
      <c r="BK878" s="17"/>
      <c r="BL878" s="17">
        <v>0.24350165331936099</v>
      </c>
      <c r="BM878" s="17">
        <v>0.212507557321511</v>
      </c>
      <c r="BN878" s="17">
        <v>0.19701554380967001</v>
      </c>
      <c r="BO878" s="17">
        <v>0.24346546333128599</v>
      </c>
      <c r="BP878" s="17">
        <v>0.20241317953684701</v>
      </c>
      <c r="BQ878" s="17"/>
      <c r="BR878" s="17">
        <v>0.22570364335554799</v>
      </c>
      <c r="BS878" s="17">
        <v>0.24625551793275599</v>
      </c>
      <c r="BT878" s="17">
        <v>0.220400553463072</v>
      </c>
      <c r="BU878" s="17">
        <v>0.20629426647530999</v>
      </c>
      <c r="BV878" s="17"/>
      <c r="BW878" s="17">
        <v>0.237469989798264</v>
      </c>
      <c r="BX878" s="17">
        <v>0.257452627974051</v>
      </c>
      <c r="BY878" s="17">
        <v>0.22253368614751901</v>
      </c>
      <c r="BZ878" s="17">
        <v>0.217430353151704</v>
      </c>
      <c r="CA878" s="17">
        <v>0.202981920288163</v>
      </c>
      <c r="CB878" s="17"/>
      <c r="CC878" s="17">
        <v>0.20844971128811701</v>
      </c>
      <c r="CD878" s="17">
        <v>0.18187864041424401</v>
      </c>
      <c r="CE878" s="17">
        <v>0.20939140033085901</v>
      </c>
      <c r="CF878" s="17">
        <v>0.23453727268250699</v>
      </c>
      <c r="CG878" s="17">
        <v>0.22014645843978101</v>
      </c>
      <c r="CH878" s="17">
        <v>0.24609576462067501</v>
      </c>
      <c r="CI878" s="17">
        <v>0.27474452600077098</v>
      </c>
      <c r="CJ878" s="17">
        <v>0.184218519982284</v>
      </c>
      <c r="CK878" s="17">
        <v>0.25307648491925899</v>
      </c>
      <c r="CL878" s="17">
        <v>0.272253850142678</v>
      </c>
    </row>
    <row r="879" spans="2:90" x14ac:dyDescent="0.25">
      <c r="B879" t="s">
        <v>440</v>
      </c>
      <c r="C879" s="17">
        <v>0.17347406866073301</v>
      </c>
      <c r="D879" s="17">
        <v>0.175322060746569</v>
      </c>
      <c r="E879" s="17">
        <v>0.171487279410834</v>
      </c>
      <c r="F879" s="17"/>
      <c r="G879" s="17">
        <v>0.22066100523677601</v>
      </c>
      <c r="H879" s="17">
        <v>0.193116068576246</v>
      </c>
      <c r="I879" s="17">
        <v>0.172777344573775</v>
      </c>
      <c r="J879" s="17">
        <v>0.14083743614833999</v>
      </c>
      <c r="K879" s="17">
        <v>0.14386796694229001</v>
      </c>
      <c r="L879" s="17">
        <v>0.18195572699851301</v>
      </c>
      <c r="M879" s="17"/>
      <c r="N879" s="17">
        <v>0.18875296554305401</v>
      </c>
      <c r="O879" s="17">
        <v>0.18004696897313599</v>
      </c>
      <c r="P879" s="17">
        <v>0.168119290121167</v>
      </c>
      <c r="Q879" s="17">
        <v>0.15537427517034699</v>
      </c>
      <c r="R879" s="17"/>
      <c r="S879" s="17">
        <v>0.178240036574459</v>
      </c>
      <c r="T879" s="17">
        <v>0.16667296448726501</v>
      </c>
      <c r="U879" s="17">
        <v>0.173069956768616</v>
      </c>
      <c r="V879" s="17">
        <v>0.178371903025281</v>
      </c>
      <c r="W879" s="17">
        <v>0.151980544297669</v>
      </c>
      <c r="X879" s="17">
        <v>0.19575455892687699</v>
      </c>
      <c r="Y879" s="17">
        <v>0.19858646442165401</v>
      </c>
      <c r="Z879" s="17">
        <v>0.138401696380379</v>
      </c>
      <c r="AA879" s="17">
        <v>0.162811140202932</v>
      </c>
      <c r="AB879" s="17"/>
      <c r="AC879" s="17">
        <v>0.16137616362678101</v>
      </c>
      <c r="AD879" s="17">
        <v>0.18588149019245301</v>
      </c>
      <c r="AE879" s="17">
        <v>0.161113829008415</v>
      </c>
      <c r="AF879" s="17"/>
      <c r="AG879" s="17">
        <v>0.17620116029444199</v>
      </c>
      <c r="AH879" s="17">
        <v>0.19653984700555299</v>
      </c>
      <c r="AI879" s="17">
        <v>0.192914639628496</v>
      </c>
      <c r="AJ879" s="17">
        <v>0.15591828826519399</v>
      </c>
      <c r="AK879" s="17"/>
      <c r="AL879" s="17">
        <v>0.170587921635554</v>
      </c>
      <c r="AM879" s="17">
        <v>0.15356294001367499</v>
      </c>
      <c r="AN879" s="17">
        <v>0.20088178422488001</v>
      </c>
      <c r="AO879" s="17">
        <v>0.19499724337067401</v>
      </c>
      <c r="AP879" s="17">
        <v>0.17689850885031799</v>
      </c>
      <c r="AQ879" s="17"/>
      <c r="AR879" s="17">
        <v>0.15215110783168501</v>
      </c>
      <c r="AS879" s="17">
        <v>0.176553831432914</v>
      </c>
      <c r="AT879" s="17">
        <v>0.17691056896710899</v>
      </c>
      <c r="AU879" s="17">
        <v>0.197094133578781</v>
      </c>
      <c r="AV879" s="17">
        <v>0.15944151862383901</v>
      </c>
      <c r="AW879" s="17"/>
      <c r="AX879" s="17">
        <v>0.20483231580229799</v>
      </c>
      <c r="AY879" s="17">
        <v>0.17235922203458401</v>
      </c>
      <c r="AZ879" s="17">
        <v>0.13615610556167501</v>
      </c>
      <c r="BA879" s="17">
        <v>0.165450405529389</v>
      </c>
      <c r="BB879" s="17">
        <v>0.16127500193614</v>
      </c>
      <c r="BC879" s="17">
        <v>0.18325418913116301</v>
      </c>
      <c r="BD879" s="17"/>
      <c r="BE879" s="17">
        <v>0.17031578939443101</v>
      </c>
      <c r="BF879" s="17">
        <v>0.18682130707570899</v>
      </c>
      <c r="BG879" s="17">
        <v>0.166500560821775</v>
      </c>
      <c r="BH879" s="17"/>
      <c r="BI879" s="17">
        <v>0.170271681354214</v>
      </c>
      <c r="BJ879" s="17">
        <v>0.174287082091972</v>
      </c>
      <c r="BK879" s="17"/>
      <c r="BL879" s="17">
        <v>0.17837657717750399</v>
      </c>
      <c r="BM879" s="17">
        <v>0.17195567137547699</v>
      </c>
      <c r="BN879" s="17">
        <v>0.14686395408421299</v>
      </c>
      <c r="BO879" s="17">
        <v>0.18239572306398799</v>
      </c>
      <c r="BP879" s="17">
        <v>0.17861860541016</v>
      </c>
      <c r="BQ879" s="17"/>
      <c r="BR879" s="17">
        <v>0.16516504030038001</v>
      </c>
      <c r="BS879" s="17">
        <v>0.202980011275564</v>
      </c>
      <c r="BT879" s="17">
        <v>0.24609381487013199</v>
      </c>
      <c r="BU879" s="17">
        <v>0.20579791384707999</v>
      </c>
      <c r="BV879" s="17"/>
      <c r="BW879" s="17">
        <v>0.16277017865167101</v>
      </c>
      <c r="BX879" s="17">
        <v>0.16389517407583901</v>
      </c>
      <c r="BY879" s="17">
        <v>0.171052511882158</v>
      </c>
      <c r="BZ879" s="17">
        <v>0.18899815615436599</v>
      </c>
      <c r="CA879" s="17">
        <v>0.172566376677529</v>
      </c>
      <c r="CB879" s="17"/>
      <c r="CC879" s="17">
        <v>0.182355024089804</v>
      </c>
      <c r="CD879" s="17">
        <v>0.16717424944776499</v>
      </c>
      <c r="CE879" s="17">
        <v>0.187230762720483</v>
      </c>
      <c r="CF879" s="17">
        <v>0.17655783877558501</v>
      </c>
      <c r="CG879" s="17">
        <v>0.15118276772966499</v>
      </c>
      <c r="CH879" s="17">
        <v>0.183422018361631</v>
      </c>
      <c r="CI879" s="17">
        <v>0.169896534186981</v>
      </c>
      <c r="CJ879" s="17">
        <v>0.170056212000018</v>
      </c>
      <c r="CK879" s="17">
        <v>0.14657877677227399</v>
      </c>
      <c r="CL879" s="17">
        <v>0.17512655653511899</v>
      </c>
    </row>
    <row r="880" spans="2:90" x14ac:dyDescent="0.25">
      <c r="B880" t="s">
        <v>441</v>
      </c>
      <c r="C880" s="17">
        <v>0.15885498711378099</v>
      </c>
      <c r="D880" s="17">
        <v>0.17774517432033801</v>
      </c>
      <c r="E880" s="17">
        <v>0.14186041614414099</v>
      </c>
      <c r="F880" s="17"/>
      <c r="G880" s="17">
        <v>0.18785766758717101</v>
      </c>
      <c r="H880" s="17">
        <v>0.195229240252171</v>
      </c>
      <c r="I880" s="17">
        <v>0.17088703955579401</v>
      </c>
      <c r="J880" s="17">
        <v>0.179165024940135</v>
      </c>
      <c r="K880" s="17">
        <v>0.150112469683921</v>
      </c>
      <c r="L880" s="17">
        <v>0.10245477915589001</v>
      </c>
      <c r="M880" s="17"/>
      <c r="N880" s="17">
        <v>0.160903167203681</v>
      </c>
      <c r="O880" s="17">
        <v>0.16195275077632801</v>
      </c>
      <c r="P880" s="17">
        <v>0.15691691969416299</v>
      </c>
      <c r="Q880" s="17">
        <v>0.15653316074754201</v>
      </c>
      <c r="R880" s="17"/>
      <c r="S880" s="17">
        <v>0.178612266833098</v>
      </c>
      <c r="T880" s="17">
        <v>0.14585011356291899</v>
      </c>
      <c r="U880" s="17">
        <v>0.151562457769985</v>
      </c>
      <c r="V880" s="17">
        <v>0.161102408800949</v>
      </c>
      <c r="W880" s="17">
        <v>0.16804266022068701</v>
      </c>
      <c r="X880" s="17">
        <v>0.16308106285985799</v>
      </c>
      <c r="Y880" s="17">
        <v>0.14217509892649499</v>
      </c>
      <c r="Z880" s="17">
        <v>0.14344511493305101</v>
      </c>
      <c r="AA880" s="17">
        <v>0.16391741854560499</v>
      </c>
      <c r="AB880" s="17"/>
      <c r="AC880" s="17">
        <v>0.13843038482617001</v>
      </c>
      <c r="AD880" s="17">
        <v>0.17964394117243401</v>
      </c>
      <c r="AE880" s="17">
        <v>0.16131401252736899</v>
      </c>
      <c r="AF880" s="17"/>
      <c r="AG880" s="17">
        <v>0.165987456341364</v>
      </c>
      <c r="AH880" s="17">
        <v>0.179648272860784</v>
      </c>
      <c r="AI880" s="17">
        <v>0.16955381359539201</v>
      </c>
      <c r="AJ880" s="17">
        <v>0.146043742981946</v>
      </c>
      <c r="AK880" s="17"/>
      <c r="AL880" s="17">
        <v>0.14671387050270601</v>
      </c>
      <c r="AM880" s="17">
        <v>0.14378175779769101</v>
      </c>
      <c r="AN880" s="17">
        <v>0.178809364544667</v>
      </c>
      <c r="AO880" s="17">
        <v>0.204380460457951</v>
      </c>
      <c r="AP880" s="17">
        <v>0.17549383350761899</v>
      </c>
      <c r="AQ880" s="17"/>
      <c r="AR880" s="17">
        <v>0.14086261620266599</v>
      </c>
      <c r="AS880" s="17">
        <v>0.15236809930951101</v>
      </c>
      <c r="AT880" s="17">
        <v>0.167041095802827</v>
      </c>
      <c r="AU880" s="17">
        <v>0.16689240849293399</v>
      </c>
      <c r="AV880" s="17">
        <v>0.183358596500245</v>
      </c>
      <c r="AW880" s="17"/>
      <c r="AX880" s="17">
        <v>0.182536997058694</v>
      </c>
      <c r="AY880" s="17">
        <v>0.149953842904851</v>
      </c>
      <c r="AZ880" s="17">
        <v>0.18696588084809801</v>
      </c>
      <c r="BA880" s="17">
        <v>0.13368211151881601</v>
      </c>
      <c r="BB880" s="17">
        <v>0.14164713389519901</v>
      </c>
      <c r="BC880" s="17">
        <v>0.16332604947695201</v>
      </c>
      <c r="BD880" s="17"/>
      <c r="BE880" s="17">
        <v>0.16545297826269501</v>
      </c>
      <c r="BF880" s="17">
        <v>0.19467701890154501</v>
      </c>
      <c r="BG880" s="17">
        <v>0.117917701557299</v>
      </c>
      <c r="BH880" s="17"/>
      <c r="BI880" s="17">
        <v>0.15473430357708801</v>
      </c>
      <c r="BJ880" s="17">
        <v>0.15990113510918399</v>
      </c>
      <c r="BK880" s="17"/>
      <c r="BL880" s="17">
        <v>0.13623756794922501</v>
      </c>
      <c r="BM880" s="17">
        <v>0.16878838149884501</v>
      </c>
      <c r="BN880" s="17">
        <v>0.16271349948932901</v>
      </c>
      <c r="BO880" s="17">
        <v>0.22505664376328099</v>
      </c>
      <c r="BP880" s="17">
        <v>0.16641012190504401</v>
      </c>
      <c r="BQ880" s="17"/>
      <c r="BR880" s="17">
        <v>0.152337942282362</v>
      </c>
      <c r="BS880" s="17">
        <v>0.198850094155578</v>
      </c>
      <c r="BT880" s="17">
        <v>0.179128355215353</v>
      </c>
      <c r="BU880" s="17">
        <v>0.20948329984876199</v>
      </c>
      <c r="BV880" s="17"/>
      <c r="BW880" s="17">
        <v>0.15467923011633899</v>
      </c>
      <c r="BX880" s="17">
        <v>0.15361546511590199</v>
      </c>
      <c r="BY880" s="17">
        <v>0.13510826380646601</v>
      </c>
      <c r="BZ880" s="17">
        <v>0.16322490192894101</v>
      </c>
      <c r="CA880" s="17">
        <v>0.18624723130005</v>
      </c>
      <c r="CB880" s="17"/>
      <c r="CC880" s="17">
        <v>0.16937770012635001</v>
      </c>
      <c r="CD880" s="17">
        <v>0.19144096309141301</v>
      </c>
      <c r="CE880" s="17">
        <v>0.18670612476124401</v>
      </c>
      <c r="CF880" s="17">
        <v>0.180325408124756</v>
      </c>
      <c r="CG880" s="17">
        <v>0.14978876893200299</v>
      </c>
      <c r="CH880" s="17">
        <v>0.11826059246305499</v>
      </c>
      <c r="CI880" s="17">
        <v>0.14668572870881799</v>
      </c>
      <c r="CJ880" s="17">
        <v>0.13258224936931001</v>
      </c>
      <c r="CK880" s="17">
        <v>0.144466926513653</v>
      </c>
      <c r="CL880" s="17">
        <v>0.15011452379457499</v>
      </c>
    </row>
    <row r="881" spans="2:90" x14ac:dyDescent="0.25">
      <c r="B881" t="s">
        <v>111</v>
      </c>
      <c r="C881" s="17">
        <v>9.7004981661561296E-2</v>
      </c>
      <c r="D881" s="17">
        <v>7.7752857062389005E-2</v>
      </c>
      <c r="E881" s="17">
        <v>0.11443279245569001</v>
      </c>
      <c r="F881" s="17"/>
      <c r="G881" s="17">
        <v>7.4679217989934599E-2</v>
      </c>
      <c r="H881" s="17">
        <v>9.7545839468945295E-2</v>
      </c>
      <c r="I881" s="17">
        <v>9.4991607852510596E-2</v>
      </c>
      <c r="J881" s="17">
        <v>0.106007887428599</v>
      </c>
      <c r="K881" s="17">
        <v>9.5941132430644505E-2</v>
      </c>
      <c r="L881" s="17">
        <v>0.10230499914916499</v>
      </c>
      <c r="M881" s="17"/>
      <c r="N881" s="17">
        <v>7.7573723859537605E-2</v>
      </c>
      <c r="O881" s="17">
        <v>8.1012353237256599E-2</v>
      </c>
      <c r="P881" s="17">
        <v>8.6957404322756698E-2</v>
      </c>
      <c r="Q881" s="17">
        <v>0.14291047566207299</v>
      </c>
      <c r="R881" s="17"/>
      <c r="S881" s="17">
        <v>9.94496104287831E-2</v>
      </c>
      <c r="T881" s="17">
        <v>9.6216794821233298E-2</v>
      </c>
      <c r="U881" s="17">
        <v>9.7149745445126306E-2</v>
      </c>
      <c r="V881" s="17">
        <v>0.10629046853478</v>
      </c>
      <c r="W881" s="17">
        <v>9.0638680206714103E-2</v>
      </c>
      <c r="X881" s="17">
        <v>9.6808787447182895E-2</v>
      </c>
      <c r="Y881" s="17">
        <v>0.119959347105214</v>
      </c>
      <c r="Z881" s="17">
        <v>8.7344173329129096E-2</v>
      </c>
      <c r="AA881" s="17">
        <v>7.7764228260101098E-2</v>
      </c>
      <c r="AB881" s="17"/>
      <c r="AC881" s="17">
        <v>8.2003934209968807E-2</v>
      </c>
      <c r="AD881" s="17">
        <v>7.6666095197942499E-2</v>
      </c>
      <c r="AE881" s="17">
        <v>0.171493862927039</v>
      </c>
      <c r="AF881" s="17"/>
      <c r="AG881" s="17">
        <v>9.2053457558367593E-2</v>
      </c>
      <c r="AH881" s="17">
        <v>6.4935831528103796E-2</v>
      </c>
      <c r="AI881" s="17">
        <v>9.2363782160604396E-2</v>
      </c>
      <c r="AJ881" s="17">
        <v>6.8185012033751505E-2</v>
      </c>
      <c r="AK881" s="17"/>
      <c r="AL881" s="17">
        <v>0.14090980355794799</v>
      </c>
      <c r="AM881" s="17">
        <v>8.8157422947203704E-2</v>
      </c>
      <c r="AN881" s="17">
        <v>6.9282619783811103E-2</v>
      </c>
      <c r="AO881" s="17">
        <v>6.54527324096012E-2</v>
      </c>
      <c r="AP881" s="17">
        <v>9.4725489452629402E-2</v>
      </c>
      <c r="AQ881" s="17"/>
      <c r="AR881" s="17">
        <v>0.18112435692530199</v>
      </c>
      <c r="AS881" s="17">
        <v>9.5165370985510603E-2</v>
      </c>
      <c r="AT881" s="17">
        <v>7.6500749453880704E-2</v>
      </c>
      <c r="AU881" s="17">
        <v>7.5471307601034598E-2</v>
      </c>
      <c r="AV881" s="17">
        <v>6.0257259076124899E-2</v>
      </c>
      <c r="AW881" s="17"/>
      <c r="AX881" s="17">
        <v>9.4017499110471095E-2</v>
      </c>
      <c r="AY881" s="17">
        <v>9.2281390863479196E-2</v>
      </c>
      <c r="AZ881" s="17">
        <v>7.8479924038918097E-2</v>
      </c>
      <c r="BA881" s="17">
        <v>0.109760024713369</v>
      </c>
      <c r="BB881" s="17">
        <v>0.109532493510614</v>
      </c>
      <c r="BC881" s="17">
        <v>0.107617681019971</v>
      </c>
      <c r="BD881" s="17"/>
      <c r="BE881" s="17">
        <v>9.7555265876235905E-2</v>
      </c>
      <c r="BF881" s="17">
        <v>8.5325430588102297E-2</v>
      </c>
      <c r="BG881" s="17">
        <v>0.102122734686709</v>
      </c>
      <c r="BH881" s="17"/>
      <c r="BI881" s="17">
        <v>8.4260461059054603E-2</v>
      </c>
      <c r="BJ881" s="17">
        <v>0.10024052609538101</v>
      </c>
      <c r="BK881" s="17"/>
      <c r="BL881" s="17">
        <v>8.3009506980894293E-2</v>
      </c>
      <c r="BM881" s="17">
        <v>8.2339818815462498E-2</v>
      </c>
      <c r="BN881" s="17">
        <v>0.149550366239182</v>
      </c>
      <c r="BO881" s="17">
        <v>9.7109172446016898E-2</v>
      </c>
      <c r="BP881" s="17">
        <v>0.103502068759059</v>
      </c>
      <c r="BQ881" s="17"/>
      <c r="BR881" s="17">
        <v>9.4264178485062106E-2</v>
      </c>
      <c r="BS881" s="17">
        <v>0.11504410262091699</v>
      </c>
      <c r="BT881" s="17">
        <v>0.12074745193478099</v>
      </c>
      <c r="BU881" s="17">
        <v>8.1462979858602E-2</v>
      </c>
      <c r="BV881" s="17"/>
      <c r="BW881" s="17">
        <v>8.7155885175218897E-2</v>
      </c>
      <c r="BX881" s="17">
        <v>9.6282677934579203E-2</v>
      </c>
      <c r="BY881" s="17">
        <v>9.75319364177549E-2</v>
      </c>
      <c r="BZ881" s="17">
        <v>9.6316195408721203E-2</v>
      </c>
      <c r="CA881" s="17">
        <v>9.9535138493782899E-2</v>
      </c>
      <c r="CB881" s="17"/>
      <c r="CC881" s="17">
        <v>9.5413500452337194E-2</v>
      </c>
      <c r="CD881" s="17">
        <v>9.3173515109685495E-2</v>
      </c>
      <c r="CE881" s="17">
        <v>8.4701021527079007E-2</v>
      </c>
      <c r="CF881" s="17">
        <v>9.8637248514019296E-2</v>
      </c>
      <c r="CG881" s="17">
        <v>0.11836050231697499</v>
      </c>
      <c r="CH881" s="17">
        <v>0.11494199954551</v>
      </c>
      <c r="CI881" s="17">
        <v>7.6342699369508202E-2</v>
      </c>
      <c r="CJ881" s="17">
        <v>9.8732459048669494E-2</v>
      </c>
      <c r="CK881" s="17">
        <v>8.6725045486935007E-2</v>
      </c>
      <c r="CL881" s="17">
        <v>8.5092665559844696E-2</v>
      </c>
    </row>
    <row r="882" spans="2:90" x14ac:dyDescent="0.25">
      <c r="B882" t="s">
        <v>191</v>
      </c>
      <c r="C882" s="17">
        <v>3.5227886681809102E-2</v>
      </c>
      <c r="D882" s="17">
        <v>3.4063949323945901E-2</v>
      </c>
      <c r="E882" s="17">
        <v>3.6469110415841201E-2</v>
      </c>
      <c r="F882" s="17"/>
      <c r="G882" s="17">
        <v>4.2766503803039597E-2</v>
      </c>
      <c r="H882" s="17">
        <v>3.3831231259449299E-2</v>
      </c>
      <c r="I882" s="17">
        <v>3.6220307813721597E-2</v>
      </c>
      <c r="J882" s="17">
        <v>2.2738526771779899E-2</v>
      </c>
      <c r="K882" s="17">
        <v>3.7904626845426802E-2</v>
      </c>
      <c r="L882" s="17">
        <v>3.92769678741859E-2</v>
      </c>
      <c r="M882" s="17"/>
      <c r="N882" s="17">
        <v>3.8703168006603998E-2</v>
      </c>
      <c r="O882" s="17">
        <v>3.3401994062133497E-2</v>
      </c>
      <c r="P882" s="17">
        <v>3.5092693894261902E-2</v>
      </c>
      <c r="Q882" s="17">
        <v>3.4014580645716302E-2</v>
      </c>
      <c r="R882" s="17"/>
      <c r="S882" s="17">
        <v>3.4920658561145797E-2</v>
      </c>
      <c r="T882" s="17">
        <v>4.3084091086337199E-2</v>
      </c>
      <c r="U882" s="17">
        <v>2.1921143243525801E-2</v>
      </c>
      <c r="V882" s="17">
        <v>3.2932659856176598E-2</v>
      </c>
      <c r="W882" s="17">
        <v>3.5505119470483203E-2</v>
      </c>
      <c r="X882" s="17">
        <v>3.2869544964206798E-2</v>
      </c>
      <c r="Y882" s="17">
        <v>1.8172296996359801E-2</v>
      </c>
      <c r="Z882" s="17">
        <v>4.9724623670846103E-2</v>
      </c>
      <c r="AA882" s="17">
        <v>4.7298570019842098E-2</v>
      </c>
      <c r="AB882" s="17"/>
      <c r="AC882" s="17">
        <v>3.4148394293566899E-2</v>
      </c>
      <c r="AD882" s="17">
        <v>3.11375700849011E-2</v>
      </c>
      <c r="AE882" s="17">
        <v>4.6235732625386501E-2</v>
      </c>
      <c r="AF882" s="17"/>
      <c r="AG882" s="17">
        <v>4.1532273272978301E-2</v>
      </c>
      <c r="AH882" s="17">
        <v>4.6748206713839398E-2</v>
      </c>
      <c r="AI882" s="17">
        <v>3.9356805002095901E-2</v>
      </c>
      <c r="AJ882" s="17">
        <v>1.8924847486398499E-2</v>
      </c>
      <c r="AK882" s="17"/>
      <c r="AL882" s="17">
        <v>3.5513273121011497E-2</v>
      </c>
      <c r="AM882" s="17">
        <v>3.7594160355609398E-2</v>
      </c>
      <c r="AN882" s="17">
        <v>2.7240279640428001E-2</v>
      </c>
      <c r="AO882" s="17">
        <v>4.0077378870500301E-2</v>
      </c>
      <c r="AP882" s="17">
        <v>8.5465803544322802E-2</v>
      </c>
      <c r="AQ882" s="17"/>
      <c r="AR882" s="17">
        <v>4.2411646444110301E-2</v>
      </c>
      <c r="AS882" s="17">
        <v>3.8555352606910599E-2</v>
      </c>
      <c r="AT882" s="17">
        <v>2.50640499271719E-2</v>
      </c>
      <c r="AU882" s="17">
        <v>3.0529566071544199E-2</v>
      </c>
      <c r="AV882" s="17">
        <v>5.77382486425322E-2</v>
      </c>
      <c r="AW882" s="17"/>
      <c r="AX882" s="17">
        <v>4.3253976411119603E-2</v>
      </c>
      <c r="AY882" s="17">
        <v>3.4963588355150101E-2</v>
      </c>
      <c r="AZ882" s="17">
        <v>1.9057760060479899E-2</v>
      </c>
      <c r="BA882" s="17">
        <v>3.0546159957034101E-2</v>
      </c>
      <c r="BB882" s="17">
        <v>4.8656986529597303E-2</v>
      </c>
      <c r="BC882" s="17">
        <v>2.6887713785153301E-2</v>
      </c>
      <c r="BD882" s="17"/>
      <c r="BE882" s="17">
        <v>3.3432636004007699E-2</v>
      </c>
      <c r="BF882" s="17">
        <v>3.21108312598017E-2</v>
      </c>
      <c r="BG882" s="17">
        <v>4.0365188595063703E-2</v>
      </c>
      <c r="BH882" s="17"/>
      <c r="BI882" s="17">
        <v>2.5223683506443901E-2</v>
      </c>
      <c r="BJ882" s="17">
        <v>3.7767726736089802E-2</v>
      </c>
      <c r="BK882" s="17"/>
      <c r="BL882" s="17">
        <v>3.7890729938452702E-2</v>
      </c>
      <c r="BM882" s="17">
        <v>2.3757061954651298E-2</v>
      </c>
      <c r="BN882" s="17">
        <v>2.4803049036689E-2</v>
      </c>
      <c r="BO882" s="17">
        <v>3.6106804590485E-2</v>
      </c>
      <c r="BP882" s="17">
        <v>4.9458788028412297E-2</v>
      </c>
      <c r="BQ882" s="17"/>
      <c r="BR882" s="17">
        <v>3.1663000589528097E-2</v>
      </c>
      <c r="BS882" s="17">
        <v>3.2061509048636097E-2</v>
      </c>
      <c r="BT882" s="17">
        <v>8.0804788876422007E-2</v>
      </c>
      <c r="BU882" s="17">
        <v>5.5898971471231997E-2</v>
      </c>
      <c r="BV882" s="17"/>
      <c r="BW882" s="17">
        <v>4.7201396881869098E-2</v>
      </c>
      <c r="BX882" s="17">
        <v>3.4914501028424798E-2</v>
      </c>
      <c r="BY882" s="17">
        <v>3.6934481436720602E-2</v>
      </c>
      <c r="BZ882" s="17">
        <v>2.8823423794133999E-2</v>
      </c>
      <c r="CA882" s="17">
        <v>2.85868052804313E-2</v>
      </c>
      <c r="CB882" s="17"/>
      <c r="CC882" s="17">
        <v>2.0832702757821699E-2</v>
      </c>
      <c r="CD882" s="17">
        <v>3.3127997690824897E-2</v>
      </c>
      <c r="CE882" s="17">
        <v>3.06237714588618E-2</v>
      </c>
      <c r="CF882" s="17">
        <v>3.3525154510098999E-2</v>
      </c>
      <c r="CG882" s="17">
        <v>4.5922516130202699E-2</v>
      </c>
      <c r="CH882" s="17">
        <v>2.5214799362564599E-2</v>
      </c>
      <c r="CI882" s="17">
        <v>4.3250862859229501E-2</v>
      </c>
      <c r="CJ882" s="17">
        <v>2.4153447580032999E-2</v>
      </c>
      <c r="CK882" s="17">
        <v>5.2801467077475697E-2</v>
      </c>
      <c r="CL882" s="17">
        <v>3.9987832172657799E-2</v>
      </c>
    </row>
    <row r="883" spans="2:90" x14ac:dyDescent="0.25"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</row>
    <row r="884" spans="2:90" x14ac:dyDescent="0.25">
      <c r="B884" s="6" t="s">
        <v>393</v>
      </c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</row>
    <row r="885" spans="2:90" x14ac:dyDescent="0.25">
      <c r="B885" s="24" t="s">
        <v>113</v>
      </c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</row>
    <row r="886" spans="2:90" x14ac:dyDescent="0.25">
      <c r="B886" t="s">
        <v>443</v>
      </c>
      <c r="C886" s="17">
        <v>0.52851019376187103</v>
      </c>
      <c r="D886" s="17">
        <v>0.53568860128735596</v>
      </c>
      <c r="E886" s="17">
        <v>0.52181066201177995</v>
      </c>
      <c r="F886" s="17"/>
      <c r="G886" s="17">
        <v>0.59128149490003901</v>
      </c>
      <c r="H886" s="17">
        <v>0.622731606989676</v>
      </c>
      <c r="I886" s="17">
        <v>0.61661425496620004</v>
      </c>
      <c r="J886" s="17">
        <v>0.54559242722394197</v>
      </c>
      <c r="K886" s="17">
        <v>0.50522928956713398</v>
      </c>
      <c r="L886" s="17">
        <v>0.37404536467480598</v>
      </c>
      <c r="M886" s="17"/>
      <c r="N886" s="17">
        <v>0.513677836575957</v>
      </c>
      <c r="O886" s="17">
        <v>0.53144936168002199</v>
      </c>
      <c r="P886" s="17">
        <v>0.543770959559568</v>
      </c>
      <c r="Q886" s="17">
        <v>0.53000450607995098</v>
      </c>
      <c r="R886" s="17"/>
      <c r="S886" s="17">
        <v>0.61762208371998295</v>
      </c>
      <c r="T886" s="17">
        <v>0.47113776267650898</v>
      </c>
      <c r="U886" s="17">
        <v>0.47036671453540801</v>
      </c>
      <c r="V886" s="17">
        <v>0.46173035503218002</v>
      </c>
      <c r="W886" s="17">
        <v>0.53626247989866904</v>
      </c>
      <c r="X886" s="17">
        <v>0.53968256271277404</v>
      </c>
      <c r="Y886" s="17">
        <v>0.51404959632031</v>
      </c>
      <c r="Z886" s="17">
        <v>0.61853790550995202</v>
      </c>
      <c r="AA886" s="17">
        <v>0.55867124301738802</v>
      </c>
      <c r="AB886" s="17"/>
      <c r="AC886" s="17">
        <v>0.50220308687616999</v>
      </c>
      <c r="AD886" s="17">
        <v>0.52628051767861495</v>
      </c>
      <c r="AE886" s="17">
        <v>0.55664697174065902</v>
      </c>
      <c r="AF886" s="17"/>
      <c r="AG886" s="17">
        <v>0.46416222845719002</v>
      </c>
      <c r="AH886" s="17">
        <v>0.58609145426264198</v>
      </c>
      <c r="AI886" s="17">
        <v>0.47692877412572099</v>
      </c>
      <c r="AJ886" s="17">
        <v>0.55675744534847404</v>
      </c>
      <c r="AK886" s="17"/>
      <c r="AL886" s="17">
        <v>0.49256864371421599</v>
      </c>
      <c r="AM886" s="17">
        <v>0.55127751057464702</v>
      </c>
      <c r="AN886" s="17">
        <v>0.53275120263253295</v>
      </c>
      <c r="AO886" s="17">
        <v>0.59588641491740602</v>
      </c>
      <c r="AP886" s="17">
        <v>0.48757967498826799</v>
      </c>
      <c r="AQ886" s="17"/>
      <c r="AR886" s="17">
        <v>0.49664205608406098</v>
      </c>
      <c r="AS886" s="17">
        <v>0.53620903790475205</v>
      </c>
      <c r="AT886" s="17">
        <v>0.53296604584903695</v>
      </c>
      <c r="AU886" s="17">
        <v>0.54510611707339895</v>
      </c>
      <c r="AV886" s="17">
        <v>0.55900223289746298</v>
      </c>
      <c r="AW886" s="17"/>
      <c r="AX886" s="17">
        <v>0.65072607095241497</v>
      </c>
      <c r="AY886" s="17">
        <v>0.52416288910653797</v>
      </c>
      <c r="AZ886" s="17">
        <v>0.58156072093870403</v>
      </c>
      <c r="BA886" s="17">
        <v>0.49843830424666702</v>
      </c>
      <c r="BB886" s="17">
        <v>0.36441860073701898</v>
      </c>
      <c r="BC886" s="17">
        <v>0.350530624748218</v>
      </c>
      <c r="BD886" s="17"/>
      <c r="BE886" s="17">
        <v>0.55619675360496601</v>
      </c>
      <c r="BF886" s="17">
        <v>0.605422247940828</v>
      </c>
      <c r="BG886" s="17">
        <v>0.42547782021549302</v>
      </c>
      <c r="BH886" s="17"/>
      <c r="BI886" s="17">
        <v>0.58288406938419102</v>
      </c>
      <c r="BJ886" s="17">
        <v>0.51470590122689897</v>
      </c>
      <c r="BK886" s="17"/>
      <c r="BL886" s="17">
        <v>0.44601865154314002</v>
      </c>
      <c r="BM886" s="17">
        <v>0.56038390308043895</v>
      </c>
      <c r="BN886" s="17">
        <v>0.594227508701623</v>
      </c>
      <c r="BO886" s="17">
        <v>0.62611552695735695</v>
      </c>
      <c r="BP886" s="17">
        <v>0.59513669323470197</v>
      </c>
      <c r="BQ886" s="17"/>
      <c r="BR886" s="17">
        <v>0.50861333620708604</v>
      </c>
      <c r="BS886" s="17">
        <v>0.60120605663512505</v>
      </c>
      <c r="BT886" s="17">
        <v>0.69773149510886001</v>
      </c>
      <c r="BU886" s="17">
        <v>0.60457917527108995</v>
      </c>
      <c r="BV886" s="17"/>
      <c r="BW886" s="17">
        <v>0.45575932769795802</v>
      </c>
      <c r="BX886" s="17">
        <v>0.478571030467701</v>
      </c>
      <c r="BY886" s="17">
        <v>0.51579823968841199</v>
      </c>
      <c r="BZ886" s="17">
        <v>0.53923850267213203</v>
      </c>
      <c r="CA886" s="17">
        <v>0.64921103061088903</v>
      </c>
      <c r="CB886" s="17"/>
      <c r="CC886" s="17">
        <v>0.69049975424365695</v>
      </c>
      <c r="CD886" s="17">
        <v>0.68364584021159502</v>
      </c>
      <c r="CE886" s="17">
        <v>0.64306096440155802</v>
      </c>
      <c r="CF886" s="17">
        <v>0.54326452179812701</v>
      </c>
      <c r="CG886" s="17">
        <v>0.48031055525479699</v>
      </c>
      <c r="CH886" s="17">
        <v>0.48631433889219999</v>
      </c>
      <c r="CI886" s="17">
        <v>0.49053693873855098</v>
      </c>
      <c r="CJ886" s="17">
        <v>0.44564792737567699</v>
      </c>
      <c r="CK886" s="17">
        <v>0.388169688392488</v>
      </c>
      <c r="CL886" s="17">
        <v>0.39370581251515402</v>
      </c>
    </row>
    <row r="887" spans="2:90" x14ac:dyDescent="0.25">
      <c r="B887" t="s">
        <v>444</v>
      </c>
      <c r="C887" s="17">
        <v>0.34276684006216401</v>
      </c>
      <c r="D887" s="17">
        <v>0.36222119513229201</v>
      </c>
      <c r="E887" s="17">
        <v>0.32499421072390999</v>
      </c>
      <c r="F887" s="17"/>
      <c r="G887" s="17">
        <v>0.308712798180026</v>
      </c>
      <c r="H887" s="17">
        <v>0.26022309459041898</v>
      </c>
      <c r="I887" s="17">
        <v>0.26011006430914702</v>
      </c>
      <c r="J887" s="17">
        <v>0.31707544419934403</v>
      </c>
      <c r="K887" s="17">
        <v>0.37129702217754601</v>
      </c>
      <c r="L887" s="17">
        <v>0.47466378467590897</v>
      </c>
      <c r="M887" s="17"/>
      <c r="N887" s="17">
        <v>0.39614857923674701</v>
      </c>
      <c r="O887" s="17">
        <v>0.33679321758861402</v>
      </c>
      <c r="P887" s="17">
        <v>0.33731400035706599</v>
      </c>
      <c r="Q887" s="17">
        <v>0.29412033496732198</v>
      </c>
      <c r="R887" s="17"/>
      <c r="S887" s="17">
        <v>0.277064617586052</v>
      </c>
      <c r="T887" s="17">
        <v>0.39278255100839199</v>
      </c>
      <c r="U887" s="17">
        <v>0.37032685918140201</v>
      </c>
      <c r="V887" s="17">
        <v>0.40307249380426302</v>
      </c>
      <c r="W887" s="17">
        <v>0.35387171504856102</v>
      </c>
      <c r="X887" s="17">
        <v>0.32812831066874598</v>
      </c>
      <c r="Y887" s="17">
        <v>0.36379598177214101</v>
      </c>
      <c r="Z887" s="17">
        <v>0.24891386411618199</v>
      </c>
      <c r="AA887" s="17">
        <v>0.30982920577882</v>
      </c>
      <c r="AB887" s="17"/>
      <c r="AC887" s="17">
        <v>0.373813674307169</v>
      </c>
      <c r="AD887" s="17">
        <v>0.36379984416358402</v>
      </c>
      <c r="AE887" s="17">
        <v>0.27417568936341702</v>
      </c>
      <c r="AF887" s="17"/>
      <c r="AG887" s="17">
        <v>0.43527636870796299</v>
      </c>
      <c r="AH887" s="17">
        <v>0.32183531913080399</v>
      </c>
      <c r="AI887" s="17">
        <v>0.40496736902887798</v>
      </c>
      <c r="AJ887" s="17">
        <v>0.32904420643457899</v>
      </c>
      <c r="AK887" s="17"/>
      <c r="AL887" s="17">
        <v>0.33988873554753202</v>
      </c>
      <c r="AM887" s="17">
        <v>0.31716369124795701</v>
      </c>
      <c r="AN887" s="17">
        <v>0.34590705095212398</v>
      </c>
      <c r="AO887" s="17">
        <v>0.34041837343348202</v>
      </c>
      <c r="AP887" s="17">
        <v>0.422928339099927</v>
      </c>
      <c r="AQ887" s="17"/>
      <c r="AR887" s="17">
        <v>0.30464855568807703</v>
      </c>
      <c r="AS887" s="17">
        <v>0.32981240973763898</v>
      </c>
      <c r="AT887" s="17">
        <v>0.360141360517164</v>
      </c>
      <c r="AU887" s="17">
        <v>0.35301436350903898</v>
      </c>
      <c r="AV887" s="17">
        <v>0.37977440113623601</v>
      </c>
      <c r="AW887" s="17"/>
      <c r="AX887" s="17">
        <v>0.245875073598809</v>
      </c>
      <c r="AY887" s="17">
        <v>0.33888582962879699</v>
      </c>
      <c r="AZ887" s="17">
        <v>0.29817615597677199</v>
      </c>
      <c r="BA887" s="17">
        <v>0.37026421214441102</v>
      </c>
      <c r="BB887" s="17">
        <v>0.487953717974491</v>
      </c>
      <c r="BC887" s="17">
        <v>0.48954654864886399</v>
      </c>
      <c r="BD887" s="17"/>
      <c r="BE887" s="17">
        <v>0.302655378626491</v>
      </c>
      <c r="BF887" s="17">
        <v>0.30472161010200399</v>
      </c>
      <c r="BG887" s="17">
        <v>0.43186058755454998</v>
      </c>
      <c r="BH887" s="17"/>
      <c r="BI887" s="17">
        <v>0.25882242957837998</v>
      </c>
      <c r="BJ887" s="17">
        <v>0.36407842003933799</v>
      </c>
      <c r="BK887" s="17"/>
      <c r="BL887" s="17">
        <v>0.42331499967880598</v>
      </c>
      <c r="BM887" s="17">
        <v>0.336422294611676</v>
      </c>
      <c r="BN887" s="17">
        <v>0.26961359544279501</v>
      </c>
      <c r="BO887" s="17">
        <v>0.224242559704217</v>
      </c>
      <c r="BP887" s="17">
        <v>0.28502130465064801</v>
      </c>
      <c r="BQ887" s="17"/>
      <c r="BR887" s="17">
        <v>0.35975020392235502</v>
      </c>
      <c r="BS887" s="17">
        <v>0.267728808630118</v>
      </c>
      <c r="BT887" s="17">
        <v>0.21751989745897399</v>
      </c>
      <c r="BU887" s="17">
        <v>0.31079340459772897</v>
      </c>
      <c r="BV887" s="17"/>
      <c r="BW887" s="17">
        <v>0.42559274790227603</v>
      </c>
      <c r="BX887" s="17">
        <v>0.38982925204631802</v>
      </c>
      <c r="BY887" s="17">
        <v>0.35583962539390301</v>
      </c>
      <c r="BZ887" s="17">
        <v>0.31841355639723001</v>
      </c>
      <c r="CA887" s="17">
        <v>0.23321621271896301</v>
      </c>
      <c r="CB887" s="17"/>
      <c r="CC887" s="17">
        <v>0.19475594037513499</v>
      </c>
      <c r="CD887" s="17">
        <v>0.19745840510422899</v>
      </c>
      <c r="CE887" s="17">
        <v>0.26088557116475802</v>
      </c>
      <c r="CF887" s="17">
        <v>0.31579999504751599</v>
      </c>
      <c r="CG887" s="17">
        <v>0.35097983349916001</v>
      </c>
      <c r="CH887" s="17">
        <v>0.37351449896830302</v>
      </c>
      <c r="CI887" s="17">
        <v>0.36963822403050201</v>
      </c>
      <c r="CJ887" s="17">
        <v>0.44948428150186898</v>
      </c>
      <c r="CK887" s="17">
        <v>0.49852484875838798</v>
      </c>
      <c r="CL887" s="17">
        <v>0.48447166522783702</v>
      </c>
    </row>
    <row r="888" spans="2:90" x14ac:dyDescent="0.25">
      <c r="B888" t="s">
        <v>111</v>
      </c>
      <c r="C888" s="17">
        <v>0.12872296617596499</v>
      </c>
      <c r="D888" s="17">
        <v>0.10209020358035201</v>
      </c>
      <c r="E888" s="17">
        <v>0.15319512726431</v>
      </c>
      <c r="F888" s="17"/>
      <c r="G888" s="17">
        <v>0.100005706919935</v>
      </c>
      <c r="H888" s="17">
        <v>0.11704529841990401</v>
      </c>
      <c r="I888" s="17">
        <v>0.123275680724652</v>
      </c>
      <c r="J888" s="17">
        <v>0.13733212857671501</v>
      </c>
      <c r="K888" s="17">
        <v>0.123473688255321</v>
      </c>
      <c r="L888" s="17">
        <v>0.15129085064928499</v>
      </c>
      <c r="M888" s="17"/>
      <c r="N888" s="17">
        <v>9.0173584187295999E-2</v>
      </c>
      <c r="O888" s="17">
        <v>0.13175742073136401</v>
      </c>
      <c r="P888" s="17">
        <v>0.11891504008336599</v>
      </c>
      <c r="Q888" s="17">
        <v>0.17587515895272801</v>
      </c>
      <c r="R888" s="17"/>
      <c r="S888" s="17">
        <v>0.105313298693965</v>
      </c>
      <c r="T888" s="17">
        <v>0.13607968631509801</v>
      </c>
      <c r="U888" s="17">
        <v>0.15930642628319</v>
      </c>
      <c r="V888" s="17">
        <v>0.13519715116355699</v>
      </c>
      <c r="W888" s="17">
        <v>0.10986580505276999</v>
      </c>
      <c r="X888" s="17">
        <v>0.13218912661848001</v>
      </c>
      <c r="Y888" s="17">
        <v>0.12215442190754899</v>
      </c>
      <c r="Z888" s="17">
        <v>0.13254823037386601</v>
      </c>
      <c r="AA888" s="17">
        <v>0.131499551203792</v>
      </c>
      <c r="AB888" s="17"/>
      <c r="AC888" s="17">
        <v>0.123983238816661</v>
      </c>
      <c r="AD888" s="17">
        <v>0.10991963815780099</v>
      </c>
      <c r="AE888" s="17">
        <v>0.16917733889592401</v>
      </c>
      <c r="AF888" s="17"/>
      <c r="AG888" s="17">
        <v>0.10056140283484701</v>
      </c>
      <c r="AH888" s="17">
        <v>9.2073226606553496E-2</v>
      </c>
      <c r="AI888" s="17">
        <v>0.11810385684540201</v>
      </c>
      <c r="AJ888" s="17">
        <v>0.11419834821694599</v>
      </c>
      <c r="AK888" s="17"/>
      <c r="AL888" s="17">
        <v>0.16754262073825199</v>
      </c>
      <c r="AM888" s="17">
        <v>0.13155879817739499</v>
      </c>
      <c r="AN888" s="17">
        <v>0.121341746415343</v>
      </c>
      <c r="AO888" s="17">
        <v>6.3695211649112599E-2</v>
      </c>
      <c r="AP888" s="17">
        <v>8.94919859118046E-2</v>
      </c>
      <c r="AQ888" s="17"/>
      <c r="AR888" s="17">
        <v>0.19870938822786199</v>
      </c>
      <c r="AS888" s="17">
        <v>0.133978552357609</v>
      </c>
      <c r="AT888" s="17">
        <v>0.10689259363380001</v>
      </c>
      <c r="AU888" s="17">
        <v>0.101879519417563</v>
      </c>
      <c r="AV888" s="17">
        <v>6.1223365966300902E-2</v>
      </c>
      <c r="AW888" s="17"/>
      <c r="AX888" s="17">
        <v>0.103398855448776</v>
      </c>
      <c r="AY888" s="17">
        <v>0.13695128126466499</v>
      </c>
      <c r="AZ888" s="17">
        <v>0.120263123084524</v>
      </c>
      <c r="BA888" s="17">
        <v>0.13129748360892199</v>
      </c>
      <c r="BB888" s="17">
        <v>0.14762768128848899</v>
      </c>
      <c r="BC888" s="17">
        <v>0.15992282660291801</v>
      </c>
      <c r="BD888" s="17"/>
      <c r="BE888" s="17">
        <v>0.14114786776854199</v>
      </c>
      <c r="BF888" s="17">
        <v>8.9856141957167401E-2</v>
      </c>
      <c r="BG888" s="17">
        <v>0.142661592229957</v>
      </c>
      <c r="BH888" s="17"/>
      <c r="BI888" s="17">
        <v>0.15829350103743001</v>
      </c>
      <c r="BJ888" s="17">
        <v>0.121215678733763</v>
      </c>
      <c r="BK888" s="17"/>
      <c r="BL888" s="17">
        <v>0.130666348778054</v>
      </c>
      <c r="BM888" s="17">
        <v>0.103193802307885</v>
      </c>
      <c r="BN888" s="17">
        <v>0.136158895855582</v>
      </c>
      <c r="BO888" s="17">
        <v>0.149641913338426</v>
      </c>
      <c r="BP888" s="17">
        <v>0.11984200211465</v>
      </c>
      <c r="BQ888" s="17"/>
      <c r="BR888" s="17">
        <v>0.131636459870559</v>
      </c>
      <c r="BS888" s="17">
        <v>0.13106513473475701</v>
      </c>
      <c r="BT888" s="17">
        <v>8.4748607432166403E-2</v>
      </c>
      <c r="BU888" s="17">
        <v>8.4627420131181005E-2</v>
      </c>
      <c r="BV888" s="17"/>
      <c r="BW888" s="17">
        <v>0.118647924399766</v>
      </c>
      <c r="BX888" s="17">
        <v>0.13159971748598101</v>
      </c>
      <c r="BY888" s="17">
        <v>0.128362134917685</v>
      </c>
      <c r="BZ888" s="17">
        <v>0.14234794093063899</v>
      </c>
      <c r="CA888" s="17">
        <v>0.11757275667014799</v>
      </c>
      <c r="CB888" s="17"/>
      <c r="CC888" s="17">
        <v>0.114744305381208</v>
      </c>
      <c r="CD888" s="17">
        <v>0.118895754684176</v>
      </c>
      <c r="CE888" s="17">
        <v>9.6053464433684094E-2</v>
      </c>
      <c r="CF888" s="17">
        <v>0.140935483154356</v>
      </c>
      <c r="CG888" s="17">
        <v>0.168709611246043</v>
      </c>
      <c r="CH888" s="17">
        <v>0.14017116213949599</v>
      </c>
      <c r="CI888" s="17">
        <v>0.13982483723094599</v>
      </c>
      <c r="CJ888" s="17">
        <v>0.10486779112245399</v>
      </c>
      <c r="CK888" s="17">
        <v>0.113305462849123</v>
      </c>
      <c r="CL888" s="17">
        <v>0.121822522257009</v>
      </c>
    </row>
    <row r="889" spans="2:90" x14ac:dyDescent="0.25"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</row>
    <row r="890" spans="2:90" x14ac:dyDescent="0.25">
      <c r="B890" s="6" t="s">
        <v>393</v>
      </c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</row>
    <row r="891" spans="2:90" x14ac:dyDescent="0.25">
      <c r="B891" s="24" t="s">
        <v>113</v>
      </c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</row>
    <row r="892" spans="2:90" x14ac:dyDescent="0.25">
      <c r="B892" t="s">
        <v>445</v>
      </c>
      <c r="C892" s="17">
        <v>0.169250576516912</v>
      </c>
      <c r="D892" s="17">
        <v>0.174946410752544</v>
      </c>
      <c r="E892" s="17">
        <v>0.164649526111879</v>
      </c>
      <c r="F892" s="17"/>
      <c r="G892" s="17">
        <v>0.120536188693648</v>
      </c>
      <c r="H892" s="17">
        <v>0.135571582055693</v>
      </c>
      <c r="I892" s="17">
        <v>0.14189799720558599</v>
      </c>
      <c r="J892" s="17">
        <v>0.18449943480619499</v>
      </c>
      <c r="K892" s="17">
        <v>0.23201226229074201</v>
      </c>
      <c r="L892" s="17">
        <v>0.18112112215335699</v>
      </c>
      <c r="M892" s="17"/>
      <c r="N892" s="17">
        <v>0.146184146280223</v>
      </c>
      <c r="O892" s="17">
        <v>0.169221354175182</v>
      </c>
      <c r="P892" s="17">
        <v>0.19956870464250001</v>
      </c>
      <c r="Q892" s="17">
        <v>0.166817151465076</v>
      </c>
      <c r="R892" s="17"/>
      <c r="S892" s="17">
        <v>0.12793835567230999</v>
      </c>
      <c r="T892" s="17">
        <v>0.15739177150412101</v>
      </c>
      <c r="U892" s="17">
        <v>0.16944628560736399</v>
      </c>
      <c r="V892" s="17">
        <v>0.17750258274202599</v>
      </c>
      <c r="W892" s="17">
        <v>0.22359453790782299</v>
      </c>
      <c r="X892" s="17">
        <v>0.18614596263806199</v>
      </c>
      <c r="Y892" s="17">
        <v>0.18693258492668899</v>
      </c>
      <c r="Z892" s="17">
        <v>0.14432699713369901</v>
      </c>
      <c r="AA892" s="17">
        <v>0.17292642247336501</v>
      </c>
      <c r="AB892" s="17"/>
      <c r="AC892" s="17">
        <v>0.18421480933505999</v>
      </c>
      <c r="AD892" s="17">
        <v>0.16907050061555801</v>
      </c>
      <c r="AE892" s="17">
        <v>0.14331721536780501</v>
      </c>
      <c r="AF892" s="17"/>
      <c r="AG892" s="17">
        <v>0.18686902568128799</v>
      </c>
      <c r="AH892" s="17">
        <v>0.154225035884796</v>
      </c>
      <c r="AI892" s="17">
        <v>0.17892581337650601</v>
      </c>
      <c r="AJ892" s="17">
        <v>0.17929715436181601</v>
      </c>
      <c r="AK892" s="17"/>
      <c r="AL892" s="17">
        <v>0.21472417720649201</v>
      </c>
      <c r="AM892" s="17">
        <v>0.170037075557672</v>
      </c>
      <c r="AN892" s="17">
        <v>0.14577495057933301</v>
      </c>
      <c r="AO892" s="17">
        <v>0.142000763919163</v>
      </c>
      <c r="AP892" s="17">
        <v>0.118850775581644</v>
      </c>
      <c r="AQ892" s="17"/>
      <c r="AR892" s="17">
        <v>0.18943526000862901</v>
      </c>
      <c r="AS892" s="17">
        <v>0.192160117561755</v>
      </c>
      <c r="AT892" s="17">
        <v>0.177459060831134</v>
      </c>
      <c r="AU892" s="17">
        <v>0.14279996160335401</v>
      </c>
      <c r="AV892" s="17">
        <v>0.130373667492447</v>
      </c>
      <c r="AW892" s="17"/>
      <c r="AX892" s="17">
        <v>0.14123366677329299</v>
      </c>
      <c r="AY892" s="17">
        <v>0.16011257786396901</v>
      </c>
      <c r="AZ892" s="17">
        <v>0.18755715030605999</v>
      </c>
      <c r="BA892" s="17">
        <v>0.16705764997424599</v>
      </c>
      <c r="BB892" s="17">
        <v>0.188156992895743</v>
      </c>
      <c r="BC892" s="17">
        <v>0.26850150886005503</v>
      </c>
      <c r="BD892" s="17"/>
      <c r="BE892" s="17">
        <v>0.15958827291422201</v>
      </c>
      <c r="BF892" s="17">
        <v>0.13275173628051301</v>
      </c>
      <c r="BG892" s="17">
        <v>0.21633089931060501</v>
      </c>
      <c r="BH892" s="17"/>
      <c r="BI892" s="17">
        <v>0.193885454286261</v>
      </c>
      <c r="BJ892" s="17">
        <v>0.16299634035295901</v>
      </c>
      <c r="BK892" s="17"/>
      <c r="BL892" s="17">
        <v>0.19095586256102501</v>
      </c>
      <c r="BM892" s="17">
        <v>0.154371881946819</v>
      </c>
      <c r="BN892" s="17">
        <v>0.18370585809887899</v>
      </c>
      <c r="BO892" s="17">
        <v>0.193797504788463</v>
      </c>
      <c r="BP892" s="17">
        <v>0.13368079814728601</v>
      </c>
      <c r="BQ892" s="17"/>
      <c r="BR892" s="17">
        <v>0.17425825806829201</v>
      </c>
      <c r="BS892" s="17">
        <v>0.17848929190381399</v>
      </c>
      <c r="BT892" s="17">
        <v>8.1729203369006007E-2</v>
      </c>
      <c r="BU892" s="17">
        <v>0.17458401891016601</v>
      </c>
      <c r="BV892" s="17"/>
      <c r="BW892" s="17">
        <v>0.172215102052651</v>
      </c>
      <c r="BX892" s="17">
        <v>0.149653577557569</v>
      </c>
      <c r="BY892" s="17">
        <v>0.189002350637101</v>
      </c>
      <c r="BZ892" s="17">
        <v>0.15840590104919799</v>
      </c>
      <c r="CA892" s="17">
        <v>0.173462031110454</v>
      </c>
      <c r="CB892" s="17"/>
      <c r="CC892" s="17">
        <v>0.16718170897282</v>
      </c>
      <c r="CD892" s="17">
        <v>0.12427070795560501</v>
      </c>
      <c r="CE892" s="17">
        <v>0.13841302851166401</v>
      </c>
      <c r="CF892" s="17">
        <v>0.167027279841754</v>
      </c>
      <c r="CG892" s="17">
        <v>0.18338244146417801</v>
      </c>
      <c r="CH892" s="17">
        <v>0.20795758660018501</v>
      </c>
      <c r="CI892" s="17">
        <v>0.19722386203936801</v>
      </c>
      <c r="CJ892" s="17">
        <v>0.20507747623488201</v>
      </c>
      <c r="CK892" s="17">
        <v>0.15623424708289399</v>
      </c>
      <c r="CL892" s="17">
        <v>0.14773932484100599</v>
      </c>
    </row>
    <row r="893" spans="2:90" x14ac:dyDescent="0.25">
      <c r="B893" t="s">
        <v>446</v>
      </c>
      <c r="C893" s="17">
        <v>0.39580938516599601</v>
      </c>
      <c r="D893" s="17">
        <v>0.41989934744599899</v>
      </c>
      <c r="E893" s="17">
        <v>0.373525973947751</v>
      </c>
      <c r="F893" s="17"/>
      <c r="G893" s="17">
        <v>0.37091982405458102</v>
      </c>
      <c r="H893" s="17">
        <v>0.40353801538945</v>
      </c>
      <c r="I893" s="17">
        <v>0.40520365063305802</v>
      </c>
      <c r="J893" s="17">
        <v>0.40206023835323701</v>
      </c>
      <c r="K893" s="17">
        <v>0.34048044851214398</v>
      </c>
      <c r="L893" s="17">
        <v>0.427892313864562</v>
      </c>
      <c r="M893" s="17"/>
      <c r="N893" s="17">
        <v>0.44495088829575002</v>
      </c>
      <c r="O893" s="17">
        <v>0.39864214967025002</v>
      </c>
      <c r="P893" s="17">
        <v>0.37676422095602402</v>
      </c>
      <c r="Q893" s="17">
        <v>0.35752603519281201</v>
      </c>
      <c r="R893" s="17"/>
      <c r="S893" s="17">
        <v>0.35957985062985898</v>
      </c>
      <c r="T893" s="17">
        <v>0.39147333622053798</v>
      </c>
      <c r="U893" s="17">
        <v>0.43906609928540802</v>
      </c>
      <c r="V893" s="17">
        <v>0.41146613572823798</v>
      </c>
      <c r="W893" s="17">
        <v>0.35779767012230801</v>
      </c>
      <c r="X893" s="17">
        <v>0.38911408915629597</v>
      </c>
      <c r="Y893" s="17">
        <v>0.42186728312959598</v>
      </c>
      <c r="Z893" s="17">
        <v>0.416457777888879</v>
      </c>
      <c r="AA893" s="17">
        <v>0.40108594838689099</v>
      </c>
      <c r="AB893" s="17"/>
      <c r="AC893" s="17">
        <v>0.38285518674807001</v>
      </c>
      <c r="AD893" s="17">
        <v>0.469837200525905</v>
      </c>
      <c r="AE893" s="17">
        <v>0.29088537175337498</v>
      </c>
      <c r="AF893" s="17"/>
      <c r="AG893" s="17">
        <v>0.465049658834153</v>
      </c>
      <c r="AH893" s="17">
        <v>0.45285802822103999</v>
      </c>
      <c r="AI893" s="17">
        <v>0.423824328091432</v>
      </c>
      <c r="AJ893" s="17">
        <v>0.356165731089083</v>
      </c>
      <c r="AK893" s="17"/>
      <c r="AL893" s="17">
        <v>0.334877148339154</v>
      </c>
      <c r="AM893" s="17">
        <v>0.37564264543037601</v>
      </c>
      <c r="AN893" s="17">
        <v>0.43756497210071199</v>
      </c>
      <c r="AO893" s="17">
        <v>0.41583279908933901</v>
      </c>
      <c r="AP893" s="17">
        <v>0.45851113669375698</v>
      </c>
      <c r="AQ893" s="17"/>
      <c r="AR893" s="17">
        <v>0.32259364236176602</v>
      </c>
      <c r="AS893" s="17">
        <v>0.39975490397593699</v>
      </c>
      <c r="AT893" s="17">
        <v>0.39636186955567698</v>
      </c>
      <c r="AU893" s="17">
        <v>0.43520435254463902</v>
      </c>
      <c r="AV893" s="17">
        <v>0.43359482599451799</v>
      </c>
      <c r="AW893" s="17"/>
      <c r="AX893" s="17">
        <v>0.39340731652295802</v>
      </c>
      <c r="AY893" s="17">
        <v>0.40518832347142703</v>
      </c>
      <c r="AZ893" s="17">
        <v>0.36966682823772701</v>
      </c>
      <c r="BA893" s="17">
        <v>0.38947792962896199</v>
      </c>
      <c r="BB893" s="17">
        <v>0.42098038613338401</v>
      </c>
      <c r="BC893" s="17">
        <v>0.38213493211431299</v>
      </c>
      <c r="BD893" s="17"/>
      <c r="BE893" s="17">
        <v>0.39259849907074001</v>
      </c>
      <c r="BF893" s="17">
        <v>0.42528591944410499</v>
      </c>
      <c r="BG893" s="17">
        <v>0.37646672492426497</v>
      </c>
      <c r="BH893" s="17"/>
      <c r="BI893" s="17">
        <v>0.37736025577645399</v>
      </c>
      <c r="BJ893" s="17">
        <v>0.40049320025539298</v>
      </c>
      <c r="BK893" s="17"/>
      <c r="BL893" s="17">
        <v>0.41493806677916201</v>
      </c>
      <c r="BM893" s="17">
        <v>0.407940004026208</v>
      </c>
      <c r="BN893" s="17">
        <v>0.39081694633578901</v>
      </c>
      <c r="BO893" s="17">
        <v>0.29739358888758899</v>
      </c>
      <c r="BP893" s="17">
        <v>0.39362778253105901</v>
      </c>
      <c r="BQ893" s="17"/>
      <c r="BR893" s="17">
        <v>0.39961839671166699</v>
      </c>
      <c r="BS893" s="17">
        <v>0.37128384395310199</v>
      </c>
      <c r="BT893" s="17">
        <v>0.39518366148388301</v>
      </c>
      <c r="BU893" s="17">
        <v>0.38394712709622297</v>
      </c>
      <c r="BV893" s="17"/>
      <c r="BW893" s="17">
        <v>0.39590072311067498</v>
      </c>
      <c r="BX893" s="17">
        <v>0.416899624866648</v>
      </c>
      <c r="BY893" s="17">
        <v>0.40039212940600999</v>
      </c>
      <c r="BZ893" s="17">
        <v>0.40878999391795701</v>
      </c>
      <c r="CA893" s="17">
        <v>0.36811988456665401</v>
      </c>
      <c r="CB893" s="17"/>
      <c r="CC893" s="17">
        <v>0.38280594261821099</v>
      </c>
      <c r="CD893" s="17">
        <v>0.36834367577204402</v>
      </c>
      <c r="CE893" s="17">
        <v>0.38277199317606497</v>
      </c>
      <c r="CF893" s="17">
        <v>0.39116477812872502</v>
      </c>
      <c r="CG893" s="17">
        <v>0.39072977430383998</v>
      </c>
      <c r="CH893" s="17">
        <v>0.39364489664330699</v>
      </c>
      <c r="CI893" s="17">
        <v>0.40657498841740503</v>
      </c>
      <c r="CJ893" s="17">
        <v>0.42437280756073298</v>
      </c>
      <c r="CK893" s="17">
        <v>0.45584826190437799</v>
      </c>
      <c r="CL893" s="17">
        <v>0.41387367603186398</v>
      </c>
    </row>
    <row r="894" spans="2:90" x14ac:dyDescent="0.25">
      <c r="B894" t="s">
        <v>447</v>
      </c>
      <c r="C894" s="17">
        <v>0.23137151953075799</v>
      </c>
      <c r="D894" s="17">
        <v>0.23276764861934099</v>
      </c>
      <c r="E894" s="17">
        <v>0.229623895524255</v>
      </c>
      <c r="F894" s="17"/>
      <c r="G894" s="17">
        <v>0.26339719514871301</v>
      </c>
      <c r="H894" s="17">
        <v>0.24268724129521599</v>
      </c>
      <c r="I894" s="17">
        <v>0.25132110289982401</v>
      </c>
      <c r="J894" s="17">
        <v>0.20708298073225301</v>
      </c>
      <c r="K894" s="17">
        <v>0.23297436621255899</v>
      </c>
      <c r="L894" s="17">
        <v>0.211145890629264</v>
      </c>
      <c r="M894" s="17"/>
      <c r="N894" s="17">
        <v>0.237298650424136</v>
      </c>
      <c r="O894" s="17">
        <v>0.23322331283691999</v>
      </c>
      <c r="P894" s="17">
        <v>0.21855542654674701</v>
      </c>
      <c r="Q894" s="17">
        <v>0.234841266697144</v>
      </c>
      <c r="R894" s="17"/>
      <c r="S894" s="17">
        <v>0.28215266143961598</v>
      </c>
      <c r="T894" s="17">
        <v>0.21922863675882201</v>
      </c>
      <c r="U894" s="17">
        <v>0.20582439641089001</v>
      </c>
      <c r="V894" s="17">
        <v>0.21818704679423601</v>
      </c>
      <c r="W894" s="17">
        <v>0.21841244618706501</v>
      </c>
      <c r="X894" s="17">
        <v>0.24974259110341299</v>
      </c>
      <c r="Y894" s="17">
        <v>0.200557090127121</v>
      </c>
      <c r="Z894" s="17">
        <v>0.23267693822882901</v>
      </c>
      <c r="AA894" s="17">
        <v>0.23313769564790601</v>
      </c>
      <c r="AB894" s="17"/>
      <c r="AC894" s="17">
        <v>0.231364562638949</v>
      </c>
      <c r="AD894" s="17">
        <v>0.20898947580250701</v>
      </c>
      <c r="AE894" s="17">
        <v>0.26885150477282199</v>
      </c>
      <c r="AF894" s="17"/>
      <c r="AG894" s="17">
        <v>0.18688112250077599</v>
      </c>
      <c r="AH894" s="17">
        <v>0.23309945511077301</v>
      </c>
      <c r="AI894" s="17">
        <v>0.245394295404429</v>
      </c>
      <c r="AJ894" s="17">
        <v>0.25218698937109302</v>
      </c>
      <c r="AK894" s="17"/>
      <c r="AL894" s="17">
        <v>0.22984768378161</v>
      </c>
      <c r="AM894" s="17">
        <v>0.23796553051751801</v>
      </c>
      <c r="AN894" s="17">
        <v>0.23322830782749401</v>
      </c>
      <c r="AO894" s="17">
        <v>0.24791360417849401</v>
      </c>
      <c r="AP894" s="17">
        <v>0.19206755786042601</v>
      </c>
      <c r="AQ894" s="17"/>
      <c r="AR894" s="17">
        <v>0.18574928744785901</v>
      </c>
      <c r="AS894" s="17">
        <v>0.23722001088311501</v>
      </c>
      <c r="AT894" s="17">
        <v>0.23748270043957501</v>
      </c>
      <c r="AU894" s="17">
        <v>0.22507637161496999</v>
      </c>
      <c r="AV894" s="17">
        <v>0.260175223819963</v>
      </c>
      <c r="AW894" s="17"/>
      <c r="AX894" s="17">
        <v>0.24139305320177501</v>
      </c>
      <c r="AY894" s="17">
        <v>0.22555808942776301</v>
      </c>
      <c r="AZ894" s="17">
        <v>0.25160218442483701</v>
      </c>
      <c r="BA894" s="17">
        <v>0.25170625968406302</v>
      </c>
      <c r="BB894" s="17">
        <v>0.19885876325568599</v>
      </c>
      <c r="BC894" s="17">
        <v>0.17949609392416199</v>
      </c>
      <c r="BD894" s="17"/>
      <c r="BE894" s="17">
        <v>0.23053442244835401</v>
      </c>
      <c r="BF894" s="17">
        <v>0.248128009236708</v>
      </c>
      <c r="BG894" s="17">
        <v>0.21686307442227601</v>
      </c>
      <c r="BH894" s="17"/>
      <c r="BI894" s="17">
        <v>0.20833801404780999</v>
      </c>
      <c r="BJ894" s="17">
        <v>0.23721920362819199</v>
      </c>
      <c r="BK894" s="17"/>
      <c r="BL894" s="17">
        <v>0.22849038069850899</v>
      </c>
      <c r="BM894" s="17">
        <v>0.244037449606366</v>
      </c>
      <c r="BN894" s="17">
        <v>0.220037851508434</v>
      </c>
      <c r="BO894" s="17">
        <v>0.25868393247211102</v>
      </c>
      <c r="BP894" s="17">
        <v>0.21643176117372201</v>
      </c>
      <c r="BQ894" s="17"/>
      <c r="BR894" s="17">
        <v>0.230561175796206</v>
      </c>
      <c r="BS894" s="17">
        <v>0.25181251898573498</v>
      </c>
      <c r="BT894" s="17">
        <v>0.26026414018717198</v>
      </c>
      <c r="BU894" s="17">
        <v>0.18507832178087799</v>
      </c>
      <c r="BV894" s="17"/>
      <c r="BW894" s="17">
        <v>0.23116197621797799</v>
      </c>
      <c r="BX894" s="17">
        <v>0.240928450986263</v>
      </c>
      <c r="BY894" s="17">
        <v>0.22226949452378</v>
      </c>
      <c r="BZ894" s="17">
        <v>0.24035754799947601</v>
      </c>
      <c r="CA894" s="17">
        <v>0.21755431449757801</v>
      </c>
      <c r="CB894" s="17"/>
      <c r="CC894" s="17">
        <v>0.21967684660696099</v>
      </c>
      <c r="CD894" s="17">
        <v>0.21647672309129901</v>
      </c>
      <c r="CE894" s="17">
        <v>0.27316867966164798</v>
      </c>
      <c r="CF894" s="17">
        <v>0.24419272310784201</v>
      </c>
      <c r="CG894" s="17">
        <v>0.22173350980149401</v>
      </c>
      <c r="CH894" s="17">
        <v>0.22611453212833399</v>
      </c>
      <c r="CI894" s="17">
        <v>0.26649056713893299</v>
      </c>
      <c r="CJ894" s="17">
        <v>0.18353435562702999</v>
      </c>
      <c r="CK894" s="17">
        <v>0.20475812343792699</v>
      </c>
      <c r="CL894" s="17">
        <v>0.239215931965505</v>
      </c>
    </row>
    <row r="895" spans="2:90" x14ac:dyDescent="0.25">
      <c r="B895" t="s">
        <v>448</v>
      </c>
      <c r="C895" s="17">
        <v>0.10487085196593</v>
      </c>
      <c r="D895" s="17">
        <v>9.6904083942867494E-2</v>
      </c>
      <c r="E895" s="17">
        <v>0.112779165584205</v>
      </c>
      <c r="F895" s="17"/>
      <c r="G895" s="17">
        <v>9.1762139072964294E-2</v>
      </c>
      <c r="H895" s="17">
        <v>9.6408385282718695E-2</v>
      </c>
      <c r="I895" s="17">
        <v>7.5871333161210294E-2</v>
      </c>
      <c r="J895" s="17">
        <v>0.110448647923165</v>
      </c>
      <c r="K895" s="17">
        <v>0.13940808435034799</v>
      </c>
      <c r="L895" s="17">
        <v>0.10967856917271</v>
      </c>
      <c r="M895" s="17"/>
      <c r="N895" s="17">
        <v>0.106669580236951</v>
      </c>
      <c r="O895" s="17">
        <v>0.101322832088549</v>
      </c>
      <c r="P895" s="17">
        <v>0.11386061940084299</v>
      </c>
      <c r="Q895" s="17">
        <v>9.7338690633641603E-2</v>
      </c>
      <c r="R895" s="17"/>
      <c r="S895" s="17">
        <v>0.14444242149254999</v>
      </c>
      <c r="T895" s="17">
        <v>0.123235082425061</v>
      </c>
      <c r="U895" s="17">
        <v>7.5964368888137804E-2</v>
      </c>
      <c r="V895" s="17">
        <v>9.6793338571123003E-2</v>
      </c>
      <c r="W895" s="17">
        <v>9.6836434595872198E-2</v>
      </c>
      <c r="X895" s="17">
        <v>8.7597237819103002E-2</v>
      </c>
      <c r="Y895" s="17">
        <v>7.2977913532299002E-2</v>
      </c>
      <c r="Z895" s="17">
        <v>0.10399224879838199</v>
      </c>
      <c r="AA895" s="17">
        <v>0.10727487844988</v>
      </c>
      <c r="AB895" s="17"/>
      <c r="AC895" s="17">
        <v>0.12863701211790499</v>
      </c>
      <c r="AD895" s="17">
        <v>7.8102940861612097E-2</v>
      </c>
      <c r="AE895" s="17">
        <v>0.11437722222345501</v>
      </c>
      <c r="AF895" s="17"/>
      <c r="AG895" s="17">
        <v>9.8755321285998995E-2</v>
      </c>
      <c r="AH895" s="17">
        <v>9.3406559477419507E-2</v>
      </c>
      <c r="AI895" s="17">
        <v>6.7611641485925994E-2</v>
      </c>
      <c r="AJ895" s="17">
        <v>0.14140474466587699</v>
      </c>
      <c r="AK895" s="17"/>
      <c r="AL895" s="17">
        <v>0.108502013051214</v>
      </c>
      <c r="AM895" s="17">
        <v>0.10362053907054999</v>
      </c>
      <c r="AN895" s="17">
        <v>9.8224848758874106E-2</v>
      </c>
      <c r="AO895" s="17">
        <v>0.11206451078424801</v>
      </c>
      <c r="AP895" s="17">
        <v>0.13883787388636501</v>
      </c>
      <c r="AQ895" s="17"/>
      <c r="AR895" s="17">
        <v>0.106817257358127</v>
      </c>
      <c r="AS895" s="17">
        <v>8.3418504579813799E-2</v>
      </c>
      <c r="AT895" s="17">
        <v>0.101702142446184</v>
      </c>
      <c r="AU895" s="17">
        <v>0.11517454321885701</v>
      </c>
      <c r="AV895" s="17">
        <v>0.120748870932379</v>
      </c>
      <c r="AW895" s="17"/>
      <c r="AX895" s="17">
        <v>0.114841415594212</v>
      </c>
      <c r="AY895" s="17">
        <v>0.114308069166715</v>
      </c>
      <c r="AZ895" s="17">
        <v>0.10723724822769901</v>
      </c>
      <c r="BA895" s="17">
        <v>0.101500905491613</v>
      </c>
      <c r="BB895" s="17">
        <v>7.7971882379759799E-2</v>
      </c>
      <c r="BC895" s="17">
        <v>6.7972438563103602E-2</v>
      </c>
      <c r="BD895" s="17"/>
      <c r="BE895" s="17">
        <v>9.4782173947686205E-2</v>
      </c>
      <c r="BF895" s="17">
        <v>0.100832657901027</v>
      </c>
      <c r="BG895" s="17">
        <v>0.12033584325270801</v>
      </c>
      <c r="BH895" s="17"/>
      <c r="BI895" s="17">
        <v>0.11209120311725</v>
      </c>
      <c r="BJ895" s="17">
        <v>0.10303776873694701</v>
      </c>
      <c r="BK895" s="17"/>
      <c r="BL895" s="17">
        <v>0.11283281357807599</v>
      </c>
      <c r="BM895" s="17">
        <v>0.107882200745349</v>
      </c>
      <c r="BN895" s="17">
        <v>8.6386987570540405E-2</v>
      </c>
      <c r="BO895" s="17">
        <v>0.102753317743091</v>
      </c>
      <c r="BP895" s="17">
        <v>8.2417296961514994E-2</v>
      </c>
      <c r="BQ895" s="17"/>
      <c r="BR895" s="17">
        <v>0.10600954510169699</v>
      </c>
      <c r="BS895" s="17">
        <v>5.1833880589529702E-2</v>
      </c>
      <c r="BT895" s="17">
        <v>0.12710118074090701</v>
      </c>
      <c r="BU895" s="17">
        <v>0.123879408156604</v>
      </c>
      <c r="BV895" s="17"/>
      <c r="BW895" s="17">
        <v>0.107383307916996</v>
      </c>
      <c r="BX895" s="17">
        <v>0.111703200421806</v>
      </c>
      <c r="BY895" s="17">
        <v>9.5974442118311007E-2</v>
      </c>
      <c r="BZ895" s="17">
        <v>0.10019724259347799</v>
      </c>
      <c r="CA895" s="17">
        <v>0.11286199241966</v>
      </c>
      <c r="CB895" s="17"/>
      <c r="CC895" s="17">
        <v>0.129584351019331</v>
      </c>
      <c r="CD895" s="17">
        <v>0.15233689954628199</v>
      </c>
      <c r="CE895" s="17">
        <v>9.4971482323147102E-2</v>
      </c>
      <c r="CF895" s="17">
        <v>0.10318271081439501</v>
      </c>
      <c r="CG895" s="17">
        <v>9.0089595265870098E-2</v>
      </c>
      <c r="CH895" s="17">
        <v>6.8187748321740405E-2</v>
      </c>
      <c r="CI895" s="17">
        <v>8.6881534635612295E-2</v>
      </c>
      <c r="CJ895" s="17">
        <v>0.11877866092777201</v>
      </c>
      <c r="CK895" s="17">
        <v>0.103257615648323</v>
      </c>
      <c r="CL895" s="17">
        <v>0.10387299681462001</v>
      </c>
    </row>
    <row r="896" spans="2:90" x14ac:dyDescent="0.25">
      <c r="B896" t="s">
        <v>163</v>
      </c>
      <c r="C896" s="17">
        <v>9.8697666820404498E-2</v>
      </c>
      <c r="D896" s="17">
        <v>7.5482509239248194E-2</v>
      </c>
      <c r="E896" s="17">
        <v>0.11942143883191</v>
      </c>
      <c r="F896" s="17"/>
      <c r="G896" s="17">
        <v>0.15338465303009299</v>
      </c>
      <c r="H896" s="17">
        <v>0.121794775976922</v>
      </c>
      <c r="I896" s="17">
        <v>0.125705916100322</v>
      </c>
      <c r="J896" s="17">
        <v>9.5908698185149605E-2</v>
      </c>
      <c r="K896" s="17">
        <v>5.5124838634206703E-2</v>
      </c>
      <c r="L896" s="17">
        <v>7.0162104180106905E-2</v>
      </c>
      <c r="M896" s="17"/>
      <c r="N896" s="17">
        <v>6.4896734762939307E-2</v>
      </c>
      <c r="O896" s="17">
        <v>9.7590351229098607E-2</v>
      </c>
      <c r="P896" s="17">
        <v>9.1251028453886607E-2</v>
      </c>
      <c r="Q896" s="17">
        <v>0.14347685601132501</v>
      </c>
      <c r="R896" s="17"/>
      <c r="S896" s="17">
        <v>8.5886710765664606E-2</v>
      </c>
      <c r="T896" s="17">
        <v>0.108671173091458</v>
      </c>
      <c r="U896" s="17">
        <v>0.10969884980819999</v>
      </c>
      <c r="V896" s="17">
        <v>9.60508961643778E-2</v>
      </c>
      <c r="W896" s="17">
        <v>0.103358911186931</v>
      </c>
      <c r="X896" s="17">
        <v>8.7400119283125896E-2</v>
      </c>
      <c r="Y896" s="17">
        <v>0.117665128284295</v>
      </c>
      <c r="Z896" s="17">
        <v>0.102546037950212</v>
      </c>
      <c r="AA896" s="17">
        <v>8.5575055041957296E-2</v>
      </c>
      <c r="AB896" s="17"/>
      <c r="AC896" s="17">
        <v>7.2928429160015698E-2</v>
      </c>
      <c r="AD896" s="17">
        <v>7.3999882194418401E-2</v>
      </c>
      <c r="AE896" s="17">
        <v>0.18256868588254299</v>
      </c>
      <c r="AF896" s="17"/>
      <c r="AG896" s="17">
        <v>6.2444871697784197E-2</v>
      </c>
      <c r="AH896" s="17">
        <v>6.6410921305970497E-2</v>
      </c>
      <c r="AI896" s="17">
        <v>8.4243921641707395E-2</v>
      </c>
      <c r="AJ896" s="17">
        <v>7.0945380512130202E-2</v>
      </c>
      <c r="AK896" s="17"/>
      <c r="AL896" s="17">
        <v>0.11204897762153</v>
      </c>
      <c r="AM896" s="17">
        <v>0.112734209423884</v>
      </c>
      <c r="AN896" s="17">
        <v>8.5206920733587696E-2</v>
      </c>
      <c r="AO896" s="17">
        <v>8.2188322028756006E-2</v>
      </c>
      <c r="AP896" s="17">
        <v>9.1732655977808802E-2</v>
      </c>
      <c r="AQ896" s="17"/>
      <c r="AR896" s="17">
        <v>0.19540455282361899</v>
      </c>
      <c r="AS896" s="17">
        <v>8.7446462999378999E-2</v>
      </c>
      <c r="AT896" s="17">
        <v>8.6994226727430096E-2</v>
      </c>
      <c r="AU896" s="17">
        <v>8.1744771018180104E-2</v>
      </c>
      <c r="AV896" s="17">
        <v>5.5107411760693802E-2</v>
      </c>
      <c r="AW896" s="17"/>
      <c r="AX896" s="17">
        <v>0.10912454790776301</v>
      </c>
      <c r="AY896" s="17">
        <v>9.4832940070125701E-2</v>
      </c>
      <c r="AZ896" s="17">
        <v>8.3936588803677797E-2</v>
      </c>
      <c r="BA896" s="17">
        <v>9.0257255221115495E-2</v>
      </c>
      <c r="BB896" s="17">
        <v>0.114031975335427</v>
      </c>
      <c r="BC896" s="17">
        <v>0.101895026538367</v>
      </c>
      <c r="BD896" s="17"/>
      <c r="BE896" s="17">
        <v>0.122496631618997</v>
      </c>
      <c r="BF896" s="17">
        <v>9.3001677137647301E-2</v>
      </c>
      <c r="BG896" s="17">
        <v>7.0003458090144993E-2</v>
      </c>
      <c r="BH896" s="17"/>
      <c r="BI896" s="17">
        <v>0.108325072772224</v>
      </c>
      <c r="BJ896" s="17">
        <v>9.6253487026509099E-2</v>
      </c>
      <c r="BK896" s="17"/>
      <c r="BL896" s="17">
        <v>5.27828763832284E-2</v>
      </c>
      <c r="BM896" s="17">
        <v>8.5768463675257506E-2</v>
      </c>
      <c r="BN896" s="17">
        <v>0.11905235648635699</v>
      </c>
      <c r="BO896" s="17">
        <v>0.147371656108746</v>
      </c>
      <c r="BP896" s="17">
        <v>0.17384236118641699</v>
      </c>
      <c r="BQ896" s="17"/>
      <c r="BR896" s="17">
        <v>8.95526243221373E-2</v>
      </c>
      <c r="BS896" s="17">
        <v>0.14658046456781901</v>
      </c>
      <c r="BT896" s="17">
        <v>0.13572181421903201</v>
      </c>
      <c r="BU896" s="17">
        <v>0.132511124056129</v>
      </c>
      <c r="BV896" s="17"/>
      <c r="BW896" s="17">
        <v>9.3338890701699803E-2</v>
      </c>
      <c r="BX896" s="17">
        <v>8.0815146167714194E-2</v>
      </c>
      <c r="BY896" s="17">
        <v>9.2361583314798101E-2</v>
      </c>
      <c r="BZ896" s="17">
        <v>9.2249314439891802E-2</v>
      </c>
      <c r="CA896" s="17">
        <v>0.12800177740565299</v>
      </c>
      <c r="CB896" s="17"/>
      <c r="CC896" s="17">
        <v>0.100751150782676</v>
      </c>
      <c r="CD896" s="17">
        <v>0.13857199363476999</v>
      </c>
      <c r="CE896" s="17">
        <v>0.110674816327476</v>
      </c>
      <c r="CF896" s="17">
        <v>9.4432508107283694E-2</v>
      </c>
      <c r="CG896" s="17">
        <v>0.114064679164618</v>
      </c>
      <c r="CH896" s="17">
        <v>0.104095236306434</v>
      </c>
      <c r="CI896" s="17">
        <v>4.2829047768681197E-2</v>
      </c>
      <c r="CJ896" s="17">
        <v>6.8236699649583593E-2</v>
      </c>
      <c r="CK896" s="17">
        <v>7.9901751926478706E-2</v>
      </c>
      <c r="CL896" s="17">
        <v>9.5298070347005603E-2</v>
      </c>
    </row>
    <row r="897" spans="2:90" x14ac:dyDescent="0.25"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</row>
    <row r="898" spans="2:90" x14ac:dyDescent="0.25">
      <c r="B898" s="6" t="s">
        <v>451</v>
      </c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</row>
    <row r="899" spans="2:90" x14ac:dyDescent="0.25">
      <c r="B899" s="24" t="s">
        <v>452</v>
      </c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</row>
    <row r="900" spans="2:90" x14ac:dyDescent="0.25">
      <c r="B900" t="s">
        <v>449</v>
      </c>
      <c r="C900" s="17">
        <v>0.27058047404750402</v>
      </c>
      <c r="D900" s="17">
        <v>0.29024884595751099</v>
      </c>
      <c r="E900" s="17">
        <v>0.25151503727608399</v>
      </c>
      <c r="F900" s="17"/>
      <c r="G900" s="17">
        <v>0.41451251550118901</v>
      </c>
      <c r="H900" s="17">
        <v>0.430914981708516</v>
      </c>
      <c r="I900" s="17">
        <v>0.306463141491573</v>
      </c>
      <c r="J900" s="17">
        <v>0.213418058408192</v>
      </c>
      <c r="K900" s="17">
        <v>0.15763425660720301</v>
      </c>
      <c r="L900" s="17">
        <v>0.18033742823441601</v>
      </c>
      <c r="M900" s="17"/>
      <c r="N900" s="17">
        <v>0.33613439503953901</v>
      </c>
      <c r="O900" s="17">
        <v>0.25530046256060002</v>
      </c>
      <c r="P900" s="17">
        <v>0.22633029499040799</v>
      </c>
      <c r="Q900" s="17">
        <v>0.25063357723813401</v>
      </c>
      <c r="R900" s="17"/>
      <c r="S900" s="17">
        <v>0.39059034962193701</v>
      </c>
      <c r="T900" s="17">
        <v>0.204240321440912</v>
      </c>
      <c r="U900" s="17">
        <v>0.23940167921136399</v>
      </c>
      <c r="V900" s="17">
        <v>0.22556958710368999</v>
      </c>
      <c r="W900" s="17">
        <v>0.25453616552540798</v>
      </c>
      <c r="X900" s="17">
        <v>0.27307548328756498</v>
      </c>
      <c r="Y900" s="17">
        <v>0.27047878048263502</v>
      </c>
      <c r="Z900" s="17">
        <v>0.20715277554155401</v>
      </c>
      <c r="AA900" s="17">
        <v>0.29251194905005801</v>
      </c>
      <c r="AB900" s="17"/>
      <c r="AC900" s="17">
        <v>0.211867142357925</v>
      </c>
      <c r="AD900" s="17">
        <v>0.30414069794044102</v>
      </c>
      <c r="AE900" s="17">
        <v>0.30258476749433899</v>
      </c>
      <c r="AF900" s="17"/>
      <c r="AG900" s="17">
        <v>0.29277157097345102</v>
      </c>
      <c r="AH900" s="17">
        <v>0.41390004139925402</v>
      </c>
      <c r="AI900" s="17">
        <v>0.28678642339862798</v>
      </c>
      <c r="AJ900" s="17">
        <v>0.15613899386453001</v>
      </c>
      <c r="AK900" s="17"/>
      <c r="AL900" s="17">
        <v>0.17592839302547</v>
      </c>
      <c r="AM900" s="17">
        <v>0.239998296946037</v>
      </c>
      <c r="AN900" s="17">
        <v>0.31669199502767598</v>
      </c>
      <c r="AO900" s="17">
        <v>0.438003268433731</v>
      </c>
      <c r="AP900" s="17">
        <v>0.35261304028553297</v>
      </c>
      <c r="AQ900" s="17"/>
      <c r="AR900" s="17">
        <v>0.22811309197292601</v>
      </c>
      <c r="AS900" s="17">
        <v>0.26212529636609699</v>
      </c>
      <c r="AT900" s="17">
        <v>0.22755111052947</v>
      </c>
      <c r="AU900" s="17">
        <v>0.30367023322660502</v>
      </c>
      <c r="AV900" s="17">
        <v>0.44162132371163798</v>
      </c>
      <c r="AW900" s="17"/>
      <c r="AX900" s="17">
        <v>0.43547060797536202</v>
      </c>
      <c r="AY900" s="17">
        <v>0.23584940656113099</v>
      </c>
      <c r="AZ900" s="17">
        <v>0.23611331490227899</v>
      </c>
      <c r="BA900" s="17">
        <v>0.193307962163589</v>
      </c>
      <c r="BB900" s="17">
        <v>0.190382183337546</v>
      </c>
      <c r="BC900" s="17">
        <v>0.23511153521613101</v>
      </c>
      <c r="BD900" s="17"/>
      <c r="BE900" s="17">
        <v>0.24484016334089301</v>
      </c>
      <c r="BF900" s="17">
        <v>0.389239939383141</v>
      </c>
      <c r="BG900" s="17">
        <v>0.18597078322500801</v>
      </c>
      <c r="BH900" s="17"/>
      <c r="BI900" s="17">
        <v>0.20686692542736401</v>
      </c>
      <c r="BJ900" s="17">
        <v>0.285811780025299</v>
      </c>
      <c r="BK900" s="17"/>
      <c r="BL900" s="17">
        <v>0.22875033880105999</v>
      </c>
      <c r="BM900" s="17">
        <v>0.28733565273100498</v>
      </c>
      <c r="BN900" s="17">
        <v>0.240223521517339</v>
      </c>
      <c r="BO900" s="17">
        <v>0.32250862225400301</v>
      </c>
      <c r="BP900" s="17">
        <v>0.35614876025511399</v>
      </c>
      <c r="BQ900" s="17"/>
      <c r="BR900" s="17">
        <v>0.21925946425094101</v>
      </c>
      <c r="BS900" s="17">
        <v>0.50359648292575898</v>
      </c>
      <c r="BT900" s="17">
        <v>0.633820090653192</v>
      </c>
      <c r="BU900" s="17">
        <v>0.477483600143494</v>
      </c>
      <c r="BV900" s="17"/>
      <c r="BW900" s="17">
        <v>0.26859276238951502</v>
      </c>
      <c r="BX900" s="17">
        <v>0.27822301819516099</v>
      </c>
      <c r="BY900" s="17">
        <v>0.27145746019637401</v>
      </c>
      <c r="BZ900" s="17">
        <v>0.25441722324959398</v>
      </c>
      <c r="CA900" s="17">
        <v>0.26103457222861498</v>
      </c>
      <c r="CB900" s="17"/>
      <c r="CC900" s="17">
        <v>0.31181217195692101</v>
      </c>
      <c r="CD900" s="17">
        <v>0.275616001389072</v>
      </c>
      <c r="CE900" s="17">
        <v>0.264369729352184</v>
      </c>
      <c r="CF900" s="17">
        <v>0.297574001472175</v>
      </c>
      <c r="CG900" s="17">
        <v>0.28266471662501502</v>
      </c>
      <c r="CH900" s="17">
        <v>0.242089224258386</v>
      </c>
      <c r="CI900" s="17">
        <v>0.25796940173351601</v>
      </c>
      <c r="CJ900" s="17">
        <v>0.25682581029902701</v>
      </c>
      <c r="CK900" s="17">
        <v>0.25541200731977998</v>
      </c>
      <c r="CL900" s="17">
        <v>0.210071958019208</v>
      </c>
    </row>
    <row r="901" spans="2:90" x14ac:dyDescent="0.25">
      <c r="B901" t="s">
        <v>450</v>
      </c>
      <c r="C901" s="17">
        <v>0.45017964376310998</v>
      </c>
      <c r="D901" s="17">
        <v>0.432646219447821</v>
      </c>
      <c r="E901" s="17">
        <v>0.46745854804645098</v>
      </c>
      <c r="F901" s="17"/>
      <c r="G901" s="17">
        <v>0.34321041312258899</v>
      </c>
      <c r="H901" s="17">
        <v>0.36192140775219001</v>
      </c>
      <c r="I901" s="17">
        <v>0.42449441814719702</v>
      </c>
      <c r="J901" s="17">
        <v>0.49141831081620602</v>
      </c>
      <c r="K901" s="17">
        <v>0.56545364035699897</v>
      </c>
      <c r="L901" s="17">
        <v>0.47483318503697203</v>
      </c>
      <c r="M901" s="17"/>
      <c r="N901" s="17">
        <v>0.39356335205363002</v>
      </c>
      <c r="O901" s="17">
        <v>0.44788091054033402</v>
      </c>
      <c r="P901" s="17">
        <v>0.51292422123714099</v>
      </c>
      <c r="Q901" s="17">
        <v>0.46485953079909098</v>
      </c>
      <c r="R901" s="17"/>
      <c r="S901" s="17">
        <v>0.389510500718736</v>
      </c>
      <c r="T901" s="17">
        <v>0.49621180910652302</v>
      </c>
      <c r="U901" s="17">
        <v>0.44066651808198698</v>
      </c>
      <c r="V901" s="17">
        <v>0.44985720260045498</v>
      </c>
      <c r="W901" s="17">
        <v>0.45060026833900102</v>
      </c>
      <c r="X901" s="17">
        <v>0.48629966439403699</v>
      </c>
      <c r="Y901" s="17">
        <v>0.41506064166748802</v>
      </c>
      <c r="Z901" s="17">
        <v>0.53344290561817298</v>
      </c>
      <c r="AA901" s="17">
        <v>0.44268383613752499</v>
      </c>
      <c r="AB901" s="17"/>
      <c r="AC901" s="17">
        <v>0.53022360367323196</v>
      </c>
      <c r="AD901" s="17">
        <v>0.39374807132419398</v>
      </c>
      <c r="AE901" s="17">
        <v>0.41354834727481998</v>
      </c>
      <c r="AF901" s="17"/>
      <c r="AG901" s="17">
        <v>0.42518294129343898</v>
      </c>
      <c r="AH901" s="17">
        <v>0.342897724552092</v>
      </c>
      <c r="AI901" s="17">
        <v>0.39168916115179397</v>
      </c>
      <c r="AJ901" s="17">
        <v>0.58971776340864901</v>
      </c>
      <c r="AK901" s="17"/>
      <c r="AL901" s="17">
        <v>0.55662916098922199</v>
      </c>
      <c r="AM901" s="17">
        <v>0.46457096744730197</v>
      </c>
      <c r="AN901" s="17">
        <v>0.39237507707814001</v>
      </c>
      <c r="AO901" s="17">
        <v>0.33595668286600699</v>
      </c>
      <c r="AP901" s="17">
        <v>0.29819040428357002</v>
      </c>
      <c r="AQ901" s="17"/>
      <c r="AR901" s="17">
        <v>0.47161400923286501</v>
      </c>
      <c r="AS901" s="17">
        <v>0.46408321800777702</v>
      </c>
      <c r="AT901" s="17">
        <v>0.48457346014076902</v>
      </c>
      <c r="AU901" s="17">
        <v>0.43433459172695699</v>
      </c>
      <c r="AV901" s="17">
        <v>0.30466773406852699</v>
      </c>
      <c r="AW901" s="17"/>
      <c r="AX901" s="17">
        <v>0.34642687590932902</v>
      </c>
      <c r="AY901" s="17">
        <v>0.46901963957234399</v>
      </c>
      <c r="AZ901" s="17">
        <v>0.50974563088168301</v>
      </c>
      <c r="BA901" s="17">
        <v>0.50589598115696</v>
      </c>
      <c r="BB901" s="17">
        <v>0.46431494205249402</v>
      </c>
      <c r="BC901" s="17">
        <v>0.444572314544745</v>
      </c>
      <c r="BD901" s="17"/>
      <c r="BE901" s="17">
        <v>0.44765916553886098</v>
      </c>
      <c r="BF901" s="17">
        <v>0.396103509593972</v>
      </c>
      <c r="BG901" s="17">
        <v>0.50523102259279096</v>
      </c>
      <c r="BH901" s="17"/>
      <c r="BI901" s="17">
        <v>0.546312200618574</v>
      </c>
      <c r="BJ901" s="17">
        <v>0.42719827763919399</v>
      </c>
      <c r="BK901" s="17"/>
      <c r="BL901" s="17">
        <v>0.46395303352648698</v>
      </c>
      <c r="BM901" s="17">
        <v>0.45414961845788099</v>
      </c>
      <c r="BN901" s="17">
        <v>0.474646715480043</v>
      </c>
      <c r="BO901" s="17">
        <v>0.47075551441633701</v>
      </c>
      <c r="BP901" s="17">
        <v>0.38719857384471501</v>
      </c>
      <c r="BQ901" s="17"/>
      <c r="BR901" s="17">
        <v>0.48529416691241201</v>
      </c>
      <c r="BS901" s="17">
        <v>0.29376074225127602</v>
      </c>
      <c r="BT901" s="17">
        <v>0.218171742513837</v>
      </c>
      <c r="BU901" s="17">
        <v>0.26437204501117201</v>
      </c>
      <c r="BV901" s="17"/>
      <c r="BW901" s="17">
        <v>0.42468529690594498</v>
      </c>
      <c r="BX901" s="17">
        <v>0.44600544572716699</v>
      </c>
      <c r="BY901" s="17">
        <v>0.392535532941099</v>
      </c>
      <c r="BZ901" s="17">
        <v>0.48790984887887401</v>
      </c>
      <c r="CA901" s="17">
        <v>0.52359001619254197</v>
      </c>
      <c r="CB901" s="17"/>
      <c r="CC901" s="17">
        <v>0.473727155605846</v>
      </c>
      <c r="CD901" s="17">
        <v>0.495872547720767</v>
      </c>
      <c r="CE901" s="17">
        <v>0.48320488318990701</v>
      </c>
      <c r="CF901" s="17">
        <v>0.46827289968819502</v>
      </c>
      <c r="CG901" s="17">
        <v>0.40443238806697301</v>
      </c>
      <c r="CH901" s="17">
        <v>0.456969375601463</v>
      </c>
      <c r="CI901" s="17">
        <v>0.45139189707309801</v>
      </c>
      <c r="CJ901" s="17">
        <v>0.409066173997715</v>
      </c>
      <c r="CK901" s="17">
        <v>0.44182749266337501</v>
      </c>
      <c r="CL901" s="17">
        <v>0.45589666445253402</v>
      </c>
    </row>
    <row r="902" spans="2:90" x14ac:dyDescent="0.25">
      <c r="B902" t="s">
        <v>215</v>
      </c>
      <c r="C902" s="17">
        <v>0.24441271380003801</v>
      </c>
      <c r="D902" s="17">
        <v>0.24825938266973899</v>
      </c>
      <c r="E902" s="17">
        <v>0.24103787999537299</v>
      </c>
      <c r="F902" s="17"/>
      <c r="G902" s="17">
        <v>0.18715548870952101</v>
      </c>
      <c r="H902" s="17">
        <v>0.17080904583779599</v>
      </c>
      <c r="I902" s="17">
        <v>0.21944994515136301</v>
      </c>
      <c r="J902" s="17">
        <v>0.26591768346932798</v>
      </c>
      <c r="K902" s="17">
        <v>0.25354827880250003</v>
      </c>
      <c r="L902" s="17">
        <v>0.31872914804911501</v>
      </c>
      <c r="M902" s="17"/>
      <c r="N902" s="17">
        <v>0.25476462919513299</v>
      </c>
      <c r="O902" s="17">
        <v>0.25439183634576101</v>
      </c>
      <c r="P902" s="17">
        <v>0.22572885163473899</v>
      </c>
      <c r="Q902" s="17">
        <v>0.23384596160166199</v>
      </c>
      <c r="R902" s="17"/>
      <c r="S902" s="17">
        <v>0.17846543657370501</v>
      </c>
      <c r="T902" s="17">
        <v>0.26820130308720602</v>
      </c>
      <c r="U902" s="17">
        <v>0.27971856447112903</v>
      </c>
      <c r="V902" s="17">
        <v>0.291217506873024</v>
      </c>
      <c r="W902" s="17">
        <v>0.24170410200722001</v>
      </c>
      <c r="X902" s="17">
        <v>0.20172359213008001</v>
      </c>
      <c r="Y902" s="17">
        <v>0.27632294547654201</v>
      </c>
      <c r="Z902" s="17">
        <v>0.25940431884027298</v>
      </c>
      <c r="AA902" s="17">
        <v>0.24046836277410599</v>
      </c>
      <c r="AB902" s="17"/>
      <c r="AC902" s="17">
        <v>0.23897510567451699</v>
      </c>
      <c r="AD902" s="17">
        <v>0.26400780314931499</v>
      </c>
      <c r="AE902" s="17">
        <v>0.23229066351262201</v>
      </c>
      <c r="AF902" s="17"/>
      <c r="AG902" s="17">
        <v>0.25966805553134198</v>
      </c>
      <c r="AH902" s="17">
        <v>0.224715556232741</v>
      </c>
      <c r="AI902" s="17">
        <v>0.28640087858830499</v>
      </c>
      <c r="AJ902" s="17">
        <v>0.22620100549911701</v>
      </c>
      <c r="AK902" s="17"/>
      <c r="AL902" s="17">
        <v>0.22762814598860701</v>
      </c>
      <c r="AM902" s="17">
        <v>0.251295504392888</v>
      </c>
      <c r="AN902" s="17">
        <v>0.26135340910072202</v>
      </c>
      <c r="AO902" s="17">
        <v>0.21198075130287899</v>
      </c>
      <c r="AP902" s="17">
        <v>0.33290809556530099</v>
      </c>
      <c r="AQ902" s="17"/>
      <c r="AR902" s="17">
        <v>0.248697109143076</v>
      </c>
      <c r="AS902" s="17">
        <v>0.24449559514914601</v>
      </c>
      <c r="AT902" s="17">
        <v>0.25761114524477802</v>
      </c>
      <c r="AU902" s="17">
        <v>0.22689335513950901</v>
      </c>
      <c r="AV902" s="17">
        <v>0.24143036768099599</v>
      </c>
      <c r="AW902" s="17"/>
      <c r="AX902" s="17">
        <v>0.181369279833834</v>
      </c>
      <c r="AY902" s="17">
        <v>0.259462120186498</v>
      </c>
      <c r="AZ902" s="17">
        <v>0.23098613855104999</v>
      </c>
      <c r="BA902" s="17">
        <v>0.26588575958992899</v>
      </c>
      <c r="BB902" s="17">
        <v>0.300251169998274</v>
      </c>
      <c r="BC902" s="17">
        <v>0.29349188269323401</v>
      </c>
      <c r="BD902" s="17"/>
      <c r="BE902" s="17">
        <v>0.25358870394135702</v>
      </c>
      <c r="BF902" s="17">
        <v>0.19492024106502001</v>
      </c>
      <c r="BG902" s="17">
        <v>0.28279452389292797</v>
      </c>
      <c r="BH902" s="17"/>
      <c r="BI902" s="17">
        <v>0.204804057402176</v>
      </c>
      <c r="BJ902" s="17">
        <v>0.25388152503455302</v>
      </c>
      <c r="BK902" s="17"/>
      <c r="BL902" s="17">
        <v>0.28404250082615101</v>
      </c>
      <c r="BM902" s="17">
        <v>0.231387567974215</v>
      </c>
      <c r="BN902" s="17">
        <v>0.212509961604118</v>
      </c>
      <c r="BO902" s="17">
        <v>0.171962419209234</v>
      </c>
      <c r="BP902" s="17">
        <v>0.20858433104914401</v>
      </c>
      <c r="BQ902" s="17"/>
      <c r="BR902" s="17">
        <v>0.26069596853778598</v>
      </c>
      <c r="BS902" s="17">
        <v>0.15498319728298801</v>
      </c>
      <c r="BT902" s="17">
        <v>0.12593474967533699</v>
      </c>
      <c r="BU902" s="17">
        <v>0.22747556888150799</v>
      </c>
      <c r="BV902" s="17"/>
      <c r="BW902" s="17">
        <v>0.26560719537877597</v>
      </c>
      <c r="BX902" s="17">
        <v>0.25030721902331698</v>
      </c>
      <c r="BY902" s="17">
        <v>0.30734825299294699</v>
      </c>
      <c r="BZ902" s="17">
        <v>0.22188066418414301</v>
      </c>
      <c r="CA902" s="17">
        <v>0.178337483754298</v>
      </c>
      <c r="CB902" s="17"/>
      <c r="CC902" s="17">
        <v>0.16177314700031201</v>
      </c>
      <c r="CD902" s="17">
        <v>0.197371841316306</v>
      </c>
      <c r="CE902" s="17">
        <v>0.23377234204273001</v>
      </c>
      <c r="CF902" s="17">
        <v>0.206929395105973</v>
      </c>
      <c r="CG902" s="17">
        <v>0.25027657310814699</v>
      </c>
      <c r="CH902" s="17">
        <v>0.27998637757379602</v>
      </c>
      <c r="CI902" s="17">
        <v>0.25986280589063898</v>
      </c>
      <c r="CJ902" s="17">
        <v>0.30886787678659899</v>
      </c>
      <c r="CK902" s="17">
        <v>0.28672598021520501</v>
      </c>
      <c r="CL902" s="17">
        <v>0.28442684145590602</v>
      </c>
    </row>
    <row r="903" spans="2:90" x14ac:dyDescent="0.25">
      <c r="B903" t="s">
        <v>111</v>
      </c>
      <c r="C903" s="17">
        <v>3.4827168389348503E-2</v>
      </c>
      <c r="D903" s="17">
        <v>2.88455519249287E-2</v>
      </c>
      <c r="E903" s="17">
        <v>3.9988534682091799E-2</v>
      </c>
      <c r="F903" s="17"/>
      <c r="G903" s="17">
        <v>5.5121582666700898E-2</v>
      </c>
      <c r="H903" s="17">
        <v>3.6354564701497401E-2</v>
      </c>
      <c r="I903" s="17">
        <v>4.9592495209867297E-2</v>
      </c>
      <c r="J903" s="17">
        <v>2.9245947306273699E-2</v>
      </c>
      <c r="K903" s="17">
        <v>2.33638242332978E-2</v>
      </c>
      <c r="L903" s="17">
        <v>2.6100238679498101E-2</v>
      </c>
      <c r="M903" s="17"/>
      <c r="N903" s="17">
        <v>1.5537623711697399E-2</v>
      </c>
      <c r="O903" s="17">
        <v>4.2426790553305303E-2</v>
      </c>
      <c r="P903" s="17">
        <v>3.5016632137712098E-2</v>
      </c>
      <c r="Q903" s="17">
        <v>5.0660930361113701E-2</v>
      </c>
      <c r="R903" s="17"/>
      <c r="S903" s="17">
        <v>4.1433713085622097E-2</v>
      </c>
      <c r="T903" s="17">
        <v>3.1346566365359499E-2</v>
      </c>
      <c r="U903" s="17">
        <v>4.0213238235519498E-2</v>
      </c>
      <c r="V903" s="17">
        <v>3.3355703422831201E-2</v>
      </c>
      <c r="W903" s="17">
        <v>5.3159464128370797E-2</v>
      </c>
      <c r="X903" s="17">
        <v>3.89012601883175E-2</v>
      </c>
      <c r="Y903" s="17">
        <v>3.8137632373334403E-2</v>
      </c>
      <c r="Z903" s="17">
        <v>0</v>
      </c>
      <c r="AA903" s="17">
        <v>2.43358520383113E-2</v>
      </c>
      <c r="AB903" s="17"/>
      <c r="AC903" s="17">
        <v>1.8934148294325499E-2</v>
      </c>
      <c r="AD903" s="17">
        <v>3.8103427586050002E-2</v>
      </c>
      <c r="AE903" s="17">
        <v>5.1576221718218997E-2</v>
      </c>
      <c r="AF903" s="17"/>
      <c r="AG903" s="17">
        <v>2.2377432201768799E-2</v>
      </c>
      <c r="AH903" s="17">
        <v>1.84866778159135E-2</v>
      </c>
      <c r="AI903" s="17">
        <v>3.5123536861272897E-2</v>
      </c>
      <c r="AJ903" s="17">
        <v>2.7942237227704302E-2</v>
      </c>
      <c r="AK903" s="17"/>
      <c r="AL903" s="17">
        <v>3.9814299996699998E-2</v>
      </c>
      <c r="AM903" s="17">
        <v>4.4135231213773003E-2</v>
      </c>
      <c r="AN903" s="17">
        <v>2.9579518793461702E-2</v>
      </c>
      <c r="AO903" s="17">
        <v>1.4059297397382599E-2</v>
      </c>
      <c r="AP903" s="17">
        <v>1.6288459865595802E-2</v>
      </c>
      <c r="AQ903" s="17"/>
      <c r="AR903" s="17">
        <v>5.15757896511332E-2</v>
      </c>
      <c r="AS903" s="17">
        <v>2.9295890476980099E-2</v>
      </c>
      <c r="AT903" s="17">
        <v>3.02642840849827E-2</v>
      </c>
      <c r="AU903" s="17">
        <v>3.5101819906929697E-2</v>
      </c>
      <c r="AV903" s="17">
        <v>1.2280574538839E-2</v>
      </c>
      <c r="AW903" s="17"/>
      <c r="AX903" s="17">
        <v>3.6733236281475103E-2</v>
      </c>
      <c r="AY903" s="17">
        <v>3.5668833680026803E-2</v>
      </c>
      <c r="AZ903" s="17">
        <v>2.3154915664987299E-2</v>
      </c>
      <c r="BA903" s="17">
        <v>3.4910297089521897E-2</v>
      </c>
      <c r="BB903" s="17">
        <v>4.5051704611686401E-2</v>
      </c>
      <c r="BC903" s="17">
        <v>2.6824267545889999E-2</v>
      </c>
      <c r="BD903" s="17"/>
      <c r="BE903" s="17">
        <v>5.3911967178888999E-2</v>
      </c>
      <c r="BF903" s="17">
        <v>1.9736309957866901E-2</v>
      </c>
      <c r="BG903" s="17">
        <v>2.6003670289272501E-2</v>
      </c>
      <c r="BH903" s="17"/>
      <c r="BI903" s="17">
        <v>4.2016816551885501E-2</v>
      </c>
      <c r="BJ903" s="17">
        <v>3.3108417300954797E-2</v>
      </c>
      <c r="BK903" s="17"/>
      <c r="BL903" s="17">
        <v>2.3254126846302899E-2</v>
      </c>
      <c r="BM903" s="17">
        <v>2.7127160836898499E-2</v>
      </c>
      <c r="BN903" s="17">
        <v>7.2619801398500203E-2</v>
      </c>
      <c r="BO903" s="17">
        <v>3.4773444120426003E-2</v>
      </c>
      <c r="BP903" s="17">
        <v>4.80683348510271E-2</v>
      </c>
      <c r="BQ903" s="17"/>
      <c r="BR903" s="17">
        <v>3.4750400298860701E-2</v>
      </c>
      <c r="BS903" s="17">
        <v>4.7659577539976301E-2</v>
      </c>
      <c r="BT903" s="17">
        <v>2.20734171576344E-2</v>
      </c>
      <c r="BU903" s="17">
        <v>3.06687859638251E-2</v>
      </c>
      <c r="BV903" s="17"/>
      <c r="BW903" s="17">
        <v>4.11147453257645E-2</v>
      </c>
      <c r="BX903" s="17">
        <v>2.5464317054355302E-2</v>
      </c>
      <c r="BY903" s="17">
        <v>2.8658753869579699E-2</v>
      </c>
      <c r="BZ903" s="17">
        <v>3.5792263687389199E-2</v>
      </c>
      <c r="CA903" s="17">
        <v>3.7037927824544598E-2</v>
      </c>
      <c r="CB903" s="17"/>
      <c r="CC903" s="17">
        <v>5.2687525436919999E-2</v>
      </c>
      <c r="CD903" s="17">
        <v>3.1139609573855202E-2</v>
      </c>
      <c r="CE903" s="17">
        <v>1.8653045415178902E-2</v>
      </c>
      <c r="CF903" s="17">
        <v>2.72237037336567E-2</v>
      </c>
      <c r="CG903" s="17">
        <v>6.2626322199865303E-2</v>
      </c>
      <c r="CH903" s="17">
        <v>2.0955022566354401E-2</v>
      </c>
      <c r="CI903" s="17">
        <v>3.0775895302747401E-2</v>
      </c>
      <c r="CJ903" s="17">
        <v>2.5240138916658598E-2</v>
      </c>
      <c r="CK903" s="17">
        <v>1.60345198016398E-2</v>
      </c>
      <c r="CL903" s="17">
        <v>4.9604536072352302E-2</v>
      </c>
    </row>
    <row r="904" spans="2:90" x14ac:dyDescent="0.25"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</row>
    <row r="905" spans="2:90" x14ac:dyDescent="0.25">
      <c r="B905" s="6" t="s">
        <v>465</v>
      </c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</row>
    <row r="906" spans="2:90" x14ac:dyDescent="0.25">
      <c r="B906" s="24" t="s">
        <v>113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</row>
    <row r="907" spans="2:90" x14ac:dyDescent="0.25">
      <c r="B907" t="s">
        <v>453</v>
      </c>
      <c r="C907" s="17">
        <v>0.265236972430064</v>
      </c>
      <c r="D907" s="17">
        <v>0.275253098273607</v>
      </c>
      <c r="E907" s="17">
        <v>0.25640217273983101</v>
      </c>
      <c r="F907" s="17"/>
      <c r="G907" s="17">
        <v>0.234849995971422</v>
      </c>
      <c r="H907" s="17">
        <v>0.24693699831400101</v>
      </c>
      <c r="I907" s="17">
        <v>0.25455636994571901</v>
      </c>
      <c r="J907" s="17">
        <v>0.29220634863469303</v>
      </c>
      <c r="K907" s="17">
        <v>0.33405063314058703</v>
      </c>
      <c r="L907" s="17">
        <v>0.23361038649185101</v>
      </c>
      <c r="M907" s="17"/>
      <c r="N907" s="17">
        <v>0.25002476550805403</v>
      </c>
      <c r="O907" s="17">
        <v>0.24860748922977499</v>
      </c>
      <c r="P907" s="17">
        <v>0.29266410386455699</v>
      </c>
      <c r="Q907" s="17">
        <v>0.27475140894494299</v>
      </c>
      <c r="R907" s="17"/>
      <c r="S907" s="17">
        <v>0.28603177027031801</v>
      </c>
      <c r="T907" s="17">
        <v>0.25754253915800202</v>
      </c>
      <c r="U907" s="17">
        <v>0.218501794925303</v>
      </c>
      <c r="V907" s="17">
        <v>0.29527467254468298</v>
      </c>
      <c r="W907" s="17">
        <v>0.241722130634004</v>
      </c>
      <c r="X907" s="17">
        <v>0.28196679195206797</v>
      </c>
      <c r="Y907" s="17">
        <v>0.26109809817046897</v>
      </c>
      <c r="Z907" s="17">
        <v>0.30977352656691698</v>
      </c>
      <c r="AA907" s="17">
        <v>0.24977357702926001</v>
      </c>
      <c r="AB907" s="17"/>
      <c r="AC907" s="17">
        <v>0.29309755473390098</v>
      </c>
      <c r="AD907" s="17">
        <v>0.249292282461689</v>
      </c>
      <c r="AE907" s="17">
        <v>0.25623695064656599</v>
      </c>
      <c r="AF907" s="17"/>
      <c r="AG907" s="17">
        <v>0.24728593369198101</v>
      </c>
      <c r="AH907" s="17">
        <v>0.22493450770854101</v>
      </c>
      <c r="AI907" s="17">
        <v>0.26071654999670302</v>
      </c>
      <c r="AJ907" s="17">
        <v>0.35616857080416697</v>
      </c>
      <c r="AK907" s="17"/>
      <c r="AL907" s="17">
        <v>0.30807140579116898</v>
      </c>
      <c r="AM907" s="17">
        <v>0.265340857121803</v>
      </c>
      <c r="AN907" s="17">
        <v>0.216932410671759</v>
      </c>
      <c r="AO907" s="17">
        <v>0.27964175069230002</v>
      </c>
      <c r="AP907" s="17">
        <v>0.25500646901275997</v>
      </c>
      <c r="AQ907" s="17"/>
      <c r="AR907" s="17">
        <v>0.23183475338197601</v>
      </c>
      <c r="AS907" s="17">
        <v>0.256513643837951</v>
      </c>
      <c r="AT907" s="17">
        <v>0.29270638405159999</v>
      </c>
      <c r="AU907" s="17">
        <v>0.24316875903144899</v>
      </c>
      <c r="AV907" s="17">
        <v>0.26313590239035101</v>
      </c>
      <c r="AW907" s="17"/>
      <c r="AX907" s="17">
        <v>0.27336380027915202</v>
      </c>
      <c r="AY907" s="17">
        <v>0.27799792131734802</v>
      </c>
      <c r="AZ907" s="17">
        <v>0.27661524773638002</v>
      </c>
      <c r="BA907" s="17">
        <v>0.26994645075208601</v>
      </c>
      <c r="BB907" s="17">
        <v>0.23072123950981499</v>
      </c>
      <c r="BC907" s="17">
        <v>0.19306457458976301</v>
      </c>
      <c r="BD907" s="17"/>
      <c r="BE907" s="17">
        <v>0.26658452611542</v>
      </c>
      <c r="BF907" s="17">
        <v>0.26798449638631999</v>
      </c>
      <c r="BG907" s="17">
        <v>0.26413441670438897</v>
      </c>
      <c r="BH907" s="17"/>
      <c r="BI907" s="17">
        <v>0.270609762838037</v>
      </c>
      <c r="BJ907" s="17">
        <v>0.26387294292744201</v>
      </c>
      <c r="BK907" s="17"/>
      <c r="BL907" s="17">
        <v>0.26508609052620702</v>
      </c>
      <c r="BM907" s="17">
        <v>0.27972038123224902</v>
      </c>
      <c r="BN907" s="17">
        <v>0.29798667886298003</v>
      </c>
      <c r="BO907" s="17">
        <v>0.257638183683296</v>
      </c>
      <c r="BP907" s="17">
        <v>0.24278900439940801</v>
      </c>
      <c r="BQ907" s="17"/>
      <c r="BR907" s="17">
        <v>0.27335615843301397</v>
      </c>
      <c r="BS907" s="17">
        <v>0.246309089522213</v>
      </c>
      <c r="BT907" s="17">
        <v>0.19996968894585801</v>
      </c>
      <c r="BU907" s="17">
        <v>0.23671562166961499</v>
      </c>
      <c r="BV907" s="17"/>
      <c r="BW907" s="17">
        <v>0.25167965664604702</v>
      </c>
      <c r="BX907" s="17">
        <v>0.26777816065205301</v>
      </c>
      <c r="BY907" s="17">
        <v>0.26013930164639198</v>
      </c>
      <c r="BZ907" s="17">
        <v>0.280150778170913</v>
      </c>
      <c r="CA907" s="17">
        <v>0.27331006677360298</v>
      </c>
      <c r="CB907" s="17"/>
      <c r="CC907" s="17">
        <v>0.30364835915378702</v>
      </c>
      <c r="CD907" s="17">
        <v>0.30613436282527601</v>
      </c>
      <c r="CE907" s="17">
        <v>0.28016702960193302</v>
      </c>
      <c r="CF907" s="17">
        <v>0.23575372026244901</v>
      </c>
      <c r="CG907" s="17">
        <v>0.26674962851207401</v>
      </c>
      <c r="CH907" s="17">
        <v>0.26082394701438899</v>
      </c>
      <c r="CI907" s="17">
        <v>0.269135472171115</v>
      </c>
      <c r="CJ907" s="17">
        <v>0.25783373882382699</v>
      </c>
      <c r="CK907" s="17">
        <v>0.23463100095098799</v>
      </c>
      <c r="CL907" s="17">
        <v>0.241940238557873</v>
      </c>
    </row>
    <row r="908" spans="2:90" x14ac:dyDescent="0.25">
      <c r="B908" t="s">
        <v>454</v>
      </c>
      <c r="C908" s="17">
        <v>0.21860884859125601</v>
      </c>
      <c r="D908" s="17">
        <v>0.23194445026463301</v>
      </c>
      <c r="E908" s="17">
        <v>0.20582877228997801</v>
      </c>
      <c r="F908" s="17"/>
      <c r="G908" s="17">
        <v>0.22280927492310901</v>
      </c>
      <c r="H908" s="17">
        <v>0.18669541684877</v>
      </c>
      <c r="I908" s="17">
        <v>0.186498075362966</v>
      </c>
      <c r="J908" s="17">
        <v>0.18127343249862701</v>
      </c>
      <c r="K908" s="17">
        <v>0.21831691589319899</v>
      </c>
      <c r="L908" s="17">
        <v>0.28919154770358402</v>
      </c>
      <c r="M908" s="17"/>
      <c r="N908" s="17">
        <v>0.27488269935894799</v>
      </c>
      <c r="O908" s="17">
        <v>0.204818403471795</v>
      </c>
      <c r="P908" s="17">
        <v>0.206055784699021</v>
      </c>
      <c r="Q908" s="17">
        <v>0.18283206419582801</v>
      </c>
      <c r="R908" s="17"/>
      <c r="S908" s="17">
        <v>0.178205749757464</v>
      </c>
      <c r="T908" s="17">
        <v>0.26821118562687002</v>
      </c>
      <c r="U908" s="17">
        <v>0.21574634905728299</v>
      </c>
      <c r="V908" s="17">
        <v>0.232500885349638</v>
      </c>
      <c r="W908" s="17">
        <v>0.18465094652797001</v>
      </c>
      <c r="X908" s="17">
        <v>0.23368630676822899</v>
      </c>
      <c r="Y908" s="17">
        <v>0.221203356588039</v>
      </c>
      <c r="Z908" s="17">
        <v>0.20375595401347399</v>
      </c>
      <c r="AA908" s="17">
        <v>0.20948976513265399</v>
      </c>
      <c r="AB908" s="17"/>
      <c r="AC908" s="17">
        <v>0.23009434962976599</v>
      </c>
      <c r="AD908" s="17">
        <v>0.22440725646020801</v>
      </c>
      <c r="AE908" s="17">
        <v>0.17957753056276299</v>
      </c>
      <c r="AF908" s="17"/>
      <c r="AG908" s="17">
        <v>0.24001969034406601</v>
      </c>
      <c r="AH908" s="17">
        <v>0.22984266260745401</v>
      </c>
      <c r="AI908" s="17">
        <v>0.26232104384888</v>
      </c>
      <c r="AJ908" s="17">
        <v>0.21857114489857199</v>
      </c>
      <c r="AK908" s="17"/>
      <c r="AL908" s="17">
        <v>0.19352054220672801</v>
      </c>
      <c r="AM908" s="17">
        <v>0.219565361542951</v>
      </c>
      <c r="AN908" s="17">
        <v>0.212720279319664</v>
      </c>
      <c r="AO908" s="17">
        <v>0.22338622616095999</v>
      </c>
      <c r="AP908" s="17">
        <v>0.37695746806565</v>
      </c>
      <c r="AQ908" s="17"/>
      <c r="AR908" s="17">
        <v>0.16170893995649699</v>
      </c>
      <c r="AS908" s="17">
        <v>0.21598220158345899</v>
      </c>
      <c r="AT908" s="17">
        <v>0.23892237240042799</v>
      </c>
      <c r="AU908" s="17">
        <v>0.20666759484074701</v>
      </c>
      <c r="AV908" s="17">
        <v>0.23756926782105001</v>
      </c>
      <c r="AW908" s="17"/>
      <c r="AX908" s="17">
        <v>0.18695401867911199</v>
      </c>
      <c r="AY908" s="17">
        <v>0.19691596550047999</v>
      </c>
      <c r="AZ908" s="17">
        <v>0.20339132642310301</v>
      </c>
      <c r="BA908" s="17">
        <v>0.25445585017752098</v>
      </c>
      <c r="BB908" s="17">
        <v>0.27923864513661401</v>
      </c>
      <c r="BC908" s="17">
        <v>0.266157175244981</v>
      </c>
      <c r="BD908" s="17"/>
      <c r="BE908" s="17">
        <v>0.213181956503463</v>
      </c>
      <c r="BF908" s="17">
        <v>0.191563753076917</v>
      </c>
      <c r="BG908" s="17">
        <v>0.25362076254142701</v>
      </c>
      <c r="BH908" s="17"/>
      <c r="BI908" s="17">
        <v>0.21619209222330199</v>
      </c>
      <c r="BJ908" s="17">
        <v>0.219222408163884</v>
      </c>
      <c r="BK908" s="17"/>
      <c r="BL908" s="17">
        <v>0.25912897766670401</v>
      </c>
      <c r="BM908" s="17">
        <v>0.20489697836625501</v>
      </c>
      <c r="BN908" s="17">
        <v>0.17345434701040299</v>
      </c>
      <c r="BO908" s="17">
        <v>0.197951561505681</v>
      </c>
      <c r="BP908" s="17">
        <v>0.174888063263162</v>
      </c>
      <c r="BQ908" s="17"/>
      <c r="BR908" s="17">
        <v>0.22303510473837801</v>
      </c>
      <c r="BS908" s="17">
        <v>0.167801638727512</v>
      </c>
      <c r="BT908" s="17">
        <v>0.230404084525201</v>
      </c>
      <c r="BU908" s="17">
        <v>0.19784491924495201</v>
      </c>
      <c r="BV908" s="17"/>
      <c r="BW908" s="17">
        <v>0.2489563572779</v>
      </c>
      <c r="BX908" s="17">
        <v>0.24351792626265101</v>
      </c>
      <c r="BY908" s="17">
        <v>0.21720414025255</v>
      </c>
      <c r="BZ908" s="17">
        <v>0.22480669546950199</v>
      </c>
      <c r="CA908" s="17">
        <v>0.16735845543390299</v>
      </c>
      <c r="CB908" s="17"/>
      <c r="CC908" s="17">
        <v>0.15274077340729</v>
      </c>
      <c r="CD908" s="17">
        <v>0.19410239503172799</v>
      </c>
      <c r="CE908" s="17">
        <v>0.178715164509026</v>
      </c>
      <c r="CF908" s="17">
        <v>0.22270196283475299</v>
      </c>
      <c r="CG908" s="17">
        <v>0.17506370502253299</v>
      </c>
      <c r="CH908" s="17">
        <v>0.22901703958473901</v>
      </c>
      <c r="CI908" s="17">
        <v>0.246662354330273</v>
      </c>
      <c r="CJ908" s="17">
        <v>0.23938609817350301</v>
      </c>
      <c r="CK908" s="17">
        <v>0.27251916816953498</v>
      </c>
      <c r="CL908" s="17">
        <v>0.307657780253004</v>
      </c>
    </row>
    <row r="909" spans="2:90" x14ac:dyDescent="0.25">
      <c r="B909" t="s">
        <v>455</v>
      </c>
      <c r="C909" s="17">
        <v>0.21238835880721499</v>
      </c>
      <c r="D909" s="17">
        <v>0.19869118457318999</v>
      </c>
      <c r="E909" s="17">
        <v>0.22550075161559999</v>
      </c>
      <c r="F909" s="17"/>
      <c r="G909" s="17">
        <v>0.19983641612695099</v>
      </c>
      <c r="H909" s="17">
        <v>0.222906365486116</v>
      </c>
      <c r="I909" s="17">
        <v>0.248700639480636</v>
      </c>
      <c r="J909" s="17">
        <v>0.22556822228501899</v>
      </c>
      <c r="K909" s="17">
        <v>0.21246908515055499</v>
      </c>
      <c r="L909" s="17">
        <v>0.17557100226998701</v>
      </c>
      <c r="M909" s="17"/>
      <c r="N909" s="17">
        <v>0.206419718965483</v>
      </c>
      <c r="O909" s="17">
        <v>0.20187250834704901</v>
      </c>
      <c r="P909" s="17">
        <v>0.22804286297315901</v>
      </c>
      <c r="Q909" s="17">
        <v>0.21679959696474099</v>
      </c>
      <c r="R909" s="17"/>
      <c r="S909" s="17">
        <v>0.28642840972901701</v>
      </c>
      <c r="T909" s="17">
        <v>0.214391188567496</v>
      </c>
      <c r="U909" s="17">
        <v>0.16964950085189101</v>
      </c>
      <c r="V909" s="17">
        <v>0.190903659799288</v>
      </c>
      <c r="W909" s="17">
        <v>0.16319345452273901</v>
      </c>
      <c r="X909" s="17">
        <v>0.23748781521144699</v>
      </c>
      <c r="Y909" s="17">
        <v>0.19357127657939899</v>
      </c>
      <c r="Z909" s="17">
        <v>0.21890966354694</v>
      </c>
      <c r="AA909" s="17">
        <v>0.196605681256878</v>
      </c>
      <c r="AB909" s="17"/>
      <c r="AC909" s="17">
        <v>0.233452770648161</v>
      </c>
      <c r="AD909" s="17">
        <v>0.19008603275806901</v>
      </c>
      <c r="AE909" s="17">
        <v>0.21456321690012001</v>
      </c>
      <c r="AF909" s="17"/>
      <c r="AG909" s="17">
        <v>0.221930603015221</v>
      </c>
      <c r="AH909" s="17">
        <v>0.229112769875705</v>
      </c>
      <c r="AI909" s="17">
        <v>0.14478544036528501</v>
      </c>
      <c r="AJ909" s="17">
        <v>0.24045475277947601</v>
      </c>
      <c r="AK909" s="17"/>
      <c r="AL909" s="17">
        <v>0.201250172720916</v>
      </c>
      <c r="AM909" s="17">
        <v>0.20487074534682201</v>
      </c>
      <c r="AN909" s="17">
        <v>0.22173376056411201</v>
      </c>
      <c r="AO909" s="17">
        <v>0.23284193830681499</v>
      </c>
      <c r="AP909" s="17">
        <v>0.178775650006081</v>
      </c>
      <c r="AQ909" s="17"/>
      <c r="AR909" s="17">
        <v>0.219986997147367</v>
      </c>
      <c r="AS909" s="17">
        <v>0.22070070669078201</v>
      </c>
      <c r="AT909" s="17">
        <v>0.19153413445245099</v>
      </c>
      <c r="AU909" s="17">
        <v>0.24019980841946101</v>
      </c>
      <c r="AV909" s="17">
        <v>0.20380135645591399</v>
      </c>
      <c r="AW909" s="17"/>
      <c r="AX909" s="17">
        <v>0.26245603322421002</v>
      </c>
      <c r="AY909" s="17">
        <v>0.21506586077713799</v>
      </c>
      <c r="AZ909" s="17">
        <v>0.22264407966622901</v>
      </c>
      <c r="BA909" s="17">
        <v>0.20498967113063701</v>
      </c>
      <c r="BB909" s="17">
        <v>0.148694951056935</v>
      </c>
      <c r="BC909" s="17">
        <v>0.114788042935273</v>
      </c>
      <c r="BD909" s="17"/>
      <c r="BE909" s="17">
        <v>0.20369579971642701</v>
      </c>
      <c r="BF909" s="17">
        <v>0.244928984032248</v>
      </c>
      <c r="BG909" s="17">
        <v>0.19470887346447599</v>
      </c>
      <c r="BH909" s="17"/>
      <c r="BI909" s="17">
        <v>0.20418401623619201</v>
      </c>
      <c r="BJ909" s="17">
        <v>0.21447125511746201</v>
      </c>
      <c r="BK909" s="17"/>
      <c r="BL909" s="17">
        <v>0.19676186341944499</v>
      </c>
      <c r="BM909" s="17">
        <v>0.24517617606345599</v>
      </c>
      <c r="BN909" s="17">
        <v>0.24132547748157601</v>
      </c>
      <c r="BO909" s="17">
        <v>0.20296748312901899</v>
      </c>
      <c r="BP909" s="17">
        <v>0.19818606570648301</v>
      </c>
      <c r="BQ909" s="17"/>
      <c r="BR909" s="17">
        <v>0.20781084678505901</v>
      </c>
      <c r="BS909" s="17">
        <v>0.23717589073558801</v>
      </c>
      <c r="BT909" s="17">
        <v>0.26365797781478101</v>
      </c>
      <c r="BU909" s="17">
        <v>0.198362231508213</v>
      </c>
      <c r="BV909" s="17"/>
      <c r="BW909" s="17">
        <v>0.19488308297672199</v>
      </c>
      <c r="BX909" s="17">
        <v>0.208682310359628</v>
      </c>
      <c r="BY909" s="17">
        <v>0.21141335210467699</v>
      </c>
      <c r="BZ909" s="17">
        <v>0.21646010855860201</v>
      </c>
      <c r="CA909" s="17">
        <v>0.23799391154510099</v>
      </c>
      <c r="CB909" s="17"/>
      <c r="CC909" s="17">
        <v>0.268555470629256</v>
      </c>
      <c r="CD909" s="17">
        <v>0.26375497771574502</v>
      </c>
      <c r="CE909" s="17">
        <v>0.26595446735649803</v>
      </c>
      <c r="CF909" s="17">
        <v>0.222081143208052</v>
      </c>
      <c r="CG909" s="17">
        <v>0.21201857950327199</v>
      </c>
      <c r="CH909" s="17">
        <v>0.18408887822606801</v>
      </c>
      <c r="CI909" s="17">
        <v>0.18743556426490701</v>
      </c>
      <c r="CJ909" s="17">
        <v>0.19574299381457799</v>
      </c>
      <c r="CK909" s="17">
        <v>0.15214968931797901</v>
      </c>
      <c r="CL909" s="17">
        <v>0.173163523550107</v>
      </c>
    </row>
    <row r="910" spans="2:90" x14ac:dyDescent="0.25">
      <c r="B910" t="s">
        <v>456</v>
      </c>
      <c r="C910" s="17">
        <v>0.21142970152708701</v>
      </c>
      <c r="D910" s="17">
        <v>0.205558732534532</v>
      </c>
      <c r="E910" s="17">
        <v>0.21681139853277301</v>
      </c>
      <c r="F910" s="17"/>
      <c r="G910" s="17">
        <v>0.22004035777459599</v>
      </c>
      <c r="H910" s="17">
        <v>0.211389978040502</v>
      </c>
      <c r="I910" s="17">
        <v>0.202457416430426</v>
      </c>
      <c r="J910" s="17">
        <v>0.211019290963669</v>
      </c>
      <c r="K910" s="17">
        <v>0.204757859122353</v>
      </c>
      <c r="L910" s="17">
        <v>0.21868373294055299</v>
      </c>
      <c r="M910" s="17"/>
      <c r="N910" s="17">
        <v>0.21821219027854499</v>
      </c>
      <c r="O910" s="17">
        <v>0.233729338441162</v>
      </c>
      <c r="P910" s="17">
        <v>0.19484945963873501</v>
      </c>
      <c r="Q910" s="17">
        <v>0.194836403252174</v>
      </c>
      <c r="R910" s="17"/>
      <c r="S910" s="17">
        <v>0.20606664127562099</v>
      </c>
      <c r="T910" s="17">
        <v>0.23875034936453901</v>
      </c>
      <c r="U910" s="17">
        <v>0.22143345309255399</v>
      </c>
      <c r="V910" s="17">
        <v>0.14164250317993801</v>
      </c>
      <c r="W910" s="17">
        <v>0.21246711344727801</v>
      </c>
      <c r="X910" s="17">
        <v>0.20545032002637501</v>
      </c>
      <c r="Y910" s="17">
        <v>0.219569989727359</v>
      </c>
      <c r="Z910" s="17">
        <v>0.22064658432224701</v>
      </c>
      <c r="AA910" s="17">
        <v>0.229532794719981</v>
      </c>
      <c r="AB910" s="17"/>
      <c r="AC910" s="17">
        <v>0.20000484925510301</v>
      </c>
      <c r="AD910" s="17">
        <v>0.245375719608313</v>
      </c>
      <c r="AE910" s="17">
        <v>0.17208121375641</v>
      </c>
      <c r="AF910" s="17"/>
      <c r="AG910" s="17">
        <v>0.21912618905952899</v>
      </c>
      <c r="AH910" s="17">
        <v>0.236036552537401</v>
      </c>
      <c r="AI910" s="17">
        <v>0.26244559061935002</v>
      </c>
      <c r="AJ910" s="17">
        <v>0.17734835492568601</v>
      </c>
      <c r="AK910" s="17"/>
      <c r="AL910" s="17">
        <v>0.175081796211496</v>
      </c>
      <c r="AM910" s="17">
        <v>0.213335358281693</v>
      </c>
      <c r="AN910" s="17">
        <v>0.228961627627771</v>
      </c>
      <c r="AO910" s="17">
        <v>0.25259299672783903</v>
      </c>
      <c r="AP910" s="17">
        <v>0.217856560889131</v>
      </c>
      <c r="AQ910" s="17"/>
      <c r="AR910" s="17">
        <v>0.19481295851415201</v>
      </c>
      <c r="AS910" s="17">
        <v>0.206886085236892</v>
      </c>
      <c r="AT910" s="17">
        <v>0.20839973120826699</v>
      </c>
      <c r="AU910" s="17">
        <v>0.22091700616282101</v>
      </c>
      <c r="AV910" s="17">
        <v>0.264301899916976</v>
      </c>
      <c r="AW910" s="17"/>
      <c r="AX910" s="17">
        <v>0.21036431212963799</v>
      </c>
      <c r="AY910" s="17">
        <v>0.21815945660087299</v>
      </c>
      <c r="AZ910" s="17">
        <v>0.20657879059908399</v>
      </c>
      <c r="BA910" s="17">
        <v>0.23505130525790499</v>
      </c>
      <c r="BB910" s="17">
        <v>0.18084588211036001</v>
      </c>
      <c r="BC910" s="17">
        <v>0.17837650388520401</v>
      </c>
      <c r="BD910" s="17"/>
      <c r="BE910" s="17">
        <v>0.20878020599986999</v>
      </c>
      <c r="BF910" s="17">
        <v>0.19596025753820301</v>
      </c>
      <c r="BG910" s="17">
        <v>0.22886562919928299</v>
      </c>
      <c r="BH910" s="17"/>
      <c r="BI910" s="17">
        <v>0.217711783870294</v>
      </c>
      <c r="BJ910" s="17">
        <v>0.20983482344635701</v>
      </c>
      <c r="BK910" s="17"/>
      <c r="BL910" s="17">
        <v>0.226433272280956</v>
      </c>
      <c r="BM910" s="17">
        <v>0.20753152571928599</v>
      </c>
      <c r="BN910" s="17">
        <v>0.17280393063699501</v>
      </c>
      <c r="BO910" s="17">
        <v>0.195637928326206</v>
      </c>
      <c r="BP910" s="17">
        <v>0.212280573977953</v>
      </c>
      <c r="BQ910" s="17"/>
      <c r="BR910" s="17">
        <v>0.214324303155982</v>
      </c>
      <c r="BS910" s="17">
        <v>0.148993518367696</v>
      </c>
      <c r="BT910" s="17">
        <v>0.25141346762743599</v>
      </c>
      <c r="BU910" s="17">
        <v>0.20562324540357199</v>
      </c>
      <c r="BV910" s="17"/>
      <c r="BW910" s="17">
        <v>0.209899920344645</v>
      </c>
      <c r="BX910" s="17">
        <v>0.1954080203062</v>
      </c>
      <c r="BY910" s="17">
        <v>0.22133956913995601</v>
      </c>
      <c r="BZ910" s="17">
        <v>0.23992616505806</v>
      </c>
      <c r="CA910" s="17">
        <v>0.19590505776401201</v>
      </c>
      <c r="CB910" s="17"/>
      <c r="CC910" s="17">
        <v>0.17210999171543701</v>
      </c>
      <c r="CD910" s="17">
        <v>0.17116565886973301</v>
      </c>
      <c r="CE910" s="17">
        <v>0.27494886396915902</v>
      </c>
      <c r="CF910" s="17">
        <v>0.220057010010833</v>
      </c>
      <c r="CG910" s="17">
        <v>0.23516577713949699</v>
      </c>
      <c r="CH910" s="17">
        <v>0.20003481129949399</v>
      </c>
      <c r="CI910" s="17">
        <v>0.25218290151404599</v>
      </c>
      <c r="CJ910" s="17">
        <v>0.18738988651296401</v>
      </c>
      <c r="CK910" s="17">
        <v>0.22026046392738099</v>
      </c>
      <c r="CL910" s="17">
        <v>0.188845650614336</v>
      </c>
    </row>
    <row r="911" spans="2:90" x14ac:dyDescent="0.25">
      <c r="B911" t="s">
        <v>457</v>
      </c>
      <c r="C911" s="17">
        <v>0.20965460518633799</v>
      </c>
      <c r="D911" s="17">
        <v>0.21971067344120099</v>
      </c>
      <c r="E911" s="17">
        <v>0.201146979612012</v>
      </c>
      <c r="F911" s="17"/>
      <c r="G911" s="17">
        <v>0.18249255060508601</v>
      </c>
      <c r="H911" s="17">
        <v>0.195100902337665</v>
      </c>
      <c r="I911" s="17">
        <v>0.22425506785893501</v>
      </c>
      <c r="J911" s="17">
        <v>0.19161249733437399</v>
      </c>
      <c r="K911" s="17">
        <v>0.229761916865595</v>
      </c>
      <c r="L911" s="17">
        <v>0.221449615135245</v>
      </c>
      <c r="M911" s="17"/>
      <c r="N911" s="17">
        <v>0.206959747488765</v>
      </c>
      <c r="O911" s="17">
        <v>0.21313258013054601</v>
      </c>
      <c r="P911" s="17">
        <v>0.19689946794152199</v>
      </c>
      <c r="Q911" s="17">
        <v>0.221677652526962</v>
      </c>
      <c r="R911" s="17"/>
      <c r="S911" s="17">
        <v>0.252610275737917</v>
      </c>
      <c r="T911" s="17">
        <v>0.210511333061395</v>
      </c>
      <c r="U911" s="17">
        <v>0.16680047159529399</v>
      </c>
      <c r="V911" s="17">
        <v>0.19834384602164601</v>
      </c>
      <c r="W911" s="17">
        <v>0.21328179176780601</v>
      </c>
      <c r="X911" s="17">
        <v>0.226187152432373</v>
      </c>
      <c r="Y911" s="17">
        <v>0.178744750774323</v>
      </c>
      <c r="Z911" s="17">
        <v>0.23920163752627299</v>
      </c>
      <c r="AA911" s="17">
        <v>0.19663566627277801</v>
      </c>
      <c r="AB911" s="17"/>
      <c r="AC911" s="17">
        <v>0.22021772945693099</v>
      </c>
      <c r="AD911" s="17">
        <v>0.21084308925466799</v>
      </c>
      <c r="AE911" s="17">
        <v>0.193943525312501</v>
      </c>
      <c r="AF911" s="17"/>
      <c r="AG911" s="17">
        <v>0.22289053794136099</v>
      </c>
      <c r="AH911" s="17">
        <v>0.21936318900172799</v>
      </c>
      <c r="AI911" s="17">
        <v>0.18572633314873399</v>
      </c>
      <c r="AJ911" s="17">
        <v>0.23119003531912499</v>
      </c>
      <c r="AK911" s="17"/>
      <c r="AL911" s="17">
        <v>0.18689883032773</v>
      </c>
      <c r="AM911" s="17">
        <v>0.21740516381230399</v>
      </c>
      <c r="AN911" s="17">
        <v>0.201318300762582</v>
      </c>
      <c r="AO911" s="17">
        <v>0.22865919432643</v>
      </c>
      <c r="AP911" s="17">
        <v>0.14365820511918501</v>
      </c>
      <c r="AQ911" s="17"/>
      <c r="AR911" s="17">
        <v>0.18998884392491999</v>
      </c>
      <c r="AS911" s="17">
        <v>0.20064649981379401</v>
      </c>
      <c r="AT911" s="17">
        <v>0.209177237375369</v>
      </c>
      <c r="AU911" s="17">
        <v>0.23200529347783999</v>
      </c>
      <c r="AV911" s="17">
        <v>0.22704103145315599</v>
      </c>
      <c r="AW911" s="17"/>
      <c r="AX911" s="17">
        <v>0.21819141468780801</v>
      </c>
      <c r="AY911" s="17">
        <v>0.22223685712058799</v>
      </c>
      <c r="AZ911" s="17">
        <v>0.225465708600116</v>
      </c>
      <c r="BA911" s="17">
        <v>0.211831471585403</v>
      </c>
      <c r="BB911" s="17">
        <v>0.16977301053719099</v>
      </c>
      <c r="BC911" s="17">
        <v>0.14530268540411301</v>
      </c>
      <c r="BD911" s="17"/>
      <c r="BE911" s="17">
        <v>0.196971217590836</v>
      </c>
      <c r="BF911" s="17">
        <v>0.22017909383197201</v>
      </c>
      <c r="BG911" s="17">
        <v>0.216587943241457</v>
      </c>
      <c r="BH911" s="17"/>
      <c r="BI911" s="17">
        <v>0.20250642680287501</v>
      </c>
      <c r="BJ911" s="17">
        <v>0.21146936538814701</v>
      </c>
      <c r="BK911" s="17"/>
      <c r="BL911" s="17">
        <v>0.22001047210878699</v>
      </c>
      <c r="BM911" s="17">
        <v>0.23125172365732299</v>
      </c>
      <c r="BN911" s="17">
        <v>0.22339322782055701</v>
      </c>
      <c r="BO911" s="17">
        <v>0.19552087424324599</v>
      </c>
      <c r="BP911" s="17">
        <v>0.16961869454888001</v>
      </c>
      <c r="BQ911" s="17"/>
      <c r="BR911" s="17">
        <v>0.209604191277871</v>
      </c>
      <c r="BS911" s="17">
        <v>0.16899814807498001</v>
      </c>
      <c r="BT911" s="17">
        <v>0.25071885126041898</v>
      </c>
      <c r="BU911" s="17">
        <v>0.22324343585651299</v>
      </c>
      <c r="BV911" s="17"/>
      <c r="BW911" s="17">
        <v>0.21604536337798799</v>
      </c>
      <c r="BX911" s="17">
        <v>0.209509246899581</v>
      </c>
      <c r="BY911" s="17">
        <v>0.212305530659607</v>
      </c>
      <c r="BZ911" s="17">
        <v>0.19309239120923399</v>
      </c>
      <c r="CA911" s="17">
        <v>0.21555741963510799</v>
      </c>
      <c r="CB911" s="17"/>
      <c r="CC911" s="17">
        <v>0.221743565043094</v>
      </c>
      <c r="CD911" s="17">
        <v>0.226836841631745</v>
      </c>
      <c r="CE911" s="17">
        <v>0.199051683622509</v>
      </c>
      <c r="CF911" s="17">
        <v>0.233609416865837</v>
      </c>
      <c r="CG911" s="17">
        <v>0.20013864642777299</v>
      </c>
      <c r="CH911" s="17">
        <v>0.15914180794909599</v>
      </c>
      <c r="CI911" s="17">
        <v>0.22298011128497999</v>
      </c>
      <c r="CJ911" s="17">
        <v>0.220098131073131</v>
      </c>
      <c r="CK911" s="17">
        <v>0.20753508073907401</v>
      </c>
      <c r="CL911" s="17">
        <v>0.20181953119642501</v>
      </c>
    </row>
    <row r="912" spans="2:90" x14ac:dyDescent="0.25">
      <c r="B912" t="s">
        <v>458</v>
      </c>
      <c r="C912" s="17">
        <v>0.198593186257599</v>
      </c>
      <c r="D912" s="17">
        <v>0.204409114482896</v>
      </c>
      <c r="E912" s="17">
        <v>0.19296966771138399</v>
      </c>
      <c r="F912" s="17"/>
      <c r="G912" s="17">
        <v>0.163229272274829</v>
      </c>
      <c r="H912" s="17">
        <v>0.20921027605203299</v>
      </c>
      <c r="I912" s="17">
        <v>0.182295617700799</v>
      </c>
      <c r="J912" s="17">
        <v>0.20894827859519499</v>
      </c>
      <c r="K912" s="17">
        <v>0.21579044779092801</v>
      </c>
      <c r="L912" s="17">
        <v>0.19899368360228301</v>
      </c>
      <c r="M912" s="17"/>
      <c r="N912" s="17">
        <v>0.215241459266727</v>
      </c>
      <c r="O912" s="17">
        <v>0.178603403361976</v>
      </c>
      <c r="P912" s="17">
        <v>0.200532927434034</v>
      </c>
      <c r="Q912" s="17">
        <v>0.19891551810560801</v>
      </c>
      <c r="R912" s="17"/>
      <c r="S912" s="17">
        <v>0.22270469458848799</v>
      </c>
      <c r="T912" s="17">
        <v>0.15857709330720299</v>
      </c>
      <c r="U912" s="17">
        <v>0.18869597887533299</v>
      </c>
      <c r="V912" s="17">
        <v>0.15182461107019701</v>
      </c>
      <c r="W912" s="17">
        <v>0.18295869604680501</v>
      </c>
      <c r="X912" s="17">
        <v>0.23021871609935399</v>
      </c>
      <c r="Y912" s="17">
        <v>0.22686485339662801</v>
      </c>
      <c r="Z912" s="17">
        <v>0.20560975151244701</v>
      </c>
      <c r="AA912" s="17">
        <v>0.22808504558011</v>
      </c>
      <c r="AB912" s="17"/>
      <c r="AC912" s="17">
        <v>0.21332485190783301</v>
      </c>
      <c r="AD912" s="17">
        <v>0.195015028455854</v>
      </c>
      <c r="AE912" s="17">
        <v>0.183259307957683</v>
      </c>
      <c r="AF912" s="17"/>
      <c r="AG912" s="17">
        <v>0.215096724920425</v>
      </c>
      <c r="AH912" s="17">
        <v>0.201698871863253</v>
      </c>
      <c r="AI912" s="17">
        <v>0.16652701014155299</v>
      </c>
      <c r="AJ912" s="17">
        <v>0.207754293545312</v>
      </c>
      <c r="AK912" s="17"/>
      <c r="AL912" s="17">
        <v>0.20176194817829299</v>
      </c>
      <c r="AM912" s="17">
        <v>0.18105936814165299</v>
      </c>
      <c r="AN912" s="17">
        <v>0.195027108495199</v>
      </c>
      <c r="AO912" s="17">
        <v>0.21735742911655001</v>
      </c>
      <c r="AP912" s="17">
        <v>0.185896113152759</v>
      </c>
      <c r="AQ912" s="17"/>
      <c r="AR912" s="17">
        <v>0.17129858975354001</v>
      </c>
      <c r="AS912" s="17">
        <v>0.20156935961603101</v>
      </c>
      <c r="AT912" s="17">
        <v>0.20228986970765001</v>
      </c>
      <c r="AU912" s="17">
        <v>0.20792856855622299</v>
      </c>
      <c r="AV912" s="17">
        <v>0.19801780845449099</v>
      </c>
      <c r="AW912" s="17"/>
      <c r="AX912" s="17">
        <v>0.21926240923991899</v>
      </c>
      <c r="AY912" s="17">
        <v>0.22845148751373001</v>
      </c>
      <c r="AZ912" s="17">
        <v>0.189362719787773</v>
      </c>
      <c r="BA912" s="17">
        <v>0.17300009595872501</v>
      </c>
      <c r="BB912" s="17">
        <v>0.142044049955309</v>
      </c>
      <c r="BC912" s="17">
        <v>0.16669751087424001</v>
      </c>
      <c r="BD912" s="17"/>
      <c r="BE912" s="17">
        <v>0.19474720488689601</v>
      </c>
      <c r="BF912" s="17">
        <v>0.21706338691584001</v>
      </c>
      <c r="BG912" s="17">
        <v>0.18650644481853201</v>
      </c>
      <c r="BH912" s="17"/>
      <c r="BI912" s="17">
        <v>0.194825666478599</v>
      </c>
      <c r="BJ912" s="17">
        <v>0.19954967399303</v>
      </c>
      <c r="BK912" s="17"/>
      <c r="BL912" s="17">
        <v>0.22072887338792399</v>
      </c>
      <c r="BM912" s="17">
        <v>0.18522212355040699</v>
      </c>
      <c r="BN912" s="17">
        <v>0.172460723445475</v>
      </c>
      <c r="BO912" s="17">
        <v>0.21366786129699999</v>
      </c>
      <c r="BP912" s="17">
        <v>0.179318604626242</v>
      </c>
      <c r="BQ912" s="17"/>
      <c r="BR912" s="17">
        <v>0.193914806595814</v>
      </c>
      <c r="BS912" s="17">
        <v>0.22575484961063799</v>
      </c>
      <c r="BT912" s="17">
        <v>0.199584693088801</v>
      </c>
      <c r="BU912" s="17">
        <v>0.239744800533046</v>
      </c>
      <c r="BV912" s="17"/>
      <c r="BW912" s="17">
        <v>0.175280586590215</v>
      </c>
      <c r="BX912" s="17">
        <v>0.20453704865637701</v>
      </c>
      <c r="BY912" s="17">
        <v>0.176775019743272</v>
      </c>
      <c r="BZ912" s="17">
        <v>0.197130601702556</v>
      </c>
      <c r="CA912" s="17">
        <v>0.24219573658574001</v>
      </c>
      <c r="CB912" s="17"/>
      <c r="CC912" s="17">
        <v>0.25334595202794102</v>
      </c>
      <c r="CD912" s="17">
        <v>0.23249288796558301</v>
      </c>
      <c r="CE912" s="17">
        <v>0.22832392033236101</v>
      </c>
      <c r="CF912" s="17">
        <v>0.19228663903028101</v>
      </c>
      <c r="CG912" s="17">
        <v>0.18160160547785101</v>
      </c>
      <c r="CH912" s="17">
        <v>0.19332930500918599</v>
      </c>
      <c r="CI912" s="17">
        <v>0.19077640303805901</v>
      </c>
      <c r="CJ912" s="17">
        <v>0.18128332267913999</v>
      </c>
      <c r="CK912" s="17">
        <v>0.154859137685535</v>
      </c>
      <c r="CL912" s="17">
        <v>0.17804426042010499</v>
      </c>
    </row>
    <row r="913" spans="2:90" x14ac:dyDescent="0.25">
      <c r="B913" t="s">
        <v>181</v>
      </c>
      <c r="C913" s="17">
        <v>0.18567951221391599</v>
      </c>
      <c r="D913" s="17">
        <v>0.19324983322237499</v>
      </c>
      <c r="E913" s="17">
        <v>0.178580008866216</v>
      </c>
      <c r="F913" s="17"/>
      <c r="G913" s="17">
        <v>0.201715054779629</v>
      </c>
      <c r="H913" s="17">
        <v>0.24312723475560899</v>
      </c>
      <c r="I913" s="17">
        <v>0.21437881027035699</v>
      </c>
      <c r="J913" s="17">
        <v>0.160280594094109</v>
      </c>
      <c r="K913" s="17">
        <v>0.176933765797122</v>
      </c>
      <c r="L913" s="17">
        <v>0.140774497798207</v>
      </c>
      <c r="M913" s="17"/>
      <c r="N913" s="17">
        <v>0.175809106111224</v>
      </c>
      <c r="O913" s="17">
        <v>0.18782258157971901</v>
      </c>
      <c r="P913" s="17">
        <v>0.18930746276972599</v>
      </c>
      <c r="Q913" s="17">
        <v>0.19174648727993601</v>
      </c>
      <c r="R913" s="17"/>
      <c r="S913" s="17">
        <v>0.223633404790746</v>
      </c>
      <c r="T913" s="17">
        <v>0.199607215968201</v>
      </c>
      <c r="U913" s="17">
        <v>0.219086587081497</v>
      </c>
      <c r="V913" s="17">
        <v>0.20099076243536601</v>
      </c>
      <c r="W913" s="17">
        <v>0.165671502040936</v>
      </c>
      <c r="X913" s="17">
        <v>0.148788068446078</v>
      </c>
      <c r="Y913" s="17">
        <v>0.16167521080625799</v>
      </c>
      <c r="Z913" s="17">
        <v>0.15336250752383401</v>
      </c>
      <c r="AA913" s="17">
        <v>0.156448722715023</v>
      </c>
      <c r="AB913" s="17"/>
      <c r="AC913" s="17">
        <v>0.15947274437873499</v>
      </c>
      <c r="AD913" s="17">
        <v>0.21053531866789199</v>
      </c>
      <c r="AE913" s="17">
        <v>0.190922173217213</v>
      </c>
      <c r="AF913" s="17"/>
      <c r="AG913" s="17">
        <v>0.17046358900589201</v>
      </c>
      <c r="AH913" s="17">
        <v>0.21394161184968899</v>
      </c>
      <c r="AI913" s="17">
        <v>0.18128121778253001</v>
      </c>
      <c r="AJ913" s="17">
        <v>0.180437774756319</v>
      </c>
      <c r="AK913" s="17"/>
      <c r="AL913" s="17">
        <v>0.16565759694419499</v>
      </c>
      <c r="AM913" s="17">
        <v>0.16927867187350201</v>
      </c>
      <c r="AN913" s="17">
        <v>0.23449480025884401</v>
      </c>
      <c r="AO913" s="17">
        <v>0.18834792789455901</v>
      </c>
      <c r="AP913" s="17">
        <v>0.201691189724922</v>
      </c>
      <c r="AQ913" s="17"/>
      <c r="AR913" s="17">
        <v>0.149720870446065</v>
      </c>
      <c r="AS913" s="17">
        <v>0.18876931243765299</v>
      </c>
      <c r="AT913" s="17">
        <v>0.199062330622087</v>
      </c>
      <c r="AU913" s="17">
        <v>0.19359170101588699</v>
      </c>
      <c r="AV913" s="17">
        <v>0.16964121103539101</v>
      </c>
      <c r="AW913" s="17"/>
      <c r="AX913" s="17">
        <v>0.217140510382795</v>
      </c>
      <c r="AY913" s="17">
        <v>0.16503529622275301</v>
      </c>
      <c r="AZ913" s="17">
        <v>0.18545269091452701</v>
      </c>
      <c r="BA913" s="17">
        <v>0.18526112236595199</v>
      </c>
      <c r="BB913" s="17">
        <v>0.17047940132904599</v>
      </c>
      <c r="BC913" s="17">
        <v>0.20210315736557999</v>
      </c>
      <c r="BD913" s="17"/>
      <c r="BE913" s="17">
        <v>0.165861656410525</v>
      </c>
      <c r="BF913" s="17">
        <v>0.241435291406804</v>
      </c>
      <c r="BG913" s="17">
        <v>0.159738826701502</v>
      </c>
      <c r="BH913" s="17"/>
      <c r="BI913" s="17">
        <v>0.19779165261410001</v>
      </c>
      <c r="BJ913" s="17">
        <v>0.18260451475612699</v>
      </c>
      <c r="BK913" s="17"/>
      <c r="BL913" s="17">
        <v>0.15811662824484601</v>
      </c>
      <c r="BM913" s="17">
        <v>0.152747799010509</v>
      </c>
      <c r="BN913" s="17">
        <v>0.225216128177499</v>
      </c>
      <c r="BO913" s="17">
        <v>0.27337591413467299</v>
      </c>
      <c r="BP913" s="17">
        <v>0.236153692812061</v>
      </c>
      <c r="BQ913" s="17"/>
      <c r="BR913" s="17">
        <v>0.182837524770041</v>
      </c>
      <c r="BS913" s="17">
        <v>0.223262736423158</v>
      </c>
      <c r="BT913" s="17">
        <v>0.21093033492784799</v>
      </c>
      <c r="BU913" s="17">
        <v>0.156840989071385</v>
      </c>
      <c r="BV913" s="17"/>
      <c r="BW913" s="17">
        <v>0.20593378276684801</v>
      </c>
      <c r="BX913" s="17">
        <v>0.179838936753907</v>
      </c>
      <c r="BY913" s="17">
        <v>0.16957452553826599</v>
      </c>
      <c r="BZ913" s="17">
        <v>0.19012567632931199</v>
      </c>
      <c r="CA913" s="17">
        <v>0.18711605141527801</v>
      </c>
      <c r="CB913" s="17"/>
      <c r="CC913" s="17">
        <v>0.192475333695314</v>
      </c>
      <c r="CD913" s="17">
        <v>0.176828232447685</v>
      </c>
      <c r="CE913" s="17">
        <v>0.18798272021397699</v>
      </c>
      <c r="CF913" s="17">
        <v>0.20191965710231999</v>
      </c>
      <c r="CG913" s="17">
        <v>0.18142032410403899</v>
      </c>
      <c r="CH913" s="17">
        <v>0.194510599539891</v>
      </c>
      <c r="CI913" s="17">
        <v>0.181839000106854</v>
      </c>
      <c r="CJ913" s="17">
        <v>0.19205746120058201</v>
      </c>
      <c r="CK913" s="17">
        <v>0.141634013580278</v>
      </c>
      <c r="CL913" s="17">
        <v>0.199329352384916</v>
      </c>
    </row>
    <row r="914" spans="2:90" x14ac:dyDescent="0.25">
      <c r="B914" t="s">
        <v>459</v>
      </c>
      <c r="C914" s="17">
        <v>0.15274777210208501</v>
      </c>
      <c r="D914" s="17">
        <v>0.16722525183293199</v>
      </c>
      <c r="E914" s="17">
        <v>0.13882017552217499</v>
      </c>
      <c r="F914" s="17"/>
      <c r="G914" s="17">
        <v>0.19509359098658599</v>
      </c>
      <c r="H914" s="17">
        <v>0.15962987550951199</v>
      </c>
      <c r="I914" s="17">
        <v>0.14393279230898701</v>
      </c>
      <c r="J914" s="17">
        <v>0.14530307864925601</v>
      </c>
      <c r="K914" s="17">
        <v>0.14670966841448199</v>
      </c>
      <c r="L914" s="17">
        <v>0.14434549353679799</v>
      </c>
      <c r="M914" s="17"/>
      <c r="N914" s="17">
        <v>0.148975508250969</v>
      </c>
      <c r="O914" s="17">
        <v>0.14418177751483799</v>
      </c>
      <c r="P914" s="17">
        <v>0.16244173789921701</v>
      </c>
      <c r="Q914" s="17">
        <v>0.15729355412117199</v>
      </c>
      <c r="R914" s="17"/>
      <c r="S914" s="17">
        <v>0.17145840141289001</v>
      </c>
      <c r="T914" s="17">
        <v>0.13213206375821401</v>
      </c>
      <c r="U914" s="17">
        <v>0.13691410372840701</v>
      </c>
      <c r="V914" s="17">
        <v>0.14013444101263001</v>
      </c>
      <c r="W914" s="17">
        <v>0.17945418345412401</v>
      </c>
      <c r="X914" s="17">
        <v>0.191735969813629</v>
      </c>
      <c r="Y914" s="17">
        <v>0.14979673602164301</v>
      </c>
      <c r="Z914" s="17">
        <v>0.13361795974867399</v>
      </c>
      <c r="AA914" s="17">
        <v>0.13931591083492001</v>
      </c>
      <c r="AB914" s="17"/>
      <c r="AC914" s="17">
        <v>0.15750626813662699</v>
      </c>
      <c r="AD914" s="17">
        <v>0.14295882718370401</v>
      </c>
      <c r="AE914" s="17">
        <v>0.159602101621374</v>
      </c>
      <c r="AF914" s="17"/>
      <c r="AG914" s="17">
        <v>0.156168293765408</v>
      </c>
      <c r="AH914" s="17">
        <v>0.16261868128125401</v>
      </c>
      <c r="AI914" s="17">
        <v>0.13698231145214401</v>
      </c>
      <c r="AJ914" s="17">
        <v>0.15958938455980101</v>
      </c>
      <c r="AK914" s="17"/>
      <c r="AL914" s="17">
        <v>0.159861207335038</v>
      </c>
      <c r="AM914" s="17">
        <v>0.14034369966480401</v>
      </c>
      <c r="AN914" s="17">
        <v>0.15599385852466999</v>
      </c>
      <c r="AO914" s="17">
        <v>0.179061150889465</v>
      </c>
      <c r="AP914" s="17">
        <v>8.5198697153338596E-2</v>
      </c>
      <c r="AQ914" s="17"/>
      <c r="AR914" s="17">
        <v>0.17970852969853801</v>
      </c>
      <c r="AS914" s="17">
        <v>0.15391502039522501</v>
      </c>
      <c r="AT914" s="17">
        <v>0.14883851782841501</v>
      </c>
      <c r="AU914" s="17">
        <v>0.136105282729136</v>
      </c>
      <c r="AV914" s="17">
        <v>0.17610889849588299</v>
      </c>
      <c r="AW914" s="17"/>
      <c r="AX914" s="17">
        <v>0.16983329406271899</v>
      </c>
      <c r="AY914" s="17">
        <v>0.150180488269061</v>
      </c>
      <c r="AZ914" s="17">
        <v>0.17227827165711901</v>
      </c>
      <c r="BA914" s="17">
        <v>0.13434257421967699</v>
      </c>
      <c r="BB914" s="17">
        <v>0.121638506363902</v>
      </c>
      <c r="BC914" s="17">
        <v>0.17585081803002101</v>
      </c>
      <c r="BD914" s="17"/>
      <c r="BE914" s="17">
        <v>0.163703110427315</v>
      </c>
      <c r="BF914" s="17">
        <v>0.14913026621690001</v>
      </c>
      <c r="BG914" s="17">
        <v>0.14251693166038101</v>
      </c>
      <c r="BH914" s="17"/>
      <c r="BI914" s="17">
        <v>0.14042042394017401</v>
      </c>
      <c r="BJ914" s="17">
        <v>0.155877405924575</v>
      </c>
      <c r="BK914" s="17"/>
      <c r="BL914" s="17">
        <v>0.151223514016362</v>
      </c>
      <c r="BM914" s="17">
        <v>0.141208025849348</v>
      </c>
      <c r="BN914" s="17">
        <v>0.161554889530382</v>
      </c>
      <c r="BO914" s="17">
        <v>0.18047053458182899</v>
      </c>
      <c r="BP914" s="17">
        <v>0.14765740635059299</v>
      </c>
      <c r="BQ914" s="17"/>
      <c r="BR914" s="17">
        <v>0.146936133105978</v>
      </c>
      <c r="BS914" s="17">
        <v>0.17150626709021399</v>
      </c>
      <c r="BT914" s="17">
        <v>0.189256441633123</v>
      </c>
      <c r="BU914" s="17">
        <v>0.195623819496</v>
      </c>
      <c r="BV914" s="17"/>
      <c r="BW914" s="17">
        <v>0.12963906211672399</v>
      </c>
      <c r="BX914" s="17">
        <v>0.173941452549634</v>
      </c>
      <c r="BY914" s="17">
        <v>0.139094764173334</v>
      </c>
      <c r="BZ914" s="17">
        <v>0.148845999496208</v>
      </c>
      <c r="CA914" s="17">
        <v>0.163423526411661</v>
      </c>
      <c r="CB914" s="17"/>
      <c r="CC914" s="17">
        <v>0.195570275944834</v>
      </c>
      <c r="CD914" s="17">
        <v>0.16252179354257701</v>
      </c>
      <c r="CE914" s="17">
        <v>0.139016189765198</v>
      </c>
      <c r="CF914" s="17">
        <v>0.158086017218175</v>
      </c>
      <c r="CG914" s="17">
        <v>0.131260398271105</v>
      </c>
      <c r="CH914" s="17">
        <v>0.13799399577807001</v>
      </c>
      <c r="CI914" s="17">
        <v>0.129677135378891</v>
      </c>
      <c r="CJ914" s="17">
        <v>0.14646141632932</v>
      </c>
      <c r="CK914" s="17">
        <v>0.18937602747517901</v>
      </c>
      <c r="CL914" s="17">
        <v>0.13409288252138099</v>
      </c>
    </row>
    <row r="915" spans="2:90" x14ac:dyDescent="0.25">
      <c r="B915" t="s">
        <v>460</v>
      </c>
      <c r="C915" s="17">
        <v>0.12830032110994999</v>
      </c>
      <c r="D915" s="17">
        <v>0.121010482447442</v>
      </c>
      <c r="E915" s="17">
        <v>0.135676107629564</v>
      </c>
      <c r="F915" s="17"/>
      <c r="G915" s="17">
        <v>0.16571330753601299</v>
      </c>
      <c r="H915" s="17">
        <v>0.175518785481763</v>
      </c>
      <c r="I915" s="17">
        <v>0.134745768661969</v>
      </c>
      <c r="J915" s="17">
        <v>0.114796429332145</v>
      </c>
      <c r="K915" s="17">
        <v>9.4604278400795203E-2</v>
      </c>
      <c r="L915" s="17">
        <v>0.105233291665509</v>
      </c>
      <c r="M915" s="17"/>
      <c r="N915" s="17">
        <v>0.15309960735268499</v>
      </c>
      <c r="O915" s="17">
        <v>0.114237752374953</v>
      </c>
      <c r="P915" s="17">
        <v>0.139132218134179</v>
      </c>
      <c r="Q915" s="17">
        <v>0.10850467478444301</v>
      </c>
      <c r="R915" s="17"/>
      <c r="S915" s="17">
        <v>0.14861177401751899</v>
      </c>
      <c r="T915" s="17">
        <v>0.11143758446056699</v>
      </c>
      <c r="U915" s="17">
        <v>0.14426936639007401</v>
      </c>
      <c r="V915" s="17">
        <v>0.12065097427153</v>
      </c>
      <c r="W915" s="17">
        <v>0.117855254367303</v>
      </c>
      <c r="X915" s="17">
        <v>0.118334782180002</v>
      </c>
      <c r="Y915" s="17">
        <v>0.12462702073660099</v>
      </c>
      <c r="Z915" s="17">
        <v>0.135428966875831</v>
      </c>
      <c r="AA915" s="17">
        <v>0.13404282065304299</v>
      </c>
      <c r="AB915" s="17"/>
      <c r="AC915" s="17">
        <v>0.115328668309435</v>
      </c>
      <c r="AD915" s="17">
        <v>0.140061121911735</v>
      </c>
      <c r="AE915" s="17">
        <v>0.114840803052492</v>
      </c>
      <c r="AF915" s="17"/>
      <c r="AG915" s="17">
        <v>0.12139477653441801</v>
      </c>
      <c r="AH915" s="17">
        <v>0.15067914554140799</v>
      </c>
      <c r="AI915" s="17">
        <v>0.12890845361236</v>
      </c>
      <c r="AJ915" s="17">
        <v>0.122988569526622</v>
      </c>
      <c r="AK915" s="17"/>
      <c r="AL915" s="17">
        <v>0.101996491541693</v>
      </c>
      <c r="AM915" s="17">
        <v>0.12201482019247301</v>
      </c>
      <c r="AN915" s="17">
        <v>0.134810024076364</v>
      </c>
      <c r="AO915" s="17">
        <v>0.183724048873289</v>
      </c>
      <c r="AP915" s="17">
        <v>0.22795112234537601</v>
      </c>
      <c r="AQ915" s="17"/>
      <c r="AR915" s="17">
        <v>7.0525024266140796E-2</v>
      </c>
      <c r="AS915" s="17">
        <v>0.12804373963065999</v>
      </c>
      <c r="AT915" s="17">
        <v>0.14472275342645799</v>
      </c>
      <c r="AU915" s="17">
        <v>0.13300730147784301</v>
      </c>
      <c r="AV915" s="17">
        <v>0.155916090003722</v>
      </c>
      <c r="AW915" s="17"/>
      <c r="AX915" s="17">
        <v>0.15297145048059099</v>
      </c>
      <c r="AY915" s="17">
        <v>0.115097789328464</v>
      </c>
      <c r="AZ915" s="17">
        <v>0.13443719200128601</v>
      </c>
      <c r="BA915" s="17">
        <v>0.129048830131852</v>
      </c>
      <c r="BB915" s="17">
        <v>0.12713053739637201</v>
      </c>
      <c r="BC915" s="17">
        <v>8.4635949474965694E-2</v>
      </c>
      <c r="BD915" s="17"/>
      <c r="BE915" s="17">
        <v>0.120129194974693</v>
      </c>
      <c r="BF915" s="17">
        <v>0.161138598860007</v>
      </c>
      <c r="BG915" s="17">
        <v>0.108859342847372</v>
      </c>
      <c r="BH915" s="17"/>
      <c r="BI915" s="17">
        <v>0.12785746495898301</v>
      </c>
      <c r="BJ915" s="17">
        <v>0.128412752232229</v>
      </c>
      <c r="BK915" s="17"/>
      <c r="BL915" s="17">
        <v>0.116626860886148</v>
      </c>
      <c r="BM915" s="17">
        <v>0.139559906600871</v>
      </c>
      <c r="BN915" s="17">
        <v>0.129325293559863</v>
      </c>
      <c r="BO915" s="17">
        <v>0.13063577056196701</v>
      </c>
      <c r="BP915" s="17">
        <v>0.138673469105451</v>
      </c>
      <c r="BQ915" s="17"/>
      <c r="BR915" s="17">
        <v>0.12090551302897699</v>
      </c>
      <c r="BS915" s="17">
        <v>0.14833859978935801</v>
      </c>
      <c r="BT915" s="17">
        <v>0.15841127857319601</v>
      </c>
      <c r="BU915" s="17">
        <v>0.21567095703099701</v>
      </c>
      <c r="BV915" s="17"/>
      <c r="BW915" s="17">
        <v>0.118750777282917</v>
      </c>
      <c r="BX915" s="17">
        <v>0.13777075888614301</v>
      </c>
      <c r="BY915" s="17">
        <v>0.119240467198807</v>
      </c>
      <c r="BZ915" s="17">
        <v>0.13809996226097801</v>
      </c>
      <c r="CA915" s="17">
        <v>0.119299389351814</v>
      </c>
      <c r="CB915" s="17"/>
      <c r="CC915" s="17">
        <v>0.105403174164032</v>
      </c>
      <c r="CD915" s="17">
        <v>0.127007484046611</v>
      </c>
      <c r="CE915" s="17">
        <v>0.14875550754242201</v>
      </c>
      <c r="CF915" s="17">
        <v>0.15519637188347299</v>
      </c>
      <c r="CG915" s="17">
        <v>0.119913215473716</v>
      </c>
      <c r="CH915" s="17">
        <v>0.144017254986226</v>
      </c>
      <c r="CI915" s="17">
        <v>0.11654724164219001</v>
      </c>
      <c r="CJ915" s="17">
        <v>0.11343324838749499</v>
      </c>
      <c r="CK915" s="17">
        <v>0.14157045323064499</v>
      </c>
      <c r="CL915" s="17">
        <v>8.5853585439305102E-2</v>
      </c>
    </row>
    <row r="916" spans="2:90" x14ac:dyDescent="0.25">
      <c r="B916" t="s">
        <v>461</v>
      </c>
      <c r="C916" s="17">
        <v>0.121779954080424</v>
      </c>
      <c r="D916" s="17">
        <v>0.125749317241999</v>
      </c>
      <c r="E916" s="17">
        <v>0.118590051451682</v>
      </c>
      <c r="F916" s="17"/>
      <c r="G916" s="17">
        <v>0.14376700962977601</v>
      </c>
      <c r="H916" s="17">
        <v>0.161744537508382</v>
      </c>
      <c r="I916" s="17">
        <v>0.14295289056024199</v>
      </c>
      <c r="J916" s="17">
        <v>0.103586258289166</v>
      </c>
      <c r="K916" s="17">
        <v>0.10738099246874901</v>
      </c>
      <c r="L916" s="17">
        <v>9.0870603233800307E-2</v>
      </c>
      <c r="M916" s="17"/>
      <c r="N916" s="17">
        <v>0.12266045738277701</v>
      </c>
      <c r="O916" s="17">
        <v>0.12888130692758401</v>
      </c>
      <c r="P916" s="17">
        <v>0.11328778982883</v>
      </c>
      <c r="Q916" s="17">
        <v>0.12096477854068</v>
      </c>
      <c r="R916" s="17"/>
      <c r="S916" s="17">
        <v>0.110646884937517</v>
      </c>
      <c r="T916" s="17">
        <v>0.104688111011744</v>
      </c>
      <c r="U916" s="17">
        <v>0.13994393942226199</v>
      </c>
      <c r="V916" s="17">
        <v>0.13308279476206999</v>
      </c>
      <c r="W916" s="17">
        <v>0.13300453979879101</v>
      </c>
      <c r="X916" s="17">
        <v>0.10037018468239201</v>
      </c>
      <c r="Y916" s="17">
        <v>0.12706636521563899</v>
      </c>
      <c r="Z916" s="17">
        <v>0.13251587338009899</v>
      </c>
      <c r="AA916" s="17">
        <v>0.13464167154124901</v>
      </c>
      <c r="AB916" s="17"/>
      <c r="AC916" s="17">
        <v>0.122764388907145</v>
      </c>
      <c r="AD916" s="17">
        <v>0.11951783007083901</v>
      </c>
      <c r="AE916" s="17">
        <v>0.111197543560971</v>
      </c>
      <c r="AF916" s="17"/>
      <c r="AG916" s="17">
        <v>0.11568946757408</v>
      </c>
      <c r="AH916" s="17">
        <v>0.13656181295886299</v>
      </c>
      <c r="AI916" s="17">
        <v>0.13682618317745901</v>
      </c>
      <c r="AJ916" s="17">
        <v>0.11982210179351201</v>
      </c>
      <c r="AK916" s="17"/>
      <c r="AL916" s="17">
        <v>0.12493479435338201</v>
      </c>
      <c r="AM916" s="17">
        <v>0.107779625409594</v>
      </c>
      <c r="AN916" s="17">
        <v>0.13066326091011499</v>
      </c>
      <c r="AO916" s="17">
        <v>0.14000050039362</v>
      </c>
      <c r="AP916" s="17">
        <v>0.14233756752693599</v>
      </c>
      <c r="AQ916" s="17"/>
      <c r="AR916" s="17">
        <v>0.114130776248242</v>
      </c>
      <c r="AS916" s="17">
        <v>0.13134204608980099</v>
      </c>
      <c r="AT916" s="17">
        <v>0.11290367171131099</v>
      </c>
      <c r="AU916" s="17">
        <v>0.13805193634778101</v>
      </c>
      <c r="AV916" s="17">
        <v>0.12115326622778499</v>
      </c>
      <c r="AW916" s="17"/>
      <c r="AX916" s="17">
        <v>0.13696510904592499</v>
      </c>
      <c r="AY916" s="17">
        <v>0.10236744247596501</v>
      </c>
      <c r="AZ916" s="17">
        <v>0.14124315205360499</v>
      </c>
      <c r="BA916" s="17">
        <v>0.13300034813598099</v>
      </c>
      <c r="BB916" s="17">
        <v>0.102462910875239</v>
      </c>
      <c r="BC916" s="17">
        <v>0.12635941121466099</v>
      </c>
      <c r="BD916" s="17"/>
      <c r="BE916" s="17">
        <v>0.106743561925212</v>
      </c>
      <c r="BF916" s="17">
        <v>0.16781724065991899</v>
      </c>
      <c r="BG916" s="17">
        <v>9.7723290262781801E-2</v>
      </c>
      <c r="BH916" s="17"/>
      <c r="BI916" s="17">
        <v>0.111866274312156</v>
      </c>
      <c r="BJ916" s="17">
        <v>0.12429681229685501</v>
      </c>
      <c r="BK916" s="17"/>
      <c r="BL916" s="17">
        <v>0.105796397051694</v>
      </c>
      <c r="BM916" s="17">
        <v>0.11932780499329899</v>
      </c>
      <c r="BN916" s="17">
        <v>0.13462805199156799</v>
      </c>
      <c r="BO916" s="17">
        <v>0.16084796996712999</v>
      </c>
      <c r="BP916" s="17">
        <v>0.13834315936219699</v>
      </c>
      <c r="BQ916" s="17"/>
      <c r="BR916" s="17">
        <v>0.116151676866421</v>
      </c>
      <c r="BS916" s="17">
        <v>0.139475191180052</v>
      </c>
      <c r="BT916" s="17">
        <v>0.147799595378274</v>
      </c>
      <c r="BU916" s="17">
        <v>0.18832737396951199</v>
      </c>
      <c r="BV916" s="17"/>
      <c r="BW916" s="17">
        <v>8.0808561051316702E-2</v>
      </c>
      <c r="BX916" s="17">
        <v>0.119010109489884</v>
      </c>
      <c r="BY916" s="17">
        <v>0.124461283415517</v>
      </c>
      <c r="BZ916" s="17">
        <v>0.12316783400133401</v>
      </c>
      <c r="CA916" s="17">
        <v>0.154810064545925</v>
      </c>
      <c r="CB916" s="17"/>
      <c r="CC916" s="17">
        <v>0.153102731158236</v>
      </c>
      <c r="CD916" s="17">
        <v>0.12959239105082099</v>
      </c>
      <c r="CE916" s="17">
        <v>0.12884894895020099</v>
      </c>
      <c r="CF916" s="17">
        <v>0.122091379971506</v>
      </c>
      <c r="CG916" s="17">
        <v>0.137532474094439</v>
      </c>
      <c r="CH916" s="17">
        <v>0.156504301055125</v>
      </c>
      <c r="CI916" s="17">
        <v>9.04790389354172E-2</v>
      </c>
      <c r="CJ916" s="17">
        <v>9.9065749134599104E-2</v>
      </c>
      <c r="CK916" s="17">
        <v>9.3532522505009805E-2</v>
      </c>
      <c r="CL916" s="17">
        <v>8.7862408195476999E-2</v>
      </c>
    </row>
    <row r="917" spans="2:90" x14ac:dyDescent="0.25">
      <c r="B917" t="s">
        <v>462</v>
      </c>
      <c r="C917" s="17">
        <v>9.3572659783166298E-2</v>
      </c>
      <c r="D917" s="17">
        <v>8.6883653327469099E-2</v>
      </c>
      <c r="E917" s="17">
        <v>9.9415049107108799E-2</v>
      </c>
      <c r="F917" s="17"/>
      <c r="G917" s="17">
        <v>0.116105359480704</v>
      </c>
      <c r="H917" s="17">
        <v>0.14866180523844599</v>
      </c>
      <c r="I917" s="17">
        <v>0.10448763090513399</v>
      </c>
      <c r="J917" s="17">
        <v>7.2805122086204904E-2</v>
      </c>
      <c r="K917" s="17">
        <v>8.7438298070043496E-2</v>
      </c>
      <c r="L917" s="17">
        <v>5.4794600462582901E-2</v>
      </c>
      <c r="M917" s="17"/>
      <c r="N917" s="17">
        <v>8.8230213662830403E-2</v>
      </c>
      <c r="O917" s="17">
        <v>9.6881732271340004E-2</v>
      </c>
      <c r="P917" s="17">
        <v>9.9172675428376503E-2</v>
      </c>
      <c r="Q917" s="17">
        <v>9.1230523268490404E-2</v>
      </c>
      <c r="R917" s="17"/>
      <c r="S917" s="17">
        <v>0.105981033821148</v>
      </c>
      <c r="T917" s="17">
        <v>8.5800533014499594E-2</v>
      </c>
      <c r="U917" s="17">
        <v>8.2201473149033005E-2</v>
      </c>
      <c r="V917" s="17">
        <v>9.4524545287826195E-2</v>
      </c>
      <c r="W917" s="17">
        <v>0.106418037754425</v>
      </c>
      <c r="X917" s="17">
        <v>0.11133095547810599</v>
      </c>
      <c r="Y917" s="17">
        <v>6.3693756000108404E-2</v>
      </c>
      <c r="Z917" s="17">
        <v>0.100470876461925</v>
      </c>
      <c r="AA917" s="17">
        <v>9.3577989021104299E-2</v>
      </c>
      <c r="AB917" s="17"/>
      <c r="AC917" s="17">
        <v>7.3529471870088806E-2</v>
      </c>
      <c r="AD917" s="17">
        <v>0.106875355845025</v>
      </c>
      <c r="AE917" s="17">
        <v>9.8280681837422196E-2</v>
      </c>
      <c r="AF917" s="17"/>
      <c r="AG917" s="17">
        <v>6.5442221295942099E-2</v>
      </c>
      <c r="AH917" s="17">
        <v>0.12625639554197499</v>
      </c>
      <c r="AI917" s="17">
        <v>0.10946487163879701</v>
      </c>
      <c r="AJ917" s="17">
        <v>7.6765773848610303E-2</v>
      </c>
      <c r="AK917" s="17"/>
      <c r="AL917" s="17">
        <v>8.1925367578809E-2</v>
      </c>
      <c r="AM917" s="17">
        <v>9.2759016933591107E-2</v>
      </c>
      <c r="AN917" s="17">
        <v>0.10397360068927899</v>
      </c>
      <c r="AO917" s="17">
        <v>0.10180443257638699</v>
      </c>
      <c r="AP917" s="17">
        <v>6.19498234108046E-2</v>
      </c>
      <c r="AQ917" s="17"/>
      <c r="AR917" s="17">
        <v>0.10636336050287699</v>
      </c>
      <c r="AS917" s="17">
        <v>0.104201687390724</v>
      </c>
      <c r="AT917" s="17">
        <v>9.4042003442833005E-2</v>
      </c>
      <c r="AU917" s="17">
        <v>8.2034756490053803E-2</v>
      </c>
      <c r="AV917" s="17">
        <v>8.6015289281589094E-2</v>
      </c>
      <c r="AW917" s="17"/>
      <c r="AX917" s="17">
        <v>0.102801151569588</v>
      </c>
      <c r="AY917" s="17">
        <v>8.1056521032775802E-2</v>
      </c>
      <c r="AZ917" s="17">
        <v>0.12266971353765301</v>
      </c>
      <c r="BA917" s="17">
        <v>0.100513536381044</v>
      </c>
      <c r="BB917" s="17">
        <v>7.9393688863448497E-2</v>
      </c>
      <c r="BC917" s="17">
        <v>6.2331675088794801E-2</v>
      </c>
      <c r="BD917" s="17"/>
      <c r="BE917" s="17">
        <v>8.4955355850946102E-2</v>
      </c>
      <c r="BF917" s="17">
        <v>0.13222451924231801</v>
      </c>
      <c r="BG917" s="17">
        <v>7.0329735370787697E-2</v>
      </c>
      <c r="BH917" s="17"/>
      <c r="BI917" s="17">
        <v>0.13874789433253901</v>
      </c>
      <c r="BJ917" s="17">
        <v>8.2103693373871606E-2</v>
      </c>
      <c r="BK917" s="17"/>
      <c r="BL917" s="17">
        <v>6.7514509618974303E-2</v>
      </c>
      <c r="BM917" s="17">
        <v>0.10327535980119799</v>
      </c>
      <c r="BN917" s="17">
        <v>9.7033883192698595E-2</v>
      </c>
      <c r="BO917" s="17">
        <v>0.123849211842898</v>
      </c>
      <c r="BP917" s="17">
        <v>0.125494905997246</v>
      </c>
      <c r="BQ917" s="17"/>
      <c r="BR917" s="17">
        <v>9.0062630435478006E-2</v>
      </c>
      <c r="BS917" s="17">
        <v>9.36289964602669E-2</v>
      </c>
      <c r="BT917" s="17">
        <v>0.129590545809188</v>
      </c>
      <c r="BU917" s="17">
        <v>0.112544856612373</v>
      </c>
      <c r="BV917" s="17"/>
      <c r="BW917" s="17">
        <v>8.3769129005123899E-2</v>
      </c>
      <c r="BX917" s="17">
        <v>8.2878870312363795E-2</v>
      </c>
      <c r="BY917" s="17">
        <v>8.1938241481773796E-2</v>
      </c>
      <c r="BZ917" s="17">
        <v>0.11478173904515</v>
      </c>
      <c r="CA917" s="17">
        <v>9.0673954489502301E-2</v>
      </c>
      <c r="CB917" s="17"/>
      <c r="CC917" s="17">
        <v>7.4627965242687597E-2</v>
      </c>
      <c r="CD917" s="17">
        <v>9.3586494317863103E-2</v>
      </c>
      <c r="CE917" s="17">
        <v>9.0587450267076097E-2</v>
      </c>
      <c r="CF917" s="17">
        <v>0.13395680265745299</v>
      </c>
      <c r="CG917" s="17">
        <v>0.100553639250723</v>
      </c>
      <c r="CH917" s="17">
        <v>7.6373508364906306E-2</v>
      </c>
      <c r="CI917" s="17">
        <v>7.7715946064981403E-2</v>
      </c>
      <c r="CJ917" s="17">
        <v>0.104001236190293</v>
      </c>
      <c r="CK917" s="17">
        <v>7.1798388694475496E-2</v>
      </c>
      <c r="CL917" s="17">
        <v>7.7372654323375298E-2</v>
      </c>
    </row>
    <row r="918" spans="2:90" x14ac:dyDescent="0.25">
      <c r="B918" t="s">
        <v>111</v>
      </c>
      <c r="C918" s="17">
        <v>8.9510913509797493E-2</v>
      </c>
      <c r="D918" s="17">
        <v>7.3990087136426796E-2</v>
      </c>
      <c r="E918" s="17">
        <v>0.102993890963242</v>
      </c>
      <c r="F918" s="17"/>
      <c r="G918" s="17">
        <v>9.2933029302050399E-2</v>
      </c>
      <c r="H918" s="17">
        <v>9.6571773476346906E-2</v>
      </c>
      <c r="I918" s="17">
        <v>9.8066581627349797E-2</v>
      </c>
      <c r="J918" s="17">
        <v>0.102631960802483</v>
      </c>
      <c r="K918" s="17">
        <v>5.8131301225294897E-2</v>
      </c>
      <c r="L918" s="17">
        <v>8.88182808961092E-2</v>
      </c>
      <c r="M918" s="17"/>
      <c r="N918" s="17">
        <v>6.3022587293943E-2</v>
      </c>
      <c r="O918" s="17">
        <v>0.10764015596018001</v>
      </c>
      <c r="P918" s="17">
        <v>8.0566494521060794E-2</v>
      </c>
      <c r="Q918" s="17">
        <v>0.107572895703478</v>
      </c>
      <c r="R918" s="17"/>
      <c r="S918" s="17">
        <v>7.2693610335389E-2</v>
      </c>
      <c r="T918" s="17">
        <v>9.5025790049598893E-2</v>
      </c>
      <c r="U918" s="17">
        <v>0.10231942732081099</v>
      </c>
      <c r="V918" s="17">
        <v>9.1548240156415897E-2</v>
      </c>
      <c r="W918" s="17">
        <v>0.111642495637142</v>
      </c>
      <c r="X918" s="17">
        <v>7.24568484284807E-2</v>
      </c>
      <c r="Y918" s="17">
        <v>0.101158129058698</v>
      </c>
      <c r="Z918" s="17">
        <v>8.04719255130599E-2</v>
      </c>
      <c r="AA918" s="17">
        <v>8.4725230573649501E-2</v>
      </c>
      <c r="AB918" s="17"/>
      <c r="AC918" s="17">
        <v>7.2737889120417704E-2</v>
      </c>
      <c r="AD918" s="17">
        <v>7.7009040622560698E-2</v>
      </c>
      <c r="AE918" s="17">
        <v>0.13995632173272299</v>
      </c>
      <c r="AF918" s="17"/>
      <c r="AG918" s="17">
        <v>7.5512660520460295E-2</v>
      </c>
      <c r="AH918" s="17">
        <v>5.3800376731287201E-2</v>
      </c>
      <c r="AI918" s="17">
        <v>9.0019660155376394E-2</v>
      </c>
      <c r="AJ918" s="17">
        <v>5.5763224759854499E-2</v>
      </c>
      <c r="AK918" s="17"/>
      <c r="AL918" s="17">
        <v>0.104498684556141</v>
      </c>
      <c r="AM918" s="17">
        <v>9.9883008354179098E-2</v>
      </c>
      <c r="AN918" s="17">
        <v>7.5993006133559707E-2</v>
      </c>
      <c r="AO918" s="17">
        <v>6.9962021982982903E-2</v>
      </c>
      <c r="AP918" s="17">
        <v>6.0147127065809998E-2</v>
      </c>
      <c r="AQ918" s="17"/>
      <c r="AR918" s="17">
        <v>0.15999555413236399</v>
      </c>
      <c r="AS918" s="17">
        <v>8.7027491341312699E-2</v>
      </c>
      <c r="AT918" s="17">
        <v>6.9283891197516406E-2</v>
      </c>
      <c r="AU918" s="17">
        <v>7.8259608010913195E-2</v>
      </c>
      <c r="AV918" s="17">
        <v>4.8703378552788702E-2</v>
      </c>
      <c r="AW918" s="17"/>
      <c r="AX918" s="17">
        <v>7.8136053600812896E-2</v>
      </c>
      <c r="AY918" s="17">
        <v>0.100349844932192</v>
      </c>
      <c r="AZ918" s="17">
        <v>8.2683846944695494E-2</v>
      </c>
      <c r="BA918" s="17">
        <v>8.35188945061794E-2</v>
      </c>
      <c r="BB918" s="17">
        <v>8.6494753577043101E-2</v>
      </c>
      <c r="BC918" s="17">
        <v>0.115441571559359</v>
      </c>
      <c r="BD918" s="17"/>
      <c r="BE918" s="17">
        <v>0.115497921360452</v>
      </c>
      <c r="BF918" s="17">
        <v>6.2198587262731302E-2</v>
      </c>
      <c r="BG918" s="17">
        <v>7.7182414471425501E-2</v>
      </c>
      <c r="BH918" s="17"/>
      <c r="BI918" s="17">
        <v>0.103518307875336</v>
      </c>
      <c r="BJ918" s="17">
        <v>8.5954754099390407E-2</v>
      </c>
      <c r="BK918" s="17"/>
      <c r="BL918" s="17">
        <v>6.6510564544155798E-2</v>
      </c>
      <c r="BM918" s="17">
        <v>8.3363065105846706E-2</v>
      </c>
      <c r="BN918" s="17">
        <v>9.7028560582166107E-2</v>
      </c>
      <c r="BO918" s="17">
        <v>8.1590407378292706E-2</v>
      </c>
      <c r="BP918" s="17">
        <v>0.130680244856413</v>
      </c>
      <c r="BQ918" s="17"/>
      <c r="BR918" s="17">
        <v>8.8526806360389204E-2</v>
      </c>
      <c r="BS918" s="17">
        <v>0.107701519915383</v>
      </c>
      <c r="BT918" s="17">
        <v>9.1084791462602302E-2</v>
      </c>
      <c r="BU918" s="17">
        <v>5.2309504745873397E-2</v>
      </c>
      <c r="BV918" s="17"/>
      <c r="BW918" s="17">
        <v>9.1094577299489707E-2</v>
      </c>
      <c r="BX918" s="17">
        <v>7.1276637308360702E-2</v>
      </c>
      <c r="BY918" s="17">
        <v>8.5617399572227804E-2</v>
      </c>
      <c r="BZ918" s="17">
        <v>9.5736745767396395E-2</v>
      </c>
      <c r="CA918" s="17">
        <v>0.101321708306172</v>
      </c>
      <c r="CB918" s="17"/>
      <c r="CC918" s="17">
        <v>8.8526943345351605E-2</v>
      </c>
      <c r="CD918" s="17">
        <v>0.10195619131548</v>
      </c>
      <c r="CE918" s="17">
        <v>9.3237152093352704E-2</v>
      </c>
      <c r="CF918" s="17">
        <v>8.3680875940048902E-2</v>
      </c>
      <c r="CG918" s="17">
        <v>0.103305745986669</v>
      </c>
      <c r="CH918" s="17">
        <v>0.107837342950815</v>
      </c>
      <c r="CI918" s="17">
        <v>5.9622224681495702E-2</v>
      </c>
      <c r="CJ918" s="17">
        <v>8.0114443360153095E-2</v>
      </c>
      <c r="CK918" s="17">
        <v>5.8165625724653502E-2</v>
      </c>
      <c r="CL918" s="17">
        <v>0.10223533645684001</v>
      </c>
    </row>
    <row r="919" spans="2:90" x14ac:dyDescent="0.25">
      <c r="B919" t="s">
        <v>463</v>
      </c>
      <c r="C919" s="17">
        <v>8.1014835458595003E-2</v>
      </c>
      <c r="D919" s="17">
        <v>8.1945318871860698E-2</v>
      </c>
      <c r="E919" s="17">
        <v>8.0493285187995603E-2</v>
      </c>
      <c r="F919" s="17"/>
      <c r="G919" s="17">
        <v>3.2231524952841102E-2</v>
      </c>
      <c r="H919" s="17">
        <v>3.28064892162169E-2</v>
      </c>
      <c r="I919" s="17">
        <v>5.6120311018844501E-2</v>
      </c>
      <c r="J919" s="17">
        <v>9.3206870861681501E-2</v>
      </c>
      <c r="K919" s="17">
        <v>0.100880740746196</v>
      </c>
      <c r="L919" s="17">
        <v>0.13308602389338201</v>
      </c>
      <c r="M919" s="17"/>
      <c r="N919" s="17">
        <v>7.7771202415911594E-2</v>
      </c>
      <c r="O919" s="17">
        <v>8.9190981450968307E-2</v>
      </c>
      <c r="P919" s="17">
        <v>7.2416209227018899E-2</v>
      </c>
      <c r="Q919" s="17">
        <v>8.06188537471835E-2</v>
      </c>
      <c r="R919" s="17"/>
      <c r="S919" s="17">
        <v>4.3601024135575497E-2</v>
      </c>
      <c r="T919" s="17">
        <v>7.7943377804211705E-2</v>
      </c>
      <c r="U919" s="17">
        <v>0.103440450758985</v>
      </c>
      <c r="V919" s="17">
        <v>0.115300655149794</v>
      </c>
      <c r="W919" s="17">
        <v>9.1291275980030798E-2</v>
      </c>
      <c r="X919" s="17">
        <v>8.2746230376336799E-2</v>
      </c>
      <c r="Y919" s="17">
        <v>7.9740041641066295E-2</v>
      </c>
      <c r="Z919" s="17">
        <v>5.6190880108450497E-2</v>
      </c>
      <c r="AA919" s="17">
        <v>8.5208646796097007E-2</v>
      </c>
      <c r="AB919" s="17"/>
      <c r="AC919" s="17">
        <v>9.6665948181444999E-2</v>
      </c>
      <c r="AD919" s="17">
        <v>7.7233108679275006E-2</v>
      </c>
      <c r="AE919" s="17">
        <v>6.9905074178062798E-2</v>
      </c>
      <c r="AF919" s="17"/>
      <c r="AG919" s="17">
        <v>8.7043193705231406E-2</v>
      </c>
      <c r="AH919" s="17">
        <v>6.5601840785752596E-2</v>
      </c>
      <c r="AI919" s="17">
        <v>8.0535301800125594E-2</v>
      </c>
      <c r="AJ919" s="17">
        <v>8.0891672205749804E-2</v>
      </c>
      <c r="AK919" s="17"/>
      <c r="AL919" s="17">
        <v>0.103995863422176</v>
      </c>
      <c r="AM919" s="17">
        <v>8.5717162057617702E-2</v>
      </c>
      <c r="AN919" s="17">
        <v>6.7346898785651199E-2</v>
      </c>
      <c r="AO919" s="17">
        <v>4.2252995701825703E-2</v>
      </c>
      <c r="AP919" s="17">
        <v>9.1477091240060801E-2</v>
      </c>
      <c r="AQ919" s="17"/>
      <c r="AR919" s="17">
        <v>9.0867591640147002E-2</v>
      </c>
      <c r="AS919" s="17">
        <v>7.8850398492629106E-2</v>
      </c>
      <c r="AT919" s="17">
        <v>8.9611685448531403E-2</v>
      </c>
      <c r="AU919" s="17">
        <v>6.8768004332405194E-2</v>
      </c>
      <c r="AV919" s="17">
        <v>7.9645625245042304E-2</v>
      </c>
      <c r="AW919" s="17"/>
      <c r="AX919" s="17">
        <v>4.9388166713211397E-2</v>
      </c>
      <c r="AY919" s="17">
        <v>8.2660731947171107E-2</v>
      </c>
      <c r="AZ919" s="17">
        <v>5.8626918496627899E-2</v>
      </c>
      <c r="BA919" s="17">
        <v>8.3300924623529796E-2</v>
      </c>
      <c r="BB919" s="17">
        <v>0.139822465688727</v>
      </c>
      <c r="BC919" s="17">
        <v>0.12948252131393601</v>
      </c>
      <c r="BD919" s="17"/>
      <c r="BE919" s="17">
        <v>7.4141167845323805E-2</v>
      </c>
      <c r="BF919" s="17">
        <v>4.2214242135787103E-2</v>
      </c>
      <c r="BG919" s="17">
        <v>0.124750558846298</v>
      </c>
      <c r="BH919" s="17"/>
      <c r="BI919" s="17">
        <v>7.3861730558755098E-2</v>
      </c>
      <c r="BJ919" s="17">
        <v>8.2830846391062099E-2</v>
      </c>
      <c r="BK919" s="17"/>
      <c r="BL919" s="17">
        <v>0.101502358230583</v>
      </c>
      <c r="BM919" s="17">
        <v>6.0250965090449297E-2</v>
      </c>
      <c r="BN919" s="17">
        <v>8.0046961874528505E-2</v>
      </c>
      <c r="BO919" s="17">
        <v>7.1299891724320802E-2</v>
      </c>
      <c r="BP919" s="17">
        <v>6.9034922011140795E-2</v>
      </c>
      <c r="BQ919" s="17"/>
      <c r="BR919" s="17">
        <v>8.56090512019822E-2</v>
      </c>
      <c r="BS919" s="17">
        <v>6.6416377182110603E-2</v>
      </c>
      <c r="BT919" s="17">
        <v>4.6460363492148903E-2</v>
      </c>
      <c r="BU919" s="17">
        <v>6.1897413580044802E-2</v>
      </c>
      <c r="BV919" s="17"/>
      <c r="BW919" s="17">
        <v>9.2361983091118705E-2</v>
      </c>
      <c r="BX919" s="17">
        <v>8.2790294635811904E-2</v>
      </c>
      <c r="BY919" s="17">
        <v>9.2595445841597804E-2</v>
      </c>
      <c r="BZ919" s="17">
        <v>6.9162013195733105E-2</v>
      </c>
      <c r="CA919" s="17">
        <v>6.9906101410612306E-2</v>
      </c>
      <c r="CB919" s="17"/>
      <c r="CC919" s="17">
        <v>6.2502642739309305E-2</v>
      </c>
      <c r="CD919" s="17">
        <v>5.2102593839215297E-2</v>
      </c>
      <c r="CE919" s="17">
        <v>5.5897061409464002E-2</v>
      </c>
      <c r="CF919" s="17">
        <v>7.4974711601330707E-2</v>
      </c>
      <c r="CG919" s="17">
        <v>0.101188981040822</v>
      </c>
      <c r="CH919" s="17">
        <v>7.2112549617647695E-2</v>
      </c>
      <c r="CI919" s="17">
        <v>8.23918720461638E-2</v>
      </c>
      <c r="CJ919" s="17">
        <v>9.1978639731072898E-2</v>
      </c>
      <c r="CK919" s="17">
        <v>0.13089971061696801</v>
      </c>
      <c r="CL919" s="17">
        <v>0.101052159825303</v>
      </c>
    </row>
    <row r="920" spans="2:90" x14ac:dyDescent="0.25">
      <c r="B920" t="s">
        <v>464</v>
      </c>
      <c r="C920" s="17">
        <v>6.6197695948749205E-2</v>
      </c>
      <c r="D920" s="17">
        <v>7.3039863551052006E-2</v>
      </c>
      <c r="E920" s="17">
        <v>5.9054897599118902E-2</v>
      </c>
      <c r="F920" s="17"/>
      <c r="G920" s="17">
        <v>0.111280739529298</v>
      </c>
      <c r="H920" s="17">
        <v>9.8500358924611703E-2</v>
      </c>
      <c r="I920" s="17">
        <v>9.4089817818196295E-2</v>
      </c>
      <c r="J920" s="17">
        <v>4.5916511852077797E-2</v>
      </c>
      <c r="K920" s="17">
        <v>4.0617374309644898E-2</v>
      </c>
      <c r="L920" s="17">
        <v>3.4920429260121302E-2</v>
      </c>
      <c r="M920" s="17"/>
      <c r="N920" s="17">
        <v>7.3417505636641706E-2</v>
      </c>
      <c r="O920" s="17">
        <v>6.79727268397156E-2</v>
      </c>
      <c r="P920" s="17">
        <v>6.23447635677346E-2</v>
      </c>
      <c r="Q920" s="17">
        <v>6.0927893599042202E-2</v>
      </c>
      <c r="R920" s="17"/>
      <c r="S920" s="17">
        <v>9.4980585485059402E-2</v>
      </c>
      <c r="T920" s="17">
        <v>5.69023445348164E-2</v>
      </c>
      <c r="U920" s="17">
        <v>7.2087422731393194E-2</v>
      </c>
      <c r="V920" s="17">
        <v>4.4211019082055297E-2</v>
      </c>
      <c r="W920" s="17">
        <v>7.1311123665970103E-2</v>
      </c>
      <c r="X920" s="17">
        <v>4.2072086092510903E-2</v>
      </c>
      <c r="Y920" s="17">
        <v>6.1225513048254E-2</v>
      </c>
      <c r="Z920" s="17">
        <v>7.4197448932654703E-2</v>
      </c>
      <c r="AA920" s="17">
        <v>7.4039380559401805E-2</v>
      </c>
      <c r="AB920" s="17"/>
      <c r="AC920" s="17">
        <v>4.9738952127021403E-2</v>
      </c>
      <c r="AD920" s="17">
        <v>7.4208095142016206E-2</v>
      </c>
      <c r="AE920" s="17">
        <v>7.2496723086880599E-2</v>
      </c>
      <c r="AF920" s="17"/>
      <c r="AG920" s="17">
        <v>5.02628551457589E-2</v>
      </c>
      <c r="AH920" s="17">
        <v>0.110175466242734</v>
      </c>
      <c r="AI920" s="17">
        <v>6.3130477549281999E-2</v>
      </c>
      <c r="AJ920" s="17">
        <v>4.7983215147245802E-2</v>
      </c>
      <c r="AK920" s="17"/>
      <c r="AL920" s="17">
        <v>4.0439964384401797E-2</v>
      </c>
      <c r="AM920" s="17">
        <v>6.8353613109361402E-2</v>
      </c>
      <c r="AN920" s="17">
        <v>7.7072866746810895E-2</v>
      </c>
      <c r="AO920" s="17">
        <v>0.10478421110956</v>
      </c>
      <c r="AP920" s="17">
        <v>0.134309066058374</v>
      </c>
      <c r="AQ920" s="17"/>
      <c r="AR920" s="17">
        <v>5.0463036390458502E-2</v>
      </c>
      <c r="AS920" s="17">
        <v>6.3176598943280801E-2</v>
      </c>
      <c r="AT920" s="17">
        <v>6.2248520355898E-2</v>
      </c>
      <c r="AU920" s="17">
        <v>7.7936252395906597E-2</v>
      </c>
      <c r="AV920" s="17">
        <v>9.9277621411174896E-2</v>
      </c>
      <c r="AW920" s="17"/>
      <c r="AX920" s="17">
        <v>8.6087847748025706E-2</v>
      </c>
      <c r="AY920" s="17">
        <v>6.1141128122039499E-2</v>
      </c>
      <c r="AZ920" s="17">
        <v>7.6644668958417594E-2</v>
      </c>
      <c r="BA920" s="17">
        <v>6.0503515683441401E-2</v>
      </c>
      <c r="BB920" s="17">
        <v>3.4232531227742002E-2</v>
      </c>
      <c r="BC920" s="17">
        <v>6.7041895423685702E-2</v>
      </c>
      <c r="BD920" s="17"/>
      <c r="BE920" s="17">
        <v>4.59182693000336E-2</v>
      </c>
      <c r="BF920" s="17">
        <v>0.123577323280514</v>
      </c>
      <c r="BG920" s="17">
        <v>3.9978550636880002E-2</v>
      </c>
      <c r="BH920" s="17"/>
      <c r="BI920" s="17">
        <v>5.7686189332538503E-2</v>
      </c>
      <c r="BJ920" s="17">
        <v>6.83585742363233E-2</v>
      </c>
      <c r="BK920" s="17"/>
      <c r="BL920" s="17">
        <v>5.6866993393877498E-2</v>
      </c>
      <c r="BM920" s="17">
        <v>8.0008218654344501E-2</v>
      </c>
      <c r="BN920" s="17">
        <v>5.3002143783651597E-2</v>
      </c>
      <c r="BO920" s="17">
        <v>5.2182198242949597E-2</v>
      </c>
      <c r="BP920" s="17">
        <v>8.2572632308333199E-2</v>
      </c>
      <c r="BQ920" s="17"/>
      <c r="BR920" s="17">
        <v>5.86527220236557E-2</v>
      </c>
      <c r="BS920" s="17">
        <v>9.6800070994743206E-2</v>
      </c>
      <c r="BT920" s="17">
        <v>0.12426046065341</v>
      </c>
      <c r="BU920" s="17">
        <v>9.3012174871998907E-2</v>
      </c>
      <c r="BV920" s="17"/>
      <c r="BW920" s="17">
        <v>6.4034154644792396E-2</v>
      </c>
      <c r="BX920" s="17">
        <v>5.8995865360687003E-2</v>
      </c>
      <c r="BY920" s="17">
        <v>6.4816042822091899E-2</v>
      </c>
      <c r="BZ920" s="17">
        <v>5.7766180234380501E-2</v>
      </c>
      <c r="CA920" s="17">
        <v>8.1652068676453804E-2</v>
      </c>
      <c r="CB920" s="17"/>
      <c r="CC920" s="17">
        <v>7.4383158904617205E-2</v>
      </c>
      <c r="CD920" s="17">
        <v>7.9634984934036798E-2</v>
      </c>
      <c r="CE920" s="17">
        <v>8.2277606820835E-2</v>
      </c>
      <c r="CF920" s="17">
        <v>6.4346850732340394E-2</v>
      </c>
      <c r="CG920" s="17">
        <v>7.2743362326910394E-2</v>
      </c>
      <c r="CH920" s="17">
        <v>6.5781300560276298E-2</v>
      </c>
      <c r="CI920" s="17">
        <v>6.5670482736710903E-2</v>
      </c>
      <c r="CJ920" s="17">
        <v>5.24704087436361E-2</v>
      </c>
      <c r="CK920" s="17">
        <v>5.6665482148729997E-2</v>
      </c>
      <c r="CL920" s="17">
        <v>3.1744574689073601E-2</v>
      </c>
    </row>
    <row r="921" spans="2:90" x14ac:dyDescent="0.25"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</row>
    <row r="922" spans="2:90" x14ac:dyDescent="0.25">
      <c r="B922" s="6" t="s">
        <v>393</v>
      </c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</row>
    <row r="923" spans="2:90" x14ac:dyDescent="0.25">
      <c r="B923" s="24" t="s">
        <v>113</v>
      </c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</row>
    <row r="924" spans="2:90" x14ac:dyDescent="0.25">
      <c r="B924" t="s">
        <v>466</v>
      </c>
      <c r="C924" s="17">
        <v>0.242202605589072</v>
      </c>
      <c r="D924" s="17">
        <v>0.27314184205747899</v>
      </c>
      <c r="E924" s="17">
        <v>0.21327242178198699</v>
      </c>
      <c r="F924" s="17"/>
      <c r="G924" s="17">
        <v>0.29066726359975198</v>
      </c>
      <c r="H924" s="17">
        <v>0.27577041129228402</v>
      </c>
      <c r="I924" s="17">
        <v>0.26534388308016099</v>
      </c>
      <c r="J924" s="17">
        <v>0.232475414956265</v>
      </c>
      <c r="K924" s="17">
        <v>0.24360360050765401</v>
      </c>
      <c r="L924" s="17">
        <v>0.18594374781585099</v>
      </c>
      <c r="M924" s="17"/>
      <c r="N924" s="17">
        <v>0.20645180902438001</v>
      </c>
      <c r="O924" s="17">
        <v>0.22125778259249501</v>
      </c>
      <c r="P924" s="17">
        <v>0.27427083327238599</v>
      </c>
      <c r="Q924" s="17">
        <v>0.27557515241340003</v>
      </c>
      <c r="R924" s="17"/>
      <c r="S924" s="17">
        <v>0.255248581054632</v>
      </c>
      <c r="T924" s="17">
        <v>0.21200247482463899</v>
      </c>
      <c r="U924" s="17">
        <v>0.21193237065682199</v>
      </c>
      <c r="V924" s="17">
        <v>0.26921499591095799</v>
      </c>
      <c r="W924" s="17">
        <v>0.210119683008886</v>
      </c>
      <c r="X924" s="17">
        <v>0.29338387237932101</v>
      </c>
      <c r="Y924" s="17">
        <v>0.23553867585896701</v>
      </c>
      <c r="Z924" s="17">
        <v>0.33106476854918498</v>
      </c>
      <c r="AA924" s="17">
        <v>0.21739234417949299</v>
      </c>
      <c r="AB924" s="17"/>
      <c r="AC924" s="17">
        <v>0.28489849316307603</v>
      </c>
      <c r="AD924" s="17">
        <v>0.200544622560164</v>
      </c>
      <c r="AE924" s="17">
        <v>0.22767314007071901</v>
      </c>
      <c r="AF924" s="17"/>
      <c r="AG924" s="17">
        <v>0.214511871243554</v>
      </c>
      <c r="AH924" s="17">
        <v>0.234473556302154</v>
      </c>
      <c r="AI924" s="17">
        <v>0.16157632456479301</v>
      </c>
      <c r="AJ924" s="17">
        <v>0.35985341133496201</v>
      </c>
      <c r="AK924" s="17"/>
      <c r="AL924" s="17">
        <v>0.263465506822117</v>
      </c>
      <c r="AM924" s="17">
        <v>0.25361504475802998</v>
      </c>
      <c r="AN924" s="17">
        <v>0.21124732260767401</v>
      </c>
      <c r="AO924" s="17">
        <v>0.22959792098840601</v>
      </c>
      <c r="AP924" s="17">
        <v>0.21091711938063401</v>
      </c>
      <c r="AQ924" s="17"/>
      <c r="AR924" s="17">
        <v>0.26746992138064202</v>
      </c>
      <c r="AS924" s="17">
        <v>0.26394376042859202</v>
      </c>
      <c r="AT924" s="17">
        <v>0.24020832153647401</v>
      </c>
      <c r="AU924" s="17">
        <v>0.22013657974675799</v>
      </c>
      <c r="AV924" s="17">
        <v>0.20026318811430999</v>
      </c>
      <c r="AW924" s="17"/>
      <c r="AX924" s="17">
        <v>0.25973249469249599</v>
      </c>
      <c r="AY924" s="17">
        <v>0.22795637543408201</v>
      </c>
      <c r="AZ924" s="17">
        <v>0.28085629086102298</v>
      </c>
      <c r="BA924" s="17">
        <v>0.24085608297764499</v>
      </c>
      <c r="BB924" s="17">
        <v>0.198164962783657</v>
      </c>
      <c r="BC924" s="17">
        <v>0.25790323139798699</v>
      </c>
      <c r="BD924" s="17"/>
      <c r="BE924" s="17">
        <v>0.25515331350901999</v>
      </c>
      <c r="BF924" s="17">
        <v>0.26963479698683801</v>
      </c>
      <c r="BG924" s="17">
        <v>0.20083345306446701</v>
      </c>
      <c r="BH924" s="17"/>
      <c r="BI924" s="17">
        <v>0.28747028760183901</v>
      </c>
      <c r="BJ924" s="17">
        <v>0.230710168867716</v>
      </c>
      <c r="BK924" s="17"/>
      <c r="BL924" s="17">
        <v>0.20068844446649101</v>
      </c>
      <c r="BM924" s="17">
        <v>0.23352860798043601</v>
      </c>
      <c r="BN924" s="17">
        <v>0.317770037246417</v>
      </c>
      <c r="BO924" s="17">
        <v>0.339767094185987</v>
      </c>
      <c r="BP924" s="17">
        <v>0.26761485626875797</v>
      </c>
      <c r="BQ924" s="17"/>
      <c r="BR924" s="17">
        <v>0.24020238006960201</v>
      </c>
      <c r="BS924" s="17">
        <v>0.27613253955357703</v>
      </c>
      <c r="BT924" s="17">
        <v>0.206357484767662</v>
      </c>
      <c r="BU924" s="17">
        <v>0.29249555167243702</v>
      </c>
      <c r="BV924" s="17"/>
      <c r="BW924" s="17">
        <v>0.197096900200735</v>
      </c>
      <c r="BX924" s="17">
        <v>0.20420950014641601</v>
      </c>
      <c r="BY924" s="17">
        <v>0.237886654486967</v>
      </c>
      <c r="BZ924" s="17">
        <v>0.25761696543993801</v>
      </c>
      <c r="CA924" s="17">
        <v>0.31196719793037497</v>
      </c>
      <c r="CB924" s="17"/>
      <c r="CC924" s="17">
        <v>0.32240095614139402</v>
      </c>
      <c r="CD924" s="17">
        <v>0.33031884243045401</v>
      </c>
      <c r="CE924" s="17">
        <v>0.27146646178449901</v>
      </c>
      <c r="CF924" s="17">
        <v>0.24517705059831199</v>
      </c>
      <c r="CG924" s="17">
        <v>0.283168886384707</v>
      </c>
      <c r="CH924" s="17">
        <v>0.208286320145431</v>
      </c>
      <c r="CI924" s="17">
        <v>0.202702972048067</v>
      </c>
      <c r="CJ924" s="17">
        <v>0.17946268307096599</v>
      </c>
      <c r="CK924" s="17">
        <v>0.19246905785387999</v>
      </c>
      <c r="CL924" s="17">
        <v>0.17435515547879299</v>
      </c>
    </row>
    <row r="925" spans="2:90" x14ac:dyDescent="0.25">
      <c r="B925" t="s">
        <v>467</v>
      </c>
      <c r="C925" s="17">
        <v>0.54927977610513201</v>
      </c>
      <c r="D925" s="17">
        <v>0.54882691404295203</v>
      </c>
      <c r="E925" s="17">
        <v>0.550207508069116</v>
      </c>
      <c r="F925" s="17"/>
      <c r="G925" s="17">
        <v>0.54464904445885098</v>
      </c>
      <c r="H925" s="17">
        <v>0.55917882352035198</v>
      </c>
      <c r="I925" s="17">
        <v>0.51246048108415299</v>
      </c>
      <c r="J925" s="17">
        <v>0.54925768368887395</v>
      </c>
      <c r="K925" s="17">
        <v>0.51179094697158101</v>
      </c>
      <c r="L925" s="17">
        <v>0.59530093423880104</v>
      </c>
      <c r="M925" s="17"/>
      <c r="N925" s="17">
        <v>0.63962397299372098</v>
      </c>
      <c r="O925" s="17">
        <v>0.57639890934683402</v>
      </c>
      <c r="P925" s="17">
        <v>0.50387040339163103</v>
      </c>
      <c r="Q925" s="17">
        <v>0.46120593164695001</v>
      </c>
      <c r="R925" s="17"/>
      <c r="S925" s="17">
        <v>0.55869634694068704</v>
      </c>
      <c r="T925" s="17">
        <v>0.57754347921001203</v>
      </c>
      <c r="U925" s="17">
        <v>0.60051840960441905</v>
      </c>
      <c r="V925" s="17">
        <v>0.51749490455627301</v>
      </c>
      <c r="W925" s="17">
        <v>0.551451150412268</v>
      </c>
      <c r="X925" s="17">
        <v>0.437540480138147</v>
      </c>
      <c r="Y925" s="17">
        <v>0.57988858322297498</v>
      </c>
      <c r="Z925" s="17">
        <v>0.44882129187438402</v>
      </c>
      <c r="AA925" s="17">
        <v>0.59198967071198005</v>
      </c>
      <c r="AB925" s="17"/>
      <c r="AC925" s="17">
        <v>0.50188716376921505</v>
      </c>
      <c r="AD925" s="17">
        <v>0.62137598933578697</v>
      </c>
      <c r="AE925" s="17">
        <v>0.51029331470017303</v>
      </c>
      <c r="AF925" s="17"/>
      <c r="AG925" s="17">
        <v>0.59416627536204403</v>
      </c>
      <c r="AH925" s="17">
        <v>0.630212407985417</v>
      </c>
      <c r="AI925" s="17">
        <v>0.61957522164805501</v>
      </c>
      <c r="AJ925" s="17">
        <v>0.46087214894318701</v>
      </c>
      <c r="AK925" s="17"/>
      <c r="AL925" s="17">
        <v>0.48223437756965498</v>
      </c>
      <c r="AM925" s="17">
        <v>0.52049882162825301</v>
      </c>
      <c r="AN925" s="17">
        <v>0.60848330234710002</v>
      </c>
      <c r="AO925" s="17">
        <v>0.61948383366272897</v>
      </c>
      <c r="AP925" s="17">
        <v>0.59423594820806103</v>
      </c>
      <c r="AQ925" s="17"/>
      <c r="AR925" s="17">
        <v>0.43565119232873101</v>
      </c>
      <c r="AS925" s="17">
        <v>0.53219673075926299</v>
      </c>
      <c r="AT925" s="17">
        <v>0.55862189332197598</v>
      </c>
      <c r="AU925" s="17">
        <v>0.61664939809335895</v>
      </c>
      <c r="AV925" s="17">
        <v>0.64956133427211704</v>
      </c>
      <c r="AW925" s="17"/>
      <c r="AX925" s="17">
        <v>0.56511235824258499</v>
      </c>
      <c r="AY925" s="17">
        <v>0.54361838748771696</v>
      </c>
      <c r="AZ925" s="17">
        <v>0.50931158768113405</v>
      </c>
      <c r="BA925" s="17">
        <v>0.52988974952879697</v>
      </c>
      <c r="BB925" s="17">
        <v>0.59954189465432295</v>
      </c>
      <c r="BC925" s="17">
        <v>0.56130103217233196</v>
      </c>
      <c r="BD925" s="17"/>
      <c r="BE925" s="17">
        <v>0.51529165488353401</v>
      </c>
      <c r="BF925" s="17">
        <v>0.57862354814041195</v>
      </c>
      <c r="BG925" s="17">
        <v>0.57078832894513398</v>
      </c>
      <c r="BH925" s="17"/>
      <c r="BI925" s="17">
        <v>0.48262424448639302</v>
      </c>
      <c r="BJ925" s="17">
        <v>0.56620210225915601</v>
      </c>
      <c r="BK925" s="17"/>
      <c r="BL925" s="17">
        <v>0.60085603949185096</v>
      </c>
      <c r="BM925" s="17">
        <v>0.55916373163521205</v>
      </c>
      <c r="BN925" s="17">
        <v>0.46183712782299402</v>
      </c>
      <c r="BO925" s="17">
        <v>0.42540286785220999</v>
      </c>
      <c r="BP925" s="17">
        <v>0.54043851548060096</v>
      </c>
      <c r="BQ925" s="17"/>
      <c r="BR925" s="17">
        <v>0.54658188152241305</v>
      </c>
      <c r="BS925" s="17">
        <v>0.50120521920789696</v>
      </c>
      <c r="BT925" s="17">
        <v>0.65990214445772</v>
      </c>
      <c r="BU925" s="17">
        <v>0.556225779947225</v>
      </c>
      <c r="BV925" s="17"/>
      <c r="BW925" s="17">
        <v>0.59969600241512699</v>
      </c>
      <c r="BX925" s="17">
        <v>0.616074264852011</v>
      </c>
      <c r="BY925" s="17">
        <v>0.55682806046859701</v>
      </c>
      <c r="BZ925" s="17">
        <v>0.53660965218943302</v>
      </c>
      <c r="CA925" s="17">
        <v>0.45496612346277399</v>
      </c>
      <c r="CB925" s="17"/>
      <c r="CC925" s="17">
        <v>0.43842592193500002</v>
      </c>
      <c r="CD925" s="17">
        <v>0.44057284299294702</v>
      </c>
      <c r="CE925" s="17">
        <v>0.54017268189158296</v>
      </c>
      <c r="CF925" s="17">
        <v>0.53015468429755697</v>
      </c>
      <c r="CG925" s="17">
        <v>0.52702631114965504</v>
      </c>
      <c r="CH925" s="17">
        <v>0.60001173940017705</v>
      </c>
      <c r="CI925" s="17">
        <v>0.61909022219674203</v>
      </c>
      <c r="CJ925" s="17">
        <v>0.61916860490574399</v>
      </c>
      <c r="CK925" s="17">
        <v>0.58992562336731802</v>
      </c>
      <c r="CL925" s="17">
        <v>0.64685500965828102</v>
      </c>
    </row>
    <row r="926" spans="2:90" x14ac:dyDescent="0.25">
      <c r="B926" t="s">
        <v>111</v>
      </c>
      <c r="C926" s="17">
        <v>0.20851761830579599</v>
      </c>
      <c r="D926" s="17">
        <v>0.17803124389956901</v>
      </c>
      <c r="E926" s="17">
        <v>0.236520070148898</v>
      </c>
      <c r="F926" s="17"/>
      <c r="G926" s="17">
        <v>0.16468369194139701</v>
      </c>
      <c r="H926" s="17">
        <v>0.165050765187364</v>
      </c>
      <c r="I926" s="17">
        <v>0.222195635835686</v>
      </c>
      <c r="J926" s="17">
        <v>0.21826690135486099</v>
      </c>
      <c r="K926" s="17">
        <v>0.24460545252076499</v>
      </c>
      <c r="L926" s="17">
        <v>0.218755317945347</v>
      </c>
      <c r="M926" s="17"/>
      <c r="N926" s="17">
        <v>0.15392421798189901</v>
      </c>
      <c r="O926" s="17">
        <v>0.202343308060671</v>
      </c>
      <c r="P926" s="17">
        <v>0.22185876333598301</v>
      </c>
      <c r="Q926" s="17">
        <v>0.26321891593965002</v>
      </c>
      <c r="R926" s="17"/>
      <c r="S926" s="17">
        <v>0.18605507200468099</v>
      </c>
      <c r="T926" s="17">
        <v>0.210454045965349</v>
      </c>
      <c r="U926" s="17">
        <v>0.18754921973875899</v>
      </c>
      <c r="V926" s="17">
        <v>0.21329009953276901</v>
      </c>
      <c r="W926" s="17">
        <v>0.238429166578846</v>
      </c>
      <c r="X926" s="17">
        <v>0.26907564748253199</v>
      </c>
      <c r="Y926" s="17">
        <v>0.184572740918058</v>
      </c>
      <c r="Z926" s="17">
        <v>0.22011393957643099</v>
      </c>
      <c r="AA926" s="17">
        <v>0.19061798510852701</v>
      </c>
      <c r="AB926" s="17"/>
      <c r="AC926" s="17">
        <v>0.21321434306770801</v>
      </c>
      <c r="AD926" s="17">
        <v>0.178079388104049</v>
      </c>
      <c r="AE926" s="17">
        <v>0.26203354522910799</v>
      </c>
      <c r="AF926" s="17"/>
      <c r="AG926" s="17">
        <v>0.191321853394402</v>
      </c>
      <c r="AH926" s="17">
        <v>0.135314035712429</v>
      </c>
      <c r="AI926" s="17">
        <v>0.21884845378715101</v>
      </c>
      <c r="AJ926" s="17">
        <v>0.17927443972185</v>
      </c>
      <c r="AK926" s="17"/>
      <c r="AL926" s="17">
        <v>0.25430011560822902</v>
      </c>
      <c r="AM926" s="17">
        <v>0.22588613361371801</v>
      </c>
      <c r="AN926" s="17">
        <v>0.180269375045226</v>
      </c>
      <c r="AO926" s="17">
        <v>0.150918245348864</v>
      </c>
      <c r="AP926" s="17">
        <v>0.19484693241130499</v>
      </c>
      <c r="AQ926" s="17"/>
      <c r="AR926" s="17">
        <v>0.29687888629062698</v>
      </c>
      <c r="AS926" s="17">
        <v>0.20385950881214501</v>
      </c>
      <c r="AT926" s="17">
        <v>0.20116978514155001</v>
      </c>
      <c r="AU926" s="17">
        <v>0.16321402215988301</v>
      </c>
      <c r="AV926" s="17">
        <v>0.150175477613573</v>
      </c>
      <c r="AW926" s="17"/>
      <c r="AX926" s="17">
        <v>0.175155147064919</v>
      </c>
      <c r="AY926" s="17">
        <v>0.228425237078201</v>
      </c>
      <c r="AZ926" s="17">
        <v>0.209832121457843</v>
      </c>
      <c r="BA926" s="17">
        <v>0.22925416749355801</v>
      </c>
      <c r="BB926" s="17">
        <v>0.20229314256202</v>
      </c>
      <c r="BC926" s="17">
        <v>0.180795736429681</v>
      </c>
      <c r="BD926" s="17"/>
      <c r="BE926" s="17">
        <v>0.229555031607446</v>
      </c>
      <c r="BF926" s="17">
        <v>0.15174165487274999</v>
      </c>
      <c r="BG926" s="17">
        <v>0.22837821799039901</v>
      </c>
      <c r="BH926" s="17"/>
      <c r="BI926" s="17">
        <v>0.229905467911768</v>
      </c>
      <c r="BJ926" s="17">
        <v>0.20308772887312801</v>
      </c>
      <c r="BK926" s="17"/>
      <c r="BL926" s="17">
        <v>0.19845551604165801</v>
      </c>
      <c r="BM926" s="17">
        <v>0.207307660384352</v>
      </c>
      <c r="BN926" s="17">
        <v>0.220392834930589</v>
      </c>
      <c r="BO926" s="17">
        <v>0.23483003796180299</v>
      </c>
      <c r="BP926" s="17">
        <v>0.19194662825063999</v>
      </c>
      <c r="BQ926" s="17"/>
      <c r="BR926" s="17">
        <v>0.21321573840798499</v>
      </c>
      <c r="BS926" s="17">
        <v>0.22266224123852599</v>
      </c>
      <c r="BT926" s="17">
        <v>0.13374037077461801</v>
      </c>
      <c r="BU926" s="17">
        <v>0.15127866838033699</v>
      </c>
      <c r="BV926" s="17"/>
      <c r="BW926" s="17">
        <v>0.203207097384138</v>
      </c>
      <c r="BX926" s="17">
        <v>0.17971623500157299</v>
      </c>
      <c r="BY926" s="17">
        <v>0.20528528504443599</v>
      </c>
      <c r="BZ926" s="17">
        <v>0.205773382370629</v>
      </c>
      <c r="CA926" s="17">
        <v>0.23306667860685101</v>
      </c>
      <c r="CB926" s="17"/>
      <c r="CC926" s="17">
        <v>0.23917312192360601</v>
      </c>
      <c r="CD926" s="17">
        <v>0.2291083145766</v>
      </c>
      <c r="CE926" s="17">
        <v>0.188360856323918</v>
      </c>
      <c r="CF926" s="17">
        <v>0.22466826510413199</v>
      </c>
      <c r="CG926" s="17">
        <v>0.18980480246563899</v>
      </c>
      <c r="CH926" s="17">
        <v>0.19170194045439201</v>
      </c>
      <c r="CI926" s="17">
        <v>0.17820680575519099</v>
      </c>
      <c r="CJ926" s="17">
        <v>0.20136871202328999</v>
      </c>
      <c r="CK926" s="17">
        <v>0.21760531877880199</v>
      </c>
      <c r="CL926" s="17">
        <v>0.17878983486292699</v>
      </c>
    </row>
    <row r="927" spans="2:90" x14ac:dyDescent="0.25"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</row>
    <row r="928" spans="2:90" x14ac:dyDescent="0.25">
      <c r="B928" s="6" t="s">
        <v>477</v>
      </c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</row>
    <row r="929" spans="2:90" x14ac:dyDescent="0.25">
      <c r="B929" s="24" t="s">
        <v>113</v>
      </c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</row>
    <row r="930" spans="2:90" x14ac:dyDescent="0.25">
      <c r="B930" t="s">
        <v>474</v>
      </c>
      <c r="C930" s="17">
        <v>9.7525811771194001E-2</v>
      </c>
      <c r="D930" s="17">
        <v>0.109180851605052</v>
      </c>
      <c r="E930" s="17">
        <v>8.7038251182551707E-2</v>
      </c>
      <c r="F930" s="17"/>
      <c r="G930" s="17">
        <v>0.14228233121907699</v>
      </c>
      <c r="H930" s="17">
        <v>0.15281420030179399</v>
      </c>
      <c r="I930" s="17">
        <v>0.118154883750484</v>
      </c>
      <c r="J930" s="17">
        <v>9.0887198030365199E-2</v>
      </c>
      <c r="K930" s="17">
        <v>7.3517828533913795E-2</v>
      </c>
      <c r="L930" s="17">
        <v>4.3928928597430902E-2</v>
      </c>
      <c r="M930" s="17"/>
      <c r="N930" s="17">
        <v>9.28544429795361E-2</v>
      </c>
      <c r="O930" s="17">
        <v>8.7093672674904199E-2</v>
      </c>
      <c r="P930" s="17">
        <v>0.101835094660036</v>
      </c>
      <c r="Q930" s="17">
        <v>0.109149259989351</v>
      </c>
      <c r="R930" s="17"/>
      <c r="S930" s="17">
        <v>0.136219354552505</v>
      </c>
      <c r="T930" s="17">
        <v>8.0294195417787997E-2</v>
      </c>
      <c r="U930" s="17">
        <v>9.7158318503072105E-2</v>
      </c>
      <c r="V930" s="17">
        <v>7.19918016478409E-2</v>
      </c>
      <c r="W930" s="17">
        <v>9.23453841259914E-2</v>
      </c>
      <c r="X930" s="17">
        <v>9.3294012095407594E-2</v>
      </c>
      <c r="Y930" s="17">
        <v>7.7358538418655004E-2</v>
      </c>
      <c r="Z930" s="17">
        <v>0.12751489846257399</v>
      </c>
      <c r="AA930" s="17">
        <v>0.105396462917988</v>
      </c>
      <c r="AB930" s="17"/>
      <c r="AC930" s="17">
        <v>8.0337362291525299E-2</v>
      </c>
      <c r="AD930" s="17">
        <v>0.101764033619337</v>
      </c>
      <c r="AE930" s="17">
        <v>0.11551799242310801</v>
      </c>
      <c r="AF930" s="17"/>
      <c r="AG930" s="17">
        <v>7.5017539421664503E-2</v>
      </c>
      <c r="AH930" s="17">
        <v>0.14887021169970299</v>
      </c>
      <c r="AI930" s="17">
        <v>9.1047521369851905E-2</v>
      </c>
      <c r="AJ930" s="17">
        <v>8.2735636802545295E-2</v>
      </c>
      <c r="AK930" s="17"/>
      <c r="AL930" s="17">
        <v>7.8111671534995999E-2</v>
      </c>
      <c r="AM930" s="17">
        <v>8.9147539235753803E-2</v>
      </c>
      <c r="AN930" s="17">
        <v>0.116324003667637</v>
      </c>
      <c r="AO930" s="17">
        <v>0.126480020947072</v>
      </c>
      <c r="AP930" s="17">
        <v>0.16779357140817999</v>
      </c>
      <c r="AQ930" s="17"/>
      <c r="AR930" s="17">
        <v>0.102419740892726</v>
      </c>
      <c r="AS930" s="17">
        <v>8.9887260313623499E-2</v>
      </c>
      <c r="AT930" s="17">
        <v>9.0288409247953297E-2</v>
      </c>
      <c r="AU930" s="17">
        <v>0.106298020523799</v>
      </c>
      <c r="AV930" s="17">
        <v>0.13256420322894799</v>
      </c>
      <c r="AW930" s="17"/>
      <c r="AX930" s="17">
        <v>0.15652582027973799</v>
      </c>
      <c r="AY930" s="17">
        <v>8.9138225892224296E-2</v>
      </c>
      <c r="AZ930" s="17">
        <v>9.0314806480007601E-2</v>
      </c>
      <c r="BA930" s="17">
        <v>8.5313114655712993E-2</v>
      </c>
      <c r="BB930" s="17">
        <v>4.7009117375110897E-2</v>
      </c>
      <c r="BC930" s="17">
        <v>5.3919450722278502E-2</v>
      </c>
      <c r="BD930" s="17"/>
      <c r="BE930" s="17">
        <v>8.8274413515453107E-2</v>
      </c>
      <c r="BF930" s="17">
        <v>0.152578483917821</v>
      </c>
      <c r="BG930" s="17">
        <v>5.8187250278763099E-2</v>
      </c>
      <c r="BH930" s="17"/>
      <c r="BI930" s="17">
        <v>0.100439702610624</v>
      </c>
      <c r="BJ930" s="17">
        <v>9.67860410430256E-2</v>
      </c>
      <c r="BK930" s="17"/>
      <c r="BL930" s="17">
        <v>6.7759590125517397E-2</v>
      </c>
      <c r="BM930" s="17">
        <v>6.5487728106152707E-2</v>
      </c>
      <c r="BN930" s="17">
        <v>0.122953224140097</v>
      </c>
      <c r="BO930" s="17">
        <v>0.113779023384698</v>
      </c>
      <c r="BP930" s="17">
        <v>0.18282647550969799</v>
      </c>
      <c r="BQ930" s="17"/>
      <c r="BR930" s="17">
        <v>8.4345646761411E-2</v>
      </c>
      <c r="BS930" s="17">
        <v>8.7485153812073002E-2</v>
      </c>
      <c r="BT930" s="17">
        <v>0.24700609716559199</v>
      </c>
      <c r="BU930" s="17">
        <v>0.171120567985237</v>
      </c>
      <c r="BV930" s="17"/>
      <c r="BW930" s="17">
        <v>9.5483230062592794E-2</v>
      </c>
      <c r="BX930" s="17">
        <v>7.0412748829024902E-2</v>
      </c>
      <c r="BY930" s="17">
        <v>9.4917048853057698E-2</v>
      </c>
      <c r="BZ930" s="17">
        <v>8.0138690976938598E-2</v>
      </c>
      <c r="CA930" s="17">
        <v>0.142605783691931</v>
      </c>
      <c r="CB930" s="17"/>
      <c r="CC930" s="17">
        <v>0.13438539737853999</v>
      </c>
      <c r="CD930" s="17">
        <v>0.14000837916816999</v>
      </c>
      <c r="CE930" s="17">
        <v>0.137716971045972</v>
      </c>
      <c r="CF930" s="17">
        <v>0.108156566640717</v>
      </c>
      <c r="CG930" s="17">
        <v>9.54567327517655E-2</v>
      </c>
      <c r="CH930" s="17">
        <v>5.8127282153063203E-2</v>
      </c>
      <c r="CI930" s="17">
        <v>8.4302241560919797E-2</v>
      </c>
      <c r="CJ930" s="17">
        <v>7.1128048367251007E-2</v>
      </c>
      <c r="CK930" s="17">
        <v>7.3451585377495701E-2</v>
      </c>
      <c r="CL930" s="17">
        <v>5.1860563106793399E-2</v>
      </c>
    </row>
    <row r="931" spans="2:90" x14ac:dyDescent="0.25">
      <c r="B931" t="s">
        <v>475</v>
      </c>
      <c r="C931" s="17">
        <v>0.20427740709547901</v>
      </c>
      <c r="D931" s="17">
        <v>0.22769833594834701</v>
      </c>
      <c r="E931" s="17">
        <v>0.18201150099679</v>
      </c>
      <c r="F931" s="17"/>
      <c r="G931" s="17">
        <v>0.29668191336441202</v>
      </c>
      <c r="H931" s="17">
        <v>0.27049776061514103</v>
      </c>
      <c r="I931" s="17">
        <v>0.241824233012148</v>
      </c>
      <c r="J931" s="17">
        <v>0.18739137169595199</v>
      </c>
      <c r="K931" s="17">
        <v>0.15425815120620601</v>
      </c>
      <c r="L931" s="17">
        <v>0.13458102985486101</v>
      </c>
      <c r="M931" s="17"/>
      <c r="N931" s="17">
        <v>0.21379638069107701</v>
      </c>
      <c r="O931" s="17">
        <v>0.21912899662674801</v>
      </c>
      <c r="P931" s="17">
        <v>0.18016538677084901</v>
      </c>
      <c r="Q931" s="17">
        <v>0.200978067673032</v>
      </c>
      <c r="R931" s="17"/>
      <c r="S931" s="17">
        <v>0.25887481966916998</v>
      </c>
      <c r="T931" s="17">
        <v>0.150350197723014</v>
      </c>
      <c r="U931" s="17">
        <v>0.20970946748769101</v>
      </c>
      <c r="V931" s="17">
        <v>0.17820693223603701</v>
      </c>
      <c r="W931" s="17">
        <v>0.16789950043441501</v>
      </c>
      <c r="X931" s="17">
        <v>0.19948333379194799</v>
      </c>
      <c r="Y931" s="17">
        <v>0.196903951241991</v>
      </c>
      <c r="Z931" s="17">
        <v>0.23417858568967301</v>
      </c>
      <c r="AA931" s="17">
        <v>0.24642361976980001</v>
      </c>
      <c r="AB931" s="17"/>
      <c r="AC931" s="17">
        <v>0.15596881602295101</v>
      </c>
      <c r="AD931" s="17">
        <v>0.229138797870727</v>
      </c>
      <c r="AE931" s="17">
        <v>0.22888802541568601</v>
      </c>
      <c r="AF931" s="17"/>
      <c r="AG931" s="17">
        <v>0.17260208499315699</v>
      </c>
      <c r="AH931" s="17">
        <v>0.27650467263656398</v>
      </c>
      <c r="AI931" s="17">
        <v>0.19572944695393499</v>
      </c>
      <c r="AJ931" s="17">
        <v>0.15370548866212999</v>
      </c>
      <c r="AK931" s="17"/>
      <c r="AL931" s="17">
        <v>0.18777257205104</v>
      </c>
      <c r="AM931" s="17">
        <v>0.187578394831802</v>
      </c>
      <c r="AN931" s="17">
        <v>0.22433131472381701</v>
      </c>
      <c r="AO931" s="17">
        <v>0.26204336485568902</v>
      </c>
      <c r="AP931" s="17">
        <v>0.22407933853536699</v>
      </c>
      <c r="AQ931" s="17"/>
      <c r="AR931" s="17">
        <v>0.23674442040653901</v>
      </c>
      <c r="AS931" s="17">
        <v>0.19950280837265899</v>
      </c>
      <c r="AT931" s="17">
        <v>0.20846153001965101</v>
      </c>
      <c r="AU931" s="17">
        <v>0.184349743248371</v>
      </c>
      <c r="AV931" s="17">
        <v>0.22915617043230599</v>
      </c>
      <c r="AW931" s="17"/>
      <c r="AX931" s="17">
        <v>0.27629228527032101</v>
      </c>
      <c r="AY931" s="17">
        <v>0.20202857505208499</v>
      </c>
      <c r="AZ931" s="17">
        <v>0.214400074673924</v>
      </c>
      <c r="BA931" s="17">
        <v>0.16701493546249799</v>
      </c>
      <c r="BB931" s="17">
        <v>0.13536502292021799</v>
      </c>
      <c r="BC931" s="17">
        <v>0.15242450570803201</v>
      </c>
      <c r="BD931" s="17"/>
      <c r="BE931" s="17">
        <v>0.20985622388420999</v>
      </c>
      <c r="BF931" s="17">
        <v>0.24896439113041599</v>
      </c>
      <c r="BG931" s="17">
        <v>0.155805774703241</v>
      </c>
      <c r="BH931" s="17"/>
      <c r="BI931" s="17">
        <v>0.18805771185168699</v>
      </c>
      <c r="BJ931" s="17">
        <v>0.208395219471566</v>
      </c>
      <c r="BK931" s="17"/>
      <c r="BL931" s="17">
        <v>0.151448577551899</v>
      </c>
      <c r="BM931" s="17">
        <v>0.18455022842737401</v>
      </c>
      <c r="BN931" s="17">
        <v>0.28641464240349102</v>
      </c>
      <c r="BO931" s="17">
        <v>0.26545414663614503</v>
      </c>
      <c r="BP931" s="17">
        <v>0.27324372441330103</v>
      </c>
      <c r="BQ931" s="17"/>
      <c r="BR931" s="17">
        <v>0.184847141305156</v>
      </c>
      <c r="BS931" s="17">
        <v>0.30191346806837399</v>
      </c>
      <c r="BT931" s="17">
        <v>0.31705546179001398</v>
      </c>
      <c r="BU931" s="17">
        <v>0.29588644082651699</v>
      </c>
      <c r="BV931" s="17"/>
      <c r="BW931" s="17">
        <v>0.19388809282571101</v>
      </c>
      <c r="BX931" s="17">
        <v>0.18026190486303401</v>
      </c>
      <c r="BY931" s="17">
        <v>0.186926877294215</v>
      </c>
      <c r="BZ931" s="17">
        <v>0.230872823905695</v>
      </c>
      <c r="CA931" s="17">
        <v>0.225551963391845</v>
      </c>
      <c r="CB931" s="17"/>
      <c r="CC931" s="17">
        <v>0.27137448083501198</v>
      </c>
      <c r="CD931" s="17">
        <v>0.23427375738289699</v>
      </c>
      <c r="CE931" s="17">
        <v>0.21616918056047099</v>
      </c>
      <c r="CF931" s="17">
        <v>0.23816242879121299</v>
      </c>
      <c r="CG931" s="17">
        <v>0.22429554349629</v>
      </c>
      <c r="CH931" s="17">
        <v>0.21608540531238599</v>
      </c>
      <c r="CI931" s="17">
        <v>0.17293958371961299</v>
      </c>
      <c r="CJ931" s="17">
        <v>0.14720596893233001</v>
      </c>
      <c r="CK931" s="17">
        <v>0.131566378301568</v>
      </c>
      <c r="CL931" s="17">
        <v>0.15495996132088399</v>
      </c>
    </row>
    <row r="932" spans="2:90" x14ac:dyDescent="0.25">
      <c r="B932" t="s">
        <v>170</v>
      </c>
      <c r="C932" s="17">
        <v>0.222163984787726</v>
      </c>
      <c r="D932" s="17">
        <v>0.21276520313690001</v>
      </c>
      <c r="E932" s="17">
        <v>0.230682931926662</v>
      </c>
      <c r="F932" s="17"/>
      <c r="G932" s="17">
        <v>0.184756246796835</v>
      </c>
      <c r="H932" s="17">
        <v>0.193967476126604</v>
      </c>
      <c r="I932" s="17">
        <v>0.183867872347067</v>
      </c>
      <c r="J932" s="17">
        <v>0.25418309514374599</v>
      </c>
      <c r="K932" s="17">
        <v>0.227334783103358</v>
      </c>
      <c r="L932" s="17">
        <v>0.25975149939862602</v>
      </c>
      <c r="M932" s="17"/>
      <c r="N932" s="17">
        <v>0.22150409404944901</v>
      </c>
      <c r="O932" s="17">
        <v>0.230505345827685</v>
      </c>
      <c r="P932" s="17">
        <v>0.19139639491256999</v>
      </c>
      <c r="Q932" s="17">
        <v>0.24013174446900701</v>
      </c>
      <c r="R932" s="17"/>
      <c r="S932" s="17">
        <v>0.22260696531511101</v>
      </c>
      <c r="T932" s="17">
        <v>0.209373311600073</v>
      </c>
      <c r="U932" s="17">
        <v>0.251698946315984</v>
      </c>
      <c r="V932" s="17">
        <v>0.21391181051119801</v>
      </c>
      <c r="W932" s="17">
        <v>0.22284095667381901</v>
      </c>
      <c r="X932" s="17">
        <v>0.205971056018941</v>
      </c>
      <c r="Y932" s="17">
        <v>0.26018014582591198</v>
      </c>
      <c r="Z932" s="17">
        <v>0.18007105233818901</v>
      </c>
      <c r="AA932" s="17">
        <v>0.22107401794267201</v>
      </c>
      <c r="AB932" s="17"/>
      <c r="AC932" s="17">
        <v>0.20130171968615601</v>
      </c>
      <c r="AD932" s="17">
        <v>0.24971362922302601</v>
      </c>
      <c r="AE932" s="17">
        <v>0.21948846955854001</v>
      </c>
      <c r="AF932" s="17"/>
      <c r="AG932" s="17">
        <v>0.210919181715476</v>
      </c>
      <c r="AH932" s="17">
        <v>0.21658181600548099</v>
      </c>
      <c r="AI932" s="17">
        <v>0.24865703959984201</v>
      </c>
      <c r="AJ932" s="17">
        <v>0.17132749521443499</v>
      </c>
      <c r="AK932" s="17"/>
      <c r="AL932" s="17">
        <v>0.22433955342176901</v>
      </c>
      <c r="AM932" s="17">
        <v>0.21910925264314299</v>
      </c>
      <c r="AN932" s="17">
        <v>0.22373391486625099</v>
      </c>
      <c r="AO932" s="17">
        <v>0.208234846250029</v>
      </c>
      <c r="AP932" s="17">
        <v>0.213295572365265</v>
      </c>
      <c r="AQ932" s="17"/>
      <c r="AR932" s="17">
        <v>0.24642662200760199</v>
      </c>
      <c r="AS932" s="17">
        <v>0.22664218986500501</v>
      </c>
      <c r="AT932" s="17">
        <v>0.20857936581558301</v>
      </c>
      <c r="AU932" s="17">
        <v>0.24552508159728201</v>
      </c>
      <c r="AV932" s="17">
        <v>0.18681971458053301</v>
      </c>
      <c r="AW932" s="17"/>
      <c r="AX932" s="17">
        <v>0.211336507141998</v>
      </c>
      <c r="AY932" s="17">
        <v>0.23981202170645599</v>
      </c>
      <c r="AZ932" s="17">
        <v>0.253487894545465</v>
      </c>
      <c r="BA932" s="17">
        <v>0.20322125709646499</v>
      </c>
      <c r="BB932" s="17">
        <v>0.19555578883939001</v>
      </c>
      <c r="BC932" s="17">
        <v>0.210124933909108</v>
      </c>
      <c r="BD932" s="17"/>
      <c r="BE932" s="17">
        <v>0.23176942632064201</v>
      </c>
      <c r="BF932" s="17">
        <v>0.19420822947611799</v>
      </c>
      <c r="BG932" s="17">
        <v>0.23582548285830501</v>
      </c>
      <c r="BH932" s="17"/>
      <c r="BI932" s="17">
        <v>0.21369849285158499</v>
      </c>
      <c r="BJ932" s="17">
        <v>0.22431318099273101</v>
      </c>
      <c r="BK932" s="17"/>
      <c r="BL932" s="17">
        <v>0.243128083680409</v>
      </c>
      <c r="BM932" s="17">
        <v>0.216438114641856</v>
      </c>
      <c r="BN932" s="17">
        <v>0.21599791596325599</v>
      </c>
      <c r="BO932" s="17">
        <v>0.16582953659084401</v>
      </c>
      <c r="BP932" s="17">
        <v>0.21731100348599999</v>
      </c>
      <c r="BQ932" s="17"/>
      <c r="BR932" s="17">
        <v>0.223125391154429</v>
      </c>
      <c r="BS932" s="17">
        <v>0.23204783560603501</v>
      </c>
      <c r="BT932" s="17">
        <v>0.19901010885496401</v>
      </c>
      <c r="BU932" s="17">
        <v>0.21224510693377199</v>
      </c>
      <c r="BV932" s="17"/>
      <c r="BW932" s="17">
        <v>0.21510408443850901</v>
      </c>
      <c r="BX932" s="17">
        <v>0.19780466523863399</v>
      </c>
      <c r="BY932" s="17">
        <v>0.242409141854417</v>
      </c>
      <c r="BZ932" s="17">
        <v>0.24508706632635899</v>
      </c>
      <c r="CA932" s="17">
        <v>0.21551410445409799</v>
      </c>
      <c r="CB932" s="17"/>
      <c r="CC932" s="17">
        <v>0.24734664779833099</v>
      </c>
      <c r="CD932" s="17">
        <v>0.20643204843568999</v>
      </c>
      <c r="CE932" s="17">
        <v>0.26815614579834202</v>
      </c>
      <c r="CF932" s="17">
        <v>0.19854253397803401</v>
      </c>
      <c r="CG932" s="17">
        <v>0.22807138119939799</v>
      </c>
      <c r="CH932" s="17">
        <v>0.25035934418301797</v>
      </c>
      <c r="CI932" s="17">
        <v>0.209414785493648</v>
      </c>
      <c r="CJ932" s="17">
        <v>0.22146405405623101</v>
      </c>
      <c r="CK932" s="17">
        <v>0.19796228762020099</v>
      </c>
      <c r="CL932" s="17">
        <v>0.20266190320476701</v>
      </c>
    </row>
    <row r="933" spans="2:90" x14ac:dyDescent="0.25">
      <c r="B933" t="s">
        <v>268</v>
      </c>
      <c r="C933" s="17">
        <v>0.26101375132140198</v>
      </c>
      <c r="D933" s="17">
        <v>0.24413778592993801</v>
      </c>
      <c r="E933" s="17">
        <v>0.27793346579685801</v>
      </c>
      <c r="F933" s="17"/>
      <c r="G933" s="17">
        <v>0.26482377397232798</v>
      </c>
      <c r="H933" s="17">
        <v>0.27781055167519098</v>
      </c>
      <c r="I933" s="17">
        <v>0.28782943467056998</v>
      </c>
      <c r="J933" s="17">
        <v>0.245011137759993</v>
      </c>
      <c r="K933" s="17">
        <v>0.240129088324777</v>
      </c>
      <c r="L933" s="17">
        <v>0.254001320234649</v>
      </c>
      <c r="M933" s="17"/>
      <c r="N933" s="17">
        <v>0.25523364990640202</v>
      </c>
      <c r="O933" s="17">
        <v>0.25891313192208998</v>
      </c>
      <c r="P933" s="17">
        <v>0.27230568765368202</v>
      </c>
      <c r="Q933" s="17">
        <v>0.25875513513061998</v>
      </c>
      <c r="R933" s="17"/>
      <c r="S933" s="17">
        <v>0.208183539081845</v>
      </c>
      <c r="T933" s="17">
        <v>0.29606732303966898</v>
      </c>
      <c r="U933" s="17">
        <v>0.25094094729788902</v>
      </c>
      <c r="V933" s="17">
        <v>0.26274756752369299</v>
      </c>
      <c r="W933" s="17">
        <v>0.30564506112197798</v>
      </c>
      <c r="X933" s="17">
        <v>0.30693267356238502</v>
      </c>
      <c r="Y933" s="17">
        <v>0.24239404985481899</v>
      </c>
      <c r="Z933" s="17">
        <v>0.25205122009619901</v>
      </c>
      <c r="AA933" s="17">
        <v>0.23784067958109301</v>
      </c>
      <c r="AB933" s="17"/>
      <c r="AC933" s="17">
        <v>0.26290359721152701</v>
      </c>
      <c r="AD933" s="17">
        <v>0.25365505944667199</v>
      </c>
      <c r="AE933" s="17">
        <v>0.270546412444786</v>
      </c>
      <c r="AF933" s="17"/>
      <c r="AG933" s="17">
        <v>0.27314403600177301</v>
      </c>
      <c r="AH933" s="17">
        <v>0.24327950633742901</v>
      </c>
      <c r="AI933" s="17">
        <v>0.26286890821154102</v>
      </c>
      <c r="AJ933" s="17">
        <v>0.273932459767666</v>
      </c>
      <c r="AK933" s="17"/>
      <c r="AL933" s="17">
        <v>0.27335261354384899</v>
      </c>
      <c r="AM933" s="17">
        <v>0.27196089369675402</v>
      </c>
      <c r="AN933" s="17">
        <v>0.242628314715608</v>
      </c>
      <c r="AO933" s="17">
        <v>0.26231848683783698</v>
      </c>
      <c r="AP933" s="17">
        <v>0.205860399006598</v>
      </c>
      <c r="AQ933" s="17"/>
      <c r="AR933" s="17">
        <v>0.23323295386075499</v>
      </c>
      <c r="AS933" s="17">
        <v>0.27157466609845599</v>
      </c>
      <c r="AT933" s="17">
        <v>0.27735906879824701</v>
      </c>
      <c r="AU933" s="17">
        <v>0.25078358251244298</v>
      </c>
      <c r="AV933" s="17">
        <v>0.24575238889943099</v>
      </c>
      <c r="AW933" s="17"/>
      <c r="AX933" s="17">
        <v>0.239950410027339</v>
      </c>
      <c r="AY933" s="17">
        <v>0.25155529512336999</v>
      </c>
      <c r="AZ933" s="17">
        <v>0.24462650733955901</v>
      </c>
      <c r="BA933" s="17">
        <v>0.304395066946065</v>
      </c>
      <c r="BB933" s="17">
        <v>0.27510152007195698</v>
      </c>
      <c r="BC933" s="17">
        <v>0.27390846101591099</v>
      </c>
      <c r="BD933" s="17"/>
      <c r="BE933" s="17">
        <v>0.26052093229240098</v>
      </c>
      <c r="BF933" s="17">
        <v>0.263047744637873</v>
      </c>
      <c r="BG933" s="17">
        <v>0.25991039488588202</v>
      </c>
      <c r="BH933" s="17"/>
      <c r="BI933" s="17">
        <v>0.27173920629541798</v>
      </c>
      <c r="BJ933" s="17">
        <v>0.25829080181049402</v>
      </c>
      <c r="BK933" s="17"/>
      <c r="BL933" s="17">
        <v>0.25580071583103697</v>
      </c>
      <c r="BM933" s="17">
        <v>0.31083801818585299</v>
      </c>
      <c r="BN933" s="17">
        <v>0.22763729469049701</v>
      </c>
      <c r="BO933" s="17">
        <v>0.28677913820971801</v>
      </c>
      <c r="BP933" s="17">
        <v>0.20783928450141201</v>
      </c>
      <c r="BQ933" s="17"/>
      <c r="BR933" s="17">
        <v>0.26947098346520498</v>
      </c>
      <c r="BS933" s="17">
        <v>0.27422945428933898</v>
      </c>
      <c r="BT933" s="17">
        <v>0.15947615009011901</v>
      </c>
      <c r="BU933" s="17">
        <v>0.20344679020328199</v>
      </c>
      <c r="BV933" s="17"/>
      <c r="BW933" s="17">
        <v>0.26665388352271402</v>
      </c>
      <c r="BX933" s="17">
        <v>0.27352963048131301</v>
      </c>
      <c r="BY933" s="17">
        <v>0.25846168915561801</v>
      </c>
      <c r="BZ933" s="17">
        <v>0.24318105054376599</v>
      </c>
      <c r="CA933" s="17">
        <v>0.257532129573605</v>
      </c>
      <c r="CB933" s="17"/>
      <c r="CC933" s="17">
        <v>0.183071631475345</v>
      </c>
      <c r="CD933" s="17">
        <v>0.294306863457307</v>
      </c>
      <c r="CE933" s="17">
        <v>0.22447680587884999</v>
      </c>
      <c r="CF933" s="17">
        <v>0.24704010959780701</v>
      </c>
      <c r="CG933" s="17">
        <v>0.24512435041960501</v>
      </c>
      <c r="CH933" s="17">
        <v>0.25485614042225802</v>
      </c>
      <c r="CI933" s="17">
        <v>0.29407406080520898</v>
      </c>
      <c r="CJ933" s="17">
        <v>0.30828618176017403</v>
      </c>
      <c r="CK933" s="17">
        <v>0.27114870960207199</v>
      </c>
      <c r="CL933" s="17">
        <v>0.28899878980511601</v>
      </c>
    </row>
    <row r="934" spans="2:90" x14ac:dyDescent="0.25">
      <c r="B934" t="s">
        <v>269</v>
      </c>
      <c r="C934" s="17">
        <v>0.215019045024199</v>
      </c>
      <c r="D934" s="17">
        <v>0.20621782337976299</v>
      </c>
      <c r="E934" s="17">
        <v>0.22233385009713799</v>
      </c>
      <c r="F934" s="17"/>
      <c r="G934" s="17">
        <v>0.111455734647348</v>
      </c>
      <c r="H934" s="17">
        <v>0.104910011281271</v>
      </c>
      <c r="I934" s="17">
        <v>0.16832357621973201</v>
      </c>
      <c r="J934" s="17">
        <v>0.222527197369944</v>
      </c>
      <c r="K934" s="17">
        <v>0.30476014883174501</v>
      </c>
      <c r="L934" s="17">
        <v>0.30773722191443298</v>
      </c>
      <c r="M934" s="17"/>
      <c r="N934" s="17">
        <v>0.216611432373536</v>
      </c>
      <c r="O934" s="17">
        <v>0.20435885294857301</v>
      </c>
      <c r="P934" s="17">
        <v>0.25429743600286298</v>
      </c>
      <c r="Q934" s="17">
        <v>0.19098579273798899</v>
      </c>
      <c r="R934" s="17"/>
      <c r="S934" s="17">
        <v>0.17411532138136901</v>
      </c>
      <c r="T934" s="17">
        <v>0.26391497221945598</v>
      </c>
      <c r="U934" s="17">
        <v>0.19049232039536401</v>
      </c>
      <c r="V934" s="17">
        <v>0.27314188808123102</v>
      </c>
      <c r="W934" s="17">
        <v>0.21126909764379601</v>
      </c>
      <c r="X934" s="17">
        <v>0.19431892453131799</v>
      </c>
      <c r="Y934" s="17">
        <v>0.22316331465862299</v>
      </c>
      <c r="Z934" s="17">
        <v>0.206184243413365</v>
      </c>
      <c r="AA934" s="17">
        <v>0.18926521978844699</v>
      </c>
      <c r="AB934" s="17"/>
      <c r="AC934" s="17">
        <v>0.29948850478784</v>
      </c>
      <c r="AD934" s="17">
        <v>0.165728479840238</v>
      </c>
      <c r="AE934" s="17">
        <v>0.165559100157881</v>
      </c>
      <c r="AF934" s="17"/>
      <c r="AG934" s="17">
        <v>0.26831715786792898</v>
      </c>
      <c r="AH934" s="17">
        <v>0.114763793320823</v>
      </c>
      <c r="AI934" s="17">
        <v>0.20169708386483101</v>
      </c>
      <c r="AJ934" s="17">
        <v>0.31829891955322298</v>
      </c>
      <c r="AK934" s="17"/>
      <c r="AL934" s="17">
        <v>0.23642358944834599</v>
      </c>
      <c r="AM934" s="17">
        <v>0.23220391959254599</v>
      </c>
      <c r="AN934" s="17">
        <v>0.19298245202668701</v>
      </c>
      <c r="AO934" s="17">
        <v>0.14092328110937299</v>
      </c>
      <c r="AP934" s="17">
        <v>0.18897111868458899</v>
      </c>
      <c r="AQ934" s="17"/>
      <c r="AR934" s="17">
        <v>0.18117626283237701</v>
      </c>
      <c r="AS934" s="17">
        <v>0.212393075350257</v>
      </c>
      <c r="AT934" s="17">
        <v>0.215311626118566</v>
      </c>
      <c r="AU934" s="17">
        <v>0.21304357211810601</v>
      </c>
      <c r="AV934" s="17">
        <v>0.20570752285878099</v>
      </c>
      <c r="AW934" s="17"/>
      <c r="AX934" s="17">
        <v>0.115894977280603</v>
      </c>
      <c r="AY934" s="17">
        <v>0.21746588222586499</v>
      </c>
      <c r="AZ934" s="17">
        <v>0.19717071696104399</v>
      </c>
      <c r="BA934" s="17">
        <v>0.24005562583925899</v>
      </c>
      <c r="BB934" s="17">
        <v>0.346968550793325</v>
      </c>
      <c r="BC934" s="17">
        <v>0.30962264864466998</v>
      </c>
      <c r="BD934" s="17"/>
      <c r="BE934" s="17">
        <v>0.20957900398729301</v>
      </c>
      <c r="BF934" s="17">
        <v>0.14120115083777199</v>
      </c>
      <c r="BG934" s="17">
        <v>0.29027109727380901</v>
      </c>
      <c r="BH934" s="17"/>
      <c r="BI934" s="17">
        <v>0.226064886390685</v>
      </c>
      <c r="BJ934" s="17">
        <v>0.21221475668218301</v>
      </c>
      <c r="BK934" s="17"/>
      <c r="BL934" s="17">
        <v>0.281863032811137</v>
      </c>
      <c r="BM934" s="17">
        <v>0.222685910638764</v>
      </c>
      <c r="BN934" s="17">
        <v>0.146996922802659</v>
      </c>
      <c r="BO934" s="17">
        <v>0.168158155178594</v>
      </c>
      <c r="BP934" s="17">
        <v>0.11877951208958901</v>
      </c>
      <c r="BQ934" s="17"/>
      <c r="BR934" s="17">
        <v>0.238210837313799</v>
      </c>
      <c r="BS934" s="17">
        <v>0.104324088224178</v>
      </c>
      <c r="BT934" s="17">
        <v>7.7452182099310304E-2</v>
      </c>
      <c r="BU934" s="17">
        <v>0.117301094051193</v>
      </c>
      <c r="BV934" s="17"/>
      <c r="BW934" s="17">
        <v>0.228870709150473</v>
      </c>
      <c r="BX934" s="17">
        <v>0.277991050587994</v>
      </c>
      <c r="BY934" s="17">
        <v>0.21728524284269399</v>
      </c>
      <c r="BZ934" s="17">
        <v>0.20072036824724099</v>
      </c>
      <c r="CA934" s="17">
        <v>0.15879601888851999</v>
      </c>
      <c r="CB934" s="17"/>
      <c r="CC934" s="17">
        <v>0.16382184251277199</v>
      </c>
      <c r="CD934" s="17">
        <v>0.124978951555937</v>
      </c>
      <c r="CE934" s="17">
        <v>0.153480896716365</v>
      </c>
      <c r="CF934" s="17">
        <v>0.208098360992228</v>
      </c>
      <c r="CG934" s="17">
        <v>0.20705199213294101</v>
      </c>
      <c r="CH934" s="17">
        <v>0.22057182792927499</v>
      </c>
      <c r="CI934" s="17">
        <v>0.23926932842060999</v>
      </c>
      <c r="CJ934" s="17">
        <v>0.25191574688401402</v>
      </c>
      <c r="CK934" s="17">
        <v>0.32587103909866399</v>
      </c>
      <c r="CL934" s="17">
        <v>0.30151878256244102</v>
      </c>
    </row>
    <row r="935" spans="2:90" x14ac:dyDescent="0.25"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</row>
    <row r="936" spans="2:90" x14ac:dyDescent="0.25">
      <c r="B936" s="6" t="s">
        <v>478</v>
      </c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</row>
    <row r="937" spans="2:90" x14ac:dyDescent="0.25">
      <c r="B937" s="24" t="s">
        <v>113</v>
      </c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</row>
    <row r="938" spans="2:90" x14ac:dyDescent="0.25">
      <c r="B938" t="s">
        <v>474</v>
      </c>
      <c r="C938" s="17">
        <v>8.2104994123825104E-2</v>
      </c>
      <c r="D938" s="17">
        <v>9.24870925419356E-2</v>
      </c>
      <c r="E938" s="17">
        <v>7.2742302463309899E-2</v>
      </c>
      <c r="F938" s="17"/>
      <c r="G938" s="17">
        <v>0.14392398369807999</v>
      </c>
      <c r="H938" s="17">
        <v>0.12766350246299599</v>
      </c>
      <c r="I938" s="17">
        <v>8.5252353090323599E-2</v>
      </c>
      <c r="J938" s="17">
        <v>6.6846241045722399E-2</v>
      </c>
      <c r="K938" s="17">
        <v>4.5666048847931101E-2</v>
      </c>
      <c r="L938" s="17">
        <v>5.4733991462393598E-2</v>
      </c>
      <c r="M938" s="17"/>
      <c r="N938" s="17">
        <v>9.9803023267460794E-2</v>
      </c>
      <c r="O938" s="17">
        <v>8.3165749313273904E-2</v>
      </c>
      <c r="P938" s="17">
        <v>6.6661099264207394E-2</v>
      </c>
      <c r="Q938" s="17">
        <v>7.5677191298140406E-2</v>
      </c>
      <c r="R938" s="17"/>
      <c r="S938" s="17">
        <v>0.123715069235287</v>
      </c>
      <c r="T938" s="17">
        <v>6.1139993599095499E-2</v>
      </c>
      <c r="U938" s="17">
        <v>7.7651588751621606E-2</v>
      </c>
      <c r="V938" s="17">
        <v>7.9096012238184299E-2</v>
      </c>
      <c r="W938" s="17">
        <v>9.0685524837414405E-2</v>
      </c>
      <c r="X938" s="17">
        <v>7.2126879521265605E-2</v>
      </c>
      <c r="Y938" s="17">
        <v>5.7171195749860799E-2</v>
      </c>
      <c r="Z938" s="17">
        <v>8.8186632483292102E-2</v>
      </c>
      <c r="AA938" s="17">
        <v>8.3185625191875195E-2</v>
      </c>
      <c r="AB938" s="17"/>
      <c r="AC938" s="17">
        <v>5.4396527631014102E-2</v>
      </c>
      <c r="AD938" s="17">
        <v>9.6635621688111406E-2</v>
      </c>
      <c r="AE938" s="17">
        <v>8.7898407146027993E-2</v>
      </c>
      <c r="AF938" s="17"/>
      <c r="AG938" s="17">
        <v>6.7351168621593405E-2</v>
      </c>
      <c r="AH938" s="17">
        <v>0.12960489501069999</v>
      </c>
      <c r="AI938" s="17">
        <v>8.6528872638604398E-2</v>
      </c>
      <c r="AJ938" s="17">
        <v>6.7832437029406195E-2</v>
      </c>
      <c r="AK938" s="17"/>
      <c r="AL938" s="17">
        <v>6.00538317648373E-2</v>
      </c>
      <c r="AM938" s="17">
        <v>7.3860311252553004E-2</v>
      </c>
      <c r="AN938" s="17">
        <v>9.3688940800662396E-2</v>
      </c>
      <c r="AO938" s="17">
        <v>0.12066382269804</v>
      </c>
      <c r="AP938" s="17">
        <v>0.14236424335605399</v>
      </c>
      <c r="AQ938" s="17"/>
      <c r="AR938" s="17">
        <v>8.0591947557363805E-2</v>
      </c>
      <c r="AS938" s="17">
        <v>7.2046032885830294E-2</v>
      </c>
      <c r="AT938" s="17">
        <v>7.1198472372954805E-2</v>
      </c>
      <c r="AU938" s="17">
        <v>9.0253420183510902E-2</v>
      </c>
      <c r="AV938" s="17">
        <v>0.143595152228534</v>
      </c>
      <c r="AW938" s="17"/>
      <c r="AX938" s="17">
        <v>0.128839018280895</v>
      </c>
      <c r="AY938" s="17">
        <v>7.0877516267788696E-2</v>
      </c>
      <c r="AZ938" s="17">
        <v>7.8815770867431204E-2</v>
      </c>
      <c r="BA938" s="17">
        <v>5.81177022960815E-2</v>
      </c>
      <c r="BB938" s="17">
        <v>5.7264162014553199E-2</v>
      </c>
      <c r="BC938" s="17">
        <v>8.2854005908589101E-2</v>
      </c>
      <c r="BD938" s="17"/>
      <c r="BE938" s="17">
        <v>7.6172708928270799E-2</v>
      </c>
      <c r="BF938" s="17">
        <v>0.11863933060927399</v>
      </c>
      <c r="BG938" s="17">
        <v>5.7205021984552899E-2</v>
      </c>
      <c r="BH938" s="17"/>
      <c r="BI938" s="17">
        <v>6.1909027461305298E-2</v>
      </c>
      <c r="BJ938" s="17">
        <v>8.7232291537245807E-2</v>
      </c>
      <c r="BK938" s="17"/>
      <c r="BL938" s="17">
        <v>7.8496217246939295E-2</v>
      </c>
      <c r="BM938" s="17">
        <v>6.7540733009759199E-2</v>
      </c>
      <c r="BN938" s="17">
        <v>7.5614800789860007E-2</v>
      </c>
      <c r="BO938" s="17">
        <v>6.0975915455560803E-2</v>
      </c>
      <c r="BP938" s="17">
        <v>0.112677546754528</v>
      </c>
      <c r="BQ938" s="17"/>
      <c r="BR938" s="17">
        <v>7.1842108857312501E-2</v>
      </c>
      <c r="BS938" s="17">
        <v>8.9239779997420193E-2</v>
      </c>
      <c r="BT938" s="17">
        <v>0.22742646781313999</v>
      </c>
      <c r="BU938" s="17">
        <v>8.9417790696369306E-2</v>
      </c>
      <c r="BV938" s="17"/>
      <c r="BW938" s="17">
        <v>8.1763335051469793E-2</v>
      </c>
      <c r="BX938" s="17">
        <v>7.7720909463858998E-2</v>
      </c>
      <c r="BY938" s="17">
        <v>7.1496819631311104E-2</v>
      </c>
      <c r="BZ938" s="17">
        <v>7.2398876963504E-2</v>
      </c>
      <c r="CA938" s="17">
        <v>0.10316296227576199</v>
      </c>
      <c r="CB938" s="17"/>
      <c r="CC938" s="17">
        <v>0.119292305934111</v>
      </c>
      <c r="CD938" s="17">
        <v>8.4069431941520195E-2</v>
      </c>
      <c r="CE938" s="17">
        <v>0.101393921180977</v>
      </c>
      <c r="CF938" s="17">
        <v>7.8306789060588605E-2</v>
      </c>
      <c r="CG938" s="17">
        <v>7.0932843080991001E-2</v>
      </c>
      <c r="CH938" s="17">
        <v>8.4723553348612105E-2</v>
      </c>
      <c r="CI938" s="17">
        <v>6.1233472617896599E-2</v>
      </c>
      <c r="CJ938" s="17">
        <v>7.7130223269122306E-2</v>
      </c>
      <c r="CK938" s="17">
        <v>5.9299641084522001E-2</v>
      </c>
      <c r="CL938" s="17">
        <v>7.0181307071426502E-2</v>
      </c>
    </row>
    <row r="939" spans="2:90" x14ac:dyDescent="0.25">
      <c r="B939" t="s">
        <v>475</v>
      </c>
      <c r="C939" s="17">
        <v>0.26297006612250501</v>
      </c>
      <c r="D939" s="17">
        <v>0.26972781572759302</v>
      </c>
      <c r="E939" s="17">
        <v>0.256755642918292</v>
      </c>
      <c r="F939" s="17"/>
      <c r="G939" s="17">
        <v>0.344764735513934</v>
      </c>
      <c r="H939" s="17">
        <v>0.32429334070180399</v>
      </c>
      <c r="I939" s="17">
        <v>0.291337212942334</v>
      </c>
      <c r="J939" s="17">
        <v>0.220146295594463</v>
      </c>
      <c r="K939" s="17">
        <v>0.20400871485025601</v>
      </c>
      <c r="L939" s="17">
        <v>0.23258094795866799</v>
      </c>
      <c r="M939" s="17"/>
      <c r="N939" s="17">
        <v>0.31039346531251799</v>
      </c>
      <c r="O939" s="17">
        <v>0.26773884122076202</v>
      </c>
      <c r="P939" s="17">
        <v>0.240612463061254</v>
      </c>
      <c r="Q939" s="17">
        <v>0.227124569351175</v>
      </c>
      <c r="R939" s="17"/>
      <c r="S939" s="17">
        <v>0.28863620465305401</v>
      </c>
      <c r="T939" s="17">
        <v>0.25117635137045102</v>
      </c>
      <c r="U939" s="17">
        <v>0.27562580210890397</v>
      </c>
      <c r="V939" s="17">
        <v>0.26902646728062302</v>
      </c>
      <c r="W939" s="17">
        <v>0.25305910997120901</v>
      </c>
      <c r="X939" s="17">
        <v>0.23628275621490699</v>
      </c>
      <c r="Y939" s="17">
        <v>0.261745731776173</v>
      </c>
      <c r="Z939" s="17">
        <v>0.24253908962484499</v>
      </c>
      <c r="AA939" s="17">
        <v>0.26835835036186401</v>
      </c>
      <c r="AB939" s="17"/>
      <c r="AC939" s="17">
        <v>0.21743956514738699</v>
      </c>
      <c r="AD939" s="17">
        <v>0.30337461283642803</v>
      </c>
      <c r="AE939" s="17">
        <v>0.242858159841636</v>
      </c>
      <c r="AF939" s="17"/>
      <c r="AG939" s="17">
        <v>0.25506158774500898</v>
      </c>
      <c r="AH939" s="17">
        <v>0.31503170055694601</v>
      </c>
      <c r="AI939" s="17">
        <v>0.31046161664132699</v>
      </c>
      <c r="AJ939" s="17">
        <v>0.216730360654497</v>
      </c>
      <c r="AK939" s="17"/>
      <c r="AL939" s="17">
        <v>0.20961726850156101</v>
      </c>
      <c r="AM939" s="17">
        <v>0.25913446602330098</v>
      </c>
      <c r="AN939" s="17">
        <v>0.29858227179333002</v>
      </c>
      <c r="AO939" s="17">
        <v>0.344383919006363</v>
      </c>
      <c r="AP939" s="17">
        <v>0.26840760338489</v>
      </c>
      <c r="AQ939" s="17"/>
      <c r="AR939" s="17">
        <v>0.225487972719986</v>
      </c>
      <c r="AS939" s="17">
        <v>0.22968149013491401</v>
      </c>
      <c r="AT939" s="17">
        <v>0.25612256186071702</v>
      </c>
      <c r="AU939" s="17">
        <v>0.32558476440986001</v>
      </c>
      <c r="AV939" s="17">
        <v>0.32543002012515498</v>
      </c>
      <c r="AW939" s="17"/>
      <c r="AX939" s="17">
        <v>0.29490728060719401</v>
      </c>
      <c r="AY939" s="17">
        <v>0.24783259322385801</v>
      </c>
      <c r="AZ939" s="17">
        <v>0.25988888887310402</v>
      </c>
      <c r="BA939" s="17">
        <v>0.26604787203283098</v>
      </c>
      <c r="BB939" s="17">
        <v>0.21892918269897199</v>
      </c>
      <c r="BC939" s="17">
        <v>0.29786691770571899</v>
      </c>
      <c r="BD939" s="17"/>
      <c r="BE939" s="17">
        <v>0.256708947310818</v>
      </c>
      <c r="BF939" s="17">
        <v>0.30250004773744099</v>
      </c>
      <c r="BG939" s="17">
        <v>0.23399302215554699</v>
      </c>
      <c r="BH939" s="17"/>
      <c r="BI939" s="17">
        <v>0.22981068750119499</v>
      </c>
      <c r="BJ939" s="17">
        <v>0.27138847951547301</v>
      </c>
      <c r="BK939" s="17"/>
      <c r="BL939" s="17">
        <v>0.24812267333969601</v>
      </c>
      <c r="BM939" s="17">
        <v>0.272727780061922</v>
      </c>
      <c r="BN939" s="17">
        <v>0.23624931585237099</v>
      </c>
      <c r="BO939" s="17">
        <v>0.248843802842726</v>
      </c>
      <c r="BP939" s="17">
        <v>0.290766296694978</v>
      </c>
      <c r="BQ939" s="17"/>
      <c r="BR939" s="17">
        <v>0.25047800499302397</v>
      </c>
      <c r="BS939" s="17">
        <v>0.31652727387049001</v>
      </c>
      <c r="BT939" s="17">
        <v>0.31189039381961398</v>
      </c>
      <c r="BU939" s="17">
        <v>0.35444866179979501</v>
      </c>
      <c r="BV939" s="17"/>
      <c r="BW939" s="17">
        <v>0.29089676547874999</v>
      </c>
      <c r="BX939" s="17">
        <v>0.290526149093152</v>
      </c>
      <c r="BY939" s="17">
        <v>0.25768623530128298</v>
      </c>
      <c r="BZ939" s="17">
        <v>0.24382101237808901</v>
      </c>
      <c r="CA939" s="17">
        <v>0.23253121487696901</v>
      </c>
      <c r="CB939" s="17"/>
      <c r="CC939" s="17">
        <v>0.220079027128674</v>
      </c>
      <c r="CD939" s="17">
        <v>0.25642541819147102</v>
      </c>
      <c r="CE939" s="17">
        <v>0.248444225086111</v>
      </c>
      <c r="CF939" s="17">
        <v>0.25280504742215298</v>
      </c>
      <c r="CG939" s="17">
        <v>0.30029703792725898</v>
      </c>
      <c r="CH939" s="17">
        <v>0.244414136087198</v>
      </c>
      <c r="CI939" s="17">
        <v>0.27163647862278001</v>
      </c>
      <c r="CJ939" s="17">
        <v>0.25973452115742002</v>
      </c>
      <c r="CK939" s="17">
        <v>0.27998114548807201</v>
      </c>
      <c r="CL939" s="17">
        <v>0.29632494231017398</v>
      </c>
    </row>
    <row r="940" spans="2:90" x14ac:dyDescent="0.25">
      <c r="B940" t="s">
        <v>170</v>
      </c>
      <c r="C940" s="17">
        <v>0.37136062806035902</v>
      </c>
      <c r="D940" s="17">
        <v>0.34884985081782199</v>
      </c>
      <c r="E940" s="17">
        <v>0.39276865711348102</v>
      </c>
      <c r="F940" s="17"/>
      <c r="G940" s="17">
        <v>0.22037206234347101</v>
      </c>
      <c r="H940" s="17">
        <v>0.252283473682551</v>
      </c>
      <c r="I940" s="17">
        <v>0.32986522498641402</v>
      </c>
      <c r="J940" s="17">
        <v>0.41559808558806199</v>
      </c>
      <c r="K940" s="17">
        <v>0.43319501217054901</v>
      </c>
      <c r="L940" s="17">
        <v>0.48093528489411302</v>
      </c>
      <c r="M940" s="17"/>
      <c r="N940" s="17">
        <v>0.362350480677603</v>
      </c>
      <c r="O940" s="17">
        <v>0.37790175107734297</v>
      </c>
      <c r="P940" s="17">
        <v>0.37120747331431703</v>
      </c>
      <c r="Q940" s="17">
        <v>0.37385676770987197</v>
      </c>
      <c r="R940" s="17"/>
      <c r="S940" s="17">
        <v>0.30608476078710001</v>
      </c>
      <c r="T940" s="17">
        <v>0.404089201619934</v>
      </c>
      <c r="U940" s="17">
        <v>0.41519599414367397</v>
      </c>
      <c r="V940" s="17">
        <v>0.36695287216158801</v>
      </c>
      <c r="W940" s="17">
        <v>0.41471727450488099</v>
      </c>
      <c r="X940" s="17">
        <v>0.33723333357726498</v>
      </c>
      <c r="Y940" s="17">
        <v>0.37375224334887702</v>
      </c>
      <c r="Z940" s="17">
        <v>0.343913701905391</v>
      </c>
      <c r="AA940" s="17">
        <v>0.38540147318465201</v>
      </c>
      <c r="AB940" s="17"/>
      <c r="AC940" s="17">
        <v>0.39490692268321698</v>
      </c>
      <c r="AD940" s="17">
        <v>0.37486742273636797</v>
      </c>
      <c r="AE940" s="17">
        <v>0.35819677756072299</v>
      </c>
      <c r="AF940" s="17"/>
      <c r="AG940" s="17">
        <v>0.37483706569919101</v>
      </c>
      <c r="AH940" s="17">
        <v>0.28966255499959698</v>
      </c>
      <c r="AI940" s="17">
        <v>0.40519929740295502</v>
      </c>
      <c r="AJ940" s="17">
        <v>0.359789839197387</v>
      </c>
      <c r="AK940" s="17"/>
      <c r="AL940" s="17">
        <v>0.382171581713242</v>
      </c>
      <c r="AM940" s="17">
        <v>0.37111780133981898</v>
      </c>
      <c r="AN940" s="17">
        <v>0.38616304634612902</v>
      </c>
      <c r="AO940" s="17">
        <v>0.27533774385022802</v>
      </c>
      <c r="AP940" s="17">
        <v>0.277476293331885</v>
      </c>
      <c r="AQ940" s="17"/>
      <c r="AR940" s="17">
        <v>0.39172900597983201</v>
      </c>
      <c r="AS940" s="17">
        <v>0.37072688691366901</v>
      </c>
      <c r="AT940" s="17">
        <v>0.386498236006937</v>
      </c>
      <c r="AU940" s="17">
        <v>0.35756136306053199</v>
      </c>
      <c r="AV940" s="17">
        <v>0.300837408445842</v>
      </c>
      <c r="AW940" s="17"/>
      <c r="AX940" s="17">
        <v>0.29655102144761702</v>
      </c>
      <c r="AY940" s="17">
        <v>0.39403747395316002</v>
      </c>
      <c r="AZ940" s="17">
        <v>0.35257990102581899</v>
      </c>
      <c r="BA940" s="17">
        <v>0.408806278243185</v>
      </c>
      <c r="BB940" s="17">
        <v>0.463548151631681</v>
      </c>
      <c r="BC940" s="17">
        <v>0.29139819873488598</v>
      </c>
      <c r="BD940" s="17"/>
      <c r="BE940" s="17">
        <v>0.37357150081358798</v>
      </c>
      <c r="BF940" s="17">
        <v>0.28621393560105601</v>
      </c>
      <c r="BG940" s="17">
        <v>0.44894643518921601</v>
      </c>
      <c r="BH940" s="17"/>
      <c r="BI940" s="17">
        <v>0.39459133955173298</v>
      </c>
      <c r="BJ940" s="17">
        <v>0.36546287783468201</v>
      </c>
      <c r="BK940" s="17"/>
      <c r="BL940" s="17">
        <v>0.41993503618854899</v>
      </c>
      <c r="BM940" s="17">
        <v>0.36268057541396898</v>
      </c>
      <c r="BN940" s="17">
        <v>0.312605303708126</v>
      </c>
      <c r="BO940" s="17">
        <v>0.33267142060006599</v>
      </c>
      <c r="BP940" s="17">
        <v>0.32487916078861101</v>
      </c>
      <c r="BQ940" s="17"/>
      <c r="BR940" s="17">
        <v>0.39362023520815198</v>
      </c>
      <c r="BS940" s="17">
        <v>0.30404946412878198</v>
      </c>
      <c r="BT940" s="17">
        <v>0.237357425860067</v>
      </c>
      <c r="BU940" s="17">
        <v>0.21564888189451101</v>
      </c>
      <c r="BV940" s="17"/>
      <c r="BW940" s="17">
        <v>0.398711097669812</v>
      </c>
      <c r="BX940" s="17">
        <v>0.37124361131001499</v>
      </c>
      <c r="BY940" s="17">
        <v>0.389720588946526</v>
      </c>
      <c r="BZ940" s="17">
        <v>0.39805652374355099</v>
      </c>
      <c r="CA940" s="17">
        <v>0.31703231192674403</v>
      </c>
      <c r="CB940" s="17"/>
      <c r="CC940" s="17">
        <v>0.33720434507096197</v>
      </c>
      <c r="CD940" s="17">
        <v>0.30838275837748702</v>
      </c>
      <c r="CE940" s="17">
        <v>0.335250283987713</v>
      </c>
      <c r="CF940" s="17">
        <v>0.36188958312081498</v>
      </c>
      <c r="CG940" s="17">
        <v>0.39337054711677599</v>
      </c>
      <c r="CH940" s="17">
        <v>0.39975554266083901</v>
      </c>
      <c r="CI940" s="17">
        <v>0.41157280019815001</v>
      </c>
      <c r="CJ940" s="17">
        <v>0.39419409548997603</v>
      </c>
      <c r="CK940" s="17">
        <v>0.41861722541338697</v>
      </c>
      <c r="CL940" s="17">
        <v>0.417297331863414</v>
      </c>
    </row>
    <row r="941" spans="2:90" x14ac:dyDescent="0.25">
      <c r="B941" t="s">
        <v>268</v>
      </c>
      <c r="C941" s="17">
        <v>0.19802028277172401</v>
      </c>
      <c r="D941" s="17">
        <v>0.20469447966124499</v>
      </c>
      <c r="E941" s="17">
        <v>0.19118286648954899</v>
      </c>
      <c r="F941" s="17"/>
      <c r="G941" s="17">
        <v>0.23490731307941101</v>
      </c>
      <c r="H941" s="17">
        <v>0.222472945341149</v>
      </c>
      <c r="I941" s="17">
        <v>0.22140628775129501</v>
      </c>
      <c r="J941" s="17">
        <v>0.20180284838913101</v>
      </c>
      <c r="K941" s="17">
        <v>0.20435300097015399</v>
      </c>
      <c r="L941" s="17">
        <v>0.14040903149466999</v>
      </c>
      <c r="M941" s="17"/>
      <c r="N941" s="17">
        <v>0.16424482785658501</v>
      </c>
      <c r="O941" s="17">
        <v>0.186228304077769</v>
      </c>
      <c r="P941" s="17">
        <v>0.22624674368428899</v>
      </c>
      <c r="Q941" s="17">
        <v>0.22110344540542501</v>
      </c>
      <c r="R941" s="17"/>
      <c r="S941" s="17">
        <v>0.20840718673966499</v>
      </c>
      <c r="T941" s="17">
        <v>0.19713151283934499</v>
      </c>
      <c r="U941" s="17">
        <v>0.15475407501779201</v>
      </c>
      <c r="V941" s="17">
        <v>0.18921389109811601</v>
      </c>
      <c r="W941" s="17">
        <v>0.15400140495798401</v>
      </c>
      <c r="X941" s="17">
        <v>0.25157414203932399</v>
      </c>
      <c r="Y941" s="17">
        <v>0.20602945239141099</v>
      </c>
      <c r="Z941" s="17">
        <v>0.22150799156683601</v>
      </c>
      <c r="AA941" s="17">
        <v>0.199316027716789</v>
      </c>
      <c r="AB941" s="17"/>
      <c r="AC941" s="17">
        <v>0.221665308077067</v>
      </c>
      <c r="AD941" s="17">
        <v>0.17308523523598199</v>
      </c>
      <c r="AE941" s="17">
        <v>0.201168895220914</v>
      </c>
      <c r="AF941" s="17"/>
      <c r="AG941" s="17">
        <v>0.18966633841819699</v>
      </c>
      <c r="AH941" s="17">
        <v>0.21454209408673999</v>
      </c>
      <c r="AI941" s="17">
        <v>0.14394869329169199</v>
      </c>
      <c r="AJ941" s="17">
        <v>0.23442679002922101</v>
      </c>
      <c r="AK941" s="17"/>
      <c r="AL941" s="17">
        <v>0.24035172510601899</v>
      </c>
      <c r="AM941" s="17">
        <v>0.20072328814799001</v>
      </c>
      <c r="AN941" s="17">
        <v>0.159280947337062</v>
      </c>
      <c r="AO941" s="17">
        <v>0.20010368434269801</v>
      </c>
      <c r="AP941" s="17">
        <v>0.22263344314622899</v>
      </c>
      <c r="AQ941" s="17"/>
      <c r="AR941" s="17">
        <v>0.21819631515827101</v>
      </c>
      <c r="AS941" s="17">
        <v>0.224094426179866</v>
      </c>
      <c r="AT941" s="17">
        <v>0.204664541048032</v>
      </c>
      <c r="AU941" s="17">
        <v>0.16197102039026301</v>
      </c>
      <c r="AV941" s="17">
        <v>0.163262673336076</v>
      </c>
      <c r="AW941" s="17"/>
      <c r="AX941" s="17">
        <v>0.211155827383669</v>
      </c>
      <c r="AY941" s="17">
        <v>0.198886114493078</v>
      </c>
      <c r="AZ941" s="17">
        <v>0.218644798488866</v>
      </c>
      <c r="BA941" s="17">
        <v>0.17889135646645701</v>
      </c>
      <c r="BB941" s="17">
        <v>0.16521633789022</v>
      </c>
      <c r="BC941" s="17">
        <v>0.22274887419808001</v>
      </c>
      <c r="BD941" s="17"/>
      <c r="BE941" s="17">
        <v>0.19916280515427501</v>
      </c>
      <c r="BF941" s="17">
        <v>0.228501317585835</v>
      </c>
      <c r="BG941" s="17">
        <v>0.167761206791567</v>
      </c>
      <c r="BH941" s="17"/>
      <c r="BI941" s="17">
        <v>0.20373423336671201</v>
      </c>
      <c r="BJ941" s="17">
        <v>0.19656964044319999</v>
      </c>
      <c r="BK941" s="17"/>
      <c r="BL941" s="17">
        <v>0.16949480121209401</v>
      </c>
      <c r="BM941" s="17">
        <v>0.21950344343779901</v>
      </c>
      <c r="BN941" s="17">
        <v>0.26046917267574599</v>
      </c>
      <c r="BO941" s="17">
        <v>0.24382661390826399</v>
      </c>
      <c r="BP941" s="17">
        <v>0.193568193654066</v>
      </c>
      <c r="BQ941" s="17"/>
      <c r="BR941" s="17">
        <v>0.193438610236845</v>
      </c>
      <c r="BS941" s="17">
        <v>0.24685871631040801</v>
      </c>
      <c r="BT941" s="17">
        <v>0.184376696914375</v>
      </c>
      <c r="BU941" s="17">
        <v>0.23648906959781801</v>
      </c>
      <c r="BV941" s="17"/>
      <c r="BW941" s="17">
        <v>0.161714559494714</v>
      </c>
      <c r="BX941" s="17">
        <v>0.16123369071149399</v>
      </c>
      <c r="BY941" s="17">
        <v>0.202299644545885</v>
      </c>
      <c r="BZ941" s="17">
        <v>0.210681721934872</v>
      </c>
      <c r="CA941" s="17">
        <v>0.24351434580578701</v>
      </c>
      <c r="CB941" s="17"/>
      <c r="CC941" s="17">
        <v>0.21726557621646</v>
      </c>
      <c r="CD941" s="17">
        <v>0.27060924331520397</v>
      </c>
      <c r="CE941" s="17">
        <v>0.219836548973773</v>
      </c>
      <c r="CF941" s="17">
        <v>0.24690406143327301</v>
      </c>
      <c r="CG941" s="17">
        <v>0.15074857822672399</v>
      </c>
      <c r="CH941" s="17">
        <v>0.18742756317360301</v>
      </c>
      <c r="CI941" s="17">
        <v>0.16823715433906999</v>
      </c>
      <c r="CJ941" s="17">
        <v>0.180843139357835</v>
      </c>
      <c r="CK941" s="17">
        <v>0.149552002760241</v>
      </c>
      <c r="CL941" s="17">
        <v>0.14037334241723101</v>
      </c>
    </row>
    <row r="942" spans="2:90" x14ac:dyDescent="0.25">
      <c r="B942" t="s">
        <v>269</v>
      </c>
      <c r="C942" s="17">
        <v>8.5544028921586301E-2</v>
      </c>
      <c r="D942" s="17">
        <v>8.42407612514047E-2</v>
      </c>
      <c r="E942" s="17">
        <v>8.6550531015367901E-2</v>
      </c>
      <c r="F942" s="17"/>
      <c r="G942" s="17">
        <v>5.6031905365103302E-2</v>
      </c>
      <c r="H942" s="17">
        <v>7.3286737811501093E-2</v>
      </c>
      <c r="I942" s="17">
        <v>7.2138921229634195E-2</v>
      </c>
      <c r="J942" s="17">
        <v>9.5606529382622304E-2</v>
      </c>
      <c r="K942" s="17">
        <v>0.112777223161109</v>
      </c>
      <c r="L942" s="17">
        <v>9.1340744190155004E-2</v>
      </c>
      <c r="M942" s="17"/>
      <c r="N942" s="17">
        <v>6.3208202885833994E-2</v>
      </c>
      <c r="O942" s="17">
        <v>8.4965354310852004E-2</v>
      </c>
      <c r="P942" s="17">
        <v>9.52722206759333E-2</v>
      </c>
      <c r="Q942" s="17">
        <v>0.102238026235388</v>
      </c>
      <c r="R942" s="17"/>
      <c r="S942" s="17">
        <v>7.3156778584894097E-2</v>
      </c>
      <c r="T942" s="17">
        <v>8.6462940571174401E-2</v>
      </c>
      <c r="U942" s="17">
        <v>7.6772539978008494E-2</v>
      </c>
      <c r="V942" s="17">
        <v>9.5710757221488196E-2</v>
      </c>
      <c r="W942" s="17">
        <v>8.7536685728511907E-2</v>
      </c>
      <c r="X942" s="17">
        <v>0.10278288864724</v>
      </c>
      <c r="Y942" s="17">
        <v>0.10130137673367801</v>
      </c>
      <c r="Z942" s="17">
        <v>0.103852584419637</v>
      </c>
      <c r="AA942" s="17">
        <v>6.3738523544819403E-2</v>
      </c>
      <c r="AB942" s="17"/>
      <c r="AC942" s="17">
        <v>0.111591676461314</v>
      </c>
      <c r="AD942" s="17">
        <v>5.2037107503109699E-2</v>
      </c>
      <c r="AE942" s="17">
        <v>0.10987776023069901</v>
      </c>
      <c r="AF942" s="17"/>
      <c r="AG942" s="17">
        <v>0.113083839516009</v>
      </c>
      <c r="AH942" s="17">
        <v>5.1158755346017201E-2</v>
      </c>
      <c r="AI942" s="17">
        <v>5.3861520025421598E-2</v>
      </c>
      <c r="AJ942" s="17">
        <v>0.121220573089489</v>
      </c>
      <c r="AK942" s="17"/>
      <c r="AL942" s="17">
        <v>0.10780559291434</v>
      </c>
      <c r="AM942" s="17">
        <v>9.5164133236336601E-2</v>
      </c>
      <c r="AN942" s="17">
        <v>6.2284793722816499E-2</v>
      </c>
      <c r="AO942" s="17">
        <v>5.9510830102671199E-2</v>
      </c>
      <c r="AP942" s="17">
        <v>8.9118416780942206E-2</v>
      </c>
      <c r="AQ942" s="17"/>
      <c r="AR942" s="17">
        <v>8.3994758584547094E-2</v>
      </c>
      <c r="AS942" s="17">
        <v>0.10345116388572</v>
      </c>
      <c r="AT942" s="17">
        <v>8.15161887113586E-2</v>
      </c>
      <c r="AU942" s="17">
        <v>6.4629431955834399E-2</v>
      </c>
      <c r="AV942" s="17">
        <v>6.6874745864393306E-2</v>
      </c>
      <c r="AW942" s="17"/>
      <c r="AX942" s="17">
        <v>6.8546852280626402E-2</v>
      </c>
      <c r="AY942" s="17">
        <v>8.8366302062115196E-2</v>
      </c>
      <c r="AZ942" s="17">
        <v>9.0070640744779495E-2</v>
      </c>
      <c r="BA942" s="17">
        <v>8.8136790961445E-2</v>
      </c>
      <c r="BB942" s="17">
        <v>9.5042165764574194E-2</v>
      </c>
      <c r="BC942" s="17">
        <v>0.105132003452726</v>
      </c>
      <c r="BD942" s="17"/>
      <c r="BE942" s="17">
        <v>9.4384037793048298E-2</v>
      </c>
      <c r="BF942" s="17">
        <v>6.4145368466394695E-2</v>
      </c>
      <c r="BG942" s="17">
        <v>9.2094313879117706E-2</v>
      </c>
      <c r="BH942" s="17"/>
      <c r="BI942" s="17">
        <v>0.109954712119054</v>
      </c>
      <c r="BJ942" s="17">
        <v>7.9346710669398607E-2</v>
      </c>
      <c r="BK942" s="17"/>
      <c r="BL942" s="17">
        <v>8.3951272012721997E-2</v>
      </c>
      <c r="BM942" s="17">
        <v>7.7547468076550205E-2</v>
      </c>
      <c r="BN942" s="17">
        <v>0.115061406973897</v>
      </c>
      <c r="BO942" s="17">
        <v>0.113682247193384</v>
      </c>
      <c r="BP942" s="17">
        <v>7.81088021078159E-2</v>
      </c>
      <c r="BQ942" s="17"/>
      <c r="BR942" s="17">
        <v>9.0621040704666395E-2</v>
      </c>
      <c r="BS942" s="17">
        <v>4.3324765692899898E-2</v>
      </c>
      <c r="BT942" s="17">
        <v>3.8949015592803303E-2</v>
      </c>
      <c r="BU942" s="17">
        <v>0.103995596011507</v>
      </c>
      <c r="BV942" s="17"/>
      <c r="BW942" s="17">
        <v>6.6914242305254099E-2</v>
      </c>
      <c r="BX942" s="17">
        <v>9.9275639421479503E-2</v>
      </c>
      <c r="BY942" s="17">
        <v>7.8796711574995404E-2</v>
      </c>
      <c r="BZ942" s="17">
        <v>7.5041864979984996E-2</v>
      </c>
      <c r="CA942" s="17">
        <v>0.103759165114738</v>
      </c>
      <c r="CB942" s="17"/>
      <c r="CC942" s="17">
        <v>0.106158745649794</v>
      </c>
      <c r="CD942" s="17">
        <v>8.05131481743174E-2</v>
      </c>
      <c r="CE942" s="17">
        <v>9.5075020771426294E-2</v>
      </c>
      <c r="CF942" s="17">
        <v>6.0094518963170598E-2</v>
      </c>
      <c r="CG942" s="17">
        <v>8.4650993648249295E-2</v>
      </c>
      <c r="CH942" s="17">
        <v>8.3679204729748297E-2</v>
      </c>
      <c r="CI942" s="17">
        <v>8.7320094222104197E-2</v>
      </c>
      <c r="CJ942" s="17">
        <v>8.8098020725647097E-2</v>
      </c>
      <c r="CK942" s="17">
        <v>9.2549985253778597E-2</v>
      </c>
      <c r="CL942" s="17">
        <v>7.5823076337753995E-2</v>
      </c>
    </row>
    <row r="943" spans="2:90" x14ac:dyDescent="0.25"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</row>
    <row r="944" spans="2:90" x14ac:dyDescent="0.25">
      <c r="B944" s="6" t="s">
        <v>479</v>
      </c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</row>
    <row r="945" spans="2:90" x14ac:dyDescent="0.25">
      <c r="B945" s="24" t="s">
        <v>113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</row>
    <row r="946" spans="2:90" x14ac:dyDescent="0.25">
      <c r="B946" t="s">
        <v>474</v>
      </c>
      <c r="C946" s="17">
        <v>0.150141427687215</v>
      </c>
      <c r="D946" s="17">
        <v>0.15645684847198801</v>
      </c>
      <c r="E946" s="17">
        <v>0.143673434524032</v>
      </c>
      <c r="F946" s="17"/>
      <c r="G946" s="17">
        <v>0.17183165349100801</v>
      </c>
      <c r="H946" s="17">
        <v>0.16843610316275001</v>
      </c>
      <c r="I946" s="17">
        <v>0.174397347823429</v>
      </c>
      <c r="J946" s="17">
        <v>0.144055144451539</v>
      </c>
      <c r="K946" s="17">
        <v>0.13392562170463099</v>
      </c>
      <c r="L946" s="17">
        <v>0.125567351127537</v>
      </c>
      <c r="M946" s="17"/>
      <c r="N946" s="17">
        <v>0.14000161584534501</v>
      </c>
      <c r="O946" s="17">
        <v>0.14155944324307701</v>
      </c>
      <c r="P946" s="17">
        <v>0.16278479429395001</v>
      </c>
      <c r="Q946" s="17">
        <v>0.15433721352450799</v>
      </c>
      <c r="R946" s="17"/>
      <c r="S946" s="17">
        <v>0.168727302754652</v>
      </c>
      <c r="T946" s="17">
        <v>0.171064066949903</v>
      </c>
      <c r="U946" s="17">
        <v>0.134824534457748</v>
      </c>
      <c r="V946" s="17">
        <v>0.16966801176589599</v>
      </c>
      <c r="W946" s="17">
        <v>0.145416951622374</v>
      </c>
      <c r="X946" s="17">
        <v>0.13835673099923501</v>
      </c>
      <c r="Y946" s="17">
        <v>0.112071802122611</v>
      </c>
      <c r="Z946" s="17">
        <v>0.157944426173207</v>
      </c>
      <c r="AA946" s="17">
        <v>0.135407686344829</v>
      </c>
      <c r="AB946" s="17"/>
      <c r="AC946" s="17">
        <v>0.161531903340182</v>
      </c>
      <c r="AD946" s="17">
        <v>0.116465967317126</v>
      </c>
      <c r="AE946" s="17">
        <v>0.19021049704294599</v>
      </c>
      <c r="AF946" s="17"/>
      <c r="AG946" s="17">
        <v>0.16315688241779799</v>
      </c>
      <c r="AH946" s="17">
        <v>0.111629218693159</v>
      </c>
      <c r="AI946" s="17">
        <v>0.103432363648832</v>
      </c>
      <c r="AJ946" s="17">
        <v>0.21120507245926601</v>
      </c>
      <c r="AK946" s="17"/>
      <c r="AL946" s="17">
        <v>0.15741515456827801</v>
      </c>
      <c r="AM946" s="17">
        <v>0.16028862260889401</v>
      </c>
      <c r="AN946" s="17">
        <v>0.140090585486111</v>
      </c>
      <c r="AO946" s="17">
        <v>0.15061341731351999</v>
      </c>
      <c r="AP946" s="17">
        <v>0.19712228396250001</v>
      </c>
      <c r="AQ946" s="17"/>
      <c r="AR946" s="17">
        <v>0.154354907628107</v>
      </c>
      <c r="AS946" s="17">
        <v>0.148047507221992</v>
      </c>
      <c r="AT946" s="17">
        <v>0.14974404447343101</v>
      </c>
      <c r="AU946" s="17">
        <v>0.15437874718995701</v>
      </c>
      <c r="AV946" s="17">
        <v>0.14998638688240601</v>
      </c>
      <c r="AW946" s="17"/>
      <c r="AX946" s="17">
        <v>0.14852472071171899</v>
      </c>
      <c r="AY946" s="17">
        <v>0.144360795262473</v>
      </c>
      <c r="AZ946" s="17">
        <v>0.16037561677217699</v>
      </c>
      <c r="BA946" s="17">
        <v>0.146297173739416</v>
      </c>
      <c r="BB946" s="17">
        <v>0.14317133578557401</v>
      </c>
      <c r="BC946" s="17">
        <v>0.19068621366074101</v>
      </c>
      <c r="BD946" s="17"/>
      <c r="BE946" s="17">
        <v>0.15258707682349201</v>
      </c>
      <c r="BF946" s="17">
        <v>0.16609946204726</v>
      </c>
      <c r="BG946" s="17">
        <v>0.131465495695018</v>
      </c>
      <c r="BH946" s="17"/>
      <c r="BI946" s="17">
        <v>0.13736256608604899</v>
      </c>
      <c r="BJ946" s="17">
        <v>0.15338569052092799</v>
      </c>
      <c r="BK946" s="17"/>
      <c r="BL946" s="17">
        <v>0.13131029106530501</v>
      </c>
      <c r="BM946" s="17">
        <v>0.14420318699767601</v>
      </c>
      <c r="BN946" s="17">
        <v>0.15173687239394601</v>
      </c>
      <c r="BO946" s="17">
        <v>0.15973825663631899</v>
      </c>
      <c r="BP946" s="17">
        <v>0.200093141369104</v>
      </c>
      <c r="BQ946" s="17"/>
      <c r="BR946" s="17">
        <v>0.14542676707056801</v>
      </c>
      <c r="BS946" s="17">
        <v>0.144265966009543</v>
      </c>
      <c r="BT946" s="17">
        <v>0.195559588720046</v>
      </c>
      <c r="BU946" s="17">
        <v>0.194196754692922</v>
      </c>
      <c r="BV946" s="17"/>
      <c r="BW946" s="17">
        <v>0.14888358343524399</v>
      </c>
      <c r="BX946" s="17">
        <v>0.167724033584598</v>
      </c>
      <c r="BY946" s="17">
        <v>0.13987972030045301</v>
      </c>
      <c r="BZ946" s="17">
        <v>0.15193070140668499</v>
      </c>
      <c r="CA946" s="17">
        <v>0.135508945832269</v>
      </c>
      <c r="CB946" s="17"/>
      <c r="CC946" s="17">
        <v>0.13284165742759499</v>
      </c>
      <c r="CD946" s="17">
        <v>0.159846317340405</v>
      </c>
      <c r="CE946" s="17">
        <v>0.136998742392545</v>
      </c>
      <c r="CF946" s="17">
        <v>0.160276613947962</v>
      </c>
      <c r="CG946" s="17">
        <v>0.165106362996529</v>
      </c>
      <c r="CH946" s="17">
        <v>0.135155257938983</v>
      </c>
      <c r="CI946" s="17">
        <v>0.15343231081530101</v>
      </c>
      <c r="CJ946" s="17">
        <v>0.137575906944499</v>
      </c>
      <c r="CK946" s="17">
        <v>0.14533816483989401</v>
      </c>
      <c r="CL946" s="17">
        <v>0.159063707611873</v>
      </c>
    </row>
    <row r="947" spans="2:90" x14ac:dyDescent="0.25">
      <c r="B947" t="s">
        <v>475</v>
      </c>
      <c r="C947" s="17">
        <v>0.243550648055256</v>
      </c>
      <c r="D947" s="17">
        <v>0.23607253689535401</v>
      </c>
      <c r="E947" s="17">
        <v>0.25075258950045998</v>
      </c>
      <c r="F947" s="17"/>
      <c r="G947" s="17">
        <v>0.30589647050611901</v>
      </c>
      <c r="H947" s="17">
        <v>0.31403621328614301</v>
      </c>
      <c r="I947" s="17">
        <v>0.27900760320408902</v>
      </c>
      <c r="J947" s="17">
        <v>0.233825416201971</v>
      </c>
      <c r="K947" s="17">
        <v>0.20049724489724199</v>
      </c>
      <c r="L947" s="17">
        <v>0.175822727065956</v>
      </c>
      <c r="M947" s="17"/>
      <c r="N947" s="17">
        <v>0.22226848359071399</v>
      </c>
      <c r="O947" s="17">
        <v>0.241211356169337</v>
      </c>
      <c r="P947" s="17">
        <v>0.248929642716123</v>
      </c>
      <c r="Q947" s="17">
        <v>0.26694346660771801</v>
      </c>
      <c r="R947" s="17"/>
      <c r="S947" s="17">
        <v>0.259524757250293</v>
      </c>
      <c r="T947" s="17">
        <v>0.23433603482358301</v>
      </c>
      <c r="U947" s="17">
        <v>0.26210254208445599</v>
      </c>
      <c r="V947" s="17">
        <v>0.220036888565185</v>
      </c>
      <c r="W947" s="17">
        <v>0.219310327565515</v>
      </c>
      <c r="X947" s="17">
        <v>0.25657739972605498</v>
      </c>
      <c r="Y947" s="17">
        <v>0.249031231498056</v>
      </c>
      <c r="Z947" s="17">
        <v>0.22373214491202301</v>
      </c>
      <c r="AA947" s="17">
        <v>0.25005214031947398</v>
      </c>
      <c r="AB947" s="17"/>
      <c r="AC947" s="17">
        <v>0.24039650957426401</v>
      </c>
      <c r="AD947" s="17">
        <v>0.216899851364908</v>
      </c>
      <c r="AE947" s="17">
        <v>0.27884201062751002</v>
      </c>
      <c r="AF947" s="17"/>
      <c r="AG947" s="17">
        <v>0.26522725637547101</v>
      </c>
      <c r="AH947" s="17">
        <v>0.22701233069716101</v>
      </c>
      <c r="AI947" s="17">
        <v>0.222498227115034</v>
      </c>
      <c r="AJ947" s="17">
        <v>0.24199121330411799</v>
      </c>
      <c r="AK947" s="17"/>
      <c r="AL947" s="17">
        <v>0.271581144929051</v>
      </c>
      <c r="AM947" s="17">
        <v>0.21782915437324399</v>
      </c>
      <c r="AN947" s="17">
        <v>0.23273644164226001</v>
      </c>
      <c r="AO947" s="17">
        <v>0.26720300255234303</v>
      </c>
      <c r="AP947" s="17">
        <v>0.27204348373418502</v>
      </c>
      <c r="AQ947" s="17"/>
      <c r="AR947" s="17">
        <v>0.224264853585011</v>
      </c>
      <c r="AS947" s="17">
        <v>0.24740272164855501</v>
      </c>
      <c r="AT947" s="17">
        <v>0.237280409556717</v>
      </c>
      <c r="AU947" s="17">
        <v>0.232446326244685</v>
      </c>
      <c r="AV947" s="17">
        <v>0.28399740928544698</v>
      </c>
      <c r="AW947" s="17"/>
      <c r="AX947" s="17">
        <v>0.28258689792153502</v>
      </c>
      <c r="AY947" s="17">
        <v>0.23361719190935801</v>
      </c>
      <c r="AZ947" s="17">
        <v>0.234057974797063</v>
      </c>
      <c r="BA947" s="17">
        <v>0.25920287302256501</v>
      </c>
      <c r="BB947" s="17">
        <v>0.185054812994948</v>
      </c>
      <c r="BC947" s="17">
        <v>0.22656796808039101</v>
      </c>
      <c r="BD947" s="17"/>
      <c r="BE947" s="17">
        <v>0.25407583781964799</v>
      </c>
      <c r="BF947" s="17">
        <v>0.287212669263118</v>
      </c>
      <c r="BG947" s="17">
        <v>0.18742571246614301</v>
      </c>
      <c r="BH947" s="17"/>
      <c r="BI947" s="17">
        <v>0.193328179187779</v>
      </c>
      <c r="BJ947" s="17">
        <v>0.25630099266726702</v>
      </c>
      <c r="BK947" s="17"/>
      <c r="BL947" s="17">
        <v>0.199844483335017</v>
      </c>
      <c r="BM947" s="17">
        <v>0.25351514150333099</v>
      </c>
      <c r="BN947" s="17">
        <v>0.31422630756115899</v>
      </c>
      <c r="BO947" s="17">
        <v>0.28862376042920301</v>
      </c>
      <c r="BP947" s="17">
        <v>0.278059381883134</v>
      </c>
      <c r="BQ947" s="17"/>
      <c r="BR947" s="17">
        <v>0.23375090059471201</v>
      </c>
      <c r="BS947" s="17">
        <v>0.287529316444813</v>
      </c>
      <c r="BT947" s="17">
        <v>0.27136636967488098</v>
      </c>
      <c r="BU947" s="17">
        <v>0.32261181939234601</v>
      </c>
      <c r="BV947" s="17"/>
      <c r="BW947" s="17">
        <v>0.26388813263052102</v>
      </c>
      <c r="BX947" s="17">
        <v>0.22167895013910999</v>
      </c>
      <c r="BY947" s="17">
        <v>0.24098601350718801</v>
      </c>
      <c r="BZ947" s="17">
        <v>0.24733890246314999</v>
      </c>
      <c r="CA947" s="17">
        <v>0.244554134922115</v>
      </c>
      <c r="CB947" s="17"/>
      <c r="CC947" s="17">
        <v>0.254969822459646</v>
      </c>
      <c r="CD947" s="17">
        <v>0.26134923430116103</v>
      </c>
      <c r="CE947" s="17">
        <v>0.24281478403669601</v>
      </c>
      <c r="CF947" s="17">
        <v>0.25883270899970801</v>
      </c>
      <c r="CG947" s="17">
        <v>0.27957377676106998</v>
      </c>
      <c r="CH947" s="17">
        <v>0.22653173558851</v>
      </c>
      <c r="CI947" s="17">
        <v>0.20008975667555701</v>
      </c>
      <c r="CJ947" s="17">
        <v>0.219250218644163</v>
      </c>
      <c r="CK947" s="17">
        <v>0.23468629223274201</v>
      </c>
      <c r="CL947" s="17">
        <v>0.24715360442020001</v>
      </c>
    </row>
    <row r="948" spans="2:90" x14ac:dyDescent="0.25">
      <c r="B948" t="s">
        <v>170</v>
      </c>
      <c r="C948" s="17">
        <v>0.27243479903545098</v>
      </c>
      <c r="D948" s="17">
        <v>0.242091598866601</v>
      </c>
      <c r="E948" s="17">
        <v>0.30200784760490801</v>
      </c>
      <c r="F948" s="17"/>
      <c r="G948" s="17">
        <v>0.17505156555988299</v>
      </c>
      <c r="H948" s="17">
        <v>0.22023779461510601</v>
      </c>
      <c r="I948" s="17">
        <v>0.23444386444360299</v>
      </c>
      <c r="J948" s="17">
        <v>0.30220732990425703</v>
      </c>
      <c r="K948" s="17">
        <v>0.328708914365198</v>
      </c>
      <c r="L948" s="17">
        <v>0.32101918687734199</v>
      </c>
      <c r="M948" s="17"/>
      <c r="N948" s="17">
        <v>0.261479985568838</v>
      </c>
      <c r="O948" s="17">
        <v>0.284442649888347</v>
      </c>
      <c r="P948" s="17">
        <v>0.26784352804429201</v>
      </c>
      <c r="Q948" s="17">
        <v>0.27565208332090202</v>
      </c>
      <c r="R948" s="17"/>
      <c r="S948" s="17">
        <v>0.23784688716130201</v>
      </c>
      <c r="T948" s="17">
        <v>0.30671644123003899</v>
      </c>
      <c r="U948" s="17">
        <v>0.28727501500938402</v>
      </c>
      <c r="V948" s="17">
        <v>0.31028543827599098</v>
      </c>
      <c r="W948" s="17">
        <v>0.27231837804251402</v>
      </c>
      <c r="X948" s="17">
        <v>0.25765895179404402</v>
      </c>
      <c r="Y948" s="17">
        <v>0.25767927582872602</v>
      </c>
      <c r="Z948" s="17">
        <v>0.234944216355188</v>
      </c>
      <c r="AA948" s="17">
        <v>0.26437455421464101</v>
      </c>
      <c r="AB948" s="17"/>
      <c r="AC948" s="17">
        <v>0.28658225801942899</v>
      </c>
      <c r="AD948" s="17">
        <v>0.27634855833137301</v>
      </c>
      <c r="AE948" s="17">
        <v>0.26512412353403297</v>
      </c>
      <c r="AF948" s="17"/>
      <c r="AG948" s="17">
        <v>0.28102999539801599</v>
      </c>
      <c r="AH948" s="17">
        <v>0.22034222008319501</v>
      </c>
      <c r="AI948" s="17">
        <v>0.28391051526365502</v>
      </c>
      <c r="AJ948" s="17">
        <v>0.25663345595836801</v>
      </c>
      <c r="AK948" s="17"/>
      <c r="AL948" s="17">
        <v>0.28872043808298797</v>
      </c>
      <c r="AM948" s="17">
        <v>0.26712258071654699</v>
      </c>
      <c r="AN948" s="17">
        <v>0.26464356356444102</v>
      </c>
      <c r="AO948" s="17">
        <v>0.20602266974582401</v>
      </c>
      <c r="AP948" s="17">
        <v>0.19766621377687099</v>
      </c>
      <c r="AQ948" s="17"/>
      <c r="AR948" s="17">
        <v>0.327469275170368</v>
      </c>
      <c r="AS948" s="17">
        <v>0.267310513660244</v>
      </c>
      <c r="AT948" s="17">
        <v>0.26994353168622998</v>
      </c>
      <c r="AU948" s="17">
        <v>0.25810400644855802</v>
      </c>
      <c r="AV948" s="17">
        <v>0.23892349819526901</v>
      </c>
      <c r="AW948" s="17"/>
      <c r="AX948" s="17">
        <v>0.227093507049341</v>
      </c>
      <c r="AY948" s="17">
        <v>0.28629372720601898</v>
      </c>
      <c r="AZ948" s="17">
        <v>0.28588643348732501</v>
      </c>
      <c r="BA948" s="17">
        <v>0.26051799919599899</v>
      </c>
      <c r="BB948" s="17">
        <v>0.32180229818873901</v>
      </c>
      <c r="BC948" s="17">
        <v>0.29026902869620502</v>
      </c>
      <c r="BD948" s="17"/>
      <c r="BE948" s="17">
        <v>0.27568718268093301</v>
      </c>
      <c r="BF948" s="17">
        <v>0.210373821204559</v>
      </c>
      <c r="BG948" s="17">
        <v>0.32692372441449602</v>
      </c>
      <c r="BH948" s="17"/>
      <c r="BI948" s="17">
        <v>0.31085096534469098</v>
      </c>
      <c r="BJ948" s="17">
        <v>0.26268180659679602</v>
      </c>
      <c r="BK948" s="17"/>
      <c r="BL948" s="17">
        <v>0.30643065777578299</v>
      </c>
      <c r="BM948" s="17">
        <v>0.279072313283736</v>
      </c>
      <c r="BN948" s="17">
        <v>0.25688161315574998</v>
      </c>
      <c r="BO948" s="17">
        <v>0.18800671609075301</v>
      </c>
      <c r="BP948" s="17">
        <v>0.22756772960843</v>
      </c>
      <c r="BQ948" s="17"/>
      <c r="BR948" s="17">
        <v>0.283973729673071</v>
      </c>
      <c r="BS948" s="17">
        <v>0.246661315926123</v>
      </c>
      <c r="BT948" s="17">
        <v>0.20534904062717599</v>
      </c>
      <c r="BU948" s="17">
        <v>0.18048279254656699</v>
      </c>
      <c r="BV948" s="17"/>
      <c r="BW948" s="17">
        <v>0.27418940669921898</v>
      </c>
      <c r="BX948" s="17">
        <v>0.26820479383937501</v>
      </c>
      <c r="BY948" s="17">
        <v>0.264922410198976</v>
      </c>
      <c r="BZ948" s="17">
        <v>0.28464727609554602</v>
      </c>
      <c r="CA948" s="17">
        <v>0.28245978274751399</v>
      </c>
      <c r="CB948" s="17"/>
      <c r="CC948" s="17">
        <v>0.26263544890318202</v>
      </c>
      <c r="CD948" s="17">
        <v>0.29079234842187301</v>
      </c>
      <c r="CE948" s="17">
        <v>0.28290701992383799</v>
      </c>
      <c r="CF948" s="17">
        <v>0.21907601192131801</v>
      </c>
      <c r="CG948" s="17">
        <v>0.29815793717479999</v>
      </c>
      <c r="CH948" s="17">
        <v>0.27650885508083201</v>
      </c>
      <c r="CI948" s="17">
        <v>0.28858547138979501</v>
      </c>
      <c r="CJ948" s="17">
        <v>0.280562693181031</v>
      </c>
      <c r="CK948" s="17">
        <v>0.26883334813447901</v>
      </c>
      <c r="CL948" s="17">
        <v>0.29691198102910599</v>
      </c>
    </row>
    <row r="949" spans="2:90" x14ac:dyDescent="0.25">
      <c r="B949" t="s">
        <v>268</v>
      </c>
      <c r="C949" s="17">
        <v>0.257459246259093</v>
      </c>
      <c r="D949" s="17">
        <v>0.27888222407651397</v>
      </c>
      <c r="E949" s="17">
        <v>0.236259468120467</v>
      </c>
      <c r="F949" s="17"/>
      <c r="G949" s="17">
        <v>0.27741626087298799</v>
      </c>
      <c r="H949" s="17">
        <v>0.22657457052924501</v>
      </c>
      <c r="I949" s="17">
        <v>0.24311132727465701</v>
      </c>
      <c r="J949" s="17">
        <v>0.24515304915807201</v>
      </c>
      <c r="K949" s="17">
        <v>0.25856744456042602</v>
      </c>
      <c r="L949" s="17">
        <v>0.28903017651126101</v>
      </c>
      <c r="M949" s="17"/>
      <c r="N949" s="17">
        <v>0.28685039648706001</v>
      </c>
      <c r="O949" s="17">
        <v>0.26843063854231602</v>
      </c>
      <c r="P949" s="17">
        <v>0.24984827762895301</v>
      </c>
      <c r="Q949" s="17">
        <v>0.22188731567921899</v>
      </c>
      <c r="R949" s="17"/>
      <c r="S949" s="17">
        <v>0.25714108617974901</v>
      </c>
      <c r="T949" s="17">
        <v>0.22740681343403299</v>
      </c>
      <c r="U949" s="17">
        <v>0.26079676581704703</v>
      </c>
      <c r="V949" s="17">
        <v>0.20918164855395299</v>
      </c>
      <c r="W949" s="17">
        <v>0.278423450989984</v>
      </c>
      <c r="X949" s="17">
        <v>0.28275129867343402</v>
      </c>
      <c r="Y949" s="17">
        <v>0.28751705164865599</v>
      </c>
      <c r="Z949" s="17">
        <v>0.300803009326995</v>
      </c>
      <c r="AA949" s="17">
        <v>0.2608604387349</v>
      </c>
      <c r="AB949" s="17"/>
      <c r="AC949" s="17">
        <v>0.23925791808017</v>
      </c>
      <c r="AD949" s="17">
        <v>0.30082837605811402</v>
      </c>
      <c r="AE949" s="17">
        <v>0.20387501545112999</v>
      </c>
      <c r="AF949" s="17"/>
      <c r="AG949" s="17">
        <v>0.23004283752613799</v>
      </c>
      <c r="AH949" s="17">
        <v>0.33318459196050298</v>
      </c>
      <c r="AI949" s="17">
        <v>0.29677428402290501</v>
      </c>
      <c r="AJ949" s="17">
        <v>0.227748228682743</v>
      </c>
      <c r="AK949" s="17"/>
      <c r="AL949" s="17">
        <v>0.211139723311629</v>
      </c>
      <c r="AM949" s="17">
        <v>0.276807620510162</v>
      </c>
      <c r="AN949" s="17">
        <v>0.27780272046243498</v>
      </c>
      <c r="AO949" s="17">
        <v>0.29650011218420402</v>
      </c>
      <c r="AP949" s="17">
        <v>0.249270957818883</v>
      </c>
      <c r="AQ949" s="17"/>
      <c r="AR949" s="17">
        <v>0.21886204175726501</v>
      </c>
      <c r="AS949" s="17">
        <v>0.25044423949882</v>
      </c>
      <c r="AT949" s="17">
        <v>0.27948380217209701</v>
      </c>
      <c r="AU949" s="17">
        <v>0.277590652210841</v>
      </c>
      <c r="AV949" s="17">
        <v>0.22985862331483001</v>
      </c>
      <c r="AW949" s="17"/>
      <c r="AX949" s="17">
        <v>0.24466889389132099</v>
      </c>
      <c r="AY949" s="17">
        <v>0.26458260922159599</v>
      </c>
      <c r="AZ949" s="17">
        <v>0.242945736742328</v>
      </c>
      <c r="BA949" s="17">
        <v>0.26785479565854903</v>
      </c>
      <c r="BB949" s="17">
        <v>0.27644828836151902</v>
      </c>
      <c r="BC949" s="17">
        <v>0.235376056595718</v>
      </c>
      <c r="BD949" s="17"/>
      <c r="BE949" s="17">
        <v>0.250841089287199</v>
      </c>
      <c r="BF949" s="17">
        <v>0.255286490821863</v>
      </c>
      <c r="BG949" s="17">
        <v>0.26929167323174902</v>
      </c>
      <c r="BH949" s="17"/>
      <c r="BI949" s="17">
        <v>0.27882064822831398</v>
      </c>
      <c r="BJ949" s="17">
        <v>0.25203607128093802</v>
      </c>
      <c r="BK949" s="17"/>
      <c r="BL949" s="17">
        <v>0.278439497409881</v>
      </c>
      <c r="BM949" s="17">
        <v>0.25523821050193801</v>
      </c>
      <c r="BN949" s="17">
        <v>0.20511801165058099</v>
      </c>
      <c r="BO949" s="17">
        <v>0.28548545541610898</v>
      </c>
      <c r="BP949" s="17">
        <v>0.22419061707635701</v>
      </c>
      <c r="BQ949" s="17"/>
      <c r="BR949" s="17">
        <v>0.25965853084707702</v>
      </c>
      <c r="BS949" s="17">
        <v>0.26598345135009199</v>
      </c>
      <c r="BT949" s="17">
        <v>0.242929837336785</v>
      </c>
      <c r="BU949" s="17">
        <v>0.226556595486928</v>
      </c>
      <c r="BV949" s="17"/>
      <c r="BW949" s="17">
        <v>0.24094358054828999</v>
      </c>
      <c r="BX949" s="17">
        <v>0.27972670045512099</v>
      </c>
      <c r="BY949" s="17">
        <v>0.272809656986784</v>
      </c>
      <c r="BZ949" s="17">
        <v>0.24707794042238701</v>
      </c>
      <c r="CA949" s="17">
        <v>0.23909292310705499</v>
      </c>
      <c r="CB949" s="17"/>
      <c r="CC949" s="17">
        <v>0.22841819674969899</v>
      </c>
      <c r="CD949" s="17">
        <v>0.230322280650442</v>
      </c>
      <c r="CE949" s="17">
        <v>0.25204206893166903</v>
      </c>
      <c r="CF949" s="17">
        <v>0.29220288192407701</v>
      </c>
      <c r="CG949" s="17">
        <v>0.18982515630209701</v>
      </c>
      <c r="CH949" s="17">
        <v>0.26538676348495599</v>
      </c>
      <c r="CI949" s="17">
        <v>0.28898516320017997</v>
      </c>
      <c r="CJ949" s="17">
        <v>0.30048676847815498</v>
      </c>
      <c r="CK949" s="17">
        <v>0.27161813049768602</v>
      </c>
      <c r="CL949" s="17">
        <v>0.238489629951121</v>
      </c>
    </row>
    <row r="950" spans="2:90" x14ac:dyDescent="0.25">
      <c r="B950" t="s">
        <v>269</v>
      </c>
      <c r="C950" s="17">
        <v>7.6413878962985696E-2</v>
      </c>
      <c r="D950" s="17">
        <v>8.6496791689543606E-2</v>
      </c>
      <c r="E950" s="17">
        <v>6.7306660250132294E-2</v>
      </c>
      <c r="F950" s="17"/>
      <c r="G950" s="17">
        <v>6.9804049570002399E-2</v>
      </c>
      <c r="H950" s="17">
        <v>7.0715318406755698E-2</v>
      </c>
      <c r="I950" s="17">
        <v>6.9039857254221904E-2</v>
      </c>
      <c r="J950" s="17">
        <v>7.4759060284161405E-2</v>
      </c>
      <c r="K950" s="17">
        <v>7.8300774472503804E-2</v>
      </c>
      <c r="L950" s="17">
        <v>8.8560558417903307E-2</v>
      </c>
      <c r="M950" s="17"/>
      <c r="N950" s="17">
        <v>8.9399518508043493E-2</v>
      </c>
      <c r="O950" s="17">
        <v>6.4355912156923406E-2</v>
      </c>
      <c r="P950" s="17">
        <v>7.0593757316681105E-2</v>
      </c>
      <c r="Q950" s="17">
        <v>8.1179920867653396E-2</v>
      </c>
      <c r="R950" s="17"/>
      <c r="S950" s="17">
        <v>7.6759966654004197E-2</v>
      </c>
      <c r="T950" s="17">
        <v>6.0476643562441999E-2</v>
      </c>
      <c r="U950" s="17">
        <v>5.5001142631364103E-2</v>
      </c>
      <c r="V950" s="17">
        <v>9.0828012838975403E-2</v>
      </c>
      <c r="W950" s="17">
        <v>8.4530891779612996E-2</v>
      </c>
      <c r="X950" s="17">
        <v>6.4655618807231696E-2</v>
      </c>
      <c r="Y950" s="17">
        <v>9.3700638901951697E-2</v>
      </c>
      <c r="Z950" s="17">
        <v>8.2576203232587395E-2</v>
      </c>
      <c r="AA950" s="17">
        <v>8.9305180386156202E-2</v>
      </c>
      <c r="AB950" s="17"/>
      <c r="AC950" s="17">
        <v>7.2231410985955605E-2</v>
      </c>
      <c r="AD950" s="17">
        <v>8.94572469284792E-2</v>
      </c>
      <c r="AE950" s="17">
        <v>6.1948353344382097E-2</v>
      </c>
      <c r="AF950" s="17"/>
      <c r="AG950" s="17">
        <v>6.0543028282576697E-2</v>
      </c>
      <c r="AH950" s="17">
        <v>0.107831638565982</v>
      </c>
      <c r="AI950" s="17">
        <v>9.3384609949575204E-2</v>
      </c>
      <c r="AJ950" s="17">
        <v>6.2422029595503699E-2</v>
      </c>
      <c r="AK950" s="17"/>
      <c r="AL950" s="17">
        <v>7.1143539108053405E-2</v>
      </c>
      <c r="AM950" s="17">
        <v>7.7952021791153597E-2</v>
      </c>
      <c r="AN950" s="17">
        <v>8.4726688844753401E-2</v>
      </c>
      <c r="AO950" s="17">
        <v>7.9660798204109803E-2</v>
      </c>
      <c r="AP950" s="17">
        <v>8.3897060707561394E-2</v>
      </c>
      <c r="AQ950" s="17"/>
      <c r="AR950" s="17">
        <v>7.5048921859248593E-2</v>
      </c>
      <c r="AS950" s="17">
        <v>8.6795017970389396E-2</v>
      </c>
      <c r="AT950" s="17">
        <v>6.3548212111525101E-2</v>
      </c>
      <c r="AU950" s="17">
        <v>7.7480267905958106E-2</v>
      </c>
      <c r="AV950" s="17">
        <v>9.7234082322048707E-2</v>
      </c>
      <c r="AW950" s="17"/>
      <c r="AX950" s="17">
        <v>9.7125980426083905E-2</v>
      </c>
      <c r="AY950" s="17">
        <v>7.1145676400553803E-2</v>
      </c>
      <c r="AZ950" s="17">
        <v>7.6734238201106697E-2</v>
      </c>
      <c r="BA950" s="17">
        <v>6.6127158383470705E-2</v>
      </c>
      <c r="BB950" s="17">
        <v>7.3523264669220295E-2</v>
      </c>
      <c r="BC950" s="17">
        <v>5.71007329669442E-2</v>
      </c>
      <c r="BD950" s="17"/>
      <c r="BE950" s="17">
        <v>6.6808813388727198E-2</v>
      </c>
      <c r="BF950" s="17">
        <v>8.1027556663199302E-2</v>
      </c>
      <c r="BG950" s="17">
        <v>8.4893394192594104E-2</v>
      </c>
      <c r="BH950" s="17"/>
      <c r="BI950" s="17">
        <v>7.9637641153167293E-2</v>
      </c>
      <c r="BJ950" s="17">
        <v>7.5595438934072598E-2</v>
      </c>
      <c r="BK950" s="17"/>
      <c r="BL950" s="17">
        <v>8.3975070414013697E-2</v>
      </c>
      <c r="BM950" s="17">
        <v>6.7971147713318705E-2</v>
      </c>
      <c r="BN950" s="17">
        <v>7.2037195238563695E-2</v>
      </c>
      <c r="BO950" s="17">
        <v>7.8145811427614897E-2</v>
      </c>
      <c r="BP950" s="17">
        <v>7.0089130062975902E-2</v>
      </c>
      <c r="BQ950" s="17"/>
      <c r="BR950" s="17">
        <v>7.7190071814571506E-2</v>
      </c>
      <c r="BS950" s="17">
        <v>5.5559950269429101E-2</v>
      </c>
      <c r="BT950" s="17">
        <v>8.4795163641111407E-2</v>
      </c>
      <c r="BU950" s="17">
        <v>7.6152037881236798E-2</v>
      </c>
      <c r="BV950" s="17"/>
      <c r="BW950" s="17">
        <v>7.2095296686725596E-2</v>
      </c>
      <c r="BX950" s="17">
        <v>6.2665521981797007E-2</v>
      </c>
      <c r="BY950" s="17">
        <v>8.1402199006600395E-2</v>
      </c>
      <c r="BZ950" s="17">
        <v>6.9005179612232403E-2</v>
      </c>
      <c r="CA950" s="17">
        <v>9.8384213391046194E-2</v>
      </c>
      <c r="CB950" s="17"/>
      <c r="CC950" s="17">
        <v>0.121134874459878</v>
      </c>
      <c r="CD950" s="17">
        <v>5.7689819286120103E-2</v>
      </c>
      <c r="CE950" s="17">
        <v>8.5237384715252495E-2</v>
      </c>
      <c r="CF950" s="17">
        <v>6.9611783206935104E-2</v>
      </c>
      <c r="CG950" s="17">
        <v>6.7336766765504596E-2</v>
      </c>
      <c r="CH950" s="17">
        <v>9.6417387906718596E-2</v>
      </c>
      <c r="CI950" s="17">
        <v>6.8907297919167096E-2</v>
      </c>
      <c r="CJ950" s="17">
        <v>6.2124412752151803E-2</v>
      </c>
      <c r="CK950" s="17">
        <v>7.9524064295199301E-2</v>
      </c>
      <c r="CL950" s="17">
        <v>5.8381076987700897E-2</v>
      </c>
    </row>
    <row r="951" spans="2:90" x14ac:dyDescent="0.25"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</row>
    <row r="952" spans="2:90" x14ac:dyDescent="0.25">
      <c r="B952" s="6" t="s">
        <v>480</v>
      </c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</row>
    <row r="953" spans="2:90" x14ac:dyDescent="0.25">
      <c r="B953" s="24" t="s">
        <v>113</v>
      </c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</row>
    <row r="954" spans="2:90" x14ac:dyDescent="0.25">
      <c r="B954" t="s">
        <v>474</v>
      </c>
      <c r="C954" s="17">
        <v>0.10342972233584299</v>
      </c>
      <c r="D954" s="17">
        <v>0.116347340408926</v>
      </c>
      <c r="E954" s="17">
        <v>9.1785959525417904E-2</v>
      </c>
      <c r="F954" s="17"/>
      <c r="G954" s="17">
        <v>0.16645712986032399</v>
      </c>
      <c r="H954" s="17">
        <v>0.14931364461261001</v>
      </c>
      <c r="I954" s="17">
        <v>0.11516545804373</v>
      </c>
      <c r="J954" s="17">
        <v>9.85568282975222E-2</v>
      </c>
      <c r="K954" s="17">
        <v>8.4228940734488403E-2</v>
      </c>
      <c r="L954" s="17">
        <v>5.0169433156825698E-2</v>
      </c>
      <c r="M954" s="17"/>
      <c r="N954" s="17">
        <v>0.10452259272626301</v>
      </c>
      <c r="O954" s="17">
        <v>0.11075852972240301</v>
      </c>
      <c r="P954" s="17">
        <v>0.103899864557325</v>
      </c>
      <c r="Q954" s="17">
        <v>9.2213068119635103E-2</v>
      </c>
      <c r="R954" s="17"/>
      <c r="S954" s="17">
        <v>0.14651995557366801</v>
      </c>
      <c r="T954" s="17">
        <v>8.4146686757223504E-2</v>
      </c>
      <c r="U954" s="17">
        <v>0.105538874177526</v>
      </c>
      <c r="V954" s="17">
        <v>8.5929330757345004E-2</v>
      </c>
      <c r="W954" s="17">
        <v>0.10263626068026099</v>
      </c>
      <c r="X954" s="17">
        <v>9.9266856708995599E-2</v>
      </c>
      <c r="Y954" s="17">
        <v>6.4878021701224795E-2</v>
      </c>
      <c r="Z954" s="17">
        <v>0.153056105942038</v>
      </c>
      <c r="AA954" s="17">
        <v>0.10345003931037999</v>
      </c>
      <c r="AB954" s="17"/>
      <c r="AC954" s="17">
        <v>7.63210417750987E-2</v>
      </c>
      <c r="AD954" s="17">
        <v>0.108421153831621</v>
      </c>
      <c r="AE954" s="17">
        <v>0.13380317064973499</v>
      </c>
      <c r="AF954" s="17"/>
      <c r="AG954" s="17">
        <v>7.5899319738584506E-2</v>
      </c>
      <c r="AH954" s="17">
        <v>0.14446154165616201</v>
      </c>
      <c r="AI954" s="17">
        <v>0.10801690525042</v>
      </c>
      <c r="AJ954" s="17">
        <v>9.9911876241764397E-2</v>
      </c>
      <c r="AK954" s="17"/>
      <c r="AL954" s="17">
        <v>7.7912380052514593E-2</v>
      </c>
      <c r="AM954" s="17">
        <v>9.8139257736739205E-2</v>
      </c>
      <c r="AN954" s="17">
        <v>0.1160122042702</v>
      </c>
      <c r="AO954" s="17">
        <v>0.15097498631079601</v>
      </c>
      <c r="AP954" s="17">
        <v>0.15010065244228801</v>
      </c>
      <c r="AQ954" s="17"/>
      <c r="AR954" s="17">
        <v>0.120888482753076</v>
      </c>
      <c r="AS954" s="17">
        <v>8.0912146893627898E-2</v>
      </c>
      <c r="AT954" s="17">
        <v>0.10098346968347</v>
      </c>
      <c r="AU954" s="17">
        <v>0.11541789686861099</v>
      </c>
      <c r="AV954" s="17">
        <v>0.15045899501242599</v>
      </c>
      <c r="AW954" s="17"/>
      <c r="AX954" s="17">
        <v>0.17440746287790199</v>
      </c>
      <c r="AY954" s="17">
        <v>9.82184384974292E-2</v>
      </c>
      <c r="AZ954" s="17">
        <v>8.5766278472592397E-2</v>
      </c>
      <c r="BA954" s="17">
        <v>7.7067666125582399E-2</v>
      </c>
      <c r="BB954" s="17">
        <v>4.6141486812075798E-2</v>
      </c>
      <c r="BC954" s="17">
        <v>7.4444423773299198E-2</v>
      </c>
      <c r="BD954" s="17"/>
      <c r="BE954" s="17">
        <v>9.3433121292338606E-2</v>
      </c>
      <c r="BF954" s="17">
        <v>0.15523556001845501</v>
      </c>
      <c r="BG954" s="17">
        <v>6.7339402828108103E-2</v>
      </c>
      <c r="BH954" s="17"/>
      <c r="BI954" s="17">
        <v>0.10042997807380299</v>
      </c>
      <c r="BJ954" s="17">
        <v>0.104191289298826</v>
      </c>
      <c r="BK954" s="17"/>
      <c r="BL954" s="17">
        <v>7.6379376441828503E-2</v>
      </c>
      <c r="BM954" s="17">
        <v>8.1353999857704307E-2</v>
      </c>
      <c r="BN954" s="17">
        <v>0.120728497376853</v>
      </c>
      <c r="BO954" s="17">
        <v>0.121996061075011</v>
      </c>
      <c r="BP954" s="17">
        <v>0.17738630942112099</v>
      </c>
      <c r="BQ954" s="17"/>
      <c r="BR954" s="17">
        <v>8.5302974317595606E-2</v>
      </c>
      <c r="BS954" s="17">
        <v>0.14066322412506699</v>
      </c>
      <c r="BT954" s="17">
        <v>0.27819642389744498</v>
      </c>
      <c r="BU954" s="17">
        <v>0.175675478427371</v>
      </c>
      <c r="BV954" s="17"/>
      <c r="BW954" s="17">
        <v>0.10058587898044601</v>
      </c>
      <c r="BX954" s="17">
        <v>8.5766319865280494E-2</v>
      </c>
      <c r="BY954" s="17">
        <v>9.5218025091069497E-2</v>
      </c>
      <c r="BZ954" s="17">
        <v>8.8015551768423406E-2</v>
      </c>
      <c r="CA954" s="17">
        <v>0.14597731018289101</v>
      </c>
      <c r="CB954" s="17"/>
      <c r="CC954" s="17">
        <v>0.154243652313551</v>
      </c>
      <c r="CD954" s="17">
        <v>0.12365035425804</v>
      </c>
      <c r="CE954" s="17">
        <v>0.151648307333866</v>
      </c>
      <c r="CF954" s="17">
        <v>0.1197183234614</v>
      </c>
      <c r="CG954" s="17">
        <v>7.7255872196336298E-2</v>
      </c>
      <c r="CH954" s="17">
        <v>8.8027715548202101E-2</v>
      </c>
      <c r="CI954" s="17">
        <v>7.2876571020871597E-2</v>
      </c>
      <c r="CJ954" s="17">
        <v>8.3167032673224103E-2</v>
      </c>
      <c r="CK954" s="17">
        <v>9.79872416778369E-2</v>
      </c>
      <c r="CL954" s="17">
        <v>5.0985717983844103E-2</v>
      </c>
    </row>
    <row r="955" spans="2:90" x14ac:dyDescent="0.25">
      <c r="B955" t="s">
        <v>475</v>
      </c>
      <c r="C955" s="17">
        <v>0.248447446489967</v>
      </c>
      <c r="D955" s="17">
        <v>0.27392437012329002</v>
      </c>
      <c r="E955" s="17">
        <v>0.22194512288311199</v>
      </c>
      <c r="F955" s="17"/>
      <c r="G955" s="17">
        <v>0.31859097968445899</v>
      </c>
      <c r="H955" s="17">
        <v>0.31438165664393602</v>
      </c>
      <c r="I955" s="17">
        <v>0.29032033867985602</v>
      </c>
      <c r="J955" s="17">
        <v>0.237562498875517</v>
      </c>
      <c r="K955" s="17">
        <v>0.20558356981498599</v>
      </c>
      <c r="L955" s="17">
        <v>0.17676486844900799</v>
      </c>
      <c r="M955" s="17"/>
      <c r="N955" s="17">
        <v>0.26123413436089998</v>
      </c>
      <c r="O955" s="17">
        <v>0.25126494374250902</v>
      </c>
      <c r="P955" s="17">
        <v>0.20872387424074801</v>
      </c>
      <c r="Q955" s="17">
        <v>0.26653938984604703</v>
      </c>
      <c r="R955" s="17"/>
      <c r="S955" s="17">
        <v>0.29237267875335499</v>
      </c>
      <c r="T955" s="17">
        <v>0.21269656206638499</v>
      </c>
      <c r="U955" s="17">
        <v>0.23308037342294799</v>
      </c>
      <c r="V955" s="17">
        <v>0.228406092819331</v>
      </c>
      <c r="W955" s="17">
        <v>0.205448603492764</v>
      </c>
      <c r="X955" s="17">
        <v>0.248077052224637</v>
      </c>
      <c r="Y955" s="17">
        <v>0.27603799302099102</v>
      </c>
      <c r="Z955" s="17">
        <v>0.24488846630586</v>
      </c>
      <c r="AA955" s="17">
        <v>0.27873479126484901</v>
      </c>
      <c r="AB955" s="17"/>
      <c r="AC955" s="17">
        <v>0.19482731062177799</v>
      </c>
      <c r="AD955" s="17">
        <v>0.286081035595454</v>
      </c>
      <c r="AE955" s="17">
        <v>0.26491960896781802</v>
      </c>
      <c r="AF955" s="17"/>
      <c r="AG955" s="17">
        <v>0.202951807672657</v>
      </c>
      <c r="AH955" s="17">
        <v>0.36063607760856897</v>
      </c>
      <c r="AI955" s="17">
        <v>0.236946029969752</v>
      </c>
      <c r="AJ955" s="17">
        <v>0.193384100689936</v>
      </c>
      <c r="AK955" s="17"/>
      <c r="AL955" s="17">
        <v>0.23227292308070999</v>
      </c>
      <c r="AM955" s="17">
        <v>0.225652199473133</v>
      </c>
      <c r="AN955" s="17">
        <v>0.26721746366784399</v>
      </c>
      <c r="AO955" s="17">
        <v>0.308901274618407</v>
      </c>
      <c r="AP955" s="17">
        <v>0.36313091924766699</v>
      </c>
      <c r="AQ955" s="17"/>
      <c r="AR955" s="17">
        <v>0.22887086212007901</v>
      </c>
      <c r="AS955" s="17">
        <v>0.233937587591172</v>
      </c>
      <c r="AT955" s="17">
        <v>0.24776892583619201</v>
      </c>
      <c r="AU955" s="17">
        <v>0.27692254539264999</v>
      </c>
      <c r="AV955" s="17">
        <v>0.28909710886377599</v>
      </c>
      <c r="AW955" s="17"/>
      <c r="AX955" s="17">
        <v>0.31581212471363401</v>
      </c>
      <c r="AY955" s="17">
        <v>0.24796047891440701</v>
      </c>
      <c r="AZ955" s="17">
        <v>0.26439023510992599</v>
      </c>
      <c r="BA955" s="17">
        <v>0.20939605566441</v>
      </c>
      <c r="BB955" s="17">
        <v>0.173074593934261</v>
      </c>
      <c r="BC955" s="17">
        <v>0.208980884212527</v>
      </c>
      <c r="BD955" s="17"/>
      <c r="BE955" s="17">
        <v>0.243574841221186</v>
      </c>
      <c r="BF955" s="17">
        <v>0.29900119555838001</v>
      </c>
      <c r="BG955" s="17">
        <v>0.206203791593081</v>
      </c>
      <c r="BH955" s="17"/>
      <c r="BI955" s="17">
        <v>0.24520657823983999</v>
      </c>
      <c r="BJ955" s="17">
        <v>0.24927022935913001</v>
      </c>
      <c r="BK955" s="17"/>
      <c r="BL955" s="17">
        <v>0.193647088040521</v>
      </c>
      <c r="BM955" s="17">
        <v>0.244682721214976</v>
      </c>
      <c r="BN955" s="17">
        <v>0.317525979877128</v>
      </c>
      <c r="BO955" s="17">
        <v>0.270480418954611</v>
      </c>
      <c r="BP955" s="17">
        <v>0.32972488247993997</v>
      </c>
      <c r="BQ955" s="17"/>
      <c r="BR955" s="17">
        <v>0.23782465576040199</v>
      </c>
      <c r="BS955" s="17">
        <v>0.27128367392387498</v>
      </c>
      <c r="BT955" s="17">
        <v>0.31067454711398801</v>
      </c>
      <c r="BU955" s="17">
        <v>0.31936647519796402</v>
      </c>
      <c r="BV955" s="17"/>
      <c r="BW955" s="17">
        <v>0.23563496793063499</v>
      </c>
      <c r="BX955" s="17">
        <v>0.21199478576441599</v>
      </c>
      <c r="BY955" s="17">
        <v>0.23849574484505001</v>
      </c>
      <c r="BZ955" s="17">
        <v>0.28499796680691902</v>
      </c>
      <c r="CA955" s="17">
        <v>0.26146809277178101</v>
      </c>
      <c r="CB955" s="17"/>
      <c r="CC955" s="17">
        <v>0.27637543617025301</v>
      </c>
      <c r="CD955" s="17">
        <v>0.30393434550281101</v>
      </c>
      <c r="CE955" s="17">
        <v>0.27233251388516599</v>
      </c>
      <c r="CF955" s="17">
        <v>0.242766717228586</v>
      </c>
      <c r="CG955" s="17">
        <v>0.27019315502591201</v>
      </c>
      <c r="CH955" s="17">
        <v>0.26167582838180697</v>
      </c>
      <c r="CI955" s="17">
        <v>0.21794151143886201</v>
      </c>
      <c r="CJ955" s="17">
        <v>0.21300448535101299</v>
      </c>
      <c r="CK955" s="17">
        <v>0.18680179639278399</v>
      </c>
      <c r="CL955" s="17">
        <v>0.19897821620416001</v>
      </c>
    </row>
    <row r="956" spans="2:90" x14ac:dyDescent="0.25">
      <c r="B956" t="s">
        <v>170</v>
      </c>
      <c r="C956" s="17">
        <v>0.21842107081022499</v>
      </c>
      <c r="D956" s="17">
        <v>0.21472873526696601</v>
      </c>
      <c r="E956" s="17">
        <v>0.22281848238530499</v>
      </c>
      <c r="F956" s="17"/>
      <c r="G956" s="17">
        <v>0.147227848400696</v>
      </c>
      <c r="H956" s="17">
        <v>0.21535529456365299</v>
      </c>
      <c r="I956" s="17">
        <v>0.18707980514891601</v>
      </c>
      <c r="J956" s="17">
        <v>0.24467629882582601</v>
      </c>
      <c r="K956" s="17">
        <v>0.21928765540603001</v>
      </c>
      <c r="L956" s="17">
        <v>0.25504322608803998</v>
      </c>
      <c r="M956" s="17"/>
      <c r="N956" s="17">
        <v>0.21362834859274399</v>
      </c>
      <c r="O956" s="17">
        <v>0.23595578333039699</v>
      </c>
      <c r="P956" s="17">
        <v>0.20651087518819</v>
      </c>
      <c r="Q956" s="17">
        <v>0.21784008145341599</v>
      </c>
      <c r="R956" s="17"/>
      <c r="S956" s="17">
        <v>0.20234307542893101</v>
      </c>
      <c r="T956" s="17">
        <v>0.23182085928632101</v>
      </c>
      <c r="U956" s="17">
        <v>0.25100814779840303</v>
      </c>
      <c r="V956" s="17">
        <v>0.208993591147692</v>
      </c>
      <c r="W956" s="17">
        <v>0.21373002315697401</v>
      </c>
      <c r="X956" s="17">
        <v>0.202502710944618</v>
      </c>
      <c r="Y956" s="17">
        <v>0.21206535419601</v>
      </c>
      <c r="Z956" s="17">
        <v>0.21030813364309101</v>
      </c>
      <c r="AA956" s="17">
        <v>0.227171232895959</v>
      </c>
      <c r="AB956" s="17"/>
      <c r="AC956" s="17">
        <v>0.211451504069466</v>
      </c>
      <c r="AD956" s="17">
        <v>0.22614683181741799</v>
      </c>
      <c r="AE956" s="17">
        <v>0.237271551482412</v>
      </c>
      <c r="AF956" s="17"/>
      <c r="AG956" s="17">
        <v>0.22648919697752301</v>
      </c>
      <c r="AH956" s="17">
        <v>0.18801108553336299</v>
      </c>
      <c r="AI956" s="17">
        <v>0.262223782936363</v>
      </c>
      <c r="AJ956" s="17">
        <v>0.185039700289583</v>
      </c>
      <c r="AK956" s="17"/>
      <c r="AL956" s="17">
        <v>0.21764186541743399</v>
      </c>
      <c r="AM956" s="17">
        <v>0.228974346962073</v>
      </c>
      <c r="AN956" s="17">
        <v>0.21992891003058401</v>
      </c>
      <c r="AO956" s="17">
        <v>0.17518500390403899</v>
      </c>
      <c r="AP956" s="17">
        <v>0.19535628156131901</v>
      </c>
      <c r="AQ956" s="17"/>
      <c r="AR956" s="17">
        <v>0.243797798128847</v>
      </c>
      <c r="AS956" s="17">
        <v>0.237099860162723</v>
      </c>
      <c r="AT956" s="17">
        <v>0.21354019589013001</v>
      </c>
      <c r="AU956" s="17">
        <v>0.20949195083889499</v>
      </c>
      <c r="AV956" s="17">
        <v>0.177670732084698</v>
      </c>
      <c r="AW956" s="17"/>
      <c r="AX956" s="17">
        <v>0.17507204461980799</v>
      </c>
      <c r="AY956" s="17">
        <v>0.23211079895935399</v>
      </c>
      <c r="AZ956" s="17">
        <v>0.23200067776311301</v>
      </c>
      <c r="BA956" s="17">
        <v>0.24104290610054799</v>
      </c>
      <c r="BB956" s="17">
        <v>0.2204165866451</v>
      </c>
      <c r="BC956" s="17">
        <v>0.21736787452353701</v>
      </c>
      <c r="BD956" s="17"/>
      <c r="BE956" s="17">
        <v>0.229887590557701</v>
      </c>
      <c r="BF956" s="17">
        <v>0.18986882515011599</v>
      </c>
      <c r="BG956" s="17">
        <v>0.22985114164079001</v>
      </c>
      <c r="BH956" s="17"/>
      <c r="BI956" s="17">
        <v>0.22193020480189801</v>
      </c>
      <c r="BJ956" s="17">
        <v>0.21753018135989499</v>
      </c>
      <c r="BK956" s="17"/>
      <c r="BL956" s="17">
        <v>0.237470297767538</v>
      </c>
      <c r="BM956" s="17">
        <v>0.22612320672567801</v>
      </c>
      <c r="BN956" s="17">
        <v>0.16960754836360301</v>
      </c>
      <c r="BO956" s="17">
        <v>0.20332896699113501</v>
      </c>
      <c r="BP956" s="17">
        <v>0.199190253903894</v>
      </c>
      <c r="BQ956" s="17"/>
      <c r="BR956" s="17">
        <v>0.22340909174037801</v>
      </c>
      <c r="BS956" s="17">
        <v>0.24043705173629401</v>
      </c>
      <c r="BT956" s="17">
        <v>0.14702473194413801</v>
      </c>
      <c r="BU956" s="17">
        <v>0.18639672685450001</v>
      </c>
      <c r="BV956" s="17"/>
      <c r="BW956" s="17">
        <v>0.214480000037237</v>
      </c>
      <c r="BX956" s="17">
        <v>0.19928039968813999</v>
      </c>
      <c r="BY956" s="17">
        <v>0.238250476731272</v>
      </c>
      <c r="BZ956" s="17">
        <v>0.23220304373506701</v>
      </c>
      <c r="CA956" s="17">
        <v>0.21302016051094499</v>
      </c>
      <c r="CB956" s="17"/>
      <c r="CC956" s="17">
        <v>0.21770662463177901</v>
      </c>
      <c r="CD956" s="17">
        <v>0.21161573927511701</v>
      </c>
      <c r="CE956" s="17">
        <v>0.248353244026457</v>
      </c>
      <c r="CF956" s="17">
        <v>0.22613995484031299</v>
      </c>
      <c r="CG956" s="17">
        <v>0.226555460269598</v>
      </c>
      <c r="CH956" s="17">
        <v>0.234764522645378</v>
      </c>
      <c r="CI956" s="17">
        <v>0.21270499187212999</v>
      </c>
      <c r="CJ956" s="17">
        <v>0.19340923401569299</v>
      </c>
      <c r="CK956" s="17">
        <v>0.211439723189846</v>
      </c>
      <c r="CL956" s="17">
        <v>0.19867402324490899</v>
      </c>
    </row>
    <row r="957" spans="2:90" x14ac:dyDescent="0.25">
      <c r="B957" t="s">
        <v>268</v>
      </c>
      <c r="C957" s="17">
        <v>0.25259830117592402</v>
      </c>
      <c r="D957" s="17">
        <v>0.23511605133258301</v>
      </c>
      <c r="E957" s="17">
        <v>0.27004915876332702</v>
      </c>
      <c r="F957" s="17"/>
      <c r="G957" s="17">
        <v>0.26956963961306701</v>
      </c>
      <c r="H957" s="17">
        <v>0.237236384472994</v>
      </c>
      <c r="I957" s="17">
        <v>0.26439781609166402</v>
      </c>
      <c r="J957" s="17">
        <v>0.22483365451885701</v>
      </c>
      <c r="K957" s="17">
        <v>0.250223465181659</v>
      </c>
      <c r="L957" s="17">
        <v>0.269385618147644</v>
      </c>
      <c r="M957" s="17"/>
      <c r="N957" s="17">
        <v>0.24024232807437701</v>
      </c>
      <c r="O957" s="17">
        <v>0.252052339504235</v>
      </c>
      <c r="P957" s="17">
        <v>0.26688825490943802</v>
      </c>
      <c r="Q957" s="17">
        <v>0.25336574060112699</v>
      </c>
      <c r="R957" s="17"/>
      <c r="S957" s="17">
        <v>0.23024251267120499</v>
      </c>
      <c r="T957" s="17">
        <v>0.24560772607259301</v>
      </c>
      <c r="U957" s="17">
        <v>0.26721989556020498</v>
      </c>
      <c r="V957" s="17">
        <v>0.24001811863403899</v>
      </c>
      <c r="W957" s="17">
        <v>0.29029304065441902</v>
      </c>
      <c r="X957" s="17">
        <v>0.27759641923444101</v>
      </c>
      <c r="Y957" s="17">
        <v>0.25334923564053902</v>
      </c>
      <c r="Z957" s="17">
        <v>0.28623411186832698</v>
      </c>
      <c r="AA957" s="17">
        <v>0.22935249728993301</v>
      </c>
      <c r="AB957" s="17"/>
      <c r="AC957" s="17">
        <v>0.27260219241262601</v>
      </c>
      <c r="AD957" s="17">
        <v>0.24092466058377701</v>
      </c>
      <c r="AE957" s="17">
        <v>0.22666112250494699</v>
      </c>
      <c r="AF957" s="17"/>
      <c r="AG957" s="17">
        <v>0.27425460156498999</v>
      </c>
      <c r="AH957" s="17">
        <v>0.217617515832119</v>
      </c>
      <c r="AI957" s="17">
        <v>0.22091821550260701</v>
      </c>
      <c r="AJ957" s="17">
        <v>0.27090934192447802</v>
      </c>
      <c r="AK957" s="17"/>
      <c r="AL957" s="17">
        <v>0.27640788167664199</v>
      </c>
      <c r="AM957" s="17">
        <v>0.264675955548342</v>
      </c>
      <c r="AN957" s="17">
        <v>0.239727347711432</v>
      </c>
      <c r="AO957" s="17">
        <v>0.24831588262111901</v>
      </c>
      <c r="AP957" s="17">
        <v>0.162135534633819</v>
      </c>
      <c r="AQ957" s="17"/>
      <c r="AR957" s="17">
        <v>0.24046265081680299</v>
      </c>
      <c r="AS957" s="17">
        <v>0.26754207218256598</v>
      </c>
      <c r="AT957" s="17">
        <v>0.27618436106940603</v>
      </c>
      <c r="AU957" s="17">
        <v>0.228865110631157</v>
      </c>
      <c r="AV957" s="17">
        <v>0.20561150825423999</v>
      </c>
      <c r="AW957" s="17"/>
      <c r="AX957" s="17">
        <v>0.24267730608617399</v>
      </c>
      <c r="AY957" s="17">
        <v>0.242231186802253</v>
      </c>
      <c r="AZ957" s="17">
        <v>0.23546410073698801</v>
      </c>
      <c r="BA957" s="17">
        <v>0.298657269621737</v>
      </c>
      <c r="BB957" s="17">
        <v>0.25937319809850901</v>
      </c>
      <c r="BC957" s="17">
        <v>0.231089962675598</v>
      </c>
      <c r="BD957" s="17"/>
      <c r="BE957" s="17">
        <v>0.26656729857351602</v>
      </c>
      <c r="BF957" s="17">
        <v>0.23363500040329699</v>
      </c>
      <c r="BG957" s="17">
        <v>0.25388112457420198</v>
      </c>
      <c r="BH957" s="17"/>
      <c r="BI957" s="17">
        <v>0.24992994338951999</v>
      </c>
      <c r="BJ957" s="17">
        <v>0.253275736636426</v>
      </c>
      <c r="BK957" s="17"/>
      <c r="BL957" s="17">
        <v>0.26918505937107601</v>
      </c>
      <c r="BM957" s="17">
        <v>0.27147912759645199</v>
      </c>
      <c r="BN957" s="17">
        <v>0.240231823124509</v>
      </c>
      <c r="BO957" s="17">
        <v>0.26370748066661298</v>
      </c>
      <c r="BP957" s="17">
        <v>0.18858660154086601</v>
      </c>
      <c r="BQ957" s="17"/>
      <c r="BR957" s="17">
        <v>0.25977578806879498</v>
      </c>
      <c r="BS957" s="17">
        <v>0.24253520660874101</v>
      </c>
      <c r="BT957" s="17">
        <v>0.191566337827734</v>
      </c>
      <c r="BU957" s="17">
        <v>0.22183610819114999</v>
      </c>
      <c r="BV957" s="17"/>
      <c r="BW957" s="17">
        <v>0.25705766427955801</v>
      </c>
      <c r="BX957" s="17">
        <v>0.28492879070074201</v>
      </c>
      <c r="BY957" s="17">
        <v>0.24254570220763</v>
      </c>
      <c r="BZ957" s="17">
        <v>0.238729810901189</v>
      </c>
      <c r="CA957" s="17">
        <v>0.240357027163805</v>
      </c>
      <c r="CB957" s="17"/>
      <c r="CC957" s="17">
        <v>0.21565275227622499</v>
      </c>
      <c r="CD957" s="17">
        <v>0.24762509722988699</v>
      </c>
      <c r="CE957" s="17">
        <v>0.20898592946036701</v>
      </c>
      <c r="CF957" s="17">
        <v>0.26281883642743797</v>
      </c>
      <c r="CG957" s="17">
        <v>0.232667836676485</v>
      </c>
      <c r="CH957" s="17">
        <v>0.235569365029177</v>
      </c>
      <c r="CI957" s="17">
        <v>0.27881598353423098</v>
      </c>
      <c r="CJ957" s="17">
        <v>0.31028531170806301</v>
      </c>
      <c r="CK957" s="17">
        <v>0.233498313611399</v>
      </c>
      <c r="CL957" s="17">
        <v>0.31173114301177901</v>
      </c>
    </row>
    <row r="958" spans="2:90" x14ac:dyDescent="0.25">
      <c r="B958" t="s">
        <v>269</v>
      </c>
      <c r="C958" s="17">
        <v>0.17710345918804199</v>
      </c>
      <c r="D958" s="17">
        <v>0.15988350286823499</v>
      </c>
      <c r="E958" s="17">
        <v>0.193401276442838</v>
      </c>
      <c r="F958" s="17"/>
      <c r="G958" s="17">
        <v>9.8154402441454305E-2</v>
      </c>
      <c r="H958" s="17">
        <v>8.3713019706807307E-2</v>
      </c>
      <c r="I958" s="17">
        <v>0.143036582035834</v>
      </c>
      <c r="J958" s="17">
        <v>0.19437071948227699</v>
      </c>
      <c r="K958" s="17">
        <v>0.240676368862836</v>
      </c>
      <c r="L958" s="17">
        <v>0.24863685415848299</v>
      </c>
      <c r="M958" s="17"/>
      <c r="N958" s="17">
        <v>0.180372596245716</v>
      </c>
      <c r="O958" s="17">
        <v>0.149968403700456</v>
      </c>
      <c r="P958" s="17">
        <v>0.2139771311043</v>
      </c>
      <c r="Q958" s="17">
        <v>0.17004171997977499</v>
      </c>
      <c r="R958" s="17"/>
      <c r="S958" s="17">
        <v>0.128521777572842</v>
      </c>
      <c r="T958" s="17">
        <v>0.22572816581747801</v>
      </c>
      <c r="U958" s="17">
        <v>0.14315270904091801</v>
      </c>
      <c r="V958" s="17">
        <v>0.23665286664159299</v>
      </c>
      <c r="W958" s="17">
        <v>0.187892072015582</v>
      </c>
      <c r="X958" s="17">
        <v>0.17255696088730799</v>
      </c>
      <c r="Y958" s="17">
        <v>0.19366939544123499</v>
      </c>
      <c r="Z958" s="17">
        <v>0.105513182240684</v>
      </c>
      <c r="AA958" s="17">
        <v>0.16129143923887901</v>
      </c>
      <c r="AB958" s="17"/>
      <c r="AC958" s="17">
        <v>0.244797951121031</v>
      </c>
      <c r="AD958" s="17">
        <v>0.13842631817173001</v>
      </c>
      <c r="AE958" s="17">
        <v>0.137344546395088</v>
      </c>
      <c r="AF958" s="17"/>
      <c r="AG958" s="17">
        <v>0.22040507404624499</v>
      </c>
      <c r="AH958" s="17">
        <v>8.9273779369787407E-2</v>
      </c>
      <c r="AI958" s="17">
        <v>0.17189506634085799</v>
      </c>
      <c r="AJ958" s="17">
        <v>0.25075498085423797</v>
      </c>
      <c r="AK958" s="17"/>
      <c r="AL958" s="17">
        <v>0.19576494977270001</v>
      </c>
      <c r="AM958" s="17">
        <v>0.18255824027971301</v>
      </c>
      <c r="AN958" s="17">
        <v>0.15711407431994001</v>
      </c>
      <c r="AO958" s="17">
        <v>0.11662285254564</v>
      </c>
      <c r="AP958" s="17">
        <v>0.12927661211490701</v>
      </c>
      <c r="AQ958" s="17"/>
      <c r="AR958" s="17">
        <v>0.16598020618119599</v>
      </c>
      <c r="AS958" s="17">
        <v>0.18050833316991099</v>
      </c>
      <c r="AT958" s="17">
        <v>0.16152304752080099</v>
      </c>
      <c r="AU958" s="17">
        <v>0.16930249626868701</v>
      </c>
      <c r="AV958" s="17">
        <v>0.17716165578486001</v>
      </c>
      <c r="AW958" s="17"/>
      <c r="AX958" s="17">
        <v>9.2031061702482E-2</v>
      </c>
      <c r="AY958" s="17">
        <v>0.17947909682655799</v>
      </c>
      <c r="AZ958" s="17">
        <v>0.18237870791738001</v>
      </c>
      <c r="BA958" s="17">
        <v>0.17383610248772199</v>
      </c>
      <c r="BB958" s="17">
        <v>0.30099413451005402</v>
      </c>
      <c r="BC958" s="17">
        <v>0.268116854815039</v>
      </c>
      <c r="BD958" s="17"/>
      <c r="BE958" s="17">
        <v>0.16653714835525801</v>
      </c>
      <c r="BF958" s="17">
        <v>0.122259418869752</v>
      </c>
      <c r="BG958" s="17">
        <v>0.24272453936381899</v>
      </c>
      <c r="BH958" s="17"/>
      <c r="BI958" s="17">
        <v>0.18250329549493999</v>
      </c>
      <c r="BJ958" s="17">
        <v>0.17573256334572299</v>
      </c>
      <c r="BK958" s="17"/>
      <c r="BL958" s="17">
        <v>0.223318178379037</v>
      </c>
      <c r="BM958" s="17">
        <v>0.17636094460519</v>
      </c>
      <c r="BN958" s="17">
        <v>0.15190615125790799</v>
      </c>
      <c r="BO958" s="17">
        <v>0.14048707231263</v>
      </c>
      <c r="BP958" s="17">
        <v>0.10511195265418</v>
      </c>
      <c r="BQ958" s="17"/>
      <c r="BR958" s="17">
        <v>0.19368749011282901</v>
      </c>
      <c r="BS958" s="17">
        <v>0.105080843606023</v>
      </c>
      <c r="BT958" s="17">
        <v>7.2537959216696396E-2</v>
      </c>
      <c r="BU958" s="17">
        <v>9.6725211329014599E-2</v>
      </c>
      <c r="BV958" s="17"/>
      <c r="BW958" s="17">
        <v>0.19224148877212399</v>
      </c>
      <c r="BX958" s="17">
        <v>0.21802970398142099</v>
      </c>
      <c r="BY958" s="17">
        <v>0.18549005112497799</v>
      </c>
      <c r="BZ958" s="17">
        <v>0.15605362678840101</v>
      </c>
      <c r="CA958" s="17">
        <v>0.13917740937057799</v>
      </c>
      <c r="CB958" s="17"/>
      <c r="CC958" s="17">
        <v>0.136021534608192</v>
      </c>
      <c r="CD958" s="17">
        <v>0.113174463734144</v>
      </c>
      <c r="CE958" s="17">
        <v>0.11868000529414401</v>
      </c>
      <c r="CF958" s="17">
        <v>0.14855616804226199</v>
      </c>
      <c r="CG958" s="17">
        <v>0.19332767583166699</v>
      </c>
      <c r="CH958" s="17">
        <v>0.17996256839543501</v>
      </c>
      <c r="CI958" s="17">
        <v>0.21766094213390599</v>
      </c>
      <c r="CJ958" s="17">
        <v>0.20013393625200701</v>
      </c>
      <c r="CK958" s="17">
        <v>0.270272925128134</v>
      </c>
      <c r="CL958" s="17">
        <v>0.239630899555308</v>
      </c>
    </row>
    <row r="959" spans="2:90" x14ac:dyDescent="0.25"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</row>
    <row r="960" spans="2:90" x14ac:dyDescent="0.25">
      <c r="B960" s="6" t="s">
        <v>481</v>
      </c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</row>
    <row r="961" spans="2:90" x14ac:dyDescent="0.25">
      <c r="B961" s="24" t="s">
        <v>113</v>
      </c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</row>
    <row r="962" spans="2:90" x14ac:dyDescent="0.25">
      <c r="B962" t="s">
        <v>474</v>
      </c>
      <c r="C962" s="17">
        <v>0.17128340020073601</v>
      </c>
      <c r="D962" s="17">
        <v>0.17912588284595299</v>
      </c>
      <c r="E962" s="17">
        <v>0.162824121974109</v>
      </c>
      <c r="F962" s="17"/>
      <c r="G962" s="17">
        <v>0.201570444828857</v>
      </c>
      <c r="H962" s="17">
        <v>0.21251710385570999</v>
      </c>
      <c r="I962" s="17">
        <v>0.16381405312451999</v>
      </c>
      <c r="J962" s="17">
        <v>0.15520280920537</v>
      </c>
      <c r="K962" s="17">
        <v>0.16975620746269601</v>
      </c>
      <c r="L962" s="17">
        <v>0.14545602555199999</v>
      </c>
      <c r="M962" s="17"/>
      <c r="N962" s="17">
        <v>0.179163252310577</v>
      </c>
      <c r="O962" s="17">
        <v>0.17817848710311501</v>
      </c>
      <c r="P962" s="17">
        <v>0.15853657647340599</v>
      </c>
      <c r="Q962" s="17">
        <v>0.166133901505579</v>
      </c>
      <c r="R962" s="17"/>
      <c r="S962" s="17">
        <v>0.18951817344392</v>
      </c>
      <c r="T962" s="17">
        <v>0.17165211051110499</v>
      </c>
      <c r="U962" s="17">
        <v>0.167780718263737</v>
      </c>
      <c r="V962" s="17">
        <v>0.172291682660943</v>
      </c>
      <c r="W962" s="17">
        <v>0.171434890693175</v>
      </c>
      <c r="X962" s="17">
        <v>0.173661991435719</v>
      </c>
      <c r="Y962" s="17">
        <v>0.127275451706128</v>
      </c>
      <c r="Z962" s="17">
        <v>0.18330600508825801</v>
      </c>
      <c r="AA962" s="17">
        <v>0.177413144231375</v>
      </c>
      <c r="AB962" s="17"/>
      <c r="AC962" s="17">
        <v>0.155301858885599</v>
      </c>
      <c r="AD962" s="17">
        <v>0.17883241110534101</v>
      </c>
      <c r="AE962" s="17">
        <v>0.170366260877547</v>
      </c>
      <c r="AF962" s="17"/>
      <c r="AG962" s="17">
        <v>0.14893554495507599</v>
      </c>
      <c r="AH962" s="17">
        <v>0.19285901324225599</v>
      </c>
      <c r="AI962" s="17">
        <v>0.18241361730175301</v>
      </c>
      <c r="AJ962" s="17">
        <v>0.17436156151531099</v>
      </c>
      <c r="AK962" s="17"/>
      <c r="AL962" s="17">
        <v>0.15843758897462901</v>
      </c>
      <c r="AM962" s="17">
        <v>0.16302534642793601</v>
      </c>
      <c r="AN962" s="17">
        <v>0.18091647331788099</v>
      </c>
      <c r="AO962" s="17">
        <v>0.19399862178306401</v>
      </c>
      <c r="AP962" s="17">
        <v>0.22064705859495401</v>
      </c>
      <c r="AQ962" s="17"/>
      <c r="AR962" s="17">
        <v>0.177355328359946</v>
      </c>
      <c r="AS962" s="17">
        <v>0.152545246617596</v>
      </c>
      <c r="AT962" s="17">
        <v>0.15994856322657</v>
      </c>
      <c r="AU962" s="17">
        <v>0.19113447208440201</v>
      </c>
      <c r="AV962" s="17">
        <v>0.22863841779171501</v>
      </c>
      <c r="AW962" s="17"/>
      <c r="AX962" s="17">
        <v>0.205280577795494</v>
      </c>
      <c r="AY962" s="17">
        <v>0.169762646901087</v>
      </c>
      <c r="AZ962" s="17">
        <v>0.143678388589668</v>
      </c>
      <c r="BA962" s="17">
        <v>0.16096964504672301</v>
      </c>
      <c r="BB962" s="17">
        <v>0.153031328878933</v>
      </c>
      <c r="BC962" s="17">
        <v>0.170108663093123</v>
      </c>
      <c r="BD962" s="17"/>
      <c r="BE962" s="17">
        <v>0.167754657901899</v>
      </c>
      <c r="BF962" s="17">
        <v>0.19162601166842699</v>
      </c>
      <c r="BG962" s="17">
        <v>0.15663935209418201</v>
      </c>
      <c r="BH962" s="17"/>
      <c r="BI962" s="17">
        <v>0.17808320671598701</v>
      </c>
      <c r="BJ962" s="17">
        <v>0.16955708370695199</v>
      </c>
      <c r="BK962" s="17"/>
      <c r="BL962" s="17">
        <v>0.160732233592421</v>
      </c>
      <c r="BM962" s="17">
        <v>0.158629593335334</v>
      </c>
      <c r="BN962" s="17">
        <v>0.18267993816134301</v>
      </c>
      <c r="BO962" s="17">
        <v>0.17618183057209999</v>
      </c>
      <c r="BP962" s="17">
        <v>0.19890206544511199</v>
      </c>
      <c r="BQ962" s="17"/>
      <c r="BR962" s="17">
        <v>0.166515820550868</v>
      </c>
      <c r="BS962" s="17">
        <v>0.114058794460614</v>
      </c>
      <c r="BT962" s="17">
        <v>0.29985238138980502</v>
      </c>
      <c r="BU962" s="17">
        <v>0.17390221481526699</v>
      </c>
      <c r="BV962" s="17"/>
      <c r="BW962" s="17">
        <v>0.146631402595743</v>
      </c>
      <c r="BX962" s="17">
        <v>0.17374661475834599</v>
      </c>
      <c r="BY962" s="17">
        <v>0.16902666333102501</v>
      </c>
      <c r="BZ962" s="17">
        <v>0.18559135089711101</v>
      </c>
      <c r="CA962" s="17">
        <v>0.18555256921251101</v>
      </c>
      <c r="CB962" s="17"/>
      <c r="CC962" s="17">
        <v>0.16561245420606299</v>
      </c>
      <c r="CD962" s="17">
        <v>0.19737155067701201</v>
      </c>
      <c r="CE962" s="17">
        <v>0.215061812013735</v>
      </c>
      <c r="CF962" s="17">
        <v>0.17038671522649401</v>
      </c>
      <c r="CG962" s="17">
        <v>0.174983065079206</v>
      </c>
      <c r="CH962" s="17">
        <v>0.177915296902592</v>
      </c>
      <c r="CI962" s="17">
        <v>0.14576441750540201</v>
      </c>
      <c r="CJ962" s="17">
        <v>0.142888996143585</v>
      </c>
      <c r="CK962" s="17">
        <v>0.191092617086799</v>
      </c>
      <c r="CL962" s="17">
        <v>0.125911231216843</v>
      </c>
    </row>
    <row r="963" spans="2:90" x14ac:dyDescent="0.25">
      <c r="B963" t="s">
        <v>475</v>
      </c>
      <c r="C963" s="17">
        <v>0.38530205628132502</v>
      </c>
      <c r="D963" s="17">
        <v>0.39357450973876901</v>
      </c>
      <c r="E963" s="17">
        <v>0.37880066543313801</v>
      </c>
      <c r="F963" s="17"/>
      <c r="G963" s="17">
        <v>0.38264757803699301</v>
      </c>
      <c r="H963" s="17">
        <v>0.38119112402688998</v>
      </c>
      <c r="I963" s="17">
        <v>0.42660752457934198</v>
      </c>
      <c r="J963" s="17">
        <v>0.39389955049375602</v>
      </c>
      <c r="K963" s="17">
        <v>0.38379392114212602</v>
      </c>
      <c r="L963" s="17">
        <v>0.35556458407424901</v>
      </c>
      <c r="M963" s="17"/>
      <c r="N963" s="17">
        <v>0.39522111506501401</v>
      </c>
      <c r="O963" s="17">
        <v>0.410925463344264</v>
      </c>
      <c r="P963" s="17">
        <v>0.39676345667676599</v>
      </c>
      <c r="Q963" s="17">
        <v>0.33802820517851101</v>
      </c>
      <c r="R963" s="17"/>
      <c r="S963" s="17">
        <v>0.37519122419699102</v>
      </c>
      <c r="T963" s="17">
        <v>0.36075577446155099</v>
      </c>
      <c r="U963" s="17">
        <v>0.39916940546065599</v>
      </c>
      <c r="V963" s="17">
        <v>0.38892512925269301</v>
      </c>
      <c r="W963" s="17">
        <v>0.38195715442459299</v>
      </c>
      <c r="X963" s="17">
        <v>0.372733137596997</v>
      </c>
      <c r="Y963" s="17">
        <v>0.42831482381275798</v>
      </c>
      <c r="Z963" s="17">
        <v>0.33529394835090098</v>
      </c>
      <c r="AA963" s="17">
        <v>0.41273795762638099</v>
      </c>
      <c r="AB963" s="17"/>
      <c r="AC963" s="17">
        <v>0.37911710328680898</v>
      </c>
      <c r="AD963" s="17">
        <v>0.40389055240340899</v>
      </c>
      <c r="AE963" s="17">
        <v>0.35507137285572599</v>
      </c>
      <c r="AF963" s="17"/>
      <c r="AG963" s="17">
        <v>0.39391967127568001</v>
      </c>
      <c r="AH963" s="17">
        <v>0.39535662166929297</v>
      </c>
      <c r="AI963" s="17">
        <v>0.38638773749717997</v>
      </c>
      <c r="AJ963" s="17">
        <v>0.396393215957624</v>
      </c>
      <c r="AK963" s="17"/>
      <c r="AL963" s="17">
        <v>0.37068429010949</v>
      </c>
      <c r="AM963" s="17">
        <v>0.38344166633110699</v>
      </c>
      <c r="AN963" s="17">
        <v>0.39666045560714702</v>
      </c>
      <c r="AO963" s="17">
        <v>0.418520455991021</v>
      </c>
      <c r="AP963" s="17">
        <v>0.36977458116064799</v>
      </c>
      <c r="AQ963" s="17"/>
      <c r="AR963" s="17">
        <v>0.29400887484487698</v>
      </c>
      <c r="AS963" s="17">
        <v>0.37097951616846903</v>
      </c>
      <c r="AT963" s="17">
        <v>0.40330071868446299</v>
      </c>
      <c r="AU963" s="17">
        <v>0.442935793260823</v>
      </c>
      <c r="AV963" s="17">
        <v>0.40943589015208698</v>
      </c>
      <c r="AW963" s="17"/>
      <c r="AX963" s="17">
        <v>0.39378365314510699</v>
      </c>
      <c r="AY963" s="17">
        <v>0.379035424031333</v>
      </c>
      <c r="AZ963" s="17">
        <v>0.38048468847244099</v>
      </c>
      <c r="BA963" s="17">
        <v>0.376142917048638</v>
      </c>
      <c r="BB963" s="17">
        <v>0.41683128790569002</v>
      </c>
      <c r="BC963" s="17">
        <v>0.360493274262908</v>
      </c>
      <c r="BD963" s="17"/>
      <c r="BE963" s="17">
        <v>0.389996313959867</v>
      </c>
      <c r="BF963" s="17">
        <v>0.405334023094434</v>
      </c>
      <c r="BG963" s="17">
        <v>0.36341633897383901</v>
      </c>
      <c r="BH963" s="17"/>
      <c r="BI963" s="17">
        <v>0.37602682701020701</v>
      </c>
      <c r="BJ963" s="17">
        <v>0.38765682641168803</v>
      </c>
      <c r="BK963" s="17"/>
      <c r="BL963" s="17">
        <v>0.36858295824166498</v>
      </c>
      <c r="BM963" s="17">
        <v>0.43023561411192401</v>
      </c>
      <c r="BN963" s="17">
        <v>0.35629208860429101</v>
      </c>
      <c r="BO963" s="17">
        <v>0.379661512321394</v>
      </c>
      <c r="BP963" s="17">
        <v>0.39681940649884101</v>
      </c>
      <c r="BQ963" s="17"/>
      <c r="BR963" s="17">
        <v>0.38872971874633</v>
      </c>
      <c r="BS963" s="17">
        <v>0.38507147914583401</v>
      </c>
      <c r="BT963" s="17">
        <v>0.34606299011304897</v>
      </c>
      <c r="BU963" s="17">
        <v>0.40127974893601398</v>
      </c>
      <c r="BV963" s="17"/>
      <c r="BW963" s="17">
        <v>0.37343011849505903</v>
      </c>
      <c r="BX963" s="17">
        <v>0.40809399976922001</v>
      </c>
      <c r="BY963" s="17">
        <v>0.38961791594799799</v>
      </c>
      <c r="BZ963" s="17">
        <v>0.384023477177658</v>
      </c>
      <c r="CA963" s="17">
        <v>0.37275442647060197</v>
      </c>
      <c r="CB963" s="17"/>
      <c r="CC963" s="17">
        <v>0.36697983368874898</v>
      </c>
      <c r="CD963" s="17">
        <v>0.37158441470457299</v>
      </c>
      <c r="CE963" s="17">
        <v>0.347647517491185</v>
      </c>
      <c r="CF963" s="17">
        <v>0.42579611845997301</v>
      </c>
      <c r="CG963" s="17">
        <v>0.36497506203326502</v>
      </c>
      <c r="CH963" s="17">
        <v>0.41803224357207902</v>
      </c>
      <c r="CI963" s="17">
        <v>0.393439089759684</v>
      </c>
      <c r="CJ963" s="17">
        <v>0.430765147482983</v>
      </c>
      <c r="CK963" s="17">
        <v>0.33835243487133598</v>
      </c>
      <c r="CL963" s="17">
        <v>0.39575340043018897</v>
      </c>
    </row>
    <row r="964" spans="2:90" x14ac:dyDescent="0.25">
      <c r="B964" t="s">
        <v>170</v>
      </c>
      <c r="C964" s="17">
        <v>0.29612743481930098</v>
      </c>
      <c r="D964" s="17">
        <v>0.27893346097494698</v>
      </c>
      <c r="E964" s="17">
        <v>0.31204501425541198</v>
      </c>
      <c r="F964" s="17"/>
      <c r="G964" s="17">
        <v>0.16155260809408201</v>
      </c>
      <c r="H964" s="17">
        <v>0.19980197678036801</v>
      </c>
      <c r="I964" s="17">
        <v>0.25095870982669599</v>
      </c>
      <c r="J964" s="17">
        <v>0.31717857355559598</v>
      </c>
      <c r="K964" s="17">
        <v>0.34048185374017897</v>
      </c>
      <c r="L964" s="17">
        <v>0.41279164022682902</v>
      </c>
      <c r="M964" s="17"/>
      <c r="N964" s="17">
        <v>0.31024241112432399</v>
      </c>
      <c r="O964" s="17">
        <v>0.28868087771130102</v>
      </c>
      <c r="P964" s="17">
        <v>0.282132094865433</v>
      </c>
      <c r="Q964" s="17">
        <v>0.30231621761595001</v>
      </c>
      <c r="R964" s="17"/>
      <c r="S964" s="17">
        <v>0.276168124019116</v>
      </c>
      <c r="T964" s="17">
        <v>0.347142084125938</v>
      </c>
      <c r="U964" s="17">
        <v>0.35195248076324498</v>
      </c>
      <c r="V964" s="17">
        <v>0.283572520451153</v>
      </c>
      <c r="W964" s="17">
        <v>0.30130926413982501</v>
      </c>
      <c r="X964" s="17">
        <v>0.26382945564455601</v>
      </c>
      <c r="Y964" s="17">
        <v>0.28955612544536802</v>
      </c>
      <c r="Z964" s="17">
        <v>0.27034260371864999</v>
      </c>
      <c r="AA964" s="17">
        <v>0.26025555615575602</v>
      </c>
      <c r="AB964" s="17"/>
      <c r="AC964" s="17">
        <v>0.33632246500208202</v>
      </c>
      <c r="AD964" s="17">
        <v>0.28244728707538602</v>
      </c>
      <c r="AE964" s="17">
        <v>0.27664149861378301</v>
      </c>
      <c r="AF964" s="17"/>
      <c r="AG964" s="17">
        <v>0.32071040347989199</v>
      </c>
      <c r="AH964" s="17">
        <v>0.22845744610302501</v>
      </c>
      <c r="AI964" s="17">
        <v>0.33658914878163398</v>
      </c>
      <c r="AJ964" s="17">
        <v>0.28637060216488802</v>
      </c>
      <c r="AK964" s="17"/>
      <c r="AL964" s="17">
        <v>0.323998267671815</v>
      </c>
      <c r="AM964" s="17">
        <v>0.3019708133399</v>
      </c>
      <c r="AN964" s="17">
        <v>0.27761828277283002</v>
      </c>
      <c r="AO964" s="17">
        <v>0.22527275719350701</v>
      </c>
      <c r="AP964" s="17">
        <v>0.25959572454861202</v>
      </c>
      <c r="AQ964" s="17"/>
      <c r="AR964" s="17">
        <v>0.33111370715101801</v>
      </c>
      <c r="AS964" s="17">
        <v>0.308687867958097</v>
      </c>
      <c r="AT964" s="17">
        <v>0.29259675666730101</v>
      </c>
      <c r="AU964" s="17">
        <v>0.25793802566685903</v>
      </c>
      <c r="AV964" s="17">
        <v>0.25165088084556902</v>
      </c>
      <c r="AW964" s="17"/>
      <c r="AX964" s="17">
        <v>0.22814329037050701</v>
      </c>
      <c r="AY964" s="17">
        <v>0.30797672215890498</v>
      </c>
      <c r="AZ964" s="17">
        <v>0.31320496433919298</v>
      </c>
      <c r="BA964" s="17">
        <v>0.31711631944656798</v>
      </c>
      <c r="BB964" s="17">
        <v>0.34593034369479198</v>
      </c>
      <c r="BC964" s="17">
        <v>0.30619862623210498</v>
      </c>
      <c r="BD964" s="17"/>
      <c r="BE964" s="17">
        <v>0.28518628531536899</v>
      </c>
      <c r="BF964" s="17">
        <v>0.21042623265021301</v>
      </c>
      <c r="BG964" s="17">
        <v>0.38899741837584101</v>
      </c>
      <c r="BH964" s="17"/>
      <c r="BI964" s="17">
        <v>0.28390355620178898</v>
      </c>
      <c r="BJ964" s="17">
        <v>0.29923080007360497</v>
      </c>
      <c r="BK964" s="17"/>
      <c r="BL964" s="17">
        <v>0.35628041658863002</v>
      </c>
      <c r="BM964" s="17">
        <v>0.25566069673374497</v>
      </c>
      <c r="BN964" s="17">
        <v>0.25928333454647501</v>
      </c>
      <c r="BO964" s="17">
        <v>0.233621123072594</v>
      </c>
      <c r="BP964" s="17">
        <v>0.25687541998465102</v>
      </c>
      <c r="BQ964" s="17"/>
      <c r="BR964" s="17">
        <v>0.30840331941511201</v>
      </c>
      <c r="BS964" s="17">
        <v>0.25566034107566599</v>
      </c>
      <c r="BT964" s="17">
        <v>0.19445452399905899</v>
      </c>
      <c r="BU964" s="17">
        <v>0.24036809747287</v>
      </c>
      <c r="BV964" s="17"/>
      <c r="BW964" s="17">
        <v>0.35559240847902701</v>
      </c>
      <c r="BX964" s="17">
        <v>0.30335198989961498</v>
      </c>
      <c r="BY964" s="17">
        <v>0.30020048546814199</v>
      </c>
      <c r="BZ964" s="17">
        <v>0.28652785365431199</v>
      </c>
      <c r="CA964" s="17">
        <v>0.254794458494145</v>
      </c>
      <c r="CB964" s="17"/>
      <c r="CC964" s="17">
        <v>0.274699720039007</v>
      </c>
      <c r="CD964" s="17">
        <v>0.23337706250402501</v>
      </c>
      <c r="CE964" s="17">
        <v>0.31615188455693299</v>
      </c>
      <c r="CF964" s="17">
        <v>0.250594642214852</v>
      </c>
      <c r="CG964" s="17">
        <v>0.29154519019970299</v>
      </c>
      <c r="CH964" s="17">
        <v>0.283300734030343</v>
      </c>
      <c r="CI964" s="17">
        <v>0.33415036181263302</v>
      </c>
      <c r="CJ964" s="17">
        <v>0.33921997599353598</v>
      </c>
      <c r="CK964" s="17">
        <v>0.34213705611252399</v>
      </c>
      <c r="CL964" s="17">
        <v>0.35875308749398599</v>
      </c>
    </row>
    <row r="965" spans="2:90" x14ac:dyDescent="0.25">
      <c r="B965" t="s">
        <v>268</v>
      </c>
      <c r="C965" s="17">
        <v>0.116058987136723</v>
      </c>
      <c r="D965" s="17">
        <v>0.12272030986313701</v>
      </c>
      <c r="E965" s="17">
        <v>0.110324992124125</v>
      </c>
      <c r="F965" s="17"/>
      <c r="G965" s="17">
        <v>0.204880955580797</v>
      </c>
      <c r="H965" s="17">
        <v>0.175533961288592</v>
      </c>
      <c r="I965" s="17">
        <v>0.13323456620851101</v>
      </c>
      <c r="J965" s="17">
        <v>9.8000315917144198E-2</v>
      </c>
      <c r="K965" s="17">
        <v>7.5917296893925498E-2</v>
      </c>
      <c r="L965" s="17">
        <v>6.1207132567108698E-2</v>
      </c>
      <c r="M965" s="17"/>
      <c r="N965" s="17">
        <v>9.4716200240426596E-2</v>
      </c>
      <c r="O965" s="17">
        <v>0.103808613042954</v>
      </c>
      <c r="P965" s="17">
        <v>0.12746607046207201</v>
      </c>
      <c r="Q965" s="17">
        <v>0.140488883486899</v>
      </c>
      <c r="R965" s="17"/>
      <c r="S965" s="17">
        <v>0.125149125179291</v>
      </c>
      <c r="T965" s="17">
        <v>9.6808577917131405E-2</v>
      </c>
      <c r="U965" s="17">
        <v>7.0877532180747396E-2</v>
      </c>
      <c r="V965" s="17">
        <v>0.13174107210050101</v>
      </c>
      <c r="W965" s="17">
        <v>0.110527091358508</v>
      </c>
      <c r="X965" s="17">
        <v>0.16286090869365799</v>
      </c>
      <c r="Y965" s="17">
        <v>0.121670931925836</v>
      </c>
      <c r="Z965" s="17">
        <v>0.15657102307854001</v>
      </c>
      <c r="AA965" s="17">
        <v>9.8104771322842302E-2</v>
      </c>
      <c r="AB965" s="17"/>
      <c r="AC965" s="17">
        <v>0.10096498937249999</v>
      </c>
      <c r="AD965" s="17">
        <v>0.10979757640113499</v>
      </c>
      <c r="AE965" s="17">
        <v>0.14885176538026901</v>
      </c>
      <c r="AF965" s="17"/>
      <c r="AG965" s="17">
        <v>0.111754295750032</v>
      </c>
      <c r="AH965" s="17">
        <v>0.15040411236142301</v>
      </c>
      <c r="AI965" s="17">
        <v>6.8050224354215705E-2</v>
      </c>
      <c r="AJ965" s="17">
        <v>0.110492242561297</v>
      </c>
      <c r="AK965" s="17"/>
      <c r="AL965" s="17">
        <v>0.108152758776387</v>
      </c>
      <c r="AM965" s="17">
        <v>0.11691784461601699</v>
      </c>
      <c r="AN965" s="17">
        <v>0.11961859111169799</v>
      </c>
      <c r="AO965" s="17">
        <v>0.13682895495349401</v>
      </c>
      <c r="AP965" s="17">
        <v>0.14998263569578499</v>
      </c>
      <c r="AQ965" s="17"/>
      <c r="AR965" s="17">
        <v>0.151409908439126</v>
      </c>
      <c r="AS965" s="17">
        <v>0.13248220684308701</v>
      </c>
      <c r="AT965" s="17">
        <v>0.11761126016882401</v>
      </c>
      <c r="AU965" s="17">
        <v>8.6741479282461204E-2</v>
      </c>
      <c r="AV965" s="17">
        <v>8.1141997544035602E-2</v>
      </c>
      <c r="AW965" s="17"/>
      <c r="AX965" s="17">
        <v>0.13813774787873601</v>
      </c>
      <c r="AY965" s="17">
        <v>0.112049409124812</v>
      </c>
      <c r="AZ965" s="17">
        <v>0.13668519991188999</v>
      </c>
      <c r="BA965" s="17">
        <v>0.114911873979855</v>
      </c>
      <c r="BB965" s="17">
        <v>6.1593781452035701E-2</v>
      </c>
      <c r="BC965" s="17">
        <v>0.115133809478312</v>
      </c>
      <c r="BD965" s="17"/>
      <c r="BE965" s="17">
        <v>0.12584594253968501</v>
      </c>
      <c r="BF965" s="17">
        <v>0.15428193653310401</v>
      </c>
      <c r="BG965" s="17">
        <v>6.6717920211406698E-2</v>
      </c>
      <c r="BH965" s="17"/>
      <c r="BI965" s="17">
        <v>0.120313793624062</v>
      </c>
      <c r="BJ965" s="17">
        <v>0.114978788369233</v>
      </c>
      <c r="BK965" s="17"/>
      <c r="BL965" s="17">
        <v>8.6290682843432401E-2</v>
      </c>
      <c r="BM965" s="17">
        <v>0.12725816725585601</v>
      </c>
      <c r="BN965" s="17">
        <v>0.153134125719988</v>
      </c>
      <c r="BO965" s="17">
        <v>0.17594044357941799</v>
      </c>
      <c r="BP965" s="17">
        <v>0.118716972476549</v>
      </c>
      <c r="BQ965" s="17"/>
      <c r="BR965" s="17">
        <v>0.10729165795782</v>
      </c>
      <c r="BS965" s="17">
        <v>0.19988262701058401</v>
      </c>
      <c r="BT965" s="17">
        <v>0.11671063727846299</v>
      </c>
      <c r="BU965" s="17">
        <v>0.14851385316684501</v>
      </c>
      <c r="BV965" s="17"/>
      <c r="BW965" s="17">
        <v>0.102662288952191</v>
      </c>
      <c r="BX965" s="17">
        <v>8.8183611879501897E-2</v>
      </c>
      <c r="BY965" s="17">
        <v>0.117952576497104</v>
      </c>
      <c r="BZ965" s="17">
        <v>0.11745463670331199</v>
      </c>
      <c r="CA965" s="17">
        <v>0.13248807337103599</v>
      </c>
      <c r="CB965" s="17"/>
      <c r="CC965" s="17">
        <v>0.13337882135816001</v>
      </c>
      <c r="CD965" s="17">
        <v>0.166043462763313</v>
      </c>
      <c r="CE965" s="17">
        <v>9.5280793413274806E-2</v>
      </c>
      <c r="CF965" s="17">
        <v>0.104472275607395</v>
      </c>
      <c r="CG965" s="17">
        <v>0.13558239579293099</v>
      </c>
      <c r="CH965" s="17">
        <v>0.108156876850069</v>
      </c>
      <c r="CI965" s="17">
        <v>9.7655058727663197E-2</v>
      </c>
      <c r="CJ965" s="17">
        <v>7.2388398668750603E-2</v>
      </c>
      <c r="CK965" s="17">
        <v>0.101418891908029</v>
      </c>
      <c r="CL965" s="17">
        <v>0.10007159796472299</v>
      </c>
    </row>
    <row r="966" spans="2:90" x14ac:dyDescent="0.25">
      <c r="B966" t="s">
        <v>269</v>
      </c>
      <c r="C966" s="17">
        <v>3.1228121561914301E-2</v>
      </c>
      <c r="D966" s="17">
        <v>2.5645836577194801E-2</v>
      </c>
      <c r="E966" s="17">
        <v>3.6005206213215901E-2</v>
      </c>
      <c r="F966" s="17"/>
      <c r="G966" s="17">
        <v>4.9348413459271302E-2</v>
      </c>
      <c r="H966" s="17">
        <v>3.0955834048440298E-2</v>
      </c>
      <c r="I966" s="17">
        <v>2.5385146260931801E-2</v>
      </c>
      <c r="J966" s="17">
        <v>3.57187508281335E-2</v>
      </c>
      <c r="K966" s="17">
        <v>3.0050720761072899E-2</v>
      </c>
      <c r="L966" s="17">
        <v>2.4980617579813201E-2</v>
      </c>
      <c r="M966" s="17"/>
      <c r="N966" s="17">
        <v>2.0657021259658199E-2</v>
      </c>
      <c r="O966" s="17">
        <v>1.8406558798366199E-2</v>
      </c>
      <c r="P966" s="17">
        <v>3.5101801522322999E-2</v>
      </c>
      <c r="Q966" s="17">
        <v>5.3032792213060898E-2</v>
      </c>
      <c r="R966" s="17"/>
      <c r="S966" s="17">
        <v>3.3973353160681202E-2</v>
      </c>
      <c r="T966" s="17">
        <v>2.3641452984274201E-2</v>
      </c>
      <c r="U966" s="17">
        <v>1.0219863331615099E-2</v>
      </c>
      <c r="V966" s="17">
        <v>2.3469595534709901E-2</v>
      </c>
      <c r="W966" s="17">
        <v>3.4771599383899399E-2</v>
      </c>
      <c r="X966" s="17">
        <v>2.69145066290696E-2</v>
      </c>
      <c r="Y966" s="17">
        <v>3.3182667109910399E-2</v>
      </c>
      <c r="Z966" s="17">
        <v>5.4486419763651303E-2</v>
      </c>
      <c r="AA966" s="17">
        <v>5.1488570663645802E-2</v>
      </c>
      <c r="AB966" s="17"/>
      <c r="AC966" s="17">
        <v>2.8293583453010199E-2</v>
      </c>
      <c r="AD966" s="17">
        <v>2.5032173014729601E-2</v>
      </c>
      <c r="AE966" s="17">
        <v>4.9069102272675399E-2</v>
      </c>
      <c r="AF966" s="17"/>
      <c r="AG966" s="17">
        <v>2.4680084539320201E-2</v>
      </c>
      <c r="AH966" s="17">
        <v>3.2922806624003702E-2</v>
      </c>
      <c r="AI966" s="17">
        <v>2.6559272065217202E-2</v>
      </c>
      <c r="AJ966" s="17">
        <v>3.23823778008792E-2</v>
      </c>
      <c r="AK966" s="17"/>
      <c r="AL966" s="17">
        <v>3.8727094467679198E-2</v>
      </c>
      <c r="AM966" s="17">
        <v>3.46443292850405E-2</v>
      </c>
      <c r="AN966" s="17">
        <v>2.5186197190443599E-2</v>
      </c>
      <c r="AO966" s="17">
        <v>2.5379210078913601E-2</v>
      </c>
      <c r="AP966" s="17">
        <v>0</v>
      </c>
      <c r="AQ966" s="17"/>
      <c r="AR966" s="17">
        <v>4.6112181205033201E-2</v>
      </c>
      <c r="AS966" s="17">
        <v>3.53051624127503E-2</v>
      </c>
      <c r="AT966" s="17">
        <v>2.6542701252842998E-2</v>
      </c>
      <c r="AU966" s="17">
        <v>2.12502297054552E-2</v>
      </c>
      <c r="AV966" s="17">
        <v>2.9132813666593E-2</v>
      </c>
      <c r="AW966" s="17"/>
      <c r="AX966" s="17">
        <v>3.4654730810155E-2</v>
      </c>
      <c r="AY966" s="17">
        <v>3.1175797783861901E-2</v>
      </c>
      <c r="AZ966" s="17">
        <v>2.5946758686807899E-2</v>
      </c>
      <c r="BA966" s="17">
        <v>3.0859244478217199E-2</v>
      </c>
      <c r="BB966" s="17">
        <v>2.2613258068549101E-2</v>
      </c>
      <c r="BC966" s="17">
        <v>4.8065626933550702E-2</v>
      </c>
      <c r="BD966" s="17"/>
      <c r="BE966" s="17">
        <v>3.1216800283180801E-2</v>
      </c>
      <c r="BF966" s="17">
        <v>3.8331796053821997E-2</v>
      </c>
      <c r="BG966" s="17">
        <v>2.4228970344731399E-2</v>
      </c>
      <c r="BH966" s="17"/>
      <c r="BI966" s="17">
        <v>4.16726164479553E-2</v>
      </c>
      <c r="BJ966" s="17">
        <v>2.8576501438522701E-2</v>
      </c>
      <c r="BK966" s="17"/>
      <c r="BL966" s="17">
        <v>2.8113708733852199E-2</v>
      </c>
      <c r="BM966" s="17">
        <v>2.8215928563140601E-2</v>
      </c>
      <c r="BN966" s="17">
        <v>4.8610512967903599E-2</v>
      </c>
      <c r="BO966" s="17">
        <v>3.45950904544945E-2</v>
      </c>
      <c r="BP966" s="17">
        <v>2.8686135594846899E-2</v>
      </c>
      <c r="BQ966" s="17"/>
      <c r="BR966" s="17">
        <v>2.905948332987E-2</v>
      </c>
      <c r="BS966" s="17">
        <v>4.5326758307301901E-2</v>
      </c>
      <c r="BT966" s="17">
        <v>4.2919467219623503E-2</v>
      </c>
      <c r="BU966" s="17">
        <v>3.5936085609004999E-2</v>
      </c>
      <c r="BV966" s="17"/>
      <c r="BW966" s="17">
        <v>2.1683781477979901E-2</v>
      </c>
      <c r="BX966" s="17">
        <v>2.66237836933171E-2</v>
      </c>
      <c r="BY966" s="17">
        <v>2.3202358755730301E-2</v>
      </c>
      <c r="BZ966" s="17">
        <v>2.6402681567606098E-2</v>
      </c>
      <c r="CA966" s="17">
        <v>5.4410472451706098E-2</v>
      </c>
      <c r="CB966" s="17"/>
      <c r="CC966" s="17">
        <v>5.9329170708020101E-2</v>
      </c>
      <c r="CD966" s="17">
        <v>3.1623509351076599E-2</v>
      </c>
      <c r="CE966" s="17">
        <v>2.5857992524872701E-2</v>
      </c>
      <c r="CF966" s="17">
        <v>4.8750248491284801E-2</v>
      </c>
      <c r="CG966" s="17">
        <v>3.2914286894895201E-2</v>
      </c>
      <c r="CH966" s="17">
        <v>1.25948486449164E-2</v>
      </c>
      <c r="CI966" s="17">
        <v>2.8991072194618099E-2</v>
      </c>
      <c r="CJ966" s="17">
        <v>1.4737481711145899E-2</v>
      </c>
      <c r="CK966" s="17">
        <v>2.6999000021311899E-2</v>
      </c>
      <c r="CL966" s="17">
        <v>1.9510682894259199E-2</v>
      </c>
    </row>
    <row r="967" spans="2:90" x14ac:dyDescent="0.25"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</row>
    <row r="968" spans="2:90" x14ac:dyDescent="0.25">
      <c r="B968" s="6" t="s">
        <v>482</v>
      </c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</row>
    <row r="969" spans="2:90" x14ac:dyDescent="0.25">
      <c r="B969" s="24" t="s">
        <v>113</v>
      </c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</row>
    <row r="970" spans="2:90" x14ac:dyDescent="0.25">
      <c r="B970" t="s">
        <v>474</v>
      </c>
      <c r="C970" s="17">
        <v>0.13250209024319201</v>
      </c>
      <c r="D970" s="17">
        <v>0.138252958333586</v>
      </c>
      <c r="E970" s="17">
        <v>0.125639460057165</v>
      </c>
      <c r="F970" s="17"/>
      <c r="G970" s="17">
        <v>0.137161440154806</v>
      </c>
      <c r="H970" s="17">
        <v>0.168448052247439</v>
      </c>
      <c r="I970" s="17">
        <v>0.13909082923228</v>
      </c>
      <c r="J970" s="17">
        <v>0.102545039146863</v>
      </c>
      <c r="K970" s="17">
        <v>0.134232672643118</v>
      </c>
      <c r="L970" s="17">
        <v>0.119888978175431</v>
      </c>
      <c r="M970" s="17"/>
      <c r="N970" s="17">
        <v>0.152123800142585</v>
      </c>
      <c r="O970" s="17">
        <v>0.11554801623324799</v>
      </c>
      <c r="P970" s="17">
        <v>0.127987680249428</v>
      </c>
      <c r="Q970" s="17">
        <v>0.131641037297931</v>
      </c>
      <c r="R970" s="17"/>
      <c r="S970" s="17">
        <v>0.14898433587016599</v>
      </c>
      <c r="T970" s="17">
        <v>0.13044401954462501</v>
      </c>
      <c r="U970" s="17">
        <v>0.13084963860264301</v>
      </c>
      <c r="V970" s="17">
        <v>0.10744766171233699</v>
      </c>
      <c r="W970" s="17">
        <v>0.13150946983519199</v>
      </c>
      <c r="X970" s="17">
        <v>0.134992771017823</v>
      </c>
      <c r="Y970" s="17">
        <v>0.109110058490865</v>
      </c>
      <c r="Z970" s="17">
        <v>0.16746570003525499</v>
      </c>
      <c r="AA970" s="17">
        <v>0.141088585281155</v>
      </c>
      <c r="AB970" s="17"/>
      <c r="AC970" s="17">
        <v>0.12626529535325801</v>
      </c>
      <c r="AD970" s="17">
        <v>0.13702302670168301</v>
      </c>
      <c r="AE970" s="17">
        <v>0.12681031200627199</v>
      </c>
      <c r="AF970" s="17"/>
      <c r="AG970" s="17">
        <v>0.12866401703262301</v>
      </c>
      <c r="AH970" s="17">
        <v>0.15229540517978801</v>
      </c>
      <c r="AI970" s="17">
        <v>0.138743930807018</v>
      </c>
      <c r="AJ970" s="17">
        <v>0.13499090608170899</v>
      </c>
      <c r="AK970" s="17"/>
      <c r="AL970" s="17">
        <v>0.108945834376745</v>
      </c>
      <c r="AM970" s="17">
        <v>0.129103960491665</v>
      </c>
      <c r="AN970" s="17">
        <v>0.13309659108392699</v>
      </c>
      <c r="AO970" s="17">
        <v>0.17079211732465499</v>
      </c>
      <c r="AP970" s="17">
        <v>0.185013484040392</v>
      </c>
      <c r="AQ970" s="17"/>
      <c r="AR970" s="17">
        <v>0.136663454460731</v>
      </c>
      <c r="AS970" s="17">
        <v>0.116068611710164</v>
      </c>
      <c r="AT970" s="17">
        <v>0.124875932961832</v>
      </c>
      <c r="AU970" s="17">
        <v>0.14060022252125101</v>
      </c>
      <c r="AV970" s="17">
        <v>0.19070691768572301</v>
      </c>
      <c r="AW970" s="17"/>
      <c r="AX970" s="17">
        <v>0.15424503006335699</v>
      </c>
      <c r="AY970" s="17">
        <v>0.12809905103716801</v>
      </c>
      <c r="AZ970" s="17">
        <v>0.12924175268975699</v>
      </c>
      <c r="BA970" s="17">
        <v>0.105544951585856</v>
      </c>
      <c r="BB970" s="17">
        <v>0.133580627878122</v>
      </c>
      <c r="BC970" s="17">
        <v>0.15852076701144699</v>
      </c>
      <c r="BD970" s="17"/>
      <c r="BE970" s="17">
        <v>0.116479074641388</v>
      </c>
      <c r="BF970" s="17">
        <v>0.16340319075747101</v>
      </c>
      <c r="BG970" s="17">
        <v>0.12488660750948399</v>
      </c>
      <c r="BH970" s="17"/>
      <c r="BI970" s="17">
        <v>0.132370696823778</v>
      </c>
      <c r="BJ970" s="17">
        <v>0.132535448049271</v>
      </c>
      <c r="BK970" s="17"/>
      <c r="BL970" s="17">
        <v>0.133738075054737</v>
      </c>
      <c r="BM970" s="17">
        <v>0.12199089282353499</v>
      </c>
      <c r="BN970" s="17">
        <v>0.122930471116838</v>
      </c>
      <c r="BO970" s="17">
        <v>9.1643400479875098E-2</v>
      </c>
      <c r="BP970" s="17">
        <v>0.16023418412867299</v>
      </c>
      <c r="BQ970" s="17"/>
      <c r="BR970" s="17">
        <v>0.122681804691645</v>
      </c>
      <c r="BS970" s="17">
        <v>0.13923738878110001</v>
      </c>
      <c r="BT970" s="17">
        <v>0.26873329555566799</v>
      </c>
      <c r="BU970" s="17">
        <v>0.13716566415296799</v>
      </c>
      <c r="BV970" s="17"/>
      <c r="BW970" s="17">
        <v>0.14767290074983599</v>
      </c>
      <c r="BX970" s="17">
        <v>0.15026939365684699</v>
      </c>
      <c r="BY970" s="17">
        <v>0.107538261999756</v>
      </c>
      <c r="BZ970" s="17">
        <v>0.11367131817222</v>
      </c>
      <c r="CA970" s="17">
        <v>0.141187459076316</v>
      </c>
      <c r="CB970" s="17"/>
      <c r="CC970" s="17">
        <v>0.134598921512633</v>
      </c>
      <c r="CD970" s="17">
        <v>0.131437464227456</v>
      </c>
      <c r="CE970" s="17">
        <v>0.14390427563087699</v>
      </c>
      <c r="CF970" s="17">
        <v>0.12688803593859099</v>
      </c>
      <c r="CG970" s="17">
        <v>0.123379308211612</v>
      </c>
      <c r="CH970" s="17">
        <v>0.118612918601778</v>
      </c>
      <c r="CI970" s="17">
        <v>0.14177457498222901</v>
      </c>
      <c r="CJ970" s="17">
        <v>0.12090638986291601</v>
      </c>
      <c r="CK970" s="17">
        <v>0.15194295863530199</v>
      </c>
      <c r="CL970" s="17">
        <v>0.13268620296313299</v>
      </c>
    </row>
    <row r="971" spans="2:90" x14ac:dyDescent="0.25">
      <c r="B971" t="s">
        <v>475</v>
      </c>
      <c r="C971" s="17">
        <v>0.39040714908917301</v>
      </c>
      <c r="D971" s="17">
        <v>0.37533801492928598</v>
      </c>
      <c r="E971" s="17">
        <v>0.40537237244871299</v>
      </c>
      <c r="F971" s="17"/>
      <c r="G971" s="17">
        <v>0.37949549529056098</v>
      </c>
      <c r="H971" s="17">
        <v>0.37086982674512198</v>
      </c>
      <c r="I971" s="17">
        <v>0.393551960504613</v>
      </c>
      <c r="J971" s="17">
        <v>0.38522313166344202</v>
      </c>
      <c r="K971" s="17">
        <v>0.37777242267796701</v>
      </c>
      <c r="L971" s="17">
        <v>0.419594252071051</v>
      </c>
      <c r="M971" s="17"/>
      <c r="N971" s="17">
        <v>0.39912938526932501</v>
      </c>
      <c r="O971" s="17">
        <v>0.41574414879237498</v>
      </c>
      <c r="P971" s="17">
        <v>0.39825437305366301</v>
      </c>
      <c r="Q971" s="17">
        <v>0.34811718943820802</v>
      </c>
      <c r="R971" s="17"/>
      <c r="S971" s="17">
        <v>0.39084404208900297</v>
      </c>
      <c r="T971" s="17">
        <v>0.38782541641924201</v>
      </c>
      <c r="U971" s="17">
        <v>0.39738988409243398</v>
      </c>
      <c r="V971" s="17">
        <v>0.41250494272257798</v>
      </c>
      <c r="W971" s="17">
        <v>0.34169112809059698</v>
      </c>
      <c r="X971" s="17">
        <v>0.335343496844005</v>
      </c>
      <c r="Y971" s="17">
        <v>0.46402598315682397</v>
      </c>
      <c r="Z971" s="17">
        <v>0.34870021092710901</v>
      </c>
      <c r="AA971" s="17">
        <v>0.40560813073190599</v>
      </c>
      <c r="AB971" s="17"/>
      <c r="AC971" s="17">
        <v>0.37983456637562202</v>
      </c>
      <c r="AD971" s="17">
        <v>0.42581894796056802</v>
      </c>
      <c r="AE971" s="17">
        <v>0.33931291857714302</v>
      </c>
      <c r="AF971" s="17"/>
      <c r="AG971" s="17">
        <v>0.39519634334062298</v>
      </c>
      <c r="AH971" s="17">
        <v>0.39216750764276798</v>
      </c>
      <c r="AI971" s="17">
        <v>0.43982151229272998</v>
      </c>
      <c r="AJ971" s="17">
        <v>0.35945802339660099</v>
      </c>
      <c r="AK971" s="17"/>
      <c r="AL971" s="17">
        <v>0.37855395292379201</v>
      </c>
      <c r="AM971" s="17">
        <v>0.37333877329095899</v>
      </c>
      <c r="AN971" s="17">
        <v>0.42235679265725501</v>
      </c>
      <c r="AO971" s="17">
        <v>0.400855580203481</v>
      </c>
      <c r="AP971" s="17">
        <v>0.34853256344359601</v>
      </c>
      <c r="AQ971" s="17"/>
      <c r="AR971" s="17">
        <v>0.34316021968525601</v>
      </c>
      <c r="AS971" s="17">
        <v>0.362580760337048</v>
      </c>
      <c r="AT971" s="17">
        <v>0.411092712300826</v>
      </c>
      <c r="AU971" s="17">
        <v>0.42892479000745198</v>
      </c>
      <c r="AV971" s="17">
        <v>0.40237931052091003</v>
      </c>
      <c r="AW971" s="17"/>
      <c r="AX971" s="17">
        <v>0.38747002375171402</v>
      </c>
      <c r="AY971" s="17">
        <v>0.379515703528849</v>
      </c>
      <c r="AZ971" s="17">
        <v>0.37186917345086601</v>
      </c>
      <c r="BA971" s="17">
        <v>0.42902117518123001</v>
      </c>
      <c r="BB971" s="17">
        <v>0.40163004684589099</v>
      </c>
      <c r="BC971" s="17">
        <v>0.35782323148602402</v>
      </c>
      <c r="BD971" s="17"/>
      <c r="BE971" s="17">
        <v>0.375625018982085</v>
      </c>
      <c r="BF971" s="17">
        <v>0.38176432494675799</v>
      </c>
      <c r="BG971" s="17">
        <v>0.416942558228039</v>
      </c>
      <c r="BH971" s="17"/>
      <c r="BI971" s="17">
        <v>0.37212397491131299</v>
      </c>
      <c r="BJ971" s="17">
        <v>0.39504883191811302</v>
      </c>
      <c r="BK971" s="17"/>
      <c r="BL971" s="17">
        <v>0.40152607957479702</v>
      </c>
      <c r="BM971" s="17">
        <v>0.39635713961429497</v>
      </c>
      <c r="BN971" s="17">
        <v>0.32938039025350602</v>
      </c>
      <c r="BO971" s="17">
        <v>0.36517340049286001</v>
      </c>
      <c r="BP971" s="17">
        <v>0.393063175099787</v>
      </c>
      <c r="BQ971" s="17"/>
      <c r="BR971" s="17">
        <v>0.39499282774383798</v>
      </c>
      <c r="BS971" s="17">
        <v>0.352994296005398</v>
      </c>
      <c r="BT971" s="17">
        <v>0.371815164116511</v>
      </c>
      <c r="BU971" s="17">
        <v>0.38671260234636601</v>
      </c>
      <c r="BV971" s="17"/>
      <c r="BW971" s="17">
        <v>0.41598624003297102</v>
      </c>
      <c r="BX971" s="17">
        <v>0.39499813762561298</v>
      </c>
      <c r="BY971" s="17">
        <v>0.40290899759910298</v>
      </c>
      <c r="BZ971" s="17">
        <v>0.38636282394645799</v>
      </c>
      <c r="CA971" s="17">
        <v>0.35933660412783902</v>
      </c>
      <c r="CB971" s="17"/>
      <c r="CC971" s="17">
        <v>0.36979003647495001</v>
      </c>
      <c r="CD971" s="17">
        <v>0.36075337646178401</v>
      </c>
      <c r="CE971" s="17">
        <v>0.36934057166727802</v>
      </c>
      <c r="CF971" s="17">
        <v>0.37959771814550503</v>
      </c>
      <c r="CG971" s="17">
        <v>0.38613662378847802</v>
      </c>
      <c r="CH971" s="17">
        <v>0.39297855184887798</v>
      </c>
      <c r="CI971" s="17">
        <v>0.39795134790276598</v>
      </c>
      <c r="CJ971" s="17">
        <v>0.43257000320696598</v>
      </c>
      <c r="CK971" s="17">
        <v>0.37855200606691902</v>
      </c>
      <c r="CL971" s="17">
        <v>0.46141703885978902</v>
      </c>
    </row>
    <row r="972" spans="2:90" x14ac:dyDescent="0.25">
      <c r="B972" t="s">
        <v>170</v>
      </c>
      <c r="C972" s="17">
        <v>0.29479205433356898</v>
      </c>
      <c r="D972" s="17">
        <v>0.292740262182415</v>
      </c>
      <c r="E972" s="17">
        <v>0.29756297193720699</v>
      </c>
      <c r="F972" s="17"/>
      <c r="G972" s="17">
        <v>0.19321779540540701</v>
      </c>
      <c r="H972" s="17">
        <v>0.21071103485322101</v>
      </c>
      <c r="I972" s="17">
        <v>0.22790306262330601</v>
      </c>
      <c r="J972" s="17">
        <v>0.330559461562898</v>
      </c>
      <c r="K972" s="17">
        <v>0.370239700631396</v>
      </c>
      <c r="L972" s="17">
        <v>0.37129471400692898</v>
      </c>
      <c r="M972" s="17"/>
      <c r="N972" s="17">
        <v>0.30231879809718998</v>
      </c>
      <c r="O972" s="17">
        <v>0.29249427647505899</v>
      </c>
      <c r="P972" s="17">
        <v>0.289793909693911</v>
      </c>
      <c r="Q972" s="17">
        <v>0.294143814566793</v>
      </c>
      <c r="R972" s="17"/>
      <c r="S972" s="17">
        <v>0.246989358489382</v>
      </c>
      <c r="T972" s="17">
        <v>0.33108927026702401</v>
      </c>
      <c r="U972" s="17">
        <v>0.34136892079301401</v>
      </c>
      <c r="V972" s="17">
        <v>0.29301136789944598</v>
      </c>
      <c r="W972" s="17">
        <v>0.31127644056697201</v>
      </c>
      <c r="X972" s="17">
        <v>0.28453882005085301</v>
      </c>
      <c r="Y972" s="17">
        <v>0.26382442171142001</v>
      </c>
      <c r="Z972" s="17">
        <v>0.273676964868376</v>
      </c>
      <c r="AA972" s="17">
        <v>0.30032479879898699</v>
      </c>
      <c r="AB972" s="17"/>
      <c r="AC972" s="17">
        <v>0.316573003830808</v>
      </c>
      <c r="AD972" s="17">
        <v>0.28499781875639801</v>
      </c>
      <c r="AE972" s="17">
        <v>0.292897596283691</v>
      </c>
      <c r="AF972" s="17"/>
      <c r="AG972" s="17">
        <v>0.30453384335667799</v>
      </c>
      <c r="AH972" s="17">
        <v>0.25317126962250802</v>
      </c>
      <c r="AI972" s="17">
        <v>0.28078699689803599</v>
      </c>
      <c r="AJ972" s="17">
        <v>0.29584062567768199</v>
      </c>
      <c r="AK972" s="17"/>
      <c r="AL972" s="17">
        <v>0.32431111570010601</v>
      </c>
      <c r="AM972" s="17">
        <v>0.30698413937258601</v>
      </c>
      <c r="AN972" s="17">
        <v>0.27575157582014398</v>
      </c>
      <c r="AO972" s="17">
        <v>0.215111711395817</v>
      </c>
      <c r="AP972" s="17">
        <v>0.29025153990807701</v>
      </c>
      <c r="AQ972" s="17"/>
      <c r="AR972" s="17">
        <v>0.29992107683127001</v>
      </c>
      <c r="AS972" s="17">
        <v>0.30612117241306802</v>
      </c>
      <c r="AT972" s="17">
        <v>0.30323406020036697</v>
      </c>
      <c r="AU972" s="17">
        <v>0.26079923954579998</v>
      </c>
      <c r="AV972" s="17">
        <v>0.26442012670968301</v>
      </c>
      <c r="AW972" s="17"/>
      <c r="AX972" s="17">
        <v>0.242400489939612</v>
      </c>
      <c r="AY972" s="17">
        <v>0.31194420478693902</v>
      </c>
      <c r="AZ972" s="17">
        <v>0.31089050451007599</v>
      </c>
      <c r="BA972" s="17">
        <v>0.28422708971497901</v>
      </c>
      <c r="BB972" s="17">
        <v>0.35495100136247598</v>
      </c>
      <c r="BC972" s="17">
        <v>0.292099348898336</v>
      </c>
      <c r="BD972" s="17"/>
      <c r="BE972" s="17">
        <v>0.29518202628562301</v>
      </c>
      <c r="BF972" s="17">
        <v>0.221722612834994</v>
      </c>
      <c r="BG972" s="17">
        <v>0.36118705461631601</v>
      </c>
      <c r="BH972" s="17"/>
      <c r="BI972" s="17">
        <v>0.28850185223805602</v>
      </c>
      <c r="BJ972" s="17">
        <v>0.29638899383506201</v>
      </c>
      <c r="BK972" s="17"/>
      <c r="BL972" s="17">
        <v>0.34162687383692802</v>
      </c>
      <c r="BM972" s="17">
        <v>0.29509973284282598</v>
      </c>
      <c r="BN972" s="17">
        <v>0.25808926640612101</v>
      </c>
      <c r="BO972" s="17">
        <v>0.248762967264166</v>
      </c>
      <c r="BP972" s="17">
        <v>0.23051992419197301</v>
      </c>
      <c r="BQ972" s="17"/>
      <c r="BR972" s="17">
        <v>0.30968959697399401</v>
      </c>
      <c r="BS972" s="17">
        <v>0.24887447965522499</v>
      </c>
      <c r="BT972" s="17">
        <v>0.200195902102382</v>
      </c>
      <c r="BU972" s="17">
        <v>0.195789603195135</v>
      </c>
      <c r="BV972" s="17"/>
      <c r="BW972" s="17">
        <v>0.29392843862541301</v>
      </c>
      <c r="BX972" s="17">
        <v>0.29363269800696801</v>
      </c>
      <c r="BY972" s="17">
        <v>0.29628422597903498</v>
      </c>
      <c r="BZ972" s="17">
        <v>0.31484263400909601</v>
      </c>
      <c r="CA972" s="17">
        <v>0.27039142543855099</v>
      </c>
      <c r="CB972" s="17"/>
      <c r="CC972" s="17">
        <v>0.26153606498788001</v>
      </c>
      <c r="CD972" s="17">
        <v>0.25767817160006401</v>
      </c>
      <c r="CE972" s="17">
        <v>0.28920894862867103</v>
      </c>
      <c r="CF972" s="17">
        <v>0.271760912675931</v>
      </c>
      <c r="CG972" s="17">
        <v>0.27667639839785602</v>
      </c>
      <c r="CH972" s="17">
        <v>0.346340507743646</v>
      </c>
      <c r="CI972" s="17">
        <v>0.30669992919997402</v>
      </c>
      <c r="CJ972" s="17">
        <v>0.30592480626607399</v>
      </c>
      <c r="CK972" s="17">
        <v>0.34550120039867799</v>
      </c>
      <c r="CL972" s="17">
        <v>0.28617722815956997</v>
      </c>
    </row>
    <row r="973" spans="2:90" x14ac:dyDescent="0.25">
      <c r="B973" t="s">
        <v>268</v>
      </c>
      <c r="C973" s="17">
        <v>0.13116259061195601</v>
      </c>
      <c r="D973" s="17">
        <v>0.14030016616594501</v>
      </c>
      <c r="E973" s="17">
        <v>0.122762204720306</v>
      </c>
      <c r="F973" s="17"/>
      <c r="G973" s="17">
        <v>0.22911818069258399</v>
      </c>
      <c r="H973" s="17">
        <v>0.203587050819696</v>
      </c>
      <c r="I973" s="17">
        <v>0.17816337057218701</v>
      </c>
      <c r="J973" s="17">
        <v>0.11292781693323201</v>
      </c>
      <c r="K973" s="17">
        <v>7.2900922484215203E-2</v>
      </c>
      <c r="L973" s="17">
        <v>5.4436425616069997E-2</v>
      </c>
      <c r="M973" s="17"/>
      <c r="N973" s="17">
        <v>0.114791845323122</v>
      </c>
      <c r="O973" s="17">
        <v>0.125367366990187</v>
      </c>
      <c r="P973" s="17">
        <v>0.124338000400353</v>
      </c>
      <c r="Q973" s="17">
        <v>0.16030667740750701</v>
      </c>
      <c r="R973" s="17"/>
      <c r="S973" s="17">
        <v>0.15727317885766001</v>
      </c>
      <c r="T973" s="17">
        <v>9.3932867201690196E-2</v>
      </c>
      <c r="U973" s="17">
        <v>9.9403364442037498E-2</v>
      </c>
      <c r="V973" s="17">
        <v>0.13077402319043399</v>
      </c>
      <c r="W973" s="17">
        <v>0.154128641076761</v>
      </c>
      <c r="X973" s="17">
        <v>0.18437115404950799</v>
      </c>
      <c r="Y973" s="17">
        <v>0.124149755556292</v>
      </c>
      <c r="Z973" s="17">
        <v>0.153674868425941</v>
      </c>
      <c r="AA973" s="17">
        <v>0.110445903466832</v>
      </c>
      <c r="AB973" s="17"/>
      <c r="AC973" s="17">
        <v>0.12300123965639299</v>
      </c>
      <c r="AD973" s="17">
        <v>0.118948021541762</v>
      </c>
      <c r="AE973" s="17">
        <v>0.16281648303879301</v>
      </c>
      <c r="AF973" s="17"/>
      <c r="AG973" s="17">
        <v>0.121031933233473</v>
      </c>
      <c r="AH973" s="17">
        <v>0.17137860459634299</v>
      </c>
      <c r="AI973" s="17">
        <v>8.0396178855272199E-2</v>
      </c>
      <c r="AJ973" s="17">
        <v>0.140059442910724</v>
      </c>
      <c r="AK973" s="17"/>
      <c r="AL973" s="17">
        <v>0.11509324568182799</v>
      </c>
      <c r="AM973" s="17">
        <v>0.13340947547915699</v>
      </c>
      <c r="AN973" s="17">
        <v>0.132062912833149</v>
      </c>
      <c r="AO973" s="17">
        <v>0.16811076423178001</v>
      </c>
      <c r="AP973" s="17">
        <v>0.17620241260793501</v>
      </c>
      <c r="AQ973" s="17"/>
      <c r="AR973" s="17">
        <v>0.14652297514603599</v>
      </c>
      <c r="AS973" s="17">
        <v>0.16012489849693801</v>
      </c>
      <c r="AT973" s="17">
        <v>0.11744345602905</v>
      </c>
      <c r="AU973" s="17">
        <v>0.124569428510064</v>
      </c>
      <c r="AV973" s="17">
        <v>0.105086973079493</v>
      </c>
      <c r="AW973" s="17"/>
      <c r="AX973" s="17">
        <v>0.16560645682151601</v>
      </c>
      <c r="AY973" s="17">
        <v>0.124313651652611</v>
      </c>
      <c r="AZ973" s="17">
        <v>0.14079739012791501</v>
      </c>
      <c r="BA973" s="17">
        <v>0.12884279739892701</v>
      </c>
      <c r="BB973" s="17">
        <v>7.6950834683253103E-2</v>
      </c>
      <c r="BC973" s="17">
        <v>0.12158692962841</v>
      </c>
      <c r="BD973" s="17"/>
      <c r="BE973" s="17">
        <v>0.15165498966611901</v>
      </c>
      <c r="BF973" s="17">
        <v>0.183617420440983</v>
      </c>
      <c r="BG973" s="17">
        <v>5.7052995495427597E-2</v>
      </c>
      <c r="BH973" s="17"/>
      <c r="BI973" s="17">
        <v>0.143015938046677</v>
      </c>
      <c r="BJ973" s="17">
        <v>0.128153294812552</v>
      </c>
      <c r="BK973" s="17"/>
      <c r="BL973" s="17">
        <v>8.4135071663899497E-2</v>
      </c>
      <c r="BM973" s="17">
        <v>0.14224512737154801</v>
      </c>
      <c r="BN973" s="17">
        <v>0.21087288476688601</v>
      </c>
      <c r="BO973" s="17">
        <v>0.214361335851842</v>
      </c>
      <c r="BP973" s="17">
        <v>0.15148077654275299</v>
      </c>
      <c r="BQ973" s="17"/>
      <c r="BR973" s="17">
        <v>0.119872631671725</v>
      </c>
      <c r="BS973" s="17">
        <v>0.212168312917939</v>
      </c>
      <c r="BT973" s="17">
        <v>0.13138688093546799</v>
      </c>
      <c r="BU973" s="17">
        <v>0.238795136228032</v>
      </c>
      <c r="BV973" s="17"/>
      <c r="BW973" s="17">
        <v>0.103844868426169</v>
      </c>
      <c r="BX973" s="17">
        <v>0.114126151757537</v>
      </c>
      <c r="BY973" s="17">
        <v>0.13526284753534301</v>
      </c>
      <c r="BZ973" s="17">
        <v>0.13974231743330701</v>
      </c>
      <c r="CA973" s="17">
        <v>0.16322171135622501</v>
      </c>
      <c r="CB973" s="17"/>
      <c r="CC973" s="17">
        <v>0.15414604854224201</v>
      </c>
      <c r="CD973" s="17">
        <v>0.19311173559456701</v>
      </c>
      <c r="CE973" s="17">
        <v>0.15666911664615699</v>
      </c>
      <c r="CF973" s="17">
        <v>0.171839977028966</v>
      </c>
      <c r="CG973" s="17">
        <v>0.15169945529380199</v>
      </c>
      <c r="CH973" s="17">
        <v>8.3908078545384499E-2</v>
      </c>
      <c r="CI973" s="17">
        <v>0.102970869155749</v>
      </c>
      <c r="CJ973" s="17">
        <v>0.100222299022472</v>
      </c>
      <c r="CK973" s="17">
        <v>9.4708540753991793E-2</v>
      </c>
      <c r="CL973" s="17">
        <v>8.6173638662136703E-2</v>
      </c>
    </row>
    <row r="974" spans="2:90" x14ac:dyDescent="0.25">
      <c r="B974" t="s">
        <v>269</v>
      </c>
      <c r="C974" s="17">
        <v>5.1136115722110999E-2</v>
      </c>
      <c r="D974" s="17">
        <v>5.3368598388768597E-2</v>
      </c>
      <c r="E974" s="17">
        <v>4.8662990836608501E-2</v>
      </c>
      <c r="F974" s="17"/>
      <c r="G974" s="17">
        <v>6.1007088456641601E-2</v>
      </c>
      <c r="H974" s="17">
        <v>4.6384035334522303E-2</v>
      </c>
      <c r="I974" s="17">
        <v>6.1290777067613197E-2</v>
      </c>
      <c r="J974" s="17">
        <v>6.8744550693564194E-2</v>
      </c>
      <c r="K974" s="17">
        <v>4.4854281563304101E-2</v>
      </c>
      <c r="L974" s="17">
        <v>3.4785630130519198E-2</v>
      </c>
      <c r="M974" s="17"/>
      <c r="N974" s="17">
        <v>3.1636171167778199E-2</v>
      </c>
      <c r="O974" s="17">
        <v>5.0846191509130501E-2</v>
      </c>
      <c r="P974" s="17">
        <v>5.96260366026444E-2</v>
      </c>
      <c r="Q974" s="17">
        <v>6.5791281289561299E-2</v>
      </c>
      <c r="R974" s="17"/>
      <c r="S974" s="17">
        <v>5.5909084693789898E-2</v>
      </c>
      <c r="T974" s="17">
        <v>5.6708426567418799E-2</v>
      </c>
      <c r="U974" s="17">
        <v>3.0988192069871901E-2</v>
      </c>
      <c r="V974" s="17">
        <v>5.6262004475203999E-2</v>
      </c>
      <c r="W974" s="17">
        <v>6.1394320430478398E-2</v>
      </c>
      <c r="X974" s="17">
        <v>6.0753758037811398E-2</v>
      </c>
      <c r="Y974" s="17">
        <v>3.8889781084599097E-2</v>
      </c>
      <c r="Z974" s="17">
        <v>5.6482255743318603E-2</v>
      </c>
      <c r="AA974" s="17">
        <v>4.2532581721120601E-2</v>
      </c>
      <c r="AB974" s="17"/>
      <c r="AC974" s="17">
        <v>5.4325894783919401E-2</v>
      </c>
      <c r="AD974" s="17">
        <v>3.32121850395884E-2</v>
      </c>
      <c r="AE974" s="17">
        <v>7.8162690094101803E-2</v>
      </c>
      <c r="AF974" s="17"/>
      <c r="AG974" s="17">
        <v>5.0573863036603502E-2</v>
      </c>
      <c r="AH974" s="17">
        <v>3.0987212958593201E-2</v>
      </c>
      <c r="AI974" s="17">
        <v>6.0251381146943603E-2</v>
      </c>
      <c r="AJ974" s="17">
        <v>6.9651001933283802E-2</v>
      </c>
      <c r="AK974" s="17"/>
      <c r="AL974" s="17">
        <v>7.3095851317529506E-2</v>
      </c>
      <c r="AM974" s="17">
        <v>5.7163651365631798E-2</v>
      </c>
      <c r="AN974" s="17">
        <v>3.6732127605524599E-2</v>
      </c>
      <c r="AO974" s="17">
        <v>4.5129826844266502E-2</v>
      </c>
      <c r="AP974" s="17">
        <v>0</v>
      </c>
      <c r="AQ974" s="17"/>
      <c r="AR974" s="17">
        <v>7.3732273876707596E-2</v>
      </c>
      <c r="AS974" s="17">
        <v>5.5104557042782103E-2</v>
      </c>
      <c r="AT974" s="17">
        <v>4.33538385079257E-2</v>
      </c>
      <c r="AU974" s="17">
        <v>4.5106319415433402E-2</v>
      </c>
      <c r="AV974" s="17">
        <v>3.7406672004190802E-2</v>
      </c>
      <c r="AW974" s="17"/>
      <c r="AX974" s="17">
        <v>5.0277999423801498E-2</v>
      </c>
      <c r="AY974" s="17">
        <v>5.6127388994433002E-2</v>
      </c>
      <c r="AZ974" s="17">
        <v>4.7201179221385899E-2</v>
      </c>
      <c r="BA974" s="17">
        <v>5.2363986119008499E-2</v>
      </c>
      <c r="BB974" s="17">
        <v>3.2887489230257097E-2</v>
      </c>
      <c r="BC974" s="17">
        <v>6.9969722975783799E-2</v>
      </c>
      <c r="BD974" s="17"/>
      <c r="BE974" s="17">
        <v>6.10588904247856E-2</v>
      </c>
      <c r="BF974" s="17">
        <v>4.9492451019794201E-2</v>
      </c>
      <c r="BG974" s="17">
        <v>3.9930784150733603E-2</v>
      </c>
      <c r="BH974" s="17"/>
      <c r="BI974" s="17">
        <v>6.3987537980176798E-2</v>
      </c>
      <c r="BJ974" s="17">
        <v>4.78734313850031E-2</v>
      </c>
      <c r="BK974" s="17"/>
      <c r="BL974" s="17">
        <v>3.8973899869638097E-2</v>
      </c>
      <c r="BM974" s="17">
        <v>4.4307107347795201E-2</v>
      </c>
      <c r="BN974" s="17">
        <v>7.8726987456649106E-2</v>
      </c>
      <c r="BO974" s="17">
        <v>8.0058895911256797E-2</v>
      </c>
      <c r="BP974" s="17">
        <v>6.4701940036814398E-2</v>
      </c>
      <c r="BQ974" s="17"/>
      <c r="BR974" s="17">
        <v>5.2763138918797602E-2</v>
      </c>
      <c r="BS974" s="17">
        <v>4.6725522640338399E-2</v>
      </c>
      <c r="BT974" s="17">
        <v>2.7868757289971E-2</v>
      </c>
      <c r="BU974" s="17">
        <v>4.1536994077499098E-2</v>
      </c>
      <c r="BV974" s="17"/>
      <c r="BW974" s="17">
        <v>3.85675521656106E-2</v>
      </c>
      <c r="BX974" s="17">
        <v>4.6973618953034597E-2</v>
      </c>
      <c r="BY974" s="17">
        <v>5.80056668867635E-2</v>
      </c>
      <c r="BZ974" s="17">
        <v>4.5380906438918699E-2</v>
      </c>
      <c r="CA974" s="17">
        <v>6.58628000010687E-2</v>
      </c>
      <c r="CB974" s="17"/>
      <c r="CC974" s="17">
        <v>7.9928928482295103E-2</v>
      </c>
      <c r="CD974" s="17">
        <v>5.7019252116129002E-2</v>
      </c>
      <c r="CE974" s="17">
        <v>4.08770874270179E-2</v>
      </c>
      <c r="CF974" s="17">
        <v>4.9913356211008397E-2</v>
      </c>
      <c r="CG974" s="17">
        <v>6.2108214308250601E-2</v>
      </c>
      <c r="CH974" s="17">
        <v>5.8159943260313797E-2</v>
      </c>
      <c r="CI974" s="17">
        <v>5.0603278759281202E-2</v>
      </c>
      <c r="CJ974" s="17">
        <v>4.0376501641571798E-2</v>
      </c>
      <c r="CK974" s="17">
        <v>2.9295294145109198E-2</v>
      </c>
      <c r="CL974" s="17">
        <v>3.3545891355370699E-2</v>
      </c>
    </row>
    <row r="975" spans="2:90" x14ac:dyDescent="0.25"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</row>
    <row r="976" spans="2:90" x14ac:dyDescent="0.25">
      <c r="B976" s="6" t="s">
        <v>500</v>
      </c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</row>
    <row r="977" spans="2:90" x14ac:dyDescent="0.25">
      <c r="B977" s="24" t="s">
        <v>113</v>
      </c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</row>
    <row r="978" spans="2:90" x14ac:dyDescent="0.25">
      <c r="B978" t="s">
        <v>491</v>
      </c>
      <c r="C978" s="17">
        <v>8.0455937432163102E-2</v>
      </c>
      <c r="D978" s="17">
        <v>8.6674921009709097E-2</v>
      </c>
      <c r="E978" s="17">
        <v>7.4359811400523404E-2</v>
      </c>
      <c r="F978" s="17"/>
      <c r="G978" s="17">
        <v>8.2144257464134507E-2</v>
      </c>
      <c r="H978" s="17">
        <v>0.114782984698546</v>
      </c>
      <c r="I978" s="17">
        <v>7.8573365375544199E-2</v>
      </c>
      <c r="J978" s="17">
        <v>5.9565263955529399E-2</v>
      </c>
      <c r="K978" s="17">
        <v>5.76031027066096E-2</v>
      </c>
      <c r="L978" s="17">
        <v>8.6478930914122495E-2</v>
      </c>
      <c r="M978" s="17"/>
      <c r="N978" s="17">
        <v>0.10707638600224199</v>
      </c>
      <c r="O978" s="17">
        <v>7.3948707310688699E-2</v>
      </c>
      <c r="P978" s="17">
        <v>6.6699208789619602E-2</v>
      </c>
      <c r="Q978" s="17">
        <v>7.0566799621476495E-2</v>
      </c>
      <c r="R978" s="17"/>
      <c r="S978" s="17">
        <v>9.5783146433691596E-2</v>
      </c>
      <c r="T978" s="17">
        <v>7.3929991072588103E-2</v>
      </c>
      <c r="U978" s="17">
        <v>8.1925120098415793E-2</v>
      </c>
      <c r="V978" s="17">
        <v>7.8089496941681102E-2</v>
      </c>
      <c r="W978" s="17">
        <v>6.7685738809170296E-2</v>
      </c>
      <c r="X978" s="17">
        <v>7.6681898992611297E-2</v>
      </c>
      <c r="Y978" s="17">
        <v>7.1902537421740895E-2</v>
      </c>
      <c r="Z978" s="17">
        <v>9.7647248611428802E-2</v>
      </c>
      <c r="AA978" s="17">
        <v>8.2632237560976707E-2</v>
      </c>
      <c r="AB978" s="17"/>
      <c r="AC978" s="17">
        <v>9.0760791287393394E-2</v>
      </c>
      <c r="AD978" s="17">
        <v>8.6337035809638904E-2</v>
      </c>
      <c r="AE978" s="17">
        <v>5.94962406937595E-2</v>
      </c>
      <c r="AF978" s="17"/>
      <c r="AG978" s="17">
        <v>0.103982215924167</v>
      </c>
      <c r="AH978" s="17">
        <v>0.120916146409247</v>
      </c>
      <c r="AI978" s="17">
        <v>8.6391183258949997E-2</v>
      </c>
      <c r="AJ978" s="17">
        <v>6.45467290871755E-2</v>
      </c>
      <c r="AK978" s="17"/>
      <c r="AL978" s="17">
        <v>7.6356140313640894E-2</v>
      </c>
      <c r="AM978" s="17">
        <v>5.4119562086731E-2</v>
      </c>
      <c r="AN978" s="17">
        <v>9.0322567140063606E-2</v>
      </c>
      <c r="AO978" s="17">
        <v>0.123472981816004</v>
      </c>
      <c r="AP978" s="17">
        <v>0.17593386447845499</v>
      </c>
      <c r="AQ978" s="17"/>
      <c r="AR978" s="17">
        <v>6.2989672369712493E-2</v>
      </c>
      <c r="AS978" s="17">
        <v>6.9066888065631202E-2</v>
      </c>
      <c r="AT978" s="17">
        <v>6.5527680264942698E-2</v>
      </c>
      <c r="AU978" s="17">
        <v>9.4367337161030906E-2</v>
      </c>
      <c r="AV978" s="17">
        <v>0.16996331143003801</v>
      </c>
      <c r="AW978" s="17"/>
      <c r="AX978" s="17">
        <v>0.114770045291818</v>
      </c>
      <c r="AY978" s="17">
        <v>6.7253934049989E-2</v>
      </c>
      <c r="AZ978" s="17">
        <v>4.4223093683917199E-2</v>
      </c>
      <c r="BA978" s="17">
        <v>5.8584045338098398E-2</v>
      </c>
      <c r="BB978" s="17">
        <v>9.5551649609226602E-2</v>
      </c>
      <c r="BC978" s="17">
        <v>0.13009648662388501</v>
      </c>
      <c r="BD978" s="17"/>
      <c r="BE978" s="17">
        <v>5.8726123966088402E-2</v>
      </c>
      <c r="BF978" s="17">
        <v>0.116471894915602</v>
      </c>
      <c r="BG978" s="17">
        <v>7.5493597846566493E-2</v>
      </c>
      <c r="BH978" s="17"/>
      <c r="BI978" s="17">
        <v>6.2579830800677305E-2</v>
      </c>
      <c r="BJ978" s="17">
        <v>8.4994275052998502E-2</v>
      </c>
      <c r="BK978" s="17"/>
      <c r="BL978" s="17">
        <v>9.6957614127764505E-2</v>
      </c>
      <c r="BM978" s="17">
        <v>8.3751170598170097E-2</v>
      </c>
      <c r="BN978" s="17">
        <v>6.8377989942714296E-2</v>
      </c>
      <c r="BO978" s="17">
        <v>5.7973864442466098E-2</v>
      </c>
      <c r="BP978" s="17">
        <v>6.4202186243070905E-2</v>
      </c>
      <c r="BQ978" s="17"/>
      <c r="BR978" s="17">
        <v>7.4101425737500601E-2</v>
      </c>
      <c r="BS978" s="17">
        <v>7.8014256433435097E-2</v>
      </c>
      <c r="BT978" s="17">
        <v>0.16826032111874101</v>
      </c>
      <c r="BU978" s="17">
        <v>0.10084067744809801</v>
      </c>
      <c r="BV978" s="17"/>
      <c r="BW978" s="17">
        <v>8.1310847434334005E-2</v>
      </c>
      <c r="BX978" s="17">
        <v>8.8580579551897798E-2</v>
      </c>
      <c r="BY978" s="17">
        <v>7.5972610988615699E-2</v>
      </c>
      <c r="BZ978" s="17">
        <v>8.5904506649727902E-2</v>
      </c>
      <c r="CA978" s="17">
        <v>7.3221007471757804E-2</v>
      </c>
      <c r="CB978" s="17"/>
      <c r="CC978" s="17">
        <v>7.0726919286403303E-2</v>
      </c>
      <c r="CD978" s="17">
        <v>7.3129217434848195E-2</v>
      </c>
      <c r="CE978" s="17">
        <v>7.6442974305657593E-2</v>
      </c>
      <c r="CF978" s="17">
        <v>9.1943597757346895E-2</v>
      </c>
      <c r="CG978" s="17">
        <v>8.8427326699564102E-2</v>
      </c>
      <c r="CH978" s="17">
        <v>8.3368511493307498E-2</v>
      </c>
      <c r="CI978" s="17">
        <v>8.1420606976368104E-2</v>
      </c>
      <c r="CJ978" s="17">
        <v>7.5464709121106796E-2</v>
      </c>
      <c r="CK978" s="17">
        <v>9.5239541969126207E-2</v>
      </c>
      <c r="CL978" s="17">
        <v>6.7706017860711995E-2</v>
      </c>
    </row>
    <row r="979" spans="2:90" x14ac:dyDescent="0.25">
      <c r="B979" t="s">
        <v>492</v>
      </c>
      <c r="C979" s="17">
        <v>0.36956981661331401</v>
      </c>
      <c r="D979" s="17">
        <v>0.36800577114320798</v>
      </c>
      <c r="E979" s="17">
        <v>0.371805679662843</v>
      </c>
      <c r="F979" s="17"/>
      <c r="G979" s="17">
        <v>0.30339415029532901</v>
      </c>
      <c r="H979" s="17">
        <v>0.37640825391958199</v>
      </c>
      <c r="I979" s="17">
        <v>0.37829073876768199</v>
      </c>
      <c r="J979" s="17">
        <v>0.35479006341941</v>
      </c>
      <c r="K979" s="17">
        <v>0.36432391310502399</v>
      </c>
      <c r="L979" s="17">
        <v>0.40225869345554899</v>
      </c>
      <c r="M979" s="17"/>
      <c r="N979" s="17">
        <v>0.43006308840787899</v>
      </c>
      <c r="O979" s="17">
        <v>0.36955369462152499</v>
      </c>
      <c r="P979" s="17">
        <v>0.36402821077085701</v>
      </c>
      <c r="Q979" s="17">
        <v>0.307563997074633</v>
      </c>
      <c r="R979" s="17"/>
      <c r="S979" s="17">
        <v>0.36374931141771599</v>
      </c>
      <c r="T979" s="17">
        <v>0.36653491539183902</v>
      </c>
      <c r="U979" s="17">
        <v>0.39431152485194598</v>
      </c>
      <c r="V979" s="17">
        <v>0.37009544116589799</v>
      </c>
      <c r="W979" s="17">
        <v>0.33984207863605398</v>
      </c>
      <c r="X979" s="17">
        <v>0.34637704763106503</v>
      </c>
      <c r="Y979" s="17">
        <v>0.40617771101269301</v>
      </c>
      <c r="Z979" s="17">
        <v>0.30556164483046599</v>
      </c>
      <c r="AA979" s="17">
        <v>0.39505942823131901</v>
      </c>
      <c r="AB979" s="17"/>
      <c r="AC979" s="17">
        <v>0.36018817905485101</v>
      </c>
      <c r="AD979" s="17">
        <v>0.41990626306982898</v>
      </c>
      <c r="AE979" s="17">
        <v>0.30257023319719301</v>
      </c>
      <c r="AF979" s="17"/>
      <c r="AG979" s="17">
        <v>0.42784959195691902</v>
      </c>
      <c r="AH979" s="17">
        <v>0.39163143844363502</v>
      </c>
      <c r="AI979" s="17">
        <v>0.434530616073661</v>
      </c>
      <c r="AJ979" s="17">
        <v>0.32479587292560103</v>
      </c>
      <c r="AK979" s="17"/>
      <c r="AL979" s="17">
        <v>0.31747472030728802</v>
      </c>
      <c r="AM979" s="17">
        <v>0.34144968544609999</v>
      </c>
      <c r="AN979" s="17">
        <v>0.41359368027844501</v>
      </c>
      <c r="AO979" s="17">
        <v>0.436794196081777</v>
      </c>
      <c r="AP979" s="17">
        <v>0.34380095623449303</v>
      </c>
      <c r="AQ979" s="17"/>
      <c r="AR979" s="17">
        <v>0.30556786218885001</v>
      </c>
      <c r="AS979" s="17">
        <v>0.34035080378564497</v>
      </c>
      <c r="AT979" s="17">
        <v>0.389376716070642</v>
      </c>
      <c r="AU979" s="17">
        <v>0.41893491386619403</v>
      </c>
      <c r="AV979" s="17">
        <v>0.418572853433754</v>
      </c>
      <c r="AW979" s="17"/>
      <c r="AX979" s="17">
        <v>0.37641161791571698</v>
      </c>
      <c r="AY979" s="17">
        <v>0.357633486650548</v>
      </c>
      <c r="AZ979" s="17">
        <v>0.32434105630688798</v>
      </c>
      <c r="BA979" s="17">
        <v>0.37447650512434899</v>
      </c>
      <c r="BB979" s="17">
        <v>0.41720453179470701</v>
      </c>
      <c r="BC979" s="17">
        <v>0.39519958877806999</v>
      </c>
      <c r="BD979" s="17"/>
      <c r="BE979" s="17">
        <v>0.33610064842909099</v>
      </c>
      <c r="BF979" s="17">
        <v>0.39163102431076702</v>
      </c>
      <c r="BG979" s="17">
        <v>0.39627329260773603</v>
      </c>
      <c r="BH979" s="17"/>
      <c r="BI979" s="17">
        <v>0.31260293796682298</v>
      </c>
      <c r="BJ979" s="17">
        <v>0.38403241374548602</v>
      </c>
      <c r="BK979" s="17"/>
      <c r="BL979" s="17">
        <v>0.41420844610614199</v>
      </c>
      <c r="BM979" s="17">
        <v>0.38784283735274799</v>
      </c>
      <c r="BN979" s="17">
        <v>0.27921194278787498</v>
      </c>
      <c r="BO979" s="17">
        <v>0.256816890016344</v>
      </c>
      <c r="BP979" s="17">
        <v>0.365011921180532</v>
      </c>
      <c r="BQ979" s="17"/>
      <c r="BR979" s="17">
        <v>0.36348212115601702</v>
      </c>
      <c r="BS979" s="17">
        <v>0.40414975866770902</v>
      </c>
      <c r="BT979" s="17">
        <v>0.416609810826997</v>
      </c>
      <c r="BU979" s="17">
        <v>0.38964143966887599</v>
      </c>
      <c r="BV979" s="17"/>
      <c r="BW979" s="17">
        <v>0.43449746934123201</v>
      </c>
      <c r="BX979" s="17">
        <v>0.39832534991602198</v>
      </c>
      <c r="BY979" s="17">
        <v>0.37215385241564097</v>
      </c>
      <c r="BZ979" s="17">
        <v>0.37086443612322101</v>
      </c>
      <c r="CA979" s="17">
        <v>0.28362084558217199</v>
      </c>
      <c r="CB979" s="17"/>
      <c r="CC979" s="17">
        <v>0.26396024866989098</v>
      </c>
      <c r="CD979" s="17">
        <v>0.303955224167616</v>
      </c>
      <c r="CE979" s="17">
        <v>0.320812044252614</v>
      </c>
      <c r="CF979" s="17">
        <v>0.35496338923637999</v>
      </c>
      <c r="CG979" s="17">
        <v>0.35833958602590799</v>
      </c>
      <c r="CH979" s="17">
        <v>0.37517857847980601</v>
      </c>
      <c r="CI979" s="17">
        <v>0.38333368063787898</v>
      </c>
      <c r="CJ979" s="17">
        <v>0.45849579795088402</v>
      </c>
      <c r="CK979" s="17">
        <v>0.43991556911390101</v>
      </c>
      <c r="CL979" s="17">
        <v>0.49658454832274801</v>
      </c>
    </row>
    <row r="980" spans="2:90" x14ac:dyDescent="0.25">
      <c r="B980" t="s">
        <v>493</v>
      </c>
      <c r="C980" s="17">
        <v>0.34597500342750198</v>
      </c>
      <c r="D980" s="17">
        <v>0.35350929975025602</v>
      </c>
      <c r="E980" s="17">
        <v>0.339574529700924</v>
      </c>
      <c r="F980" s="17"/>
      <c r="G980" s="17">
        <v>0.37393461941610601</v>
      </c>
      <c r="H980" s="17">
        <v>0.28902529019965001</v>
      </c>
      <c r="I980" s="17">
        <v>0.32373475104876198</v>
      </c>
      <c r="J980" s="17">
        <v>0.35617007768113201</v>
      </c>
      <c r="K980" s="17">
        <v>0.38419765671684902</v>
      </c>
      <c r="L980" s="17">
        <v>0.35715431803394998</v>
      </c>
      <c r="M980" s="17"/>
      <c r="N980" s="17">
        <v>0.33218404151241698</v>
      </c>
      <c r="O980" s="17">
        <v>0.35393730694789899</v>
      </c>
      <c r="P980" s="17">
        <v>0.34203343691321197</v>
      </c>
      <c r="Q980" s="17">
        <v>0.35659374752975398</v>
      </c>
      <c r="R980" s="17"/>
      <c r="S980" s="17">
        <v>0.32477046625842598</v>
      </c>
      <c r="T980" s="17">
        <v>0.36592837006430901</v>
      </c>
      <c r="U980" s="17">
        <v>0.36111277332846498</v>
      </c>
      <c r="V980" s="17">
        <v>0.34295075573574602</v>
      </c>
      <c r="W980" s="17">
        <v>0.34843970342796898</v>
      </c>
      <c r="X980" s="17">
        <v>0.31918026081517697</v>
      </c>
      <c r="Y980" s="17">
        <v>0.334029555433218</v>
      </c>
      <c r="Z980" s="17">
        <v>0.39740169283763799</v>
      </c>
      <c r="AA980" s="17">
        <v>0.34713887611267003</v>
      </c>
      <c r="AB980" s="17"/>
      <c r="AC980" s="17">
        <v>0.33194056618620899</v>
      </c>
      <c r="AD980" s="17">
        <v>0.33898724985546302</v>
      </c>
      <c r="AE980" s="17">
        <v>0.38341261534611898</v>
      </c>
      <c r="AF980" s="17"/>
      <c r="AG980" s="17">
        <v>0.33195373220900998</v>
      </c>
      <c r="AH980" s="17">
        <v>0.31966843937367201</v>
      </c>
      <c r="AI980" s="17">
        <v>0.33956730860257101</v>
      </c>
      <c r="AJ980" s="17">
        <v>0.353340522784586</v>
      </c>
      <c r="AK980" s="17"/>
      <c r="AL980" s="17">
        <v>0.36290173613089699</v>
      </c>
      <c r="AM980" s="17">
        <v>0.34527047084401202</v>
      </c>
      <c r="AN980" s="17">
        <v>0.33649529036488102</v>
      </c>
      <c r="AO980" s="17">
        <v>0.31252434792872602</v>
      </c>
      <c r="AP980" s="17">
        <v>0.36178856002246101</v>
      </c>
      <c r="AQ980" s="17"/>
      <c r="AR980" s="17">
        <v>0.33825587090423997</v>
      </c>
      <c r="AS980" s="17">
        <v>0.37222055725637898</v>
      </c>
      <c r="AT980" s="17">
        <v>0.35084801837669799</v>
      </c>
      <c r="AU980" s="17">
        <v>0.31085773697374303</v>
      </c>
      <c r="AV980" s="17">
        <v>0.283111559474437</v>
      </c>
      <c r="AW980" s="17"/>
      <c r="AX980" s="17">
        <v>0.31691192943313301</v>
      </c>
      <c r="AY980" s="17">
        <v>0.36079388197508599</v>
      </c>
      <c r="AZ980" s="17">
        <v>0.35204005054029702</v>
      </c>
      <c r="BA980" s="17">
        <v>0.342239446197314</v>
      </c>
      <c r="BB980" s="17">
        <v>0.36103383191339</v>
      </c>
      <c r="BC980" s="17">
        <v>0.35485118314964897</v>
      </c>
      <c r="BD980" s="17"/>
      <c r="BE980" s="17">
        <v>0.37722299935641401</v>
      </c>
      <c r="BF980" s="17">
        <v>0.29593552088124803</v>
      </c>
      <c r="BG980" s="17">
        <v>0.35174111886868697</v>
      </c>
      <c r="BH980" s="17"/>
      <c r="BI980" s="17">
        <v>0.33953697452022802</v>
      </c>
      <c r="BJ980" s="17">
        <v>0.34760947280029297</v>
      </c>
      <c r="BK980" s="17"/>
      <c r="BL980" s="17">
        <v>0.34172678245537402</v>
      </c>
      <c r="BM980" s="17">
        <v>0.32570574469504998</v>
      </c>
      <c r="BN980" s="17">
        <v>0.35451993836100099</v>
      </c>
      <c r="BO980" s="17">
        <v>0.38549161513160501</v>
      </c>
      <c r="BP980" s="17">
        <v>0.35664175248399999</v>
      </c>
      <c r="BQ980" s="17"/>
      <c r="BR980" s="17">
        <v>0.349898115630701</v>
      </c>
      <c r="BS980" s="17">
        <v>0.370818975597492</v>
      </c>
      <c r="BT980" s="17">
        <v>0.29910460376949999</v>
      </c>
      <c r="BU980" s="17">
        <v>0.27482369882149099</v>
      </c>
      <c r="BV980" s="17"/>
      <c r="BW980" s="17">
        <v>0.34274880343269098</v>
      </c>
      <c r="BX980" s="17">
        <v>0.34965764318231102</v>
      </c>
      <c r="BY980" s="17">
        <v>0.36839758584147397</v>
      </c>
      <c r="BZ980" s="17">
        <v>0.33493302435271</v>
      </c>
      <c r="CA980" s="17">
        <v>0.333740535665765</v>
      </c>
      <c r="CB980" s="17"/>
      <c r="CC980" s="17">
        <v>0.31714910564200899</v>
      </c>
      <c r="CD980" s="17">
        <v>0.31144816397132502</v>
      </c>
      <c r="CE980" s="17">
        <v>0.36132265340500902</v>
      </c>
      <c r="CF980" s="17">
        <v>0.36266699090821503</v>
      </c>
      <c r="CG980" s="17">
        <v>0.38740811576346301</v>
      </c>
      <c r="CH980" s="17">
        <v>0.35712441716832299</v>
      </c>
      <c r="CI980" s="17">
        <v>0.37327510933678398</v>
      </c>
      <c r="CJ980" s="17">
        <v>0.30859920454979101</v>
      </c>
      <c r="CK980" s="17">
        <v>0.36287944676119399</v>
      </c>
      <c r="CL980" s="17">
        <v>0.31509940710302298</v>
      </c>
    </row>
    <row r="981" spans="2:90" x14ac:dyDescent="0.25">
      <c r="B981" t="s">
        <v>494</v>
      </c>
      <c r="C981" s="17">
        <v>0.114452589148155</v>
      </c>
      <c r="D981" s="17">
        <v>0.112856492421332</v>
      </c>
      <c r="E981" s="17">
        <v>0.116439852642039</v>
      </c>
      <c r="F981" s="17"/>
      <c r="G981" s="17">
        <v>0.129412895165953</v>
      </c>
      <c r="H981" s="17">
        <v>0.12708089084325899</v>
      </c>
      <c r="I981" s="17">
        <v>0.13354903575562599</v>
      </c>
      <c r="J981" s="17">
        <v>0.115212843676117</v>
      </c>
      <c r="K981" s="17">
        <v>0.10539506811438799</v>
      </c>
      <c r="L981" s="17">
        <v>9.0860973951288795E-2</v>
      </c>
      <c r="M981" s="17"/>
      <c r="N981" s="17">
        <v>8.0336692298113396E-2</v>
      </c>
      <c r="O981" s="17">
        <v>0.11516524524416601</v>
      </c>
      <c r="P981" s="17">
        <v>0.13695000400900301</v>
      </c>
      <c r="Q981" s="17">
        <v>0.132468283660165</v>
      </c>
      <c r="R981" s="17"/>
      <c r="S981" s="17">
        <v>0.11798160087364901</v>
      </c>
      <c r="T981" s="17">
        <v>9.9709454399500894E-2</v>
      </c>
      <c r="U981" s="17">
        <v>0.118468657460993</v>
      </c>
      <c r="V981" s="17">
        <v>0.12922089702627501</v>
      </c>
      <c r="W981" s="17">
        <v>0.14335466177349601</v>
      </c>
      <c r="X981" s="17">
        <v>0.139051089280081</v>
      </c>
      <c r="Y981" s="17">
        <v>9.5014162572048505E-2</v>
      </c>
      <c r="Z981" s="17">
        <v>0.120188349493172</v>
      </c>
      <c r="AA981" s="17">
        <v>8.6560401779467999E-2</v>
      </c>
      <c r="AB981" s="17"/>
      <c r="AC981" s="17">
        <v>0.120868216909545</v>
      </c>
      <c r="AD981" s="17">
        <v>9.84486195189056E-2</v>
      </c>
      <c r="AE981" s="17">
        <v>0.124357603256953</v>
      </c>
      <c r="AF981" s="17"/>
      <c r="AG981" s="17">
        <v>8.0797565906289504E-2</v>
      </c>
      <c r="AH981" s="17">
        <v>9.7897514641530806E-2</v>
      </c>
      <c r="AI981" s="17">
        <v>9.2522041821560305E-2</v>
      </c>
      <c r="AJ981" s="17">
        <v>0.14425649690235701</v>
      </c>
      <c r="AK981" s="17"/>
      <c r="AL981" s="17">
        <v>0.13778591599005999</v>
      </c>
      <c r="AM981" s="17">
        <v>0.13811576131193201</v>
      </c>
      <c r="AN981" s="17">
        <v>9.9188737875022207E-2</v>
      </c>
      <c r="AO981" s="17">
        <v>8.4578450647571801E-2</v>
      </c>
      <c r="AP981" s="17">
        <v>5.6994281052072701E-2</v>
      </c>
      <c r="AQ981" s="17"/>
      <c r="AR981" s="17">
        <v>0.11877566547318</v>
      </c>
      <c r="AS981" s="17">
        <v>0.123229403446784</v>
      </c>
      <c r="AT981" s="17">
        <v>0.116935391117097</v>
      </c>
      <c r="AU981" s="17">
        <v>0.114271842800579</v>
      </c>
      <c r="AV981" s="17">
        <v>7.6715421372023404E-2</v>
      </c>
      <c r="AW981" s="17"/>
      <c r="AX981" s="17">
        <v>0.105613901815043</v>
      </c>
      <c r="AY981" s="17">
        <v>0.119120788888715</v>
      </c>
      <c r="AZ981" s="17">
        <v>0.15527054683528699</v>
      </c>
      <c r="BA981" s="17">
        <v>0.14115560651304901</v>
      </c>
      <c r="BB981" s="17">
        <v>6.53209302769725E-2</v>
      </c>
      <c r="BC981" s="17">
        <v>5.0314809995965402E-2</v>
      </c>
      <c r="BD981" s="17"/>
      <c r="BE981" s="17">
        <v>0.120318230540453</v>
      </c>
      <c r="BF981" s="17">
        <v>0.121309261542527</v>
      </c>
      <c r="BG981" s="17">
        <v>9.9736492392445003E-2</v>
      </c>
      <c r="BH981" s="17"/>
      <c r="BI981" s="17">
        <v>0.140963433896451</v>
      </c>
      <c r="BJ981" s="17">
        <v>0.107722087559548</v>
      </c>
      <c r="BK981" s="17"/>
      <c r="BL981" s="17">
        <v>8.9703077066431103E-2</v>
      </c>
      <c r="BM981" s="17">
        <v>0.13219204309701699</v>
      </c>
      <c r="BN981" s="17">
        <v>0.14855377241007001</v>
      </c>
      <c r="BO981" s="17">
        <v>0.13515707928196899</v>
      </c>
      <c r="BP981" s="17">
        <v>0.114308987047088</v>
      </c>
      <c r="BQ981" s="17"/>
      <c r="BR981" s="17">
        <v>0.12035213836201</v>
      </c>
      <c r="BS981" s="17">
        <v>9.6336164862881699E-2</v>
      </c>
      <c r="BT981" s="17">
        <v>4.2679888676339102E-2</v>
      </c>
      <c r="BU981" s="17">
        <v>0.130691752995132</v>
      </c>
      <c r="BV981" s="17"/>
      <c r="BW981" s="17">
        <v>8.5098781967621703E-2</v>
      </c>
      <c r="BX981" s="17">
        <v>0.109725673031628</v>
      </c>
      <c r="BY981" s="17">
        <v>0.103117320126805</v>
      </c>
      <c r="BZ981" s="17">
        <v>0.114384937963488</v>
      </c>
      <c r="CA981" s="17">
        <v>0.15677139782288399</v>
      </c>
      <c r="CB981" s="17"/>
      <c r="CC981" s="17">
        <v>0.171045889747102</v>
      </c>
      <c r="CD981" s="17">
        <v>0.159120661206234</v>
      </c>
      <c r="CE981" s="17">
        <v>0.14365115277648099</v>
      </c>
      <c r="CF981" s="17">
        <v>0.110156820983457</v>
      </c>
      <c r="CG981" s="17">
        <v>8.7558049877916794E-2</v>
      </c>
      <c r="CH981" s="17">
        <v>9.8079786061091301E-2</v>
      </c>
      <c r="CI981" s="17">
        <v>0.11004160606703101</v>
      </c>
      <c r="CJ981" s="17">
        <v>0.103502827985003</v>
      </c>
      <c r="CK981" s="17">
        <v>5.4847945252363202E-2</v>
      </c>
      <c r="CL981" s="17">
        <v>9.1397654312395493E-2</v>
      </c>
    </row>
    <row r="982" spans="2:90" x14ac:dyDescent="0.25">
      <c r="B982" t="s">
        <v>495</v>
      </c>
      <c r="C982" s="17">
        <v>6.7951861844728095E-2</v>
      </c>
      <c r="D982" s="17">
        <v>6.2226306790356602E-2</v>
      </c>
      <c r="E982" s="17">
        <v>7.2585263483613702E-2</v>
      </c>
      <c r="F982" s="17"/>
      <c r="G982" s="17">
        <v>6.5724843634296704E-2</v>
      </c>
      <c r="H982" s="17">
        <v>6.5400789818506E-2</v>
      </c>
      <c r="I982" s="17">
        <v>6.8680731936592701E-2</v>
      </c>
      <c r="J982" s="17">
        <v>9.2572073225174703E-2</v>
      </c>
      <c r="K982" s="17">
        <v>7.9636918855128205E-2</v>
      </c>
      <c r="L982" s="17">
        <v>4.4780565536364697E-2</v>
      </c>
      <c r="M982" s="17"/>
      <c r="N982" s="17">
        <v>3.7893468613891798E-2</v>
      </c>
      <c r="O982" s="17">
        <v>6.8628557955545594E-2</v>
      </c>
      <c r="P982" s="17">
        <v>7.3274972990462706E-2</v>
      </c>
      <c r="Q982" s="17">
        <v>9.4036723600251698E-2</v>
      </c>
      <c r="R982" s="17"/>
      <c r="S982" s="17">
        <v>7.1950382496776405E-2</v>
      </c>
      <c r="T982" s="17">
        <v>6.7100852771937794E-2</v>
      </c>
      <c r="U982" s="17">
        <v>3.0568817909898498E-2</v>
      </c>
      <c r="V982" s="17">
        <v>5.6460555983341203E-2</v>
      </c>
      <c r="W982" s="17">
        <v>7.6796687541395195E-2</v>
      </c>
      <c r="X982" s="17">
        <v>9.0939137444334295E-2</v>
      </c>
      <c r="Y982" s="17">
        <v>7.5426412470922799E-2</v>
      </c>
      <c r="Z982" s="17">
        <v>6.9383806680895305E-2</v>
      </c>
      <c r="AA982" s="17">
        <v>7.2662593165397901E-2</v>
      </c>
      <c r="AB982" s="17"/>
      <c r="AC982" s="17">
        <v>8.04010435943604E-2</v>
      </c>
      <c r="AD982" s="17">
        <v>4.5983815200952502E-2</v>
      </c>
      <c r="AE982" s="17">
        <v>9.5282493828156206E-2</v>
      </c>
      <c r="AF982" s="17"/>
      <c r="AG982" s="17">
        <v>4.1674258831967403E-2</v>
      </c>
      <c r="AH982" s="17">
        <v>5.2578103107997903E-2</v>
      </c>
      <c r="AI982" s="17">
        <v>4.4586856506536397E-2</v>
      </c>
      <c r="AJ982" s="17">
        <v>9.8463753699837606E-2</v>
      </c>
      <c r="AK982" s="17"/>
      <c r="AL982" s="17">
        <v>7.8942764924633604E-2</v>
      </c>
      <c r="AM982" s="17">
        <v>0.101934524495941</v>
      </c>
      <c r="AN982" s="17">
        <v>4.4309217934911403E-2</v>
      </c>
      <c r="AO982" s="17">
        <v>3.1036101565234099E-2</v>
      </c>
      <c r="AP982" s="17">
        <v>0</v>
      </c>
      <c r="AQ982" s="17"/>
      <c r="AR982" s="17">
        <v>0.122223961899821</v>
      </c>
      <c r="AS982" s="17">
        <v>6.9429143991802098E-2</v>
      </c>
      <c r="AT982" s="17">
        <v>6.16297615887949E-2</v>
      </c>
      <c r="AU982" s="17">
        <v>5.0819286912500497E-2</v>
      </c>
      <c r="AV982" s="17">
        <v>4.9153434017395997E-2</v>
      </c>
      <c r="AW982" s="17"/>
      <c r="AX982" s="17">
        <v>6.2456315368607802E-2</v>
      </c>
      <c r="AY982" s="17">
        <v>7.4731285317978902E-2</v>
      </c>
      <c r="AZ982" s="17">
        <v>9.8881233865994594E-2</v>
      </c>
      <c r="BA982" s="17">
        <v>6.2628993902816898E-2</v>
      </c>
      <c r="BB982" s="17">
        <v>4.2163244825561497E-2</v>
      </c>
      <c r="BC982" s="17">
        <v>5.5190873890220697E-2</v>
      </c>
      <c r="BD982" s="17"/>
      <c r="BE982" s="17">
        <v>8.2526499183424598E-2</v>
      </c>
      <c r="BF982" s="17">
        <v>5.7514422283279701E-2</v>
      </c>
      <c r="BG982" s="17">
        <v>5.9548534831136299E-2</v>
      </c>
      <c r="BH982" s="17"/>
      <c r="BI982" s="17">
        <v>0.12297984925262501</v>
      </c>
      <c r="BJ982" s="17">
        <v>5.3981505178123501E-2</v>
      </c>
      <c r="BK982" s="17"/>
      <c r="BL982" s="17">
        <v>4.8421356494376497E-2</v>
      </c>
      <c r="BM982" s="17">
        <v>5.2772071097760102E-2</v>
      </c>
      <c r="BN982" s="17">
        <v>0.106299359825353</v>
      </c>
      <c r="BO982" s="17">
        <v>0.120255244561687</v>
      </c>
      <c r="BP982" s="17">
        <v>8.1302648610002207E-2</v>
      </c>
      <c r="BQ982" s="17"/>
      <c r="BR982" s="17">
        <v>7.3631563870885902E-2</v>
      </c>
      <c r="BS982" s="17">
        <v>2.24589140816959E-2</v>
      </c>
      <c r="BT982" s="17">
        <v>2.63471433211552E-2</v>
      </c>
      <c r="BU982" s="17">
        <v>8.0391236524001305E-2</v>
      </c>
      <c r="BV982" s="17"/>
      <c r="BW982" s="17">
        <v>3.83117081172668E-2</v>
      </c>
      <c r="BX982" s="17">
        <v>3.8638366395015798E-2</v>
      </c>
      <c r="BY982" s="17">
        <v>6.3834486660101497E-2</v>
      </c>
      <c r="BZ982" s="17">
        <v>7.3226843813709794E-2</v>
      </c>
      <c r="CA982" s="17">
        <v>0.12115363286931299</v>
      </c>
      <c r="CB982" s="17"/>
      <c r="CC982" s="17">
        <v>0.13369686923969501</v>
      </c>
      <c r="CD982" s="17">
        <v>0.12940918659344</v>
      </c>
      <c r="CE982" s="17">
        <v>8.2369310886361999E-2</v>
      </c>
      <c r="CF982" s="17">
        <v>6.1380607988840201E-2</v>
      </c>
      <c r="CG982" s="17">
        <v>5.3380730600265602E-2</v>
      </c>
      <c r="CH982" s="17">
        <v>6.1957696698257202E-2</v>
      </c>
      <c r="CI982" s="17">
        <v>3.9680017961171397E-2</v>
      </c>
      <c r="CJ982" s="17">
        <v>4.5327449777261997E-2</v>
      </c>
      <c r="CK982" s="17">
        <v>3.2856302621339602E-2</v>
      </c>
      <c r="CL982" s="17">
        <v>2.0292692896836599E-2</v>
      </c>
    </row>
    <row r="983" spans="2:90" x14ac:dyDescent="0.25">
      <c r="B983" t="s">
        <v>163</v>
      </c>
      <c r="C983" s="17">
        <v>2.1594791534138701E-2</v>
      </c>
      <c r="D983" s="17">
        <v>1.6727208885138199E-2</v>
      </c>
      <c r="E983" s="17">
        <v>2.52348631100567E-2</v>
      </c>
      <c r="F983" s="17"/>
      <c r="G983" s="17">
        <v>4.5389234024181303E-2</v>
      </c>
      <c r="H983" s="17">
        <v>2.7301790520457701E-2</v>
      </c>
      <c r="I983" s="17">
        <v>1.7171377115793099E-2</v>
      </c>
      <c r="J983" s="17">
        <v>2.1689678042637401E-2</v>
      </c>
      <c r="K983" s="17">
        <v>8.8433405020007794E-3</v>
      </c>
      <c r="L983" s="17">
        <v>1.84665181087251E-2</v>
      </c>
      <c r="M983" s="17"/>
      <c r="N983" s="17">
        <v>1.2446323165457501E-2</v>
      </c>
      <c r="O983" s="17">
        <v>1.8766487920176E-2</v>
      </c>
      <c r="P983" s="17">
        <v>1.7014166526845599E-2</v>
      </c>
      <c r="Q983" s="17">
        <v>3.8770448513720197E-2</v>
      </c>
      <c r="R983" s="17"/>
      <c r="S983" s="17">
        <v>2.57650925197415E-2</v>
      </c>
      <c r="T983" s="17">
        <v>2.6796416299825598E-2</v>
      </c>
      <c r="U983" s="17">
        <v>1.36131063502815E-2</v>
      </c>
      <c r="V983" s="17">
        <v>2.3182853147059201E-2</v>
      </c>
      <c r="W983" s="17">
        <v>2.3881129811915602E-2</v>
      </c>
      <c r="X983" s="17">
        <v>2.7770565836731199E-2</v>
      </c>
      <c r="Y983" s="17">
        <v>1.74496210893763E-2</v>
      </c>
      <c r="Z983" s="17">
        <v>9.8172575463999299E-3</v>
      </c>
      <c r="AA983" s="17">
        <v>1.5946463150169302E-2</v>
      </c>
      <c r="AB983" s="17"/>
      <c r="AC983" s="17">
        <v>1.5841202967640799E-2</v>
      </c>
      <c r="AD983" s="17">
        <v>1.03370165452109E-2</v>
      </c>
      <c r="AE983" s="17">
        <v>3.4880813677820401E-2</v>
      </c>
      <c r="AF983" s="17"/>
      <c r="AG983" s="17">
        <v>1.37426351716464E-2</v>
      </c>
      <c r="AH983" s="17">
        <v>1.7308358023916399E-2</v>
      </c>
      <c r="AI983" s="17">
        <v>2.4019937367211501E-3</v>
      </c>
      <c r="AJ983" s="17">
        <v>1.45966246004433E-2</v>
      </c>
      <c r="AK983" s="17"/>
      <c r="AL983" s="17">
        <v>2.65387223334815E-2</v>
      </c>
      <c r="AM983" s="17">
        <v>1.9109995815284098E-2</v>
      </c>
      <c r="AN983" s="17">
        <v>1.60905064066767E-2</v>
      </c>
      <c r="AO983" s="17">
        <v>1.15939219606874E-2</v>
      </c>
      <c r="AP983" s="17">
        <v>6.1482338212518903E-2</v>
      </c>
      <c r="AQ983" s="17"/>
      <c r="AR983" s="17">
        <v>5.2186967164194999E-2</v>
      </c>
      <c r="AS983" s="17">
        <v>2.5703203453758199E-2</v>
      </c>
      <c r="AT983" s="17">
        <v>1.5682432581825799E-2</v>
      </c>
      <c r="AU983" s="17">
        <v>1.07488822859523E-2</v>
      </c>
      <c r="AV983" s="17">
        <v>2.4834202723518499E-3</v>
      </c>
      <c r="AW983" s="17"/>
      <c r="AX983" s="17">
        <v>2.38361901756825E-2</v>
      </c>
      <c r="AY983" s="17">
        <v>2.0466623117682398E-2</v>
      </c>
      <c r="AZ983" s="17">
        <v>2.5244018767616099E-2</v>
      </c>
      <c r="BA983" s="17">
        <v>2.0915402924373199E-2</v>
      </c>
      <c r="BB983" s="17">
        <v>1.87258115801428E-2</v>
      </c>
      <c r="BC983" s="17">
        <v>1.43470575622096E-2</v>
      </c>
      <c r="BD983" s="17"/>
      <c r="BE983" s="17">
        <v>2.5105498524528602E-2</v>
      </c>
      <c r="BF983" s="17">
        <v>1.71378760665764E-2</v>
      </c>
      <c r="BG983" s="17">
        <v>1.72069634534293E-2</v>
      </c>
      <c r="BH983" s="17"/>
      <c r="BI983" s="17">
        <v>2.1336973563195499E-2</v>
      </c>
      <c r="BJ983" s="17">
        <v>2.1660245663551701E-2</v>
      </c>
      <c r="BK983" s="17"/>
      <c r="BL983" s="17">
        <v>8.9827237499113498E-3</v>
      </c>
      <c r="BM983" s="17">
        <v>1.77361331592552E-2</v>
      </c>
      <c r="BN983" s="17">
        <v>4.3036996672986702E-2</v>
      </c>
      <c r="BO983" s="17">
        <v>4.4305306565928397E-2</v>
      </c>
      <c r="BP983" s="17">
        <v>1.8532504435307001E-2</v>
      </c>
      <c r="BQ983" s="17"/>
      <c r="BR983" s="17">
        <v>1.8534635242885501E-2</v>
      </c>
      <c r="BS983" s="17">
        <v>2.8221930356786301E-2</v>
      </c>
      <c r="BT983" s="17">
        <v>4.6998232287266899E-2</v>
      </c>
      <c r="BU983" s="17">
        <v>2.3611194542401601E-2</v>
      </c>
      <c r="BV983" s="17"/>
      <c r="BW983" s="17">
        <v>1.80323897068549E-2</v>
      </c>
      <c r="BX983" s="17">
        <v>1.5072387923126001E-2</v>
      </c>
      <c r="BY983" s="17">
        <v>1.6524143967361699E-2</v>
      </c>
      <c r="BZ983" s="17">
        <v>2.0686251097143699E-2</v>
      </c>
      <c r="CA983" s="17">
        <v>3.1492580588107701E-2</v>
      </c>
      <c r="CB983" s="17"/>
      <c r="CC983" s="17">
        <v>4.3420967414900397E-2</v>
      </c>
      <c r="CD983" s="17">
        <v>2.2937546626537499E-2</v>
      </c>
      <c r="CE983" s="17">
        <v>1.5401864373876801E-2</v>
      </c>
      <c r="CF983" s="17">
        <v>1.8888593125761102E-2</v>
      </c>
      <c r="CG983" s="17">
        <v>2.4886191032882501E-2</v>
      </c>
      <c r="CH983" s="17">
        <v>2.42910100992151E-2</v>
      </c>
      <c r="CI983" s="17">
        <v>1.22489790207665E-2</v>
      </c>
      <c r="CJ983" s="17">
        <v>8.6100106159532099E-3</v>
      </c>
      <c r="CK983" s="17">
        <v>1.4261194282075699E-2</v>
      </c>
      <c r="CL983" s="17">
        <v>8.9196795042850007E-3</v>
      </c>
    </row>
    <row r="984" spans="2:90" x14ac:dyDescent="0.25">
      <c r="B984" t="s">
        <v>496</v>
      </c>
      <c r="C984" s="17">
        <v>0.45002575404547701</v>
      </c>
      <c r="D984" s="17">
        <v>0.45468069215291701</v>
      </c>
      <c r="E984" s="17">
        <v>0.446165491063366</v>
      </c>
      <c r="F984" s="17"/>
      <c r="G984" s="17">
        <v>0.38553840775946302</v>
      </c>
      <c r="H984" s="17">
        <v>0.49119123861812802</v>
      </c>
      <c r="I984" s="17">
        <v>0.45686410414322598</v>
      </c>
      <c r="J984" s="17">
        <v>0.41435532737493902</v>
      </c>
      <c r="K984" s="17">
        <v>0.421927015811633</v>
      </c>
      <c r="L984" s="17">
        <v>0.488737624369671</v>
      </c>
      <c r="M984" s="17"/>
      <c r="N984" s="17">
        <v>0.537139474410121</v>
      </c>
      <c r="O984" s="17">
        <v>0.44350240193221402</v>
      </c>
      <c r="P984" s="17">
        <v>0.430727419560477</v>
      </c>
      <c r="Q984" s="17">
        <v>0.378130796696109</v>
      </c>
      <c r="R984" s="17"/>
      <c r="S984" s="17">
        <v>0.45953245785140701</v>
      </c>
      <c r="T984" s="17">
        <v>0.44046490646442699</v>
      </c>
      <c r="U984" s="17">
        <v>0.476236644950362</v>
      </c>
      <c r="V984" s="17">
        <v>0.44818493810757898</v>
      </c>
      <c r="W984" s="17">
        <v>0.40752781744522398</v>
      </c>
      <c r="X984" s="17">
        <v>0.42305894662367699</v>
      </c>
      <c r="Y984" s="17">
        <v>0.47808024843443397</v>
      </c>
      <c r="Z984" s="17">
        <v>0.40320889344189498</v>
      </c>
      <c r="AA984" s="17">
        <v>0.47769166579229499</v>
      </c>
      <c r="AB984" s="17"/>
      <c r="AC984" s="17">
        <v>0.45094897034224501</v>
      </c>
      <c r="AD984" s="17">
        <v>0.50624329887946795</v>
      </c>
      <c r="AE984" s="17">
        <v>0.36206647389095198</v>
      </c>
      <c r="AF984" s="17"/>
      <c r="AG984" s="17">
        <v>0.53183180788108597</v>
      </c>
      <c r="AH984" s="17">
        <v>0.51254758485288199</v>
      </c>
      <c r="AI984" s="17">
        <v>0.52092179933261096</v>
      </c>
      <c r="AJ984" s="17">
        <v>0.38934260201277598</v>
      </c>
      <c r="AK984" s="17"/>
      <c r="AL984" s="17">
        <v>0.39383086062092798</v>
      </c>
      <c r="AM984" s="17">
        <v>0.39556924753283101</v>
      </c>
      <c r="AN984" s="17">
        <v>0.50391624741850904</v>
      </c>
      <c r="AO984" s="17">
        <v>0.56026717789778102</v>
      </c>
      <c r="AP984" s="17">
        <v>0.51973482071294796</v>
      </c>
      <c r="AQ984" s="17"/>
      <c r="AR984" s="17">
        <v>0.36855753455856299</v>
      </c>
      <c r="AS984" s="17">
        <v>0.40941769185127702</v>
      </c>
      <c r="AT984" s="17">
        <v>0.45490439633558399</v>
      </c>
      <c r="AU984" s="17">
        <v>0.51330225102722504</v>
      </c>
      <c r="AV984" s="17">
        <v>0.58853616486379201</v>
      </c>
      <c r="AW984" s="17"/>
      <c r="AX984" s="17">
        <v>0.49118166320753498</v>
      </c>
      <c r="AY984" s="17">
        <v>0.42488742070053698</v>
      </c>
      <c r="AZ984" s="17">
        <v>0.368564149990805</v>
      </c>
      <c r="BA984" s="17">
        <v>0.43306055046244701</v>
      </c>
      <c r="BB984" s="17">
        <v>0.51275618140393298</v>
      </c>
      <c r="BC984" s="17">
        <v>0.525296075401955</v>
      </c>
      <c r="BD984" s="17"/>
      <c r="BE984" s="17">
        <v>0.39482677239517899</v>
      </c>
      <c r="BF984" s="17">
        <v>0.50810291922636897</v>
      </c>
      <c r="BG984" s="17">
        <v>0.47176689045430198</v>
      </c>
      <c r="BH984" s="17"/>
      <c r="BI984" s="17">
        <v>0.37518276876750101</v>
      </c>
      <c r="BJ984" s="17">
        <v>0.46902668879848403</v>
      </c>
      <c r="BK984" s="17"/>
      <c r="BL984" s="17">
        <v>0.51116606023390698</v>
      </c>
      <c r="BM984" s="17">
        <v>0.47159400795091799</v>
      </c>
      <c r="BN984" s="17">
        <v>0.34758993273059002</v>
      </c>
      <c r="BO984" s="17">
        <v>0.31479075445881</v>
      </c>
      <c r="BP984" s="17">
        <v>0.429214107423603</v>
      </c>
      <c r="BQ984" s="17"/>
      <c r="BR984" s="17">
        <v>0.43758354689351803</v>
      </c>
      <c r="BS984" s="17">
        <v>0.48216401510114398</v>
      </c>
      <c r="BT984" s="17">
        <v>0.584870131945739</v>
      </c>
      <c r="BU984" s="17">
        <v>0.49048211711697398</v>
      </c>
      <c r="BV984" s="17"/>
      <c r="BW984" s="17">
        <v>0.51580831677556604</v>
      </c>
      <c r="BX984" s="17">
        <v>0.486905929467919</v>
      </c>
      <c r="BY984" s="17">
        <v>0.44812646340425699</v>
      </c>
      <c r="BZ984" s="17">
        <v>0.45676894277294899</v>
      </c>
      <c r="CA984" s="17">
        <v>0.35684185305392901</v>
      </c>
      <c r="CB984" s="17"/>
      <c r="CC984" s="17">
        <v>0.334687167956294</v>
      </c>
      <c r="CD984" s="17">
        <v>0.37708444160246402</v>
      </c>
      <c r="CE984" s="17">
        <v>0.397255018558271</v>
      </c>
      <c r="CF984" s="17">
        <v>0.446906986993727</v>
      </c>
      <c r="CG984" s="17">
        <v>0.44676691272547198</v>
      </c>
      <c r="CH984" s="17">
        <v>0.458547089973114</v>
      </c>
      <c r="CI984" s="17">
        <v>0.46475428761424697</v>
      </c>
      <c r="CJ984" s="17">
        <v>0.53396050707199105</v>
      </c>
      <c r="CK984" s="17">
        <v>0.53515511108302805</v>
      </c>
      <c r="CL984" s="17">
        <v>0.56429056618345996</v>
      </c>
    </row>
    <row r="985" spans="2:90" x14ac:dyDescent="0.25">
      <c r="B985" t="s">
        <v>497</v>
      </c>
      <c r="C985" s="17">
        <v>0.18240445099288299</v>
      </c>
      <c r="D985" s="17">
        <v>0.17508279921168901</v>
      </c>
      <c r="E985" s="17">
        <v>0.18902511612565301</v>
      </c>
      <c r="F985" s="17"/>
      <c r="G985" s="17">
        <v>0.19513773880025001</v>
      </c>
      <c r="H985" s="17">
        <v>0.19248168066176499</v>
      </c>
      <c r="I985" s="17">
        <v>0.20222976769221901</v>
      </c>
      <c r="J985" s="17">
        <v>0.207784916901292</v>
      </c>
      <c r="K985" s="17">
        <v>0.185031986969517</v>
      </c>
      <c r="L985" s="17">
        <v>0.13564153948765301</v>
      </c>
      <c r="M985" s="17"/>
      <c r="N985" s="17">
        <v>0.118230160912005</v>
      </c>
      <c r="O985" s="17">
        <v>0.183793803199711</v>
      </c>
      <c r="P985" s="17">
        <v>0.21022497699946599</v>
      </c>
      <c r="Q985" s="17">
        <v>0.226505007260417</v>
      </c>
      <c r="R985" s="17"/>
      <c r="S985" s="17">
        <v>0.18993198337042499</v>
      </c>
      <c r="T985" s="17">
        <v>0.16681030717143899</v>
      </c>
      <c r="U985" s="17">
        <v>0.14903747537089099</v>
      </c>
      <c r="V985" s="17">
        <v>0.185681453009616</v>
      </c>
      <c r="W985" s="17">
        <v>0.220151349314892</v>
      </c>
      <c r="X985" s="17">
        <v>0.22999022672441499</v>
      </c>
      <c r="Y985" s="17">
        <v>0.170440575042971</v>
      </c>
      <c r="Z985" s="17">
        <v>0.189572156174068</v>
      </c>
      <c r="AA985" s="17">
        <v>0.159222994944866</v>
      </c>
      <c r="AB985" s="17"/>
      <c r="AC985" s="17">
        <v>0.20126926050390601</v>
      </c>
      <c r="AD985" s="17">
        <v>0.144432434719858</v>
      </c>
      <c r="AE985" s="17">
        <v>0.21964009708510901</v>
      </c>
      <c r="AF985" s="17"/>
      <c r="AG985" s="17">
        <v>0.122471824738257</v>
      </c>
      <c r="AH985" s="17">
        <v>0.150475617749529</v>
      </c>
      <c r="AI985" s="17">
        <v>0.137108898328097</v>
      </c>
      <c r="AJ985" s="17">
        <v>0.24272025060219399</v>
      </c>
      <c r="AK985" s="17"/>
      <c r="AL985" s="17">
        <v>0.21672868091469299</v>
      </c>
      <c r="AM985" s="17">
        <v>0.24005028580787199</v>
      </c>
      <c r="AN985" s="17">
        <v>0.14349795580993399</v>
      </c>
      <c r="AO985" s="17">
        <v>0.115614552212806</v>
      </c>
      <c r="AP985" s="17">
        <v>5.6994281052072701E-2</v>
      </c>
      <c r="AQ985" s="17"/>
      <c r="AR985" s="17">
        <v>0.24099962737300201</v>
      </c>
      <c r="AS985" s="17">
        <v>0.19265854743858599</v>
      </c>
      <c r="AT985" s="17">
        <v>0.17856515270589199</v>
      </c>
      <c r="AU985" s="17">
        <v>0.16509112971307999</v>
      </c>
      <c r="AV985" s="17">
        <v>0.125868855389419</v>
      </c>
      <c r="AW985" s="17"/>
      <c r="AX985" s="17">
        <v>0.16807021718365001</v>
      </c>
      <c r="AY985" s="17">
        <v>0.19385207420669401</v>
      </c>
      <c r="AZ985" s="17">
        <v>0.25415178070128203</v>
      </c>
      <c r="BA985" s="17">
        <v>0.20378460041586599</v>
      </c>
      <c r="BB985" s="17">
        <v>0.107484175102534</v>
      </c>
      <c r="BC985" s="17">
        <v>0.105505683886186</v>
      </c>
      <c r="BD985" s="17"/>
      <c r="BE985" s="17">
        <v>0.20284472972387799</v>
      </c>
      <c r="BF985" s="17">
        <v>0.17882368382580699</v>
      </c>
      <c r="BG985" s="17">
        <v>0.15928502722358101</v>
      </c>
      <c r="BH985" s="17"/>
      <c r="BI985" s="17">
        <v>0.263943283149076</v>
      </c>
      <c r="BJ985" s="17">
        <v>0.16170359273767099</v>
      </c>
      <c r="BK985" s="17"/>
      <c r="BL985" s="17">
        <v>0.138124433560808</v>
      </c>
      <c r="BM985" s="17">
        <v>0.18496411419477701</v>
      </c>
      <c r="BN985" s="17">
        <v>0.254853132235423</v>
      </c>
      <c r="BO985" s="17">
        <v>0.25541232384365598</v>
      </c>
      <c r="BP985" s="17">
        <v>0.19561163565709</v>
      </c>
      <c r="BQ985" s="17"/>
      <c r="BR985" s="17">
        <v>0.19398370223289599</v>
      </c>
      <c r="BS985" s="17">
        <v>0.118795078944578</v>
      </c>
      <c r="BT985" s="17">
        <v>6.9027031997494298E-2</v>
      </c>
      <c r="BU985" s="17">
        <v>0.21108298951913401</v>
      </c>
      <c r="BV985" s="17"/>
      <c r="BW985" s="17">
        <v>0.123410490084888</v>
      </c>
      <c r="BX985" s="17">
        <v>0.148364039426644</v>
      </c>
      <c r="BY985" s="17">
        <v>0.16695180678690699</v>
      </c>
      <c r="BZ985" s="17">
        <v>0.18761178177719801</v>
      </c>
      <c r="CA985" s="17">
        <v>0.27792503069219798</v>
      </c>
      <c r="CB985" s="17"/>
      <c r="CC985" s="17">
        <v>0.30474275898679698</v>
      </c>
      <c r="CD985" s="17">
        <v>0.288529847799674</v>
      </c>
      <c r="CE985" s="17">
        <v>0.22602046366284301</v>
      </c>
      <c r="CF985" s="17">
        <v>0.17153742897229701</v>
      </c>
      <c r="CG985" s="17">
        <v>0.14093878047818201</v>
      </c>
      <c r="CH985" s="17">
        <v>0.16003748275934801</v>
      </c>
      <c r="CI985" s="17">
        <v>0.14972162402820199</v>
      </c>
      <c r="CJ985" s="17">
        <v>0.14883027776226501</v>
      </c>
      <c r="CK985" s="17">
        <v>8.7704247873702706E-2</v>
      </c>
      <c r="CL985" s="17">
        <v>0.111690347209232</v>
      </c>
    </row>
    <row r="986" spans="2:90" x14ac:dyDescent="0.25">
      <c r="B986" t="s">
        <v>498</v>
      </c>
      <c r="C986" s="17">
        <v>0.26762130305259402</v>
      </c>
      <c r="D986" s="17">
        <v>0.279597892941228</v>
      </c>
      <c r="E986" s="17">
        <v>0.25714037493771302</v>
      </c>
      <c r="F986" s="17"/>
      <c r="G986" s="17">
        <v>0.19040066895921401</v>
      </c>
      <c r="H986" s="17">
        <v>0.298709557956362</v>
      </c>
      <c r="I986" s="17">
        <v>0.25463433645100703</v>
      </c>
      <c r="J986" s="17">
        <v>0.20657041047364699</v>
      </c>
      <c r="K986" s="17">
        <v>0.23689502884211699</v>
      </c>
      <c r="L986" s="17">
        <v>0.35309608488201799</v>
      </c>
      <c r="M986" s="17"/>
      <c r="N986" s="17">
        <v>0.418909313498116</v>
      </c>
      <c r="O986" s="17">
        <v>0.25970859873250302</v>
      </c>
      <c r="P986" s="17">
        <v>0.22050244256101201</v>
      </c>
      <c r="Q986" s="17">
        <v>0.15162578943569299</v>
      </c>
      <c r="R986" s="17"/>
      <c r="S986" s="17">
        <v>0.26960047448098201</v>
      </c>
      <c r="T986" s="17">
        <v>0.27365459929298802</v>
      </c>
      <c r="U986" s="17">
        <v>0.32719916957946998</v>
      </c>
      <c r="V986" s="17">
        <v>0.26250348509796301</v>
      </c>
      <c r="W986" s="17">
        <v>0.18737646813033201</v>
      </c>
      <c r="X986" s="17">
        <v>0.193068719899261</v>
      </c>
      <c r="Y986" s="17">
        <v>0.30763967339146298</v>
      </c>
      <c r="Z986" s="17">
        <v>0.213636737267827</v>
      </c>
      <c r="AA986" s="17">
        <v>0.31846867084742903</v>
      </c>
      <c r="AB986" s="17"/>
      <c r="AC986" s="17">
        <v>0.24967970983833901</v>
      </c>
      <c r="AD986" s="17">
        <v>0.36181086415961</v>
      </c>
      <c r="AE986" s="17">
        <v>0.142426376805843</v>
      </c>
      <c r="AF986" s="17"/>
      <c r="AG986" s="17">
        <v>0.40935998314282901</v>
      </c>
      <c r="AH986" s="17">
        <v>0.36207196710335399</v>
      </c>
      <c r="AI986" s="17">
        <v>0.38381290100451398</v>
      </c>
      <c r="AJ986" s="17">
        <v>0.146622351410582</v>
      </c>
      <c r="AK986" s="17"/>
      <c r="AL986" s="17">
        <v>0.17710217970623501</v>
      </c>
      <c r="AM986" s="17">
        <v>0.15551896172495899</v>
      </c>
      <c r="AN986" s="17">
        <v>0.36041829160857503</v>
      </c>
      <c r="AO986" s="17">
        <v>0.44465262568497499</v>
      </c>
      <c r="AP986" s="17">
        <v>0.46274053966087503</v>
      </c>
      <c r="AQ986" s="17"/>
      <c r="AR986" s="17">
        <v>0.12755790718556101</v>
      </c>
      <c r="AS986" s="17">
        <v>0.21675914441269101</v>
      </c>
      <c r="AT986" s="17">
        <v>0.27633924362969198</v>
      </c>
      <c r="AU986" s="17">
        <v>0.348211121314146</v>
      </c>
      <c r="AV986" s="17">
        <v>0.46266730947437301</v>
      </c>
      <c r="AW986" s="17"/>
      <c r="AX986" s="17">
        <v>0.32311144602388397</v>
      </c>
      <c r="AY986" s="17">
        <v>0.231035346493843</v>
      </c>
      <c r="AZ986" s="17">
        <v>0.114412369289524</v>
      </c>
      <c r="BA986" s="17">
        <v>0.229275950046581</v>
      </c>
      <c r="BB986" s="17">
        <v>0.40527200630139898</v>
      </c>
      <c r="BC986" s="17">
        <v>0.41979039151576902</v>
      </c>
      <c r="BD986" s="17"/>
      <c r="BE986" s="17">
        <v>0.19198204267130101</v>
      </c>
      <c r="BF986" s="17">
        <v>0.32927923540056198</v>
      </c>
      <c r="BG986" s="17">
        <v>0.31248186323072102</v>
      </c>
      <c r="BH986" s="17"/>
      <c r="BI986" s="17">
        <v>0.11123948561842401</v>
      </c>
      <c r="BJ986" s="17">
        <v>0.30732309606081298</v>
      </c>
      <c r="BK986" s="17"/>
      <c r="BL986" s="17">
        <v>0.37304162667309898</v>
      </c>
      <c r="BM986" s="17">
        <v>0.28662989375614101</v>
      </c>
      <c r="BN986" s="17">
        <v>9.2736800495166694E-2</v>
      </c>
      <c r="BO986" s="17">
        <v>5.9378430615153702E-2</v>
      </c>
      <c r="BP986" s="17">
        <v>0.233602471766513</v>
      </c>
      <c r="BQ986" s="17"/>
      <c r="BR986" s="17">
        <v>0.24359984466062201</v>
      </c>
      <c r="BS986" s="17">
        <v>0.36336893615656701</v>
      </c>
      <c r="BT986" s="17">
        <v>0.51584309994824395</v>
      </c>
      <c r="BU986" s="17">
        <v>0.27939912759784002</v>
      </c>
      <c r="BV986" s="17"/>
      <c r="BW986" s="17">
        <v>0.39239782669067802</v>
      </c>
      <c r="BX986" s="17">
        <v>0.33854189004127599</v>
      </c>
      <c r="BY986" s="17">
        <v>0.28117465661735003</v>
      </c>
      <c r="BZ986" s="17">
        <v>0.26915716099575099</v>
      </c>
      <c r="CA986" s="17">
        <v>7.8916822361731795E-2</v>
      </c>
      <c r="CB986" s="17"/>
      <c r="CC986" s="17">
        <v>2.99444089694972E-2</v>
      </c>
      <c r="CD986" s="17">
        <v>8.8554593802790099E-2</v>
      </c>
      <c r="CE986" s="17">
        <v>0.17123455489542799</v>
      </c>
      <c r="CF986" s="17">
        <v>0.27536955802143098</v>
      </c>
      <c r="CG986" s="17">
        <v>0.30582813224729</v>
      </c>
      <c r="CH986" s="17">
        <v>0.29850960721376502</v>
      </c>
      <c r="CI986" s="17">
        <v>0.31503266358604498</v>
      </c>
      <c r="CJ986" s="17">
        <v>0.38513022930972601</v>
      </c>
      <c r="CK986" s="17">
        <v>0.44745086320932498</v>
      </c>
      <c r="CL986" s="17">
        <v>0.45260021897422698</v>
      </c>
    </row>
    <row r="987" spans="2:90" x14ac:dyDescent="0.25"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</row>
    <row r="988" spans="2:90" x14ac:dyDescent="0.25">
      <c r="B988" s="6" t="s">
        <v>501</v>
      </c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</row>
    <row r="989" spans="2:90" x14ac:dyDescent="0.25">
      <c r="B989" s="24" t="s">
        <v>113</v>
      </c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</row>
    <row r="990" spans="2:90" x14ac:dyDescent="0.25">
      <c r="B990" t="s">
        <v>491</v>
      </c>
      <c r="C990" s="17">
        <v>5.4421386819264103E-2</v>
      </c>
      <c r="D990" s="17">
        <v>6.1154470614952799E-2</v>
      </c>
      <c r="E990" s="17">
        <v>4.7731861991052602E-2</v>
      </c>
      <c r="F990" s="17"/>
      <c r="G990" s="17">
        <v>9.4303551798010601E-2</v>
      </c>
      <c r="H990" s="17">
        <v>7.8361055849377498E-2</v>
      </c>
      <c r="I990" s="17">
        <v>4.6607539204758998E-2</v>
      </c>
      <c r="J990" s="17">
        <v>3.03368277951905E-2</v>
      </c>
      <c r="K990" s="17">
        <v>3.6278510411840499E-2</v>
      </c>
      <c r="L990" s="17">
        <v>5.4118187787016103E-2</v>
      </c>
      <c r="M990" s="17"/>
      <c r="N990" s="17">
        <v>6.8251690963079106E-2</v>
      </c>
      <c r="O990" s="17">
        <v>4.2974805348774001E-2</v>
      </c>
      <c r="P990" s="17">
        <v>5.5149288789297202E-2</v>
      </c>
      <c r="Q990" s="17">
        <v>5.1549609117267199E-2</v>
      </c>
      <c r="R990" s="17"/>
      <c r="S990" s="17">
        <v>7.4252353402516E-2</v>
      </c>
      <c r="T990" s="17">
        <v>4.6476805882181602E-2</v>
      </c>
      <c r="U990" s="17">
        <v>4.9920743709596697E-2</v>
      </c>
      <c r="V990" s="17">
        <v>5.1005177747689E-2</v>
      </c>
      <c r="W990" s="17">
        <v>5.95974007794925E-2</v>
      </c>
      <c r="X990" s="17">
        <v>4.6816339046781702E-2</v>
      </c>
      <c r="Y990" s="17">
        <v>3.7241789717514497E-2</v>
      </c>
      <c r="Z990" s="17">
        <v>7.4228706242345205E-2</v>
      </c>
      <c r="AA990" s="17">
        <v>5.5222809431822097E-2</v>
      </c>
      <c r="AB990" s="17"/>
      <c r="AC990" s="17">
        <v>5.3021600960584503E-2</v>
      </c>
      <c r="AD990" s="17">
        <v>5.8189064933396401E-2</v>
      </c>
      <c r="AE990" s="17">
        <v>4.9705148687410203E-2</v>
      </c>
      <c r="AF990" s="17"/>
      <c r="AG990" s="17">
        <v>6.3445460426955799E-2</v>
      </c>
      <c r="AH990" s="17">
        <v>7.9405046720207595E-2</v>
      </c>
      <c r="AI990" s="17">
        <v>4.1295616066844898E-2</v>
      </c>
      <c r="AJ990" s="17">
        <v>4.6863245981330702E-2</v>
      </c>
      <c r="AK990" s="17"/>
      <c r="AL990" s="17">
        <v>4.8976678783378497E-2</v>
      </c>
      <c r="AM990" s="17">
        <v>4.0634410812811897E-2</v>
      </c>
      <c r="AN990" s="17">
        <v>5.20110543488582E-2</v>
      </c>
      <c r="AO990" s="17">
        <v>9.1216169022577606E-2</v>
      </c>
      <c r="AP990" s="17">
        <v>7.8851907076509895E-2</v>
      </c>
      <c r="AQ990" s="17"/>
      <c r="AR990" s="17">
        <v>5.6258899922800899E-2</v>
      </c>
      <c r="AS990" s="17">
        <v>5.3093647870221201E-2</v>
      </c>
      <c r="AT990" s="17">
        <v>5.2565414814040999E-2</v>
      </c>
      <c r="AU990" s="17">
        <v>5.1216124262104298E-2</v>
      </c>
      <c r="AV990" s="17">
        <v>8.3730406814321104E-2</v>
      </c>
      <c r="AW990" s="17"/>
      <c r="AX990" s="17">
        <v>8.6765525678712999E-2</v>
      </c>
      <c r="AY990" s="17">
        <v>4.5930814537400499E-2</v>
      </c>
      <c r="AZ990" s="17">
        <v>4.1438520504528502E-2</v>
      </c>
      <c r="BA990" s="17">
        <v>4.8187212462001999E-2</v>
      </c>
      <c r="BB990" s="17">
        <v>3.4432761454359397E-2</v>
      </c>
      <c r="BC990" s="17">
        <v>5.5138208752999199E-2</v>
      </c>
      <c r="BD990" s="17"/>
      <c r="BE990" s="17">
        <v>4.23209914107242E-2</v>
      </c>
      <c r="BF990" s="17">
        <v>8.3613356096047295E-2</v>
      </c>
      <c r="BG990" s="17">
        <v>4.3063056695599601E-2</v>
      </c>
      <c r="BH990" s="17"/>
      <c r="BI990" s="17">
        <v>4.20751052107287E-2</v>
      </c>
      <c r="BJ990" s="17">
        <v>5.75558274139936E-2</v>
      </c>
      <c r="BK990" s="17"/>
      <c r="BL990" s="17">
        <v>6.25417276964155E-2</v>
      </c>
      <c r="BM990" s="17">
        <v>5.0103851874601597E-2</v>
      </c>
      <c r="BN990" s="17">
        <v>3.9600375138002297E-2</v>
      </c>
      <c r="BO990" s="17">
        <v>4.0881687436666099E-2</v>
      </c>
      <c r="BP990" s="17">
        <v>5.7618093443132803E-2</v>
      </c>
      <c r="BQ990" s="17"/>
      <c r="BR990" s="17">
        <v>4.8791881203234397E-2</v>
      </c>
      <c r="BS990" s="17">
        <v>6.8504746830708299E-2</v>
      </c>
      <c r="BT990" s="17">
        <v>0.105883331529736</v>
      </c>
      <c r="BU990" s="17">
        <v>8.38090078899658E-2</v>
      </c>
      <c r="BV990" s="17"/>
      <c r="BW990" s="17">
        <v>5.5596052805473098E-2</v>
      </c>
      <c r="BX990" s="17">
        <v>4.7630934419295598E-2</v>
      </c>
      <c r="BY990" s="17">
        <v>4.8089747262036998E-2</v>
      </c>
      <c r="BZ990" s="17">
        <v>5.1251932564844199E-2</v>
      </c>
      <c r="CA990" s="17">
        <v>6.4761027218002101E-2</v>
      </c>
      <c r="CB990" s="17"/>
      <c r="CC990" s="17">
        <v>5.2839276458481098E-2</v>
      </c>
      <c r="CD990" s="17">
        <v>6.52638798339574E-2</v>
      </c>
      <c r="CE990" s="17">
        <v>5.7575848321029501E-2</v>
      </c>
      <c r="CF990" s="17">
        <v>5.4711572033237801E-2</v>
      </c>
      <c r="CG990" s="17">
        <v>6.8244077889995702E-2</v>
      </c>
      <c r="CH990" s="17">
        <v>5.2776796433928297E-2</v>
      </c>
      <c r="CI990" s="17">
        <v>3.6408632128511198E-2</v>
      </c>
      <c r="CJ990" s="17">
        <v>5.8079639412878602E-2</v>
      </c>
      <c r="CK990" s="17">
        <v>4.4120412508276703E-2</v>
      </c>
      <c r="CL990" s="17">
        <v>3.4980884767826501E-2</v>
      </c>
    </row>
    <row r="991" spans="2:90" x14ac:dyDescent="0.25">
      <c r="B991" t="s">
        <v>492</v>
      </c>
      <c r="C991" s="17">
        <v>0.33468730919272799</v>
      </c>
      <c r="D991" s="17">
        <v>0.33599060952217402</v>
      </c>
      <c r="E991" s="17">
        <v>0.33406980710731499</v>
      </c>
      <c r="F991" s="17"/>
      <c r="G991" s="17">
        <v>0.278454657921819</v>
      </c>
      <c r="H991" s="17">
        <v>0.33054183227332501</v>
      </c>
      <c r="I991" s="17">
        <v>0.32881224972914103</v>
      </c>
      <c r="J991" s="17">
        <v>0.314266675320721</v>
      </c>
      <c r="K991" s="17">
        <v>0.30277876171212798</v>
      </c>
      <c r="L991" s="17">
        <v>0.403227428452481</v>
      </c>
      <c r="M991" s="17"/>
      <c r="N991" s="17">
        <v>0.41240913262345802</v>
      </c>
      <c r="O991" s="17">
        <v>0.32917986335983901</v>
      </c>
      <c r="P991" s="17">
        <v>0.30722696596260901</v>
      </c>
      <c r="Q991" s="17">
        <v>0.28031163950909899</v>
      </c>
      <c r="R991" s="17"/>
      <c r="S991" s="17">
        <v>0.285023186642133</v>
      </c>
      <c r="T991" s="17">
        <v>0.35809900838136299</v>
      </c>
      <c r="U991" s="17">
        <v>0.3582970571536</v>
      </c>
      <c r="V991" s="17">
        <v>0.37168326899794701</v>
      </c>
      <c r="W991" s="17">
        <v>0.31155690050861601</v>
      </c>
      <c r="X991" s="17">
        <v>0.29972911150036402</v>
      </c>
      <c r="Y991" s="17">
        <v>0.350529253586361</v>
      </c>
      <c r="Z991" s="17">
        <v>0.289648843629564</v>
      </c>
      <c r="AA991" s="17">
        <v>0.36351176920249201</v>
      </c>
      <c r="AB991" s="17"/>
      <c r="AC991" s="17">
        <v>0.34034433459921498</v>
      </c>
      <c r="AD991" s="17">
        <v>0.37080843042143202</v>
      </c>
      <c r="AE991" s="17">
        <v>0.26683037416640198</v>
      </c>
      <c r="AF991" s="17"/>
      <c r="AG991" s="17">
        <v>0.39398661468114199</v>
      </c>
      <c r="AH991" s="17">
        <v>0.37304145735785199</v>
      </c>
      <c r="AI991" s="17">
        <v>0.41090748773174002</v>
      </c>
      <c r="AJ991" s="17">
        <v>0.284983124699</v>
      </c>
      <c r="AK991" s="17"/>
      <c r="AL991" s="17">
        <v>0.30700149693884299</v>
      </c>
      <c r="AM991" s="17">
        <v>0.29396602861309801</v>
      </c>
      <c r="AN991" s="17">
        <v>0.36416016154210701</v>
      </c>
      <c r="AO991" s="17">
        <v>0.40086078548529003</v>
      </c>
      <c r="AP991" s="17">
        <v>0.39332645217248202</v>
      </c>
      <c r="AQ991" s="17"/>
      <c r="AR991" s="17">
        <v>0.26720482941556101</v>
      </c>
      <c r="AS991" s="17">
        <v>0.33033207533120501</v>
      </c>
      <c r="AT991" s="17">
        <v>0.32827607209516702</v>
      </c>
      <c r="AU991" s="17">
        <v>0.37602110755719698</v>
      </c>
      <c r="AV991" s="17">
        <v>0.440041227151724</v>
      </c>
      <c r="AW991" s="17"/>
      <c r="AX991" s="17">
        <v>0.29731383253765098</v>
      </c>
      <c r="AY991" s="17">
        <v>0.33238196449093599</v>
      </c>
      <c r="AZ991" s="17">
        <v>0.312925524239903</v>
      </c>
      <c r="BA991" s="17">
        <v>0.342278113251617</v>
      </c>
      <c r="BB991" s="17">
        <v>0.41011842113466401</v>
      </c>
      <c r="BC991" s="17">
        <v>0.37177528758066197</v>
      </c>
      <c r="BD991" s="17"/>
      <c r="BE991" s="17">
        <v>0.29932895669931098</v>
      </c>
      <c r="BF991" s="17">
        <v>0.34579224200345199</v>
      </c>
      <c r="BG991" s="17">
        <v>0.37415265670528902</v>
      </c>
      <c r="BH991" s="17"/>
      <c r="BI991" s="17">
        <v>0.29092201039683802</v>
      </c>
      <c r="BJ991" s="17">
        <v>0.34579832492490298</v>
      </c>
      <c r="BK991" s="17"/>
      <c r="BL991" s="17">
        <v>0.39190987604268201</v>
      </c>
      <c r="BM991" s="17">
        <v>0.33369066549598903</v>
      </c>
      <c r="BN991" s="17">
        <v>0.22074898338849699</v>
      </c>
      <c r="BO991" s="17">
        <v>0.24929748012118699</v>
      </c>
      <c r="BP991" s="17">
        <v>0.32296481017966</v>
      </c>
      <c r="BQ991" s="17"/>
      <c r="BR991" s="17">
        <v>0.33578858020464503</v>
      </c>
      <c r="BS991" s="17">
        <v>0.32939293015232002</v>
      </c>
      <c r="BT991" s="17">
        <v>0.33334293715784202</v>
      </c>
      <c r="BU991" s="17">
        <v>0.33904591016315899</v>
      </c>
      <c r="BV991" s="17"/>
      <c r="BW991" s="17">
        <v>0.34096095275739802</v>
      </c>
      <c r="BX991" s="17">
        <v>0.38971917240753801</v>
      </c>
      <c r="BY991" s="17">
        <v>0.34785893264631201</v>
      </c>
      <c r="BZ991" s="17">
        <v>0.331083029536891</v>
      </c>
      <c r="CA991" s="17">
        <v>0.27505630058083202</v>
      </c>
      <c r="CB991" s="17"/>
      <c r="CC991" s="17">
        <v>0.27333538847088401</v>
      </c>
      <c r="CD991" s="17">
        <v>0.27206075403867702</v>
      </c>
      <c r="CE991" s="17">
        <v>0.279831416879748</v>
      </c>
      <c r="CF991" s="17">
        <v>0.339524916787451</v>
      </c>
      <c r="CG991" s="17">
        <v>0.31956680816970201</v>
      </c>
      <c r="CH991" s="17">
        <v>0.36097024353915202</v>
      </c>
      <c r="CI991" s="17">
        <v>0.35697544237374401</v>
      </c>
      <c r="CJ991" s="17">
        <v>0.38644473152938003</v>
      </c>
      <c r="CK991" s="17">
        <v>0.422963340827612</v>
      </c>
      <c r="CL991" s="17">
        <v>0.385841040105732</v>
      </c>
    </row>
    <row r="992" spans="2:90" x14ac:dyDescent="0.25">
      <c r="B992" t="s">
        <v>493</v>
      </c>
      <c r="C992" s="17">
        <v>0.360273502171997</v>
      </c>
      <c r="D992" s="17">
        <v>0.35424829216647002</v>
      </c>
      <c r="E992" s="17">
        <v>0.36746586816937998</v>
      </c>
      <c r="F992" s="17"/>
      <c r="G992" s="17">
        <v>0.333667589255428</v>
      </c>
      <c r="H992" s="17">
        <v>0.33293446346383898</v>
      </c>
      <c r="I992" s="17">
        <v>0.35362193879583098</v>
      </c>
      <c r="J992" s="17">
        <v>0.37223454341402501</v>
      </c>
      <c r="K992" s="17">
        <v>0.41204830366891698</v>
      </c>
      <c r="L992" s="17">
        <v>0.35300847344188702</v>
      </c>
      <c r="M992" s="17"/>
      <c r="N992" s="17">
        <v>0.33927469958620299</v>
      </c>
      <c r="O992" s="17">
        <v>0.37046102736023001</v>
      </c>
      <c r="P992" s="17">
        <v>0.36441076115459198</v>
      </c>
      <c r="Q992" s="17">
        <v>0.367204800695066</v>
      </c>
      <c r="R992" s="17"/>
      <c r="S992" s="17">
        <v>0.34010051793039497</v>
      </c>
      <c r="T992" s="17">
        <v>0.34918009902792801</v>
      </c>
      <c r="U992" s="17">
        <v>0.40823274209435201</v>
      </c>
      <c r="V992" s="17">
        <v>0.33805489542443501</v>
      </c>
      <c r="W992" s="17">
        <v>0.39011609731782598</v>
      </c>
      <c r="X992" s="17">
        <v>0.33917592766756499</v>
      </c>
      <c r="Y992" s="17">
        <v>0.377703134521368</v>
      </c>
      <c r="Z992" s="17">
        <v>0.353553670584416</v>
      </c>
      <c r="AA992" s="17">
        <v>0.36629343630495498</v>
      </c>
      <c r="AB992" s="17"/>
      <c r="AC992" s="17">
        <v>0.35751490502017302</v>
      </c>
      <c r="AD992" s="17">
        <v>0.360978107879244</v>
      </c>
      <c r="AE992" s="17">
        <v>0.37377921160561001</v>
      </c>
      <c r="AF992" s="17"/>
      <c r="AG992" s="17">
        <v>0.35806909657198599</v>
      </c>
      <c r="AH992" s="17">
        <v>0.35082796752497197</v>
      </c>
      <c r="AI992" s="17">
        <v>0.353410430824314</v>
      </c>
      <c r="AJ992" s="17">
        <v>0.36536171703123599</v>
      </c>
      <c r="AK992" s="17"/>
      <c r="AL992" s="17">
        <v>0.36761909597779102</v>
      </c>
      <c r="AM992" s="17">
        <v>0.36031052475066899</v>
      </c>
      <c r="AN992" s="17">
        <v>0.37815880976976801</v>
      </c>
      <c r="AO992" s="17">
        <v>0.32960983608553901</v>
      </c>
      <c r="AP992" s="17">
        <v>0.33370787476856401</v>
      </c>
      <c r="AQ992" s="17"/>
      <c r="AR992" s="17">
        <v>0.35804400390225999</v>
      </c>
      <c r="AS992" s="17">
        <v>0.35379557874480799</v>
      </c>
      <c r="AT992" s="17">
        <v>0.38380810707743201</v>
      </c>
      <c r="AU992" s="17">
        <v>0.34436498501455098</v>
      </c>
      <c r="AV992" s="17">
        <v>0.29628218513377003</v>
      </c>
      <c r="AW992" s="17"/>
      <c r="AX992" s="17">
        <v>0.35140465954274802</v>
      </c>
      <c r="AY992" s="17">
        <v>0.36391889715810699</v>
      </c>
      <c r="AZ992" s="17">
        <v>0.360903413149608</v>
      </c>
      <c r="BA992" s="17">
        <v>0.35812329731727499</v>
      </c>
      <c r="BB992" s="17">
        <v>0.38969290899016101</v>
      </c>
      <c r="BC992" s="17">
        <v>0.32733782951243601</v>
      </c>
      <c r="BD992" s="17"/>
      <c r="BE992" s="17">
        <v>0.36309591827043403</v>
      </c>
      <c r="BF992" s="17">
        <v>0.33879014139057201</v>
      </c>
      <c r="BG992" s="17">
        <v>0.37547897205845898</v>
      </c>
      <c r="BH992" s="17"/>
      <c r="BI992" s="17">
        <v>0.34340684904515301</v>
      </c>
      <c r="BJ992" s="17">
        <v>0.36455556246628501</v>
      </c>
      <c r="BK992" s="17"/>
      <c r="BL992" s="17">
        <v>0.35635310040047002</v>
      </c>
      <c r="BM992" s="17">
        <v>0.34664216516197599</v>
      </c>
      <c r="BN992" s="17">
        <v>0.399435418875</v>
      </c>
      <c r="BO992" s="17">
        <v>0.37844583542830001</v>
      </c>
      <c r="BP992" s="17">
        <v>0.36716986753265202</v>
      </c>
      <c r="BQ992" s="17"/>
      <c r="BR992" s="17">
        <v>0.360772255018801</v>
      </c>
      <c r="BS992" s="17">
        <v>0.37053766600784699</v>
      </c>
      <c r="BT992" s="17">
        <v>0.37744021018782498</v>
      </c>
      <c r="BU992" s="17">
        <v>0.31009635063186503</v>
      </c>
      <c r="BV992" s="17"/>
      <c r="BW992" s="17">
        <v>0.38364997484033497</v>
      </c>
      <c r="BX992" s="17">
        <v>0.35157666342392302</v>
      </c>
      <c r="BY992" s="17">
        <v>0.37014726296635098</v>
      </c>
      <c r="BZ992" s="17">
        <v>0.34995180643378998</v>
      </c>
      <c r="CA992" s="17">
        <v>0.34857928170003799</v>
      </c>
      <c r="CB992" s="17"/>
      <c r="CC992" s="17">
        <v>0.31568505385120998</v>
      </c>
      <c r="CD992" s="17">
        <v>0.357762925334418</v>
      </c>
      <c r="CE992" s="17">
        <v>0.39571848339782201</v>
      </c>
      <c r="CF992" s="17">
        <v>0.34676135171861699</v>
      </c>
      <c r="CG992" s="17">
        <v>0.36851119306382102</v>
      </c>
      <c r="CH992" s="17">
        <v>0.32879054543052399</v>
      </c>
      <c r="CI992" s="17">
        <v>0.41529117379374803</v>
      </c>
      <c r="CJ992" s="17">
        <v>0.33746341097935301</v>
      </c>
      <c r="CK992" s="17">
        <v>0.34873742828632698</v>
      </c>
      <c r="CL992" s="17">
        <v>0.401100523628804</v>
      </c>
    </row>
    <row r="993" spans="2:90" x14ac:dyDescent="0.25">
      <c r="B993" t="s">
        <v>494</v>
      </c>
      <c r="C993" s="17">
        <v>0.13649629287071499</v>
      </c>
      <c r="D993" s="17">
        <v>0.14308653319258499</v>
      </c>
      <c r="E993" s="17">
        <v>0.130496569272782</v>
      </c>
      <c r="F993" s="17"/>
      <c r="G993" s="17">
        <v>0.168754872242457</v>
      </c>
      <c r="H993" s="17">
        <v>0.14611228058173301</v>
      </c>
      <c r="I993" s="17">
        <v>0.16045908332464501</v>
      </c>
      <c r="J993" s="17">
        <v>0.14601356224747999</v>
      </c>
      <c r="K993" s="17">
        <v>0.13751516898285099</v>
      </c>
      <c r="L993" s="17">
        <v>9.0861800633937506E-2</v>
      </c>
      <c r="M993" s="17"/>
      <c r="N993" s="17">
        <v>0.102802810915155</v>
      </c>
      <c r="O993" s="17">
        <v>0.13864820406036399</v>
      </c>
      <c r="P993" s="17">
        <v>0.16270463069264199</v>
      </c>
      <c r="Q993" s="17">
        <v>0.14761270196933601</v>
      </c>
      <c r="R993" s="17"/>
      <c r="S993" s="17">
        <v>0.159956823062193</v>
      </c>
      <c r="T993" s="17">
        <v>0.13608341203730301</v>
      </c>
      <c r="U993" s="17">
        <v>0.104700382564966</v>
      </c>
      <c r="V993" s="17">
        <v>0.121201529065268</v>
      </c>
      <c r="W993" s="17">
        <v>0.123992448847971</v>
      </c>
      <c r="X993" s="17">
        <v>0.19425074104156201</v>
      </c>
      <c r="Y993" s="17">
        <v>0.128430226569759</v>
      </c>
      <c r="Z993" s="17">
        <v>0.157779765104784</v>
      </c>
      <c r="AA993" s="17">
        <v>0.106623696501023</v>
      </c>
      <c r="AB993" s="17"/>
      <c r="AC993" s="17">
        <v>0.135200787936641</v>
      </c>
      <c r="AD993" s="17">
        <v>0.11862625498842901</v>
      </c>
      <c r="AE993" s="17">
        <v>0.165941482252422</v>
      </c>
      <c r="AF993" s="17"/>
      <c r="AG993" s="17">
        <v>0.109508875709945</v>
      </c>
      <c r="AH993" s="17">
        <v>0.11707331896260401</v>
      </c>
      <c r="AI993" s="17">
        <v>0.105854588203983</v>
      </c>
      <c r="AJ993" s="17">
        <v>0.170001786886809</v>
      </c>
      <c r="AK993" s="17"/>
      <c r="AL993" s="17">
        <v>0.14135144003320299</v>
      </c>
      <c r="AM993" s="17">
        <v>0.15373569278631</v>
      </c>
      <c r="AN993" s="17">
        <v>0.123074750740787</v>
      </c>
      <c r="AO993" s="17">
        <v>0.11035705346232</v>
      </c>
      <c r="AP993" s="17">
        <v>7.9846906721353098E-2</v>
      </c>
      <c r="AQ993" s="17"/>
      <c r="AR993" s="17">
        <v>0.15303110624823099</v>
      </c>
      <c r="AS993" s="17">
        <v>0.130465849706946</v>
      </c>
      <c r="AT993" s="17">
        <v>0.13480769464536399</v>
      </c>
      <c r="AU993" s="17">
        <v>0.137784240792406</v>
      </c>
      <c r="AV993" s="17">
        <v>0.132063949379989</v>
      </c>
      <c r="AW993" s="17"/>
      <c r="AX993" s="17">
        <v>0.15475448210526899</v>
      </c>
      <c r="AY993" s="17">
        <v>0.13084912810735</v>
      </c>
      <c r="AZ993" s="17">
        <v>0.15244808888876801</v>
      </c>
      <c r="BA993" s="17">
        <v>0.14352782724702201</v>
      </c>
      <c r="BB993" s="17">
        <v>8.4127398221659905E-2</v>
      </c>
      <c r="BC993" s="17">
        <v>0.14090123204930599</v>
      </c>
      <c r="BD993" s="17"/>
      <c r="BE993" s="17">
        <v>0.156237384717442</v>
      </c>
      <c r="BF993" s="17">
        <v>0.14466187286757001</v>
      </c>
      <c r="BG993" s="17">
        <v>0.104766152155727</v>
      </c>
      <c r="BH993" s="17"/>
      <c r="BI993" s="17">
        <v>0.16042928434647399</v>
      </c>
      <c r="BJ993" s="17">
        <v>0.13042024970132299</v>
      </c>
      <c r="BK993" s="17"/>
      <c r="BL993" s="17">
        <v>0.10157304611361399</v>
      </c>
      <c r="BM993" s="17">
        <v>0.16634763669062</v>
      </c>
      <c r="BN993" s="17">
        <v>0.17872000598647</v>
      </c>
      <c r="BO993" s="17">
        <v>0.17294862118304499</v>
      </c>
      <c r="BP993" s="17">
        <v>0.13147484803902801</v>
      </c>
      <c r="BQ993" s="17"/>
      <c r="BR993" s="17">
        <v>0.14023499325988301</v>
      </c>
      <c r="BS993" s="17">
        <v>0.119754339419457</v>
      </c>
      <c r="BT993" s="17">
        <v>0.102081433590528</v>
      </c>
      <c r="BU993" s="17">
        <v>0.147211284290199</v>
      </c>
      <c r="BV993" s="17"/>
      <c r="BW993" s="17">
        <v>0.120552489990141</v>
      </c>
      <c r="BX993" s="17">
        <v>0.11060187245919</v>
      </c>
      <c r="BY993" s="17">
        <v>0.13452769510200399</v>
      </c>
      <c r="BZ993" s="17">
        <v>0.147046195898725</v>
      </c>
      <c r="CA993" s="17">
        <v>0.17308109784986001</v>
      </c>
      <c r="CB993" s="17"/>
      <c r="CC993" s="17">
        <v>0.19575203609685499</v>
      </c>
      <c r="CD993" s="17">
        <v>0.16518455245696001</v>
      </c>
      <c r="CE993" s="17">
        <v>0.15972997242678</v>
      </c>
      <c r="CF993" s="17">
        <v>0.14071071018731199</v>
      </c>
      <c r="CG993" s="17">
        <v>0.14696295879159901</v>
      </c>
      <c r="CH993" s="17">
        <v>0.13641704453032699</v>
      </c>
      <c r="CI993" s="17">
        <v>0.103874336659458</v>
      </c>
      <c r="CJ993" s="17">
        <v>0.11030023496411</v>
      </c>
      <c r="CK993" s="17">
        <v>0.109709150926007</v>
      </c>
      <c r="CL993" s="17">
        <v>8.9299257925988404E-2</v>
      </c>
    </row>
    <row r="994" spans="2:90" x14ac:dyDescent="0.25">
      <c r="B994" t="s">
        <v>495</v>
      </c>
      <c r="C994" s="17">
        <v>5.5838529657989598E-2</v>
      </c>
      <c r="D994" s="17">
        <v>5.7449793639672897E-2</v>
      </c>
      <c r="E994" s="17">
        <v>5.2570082640770198E-2</v>
      </c>
      <c r="F994" s="17"/>
      <c r="G994" s="17">
        <v>5.4253332906503401E-2</v>
      </c>
      <c r="H994" s="17">
        <v>6.2022924211265297E-2</v>
      </c>
      <c r="I994" s="17">
        <v>6.4494006820949107E-2</v>
      </c>
      <c r="J994" s="17">
        <v>7.6893914800436003E-2</v>
      </c>
      <c r="K994" s="17">
        <v>5.4327162836762699E-2</v>
      </c>
      <c r="L994" s="17">
        <v>3.2005812753884103E-2</v>
      </c>
      <c r="M994" s="17"/>
      <c r="N994" s="17">
        <v>2.73195389222721E-2</v>
      </c>
      <c r="O994" s="17">
        <v>5.7631040065797098E-2</v>
      </c>
      <c r="P994" s="17">
        <v>6.18482228089519E-2</v>
      </c>
      <c r="Q994" s="17">
        <v>7.9626474702387096E-2</v>
      </c>
      <c r="R994" s="17"/>
      <c r="S994" s="17">
        <v>8.2895277697584993E-2</v>
      </c>
      <c r="T994" s="17">
        <v>5.2935316452948501E-2</v>
      </c>
      <c r="U994" s="17">
        <v>2.3141879219036501E-2</v>
      </c>
      <c r="V994" s="17">
        <v>5.44920534713444E-2</v>
      </c>
      <c r="W994" s="17">
        <v>4.8519659355282102E-2</v>
      </c>
      <c r="X994" s="17">
        <v>5.0713787102847997E-2</v>
      </c>
      <c r="Y994" s="17">
        <v>5.2907888454158003E-2</v>
      </c>
      <c r="Z994" s="17">
        <v>7.3107172546610394E-2</v>
      </c>
      <c r="AA994" s="17">
        <v>5.84514822750287E-2</v>
      </c>
      <c r="AB994" s="17"/>
      <c r="AC994" s="17">
        <v>6.4537271793384907E-2</v>
      </c>
      <c r="AD994" s="17">
        <v>4.3024706483991697E-2</v>
      </c>
      <c r="AE994" s="17">
        <v>6.0973751140968202E-2</v>
      </c>
      <c r="AF994" s="17"/>
      <c r="AG994" s="17">
        <v>3.3079820033837498E-2</v>
      </c>
      <c r="AH994" s="17">
        <v>4.90905542860334E-2</v>
      </c>
      <c r="AI994" s="17">
        <v>3.3091253583957501E-2</v>
      </c>
      <c r="AJ994" s="17">
        <v>8.6645415848009E-2</v>
      </c>
      <c r="AK994" s="17"/>
      <c r="AL994" s="17">
        <v>6.8699977834557904E-2</v>
      </c>
      <c r="AM994" s="17">
        <v>7.7928686170953998E-2</v>
      </c>
      <c r="AN994" s="17">
        <v>3.5674729627852397E-2</v>
      </c>
      <c r="AO994" s="17">
        <v>2.39650464061383E-2</v>
      </c>
      <c r="AP994" s="17">
        <v>4.0758707927114203E-2</v>
      </c>
      <c r="AQ994" s="17"/>
      <c r="AR994" s="17">
        <v>7.5650040717939807E-2</v>
      </c>
      <c r="AS994" s="17">
        <v>6.0244602092478103E-2</v>
      </c>
      <c r="AT994" s="17">
        <v>5.2635321836870599E-2</v>
      </c>
      <c r="AU994" s="17">
        <v>4.9475752837140799E-2</v>
      </c>
      <c r="AV994" s="17">
        <v>2.8960105115974199E-2</v>
      </c>
      <c r="AW994" s="17"/>
      <c r="AX994" s="17">
        <v>5.6635789726943601E-2</v>
      </c>
      <c r="AY994" s="17">
        <v>5.5779785221368901E-2</v>
      </c>
      <c r="AZ994" s="17">
        <v>7.1756395421837801E-2</v>
      </c>
      <c r="BA994" s="17">
        <v>5.99064756622898E-2</v>
      </c>
      <c r="BB994" s="17">
        <v>3.0157420995917901E-2</v>
      </c>
      <c r="BC994" s="17">
        <v>5.3132096989818897E-2</v>
      </c>
      <c r="BD994" s="17"/>
      <c r="BE994" s="17">
        <v>6.46990743001358E-2</v>
      </c>
      <c r="BF994" s="17">
        <v>5.2787164101375801E-2</v>
      </c>
      <c r="BG994" s="17">
        <v>4.5964585426612602E-2</v>
      </c>
      <c r="BH994" s="17"/>
      <c r="BI994" s="17">
        <v>0.100178711008566</v>
      </c>
      <c r="BJ994" s="17">
        <v>4.4581564297112602E-2</v>
      </c>
      <c r="BK994" s="17"/>
      <c r="BL994" s="17">
        <v>3.6230190235187698E-2</v>
      </c>
      <c r="BM994" s="17">
        <v>5.3740336663402603E-2</v>
      </c>
      <c r="BN994" s="17">
        <v>9.1353001237753403E-2</v>
      </c>
      <c r="BO994" s="17">
        <v>9.01751793257346E-2</v>
      </c>
      <c r="BP994" s="17">
        <v>5.9203450597557397E-2</v>
      </c>
      <c r="BQ994" s="17"/>
      <c r="BR994" s="17">
        <v>5.8164295728857798E-2</v>
      </c>
      <c r="BS994" s="17">
        <v>3.3842267236374603E-2</v>
      </c>
      <c r="BT994" s="17">
        <v>1.9622907256053802E-2</v>
      </c>
      <c r="BU994" s="17">
        <v>7.6465044440897995E-2</v>
      </c>
      <c r="BV994" s="17"/>
      <c r="BW994" s="17">
        <v>3.4024612952293601E-2</v>
      </c>
      <c r="BX994" s="17">
        <v>4.2804191099268397E-2</v>
      </c>
      <c r="BY994" s="17">
        <v>5.0962173223582798E-2</v>
      </c>
      <c r="BZ994" s="17">
        <v>6.7105585590724298E-2</v>
      </c>
      <c r="CA994" s="17">
        <v>8.0285382683953202E-2</v>
      </c>
      <c r="CB994" s="17"/>
      <c r="CC994" s="17">
        <v>9.0328788877099206E-2</v>
      </c>
      <c r="CD994" s="17">
        <v>9.2967863561943503E-2</v>
      </c>
      <c r="CE994" s="17">
        <v>7.2932925468249907E-2</v>
      </c>
      <c r="CF994" s="17">
        <v>6.3823916107471401E-2</v>
      </c>
      <c r="CG994" s="17">
        <v>4.4438493075499803E-2</v>
      </c>
      <c r="CH994" s="17">
        <v>5.8731518725832099E-2</v>
      </c>
      <c r="CI994" s="17">
        <v>3.4192595016415597E-2</v>
      </c>
      <c r="CJ994" s="17">
        <v>4.3975659733003797E-2</v>
      </c>
      <c r="CK994" s="17">
        <v>1.59863900473989E-2</v>
      </c>
      <c r="CL994" s="17">
        <v>2.3553460921293502E-2</v>
      </c>
    </row>
    <row r="995" spans="2:90" x14ac:dyDescent="0.25">
      <c r="B995" t="s">
        <v>163</v>
      </c>
      <c r="C995" s="17">
        <v>5.82829792873064E-2</v>
      </c>
      <c r="D995" s="17">
        <v>4.8070300864145703E-2</v>
      </c>
      <c r="E995" s="17">
        <v>6.7665810818700198E-2</v>
      </c>
      <c r="F995" s="17"/>
      <c r="G995" s="17">
        <v>7.05659958757823E-2</v>
      </c>
      <c r="H995" s="17">
        <v>5.0027443620460701E-2</v>
      </c>
      <c r="I995" s="17">
        <v>4.6005182124675102E-2</v>
      </c>
      <c r="J995" s="17">
        <v>6.0254476422147998E-2</v>
      </c>
      <c r="K995" s="17">
        <v>5.70520923875006E-2</v>
      </c>
      <c r="L995" s="17">
        <v>6.6778296930794095E-2</v>
      </c>
      <c r="M995" s="17"/>
      <c r="N995" s="17">
        <v>4.99421269898329E-2</v>
      </c>
      <c r="O995" s="17">
        <v>6.1105059804995698E-2</v>
      </c>
      <c r="P995" s="17">
        <v>4.8660130591906998E-2</v>
      </c>
      <c r="Q995" s="17">
        <v>7.3694774006845001E-2</v>
      </c>
      <c r="R995" s="17"/>
      <c r="S995" s="17">
        <v>5.7771841265177801E-2</v>
      </c>
      <c r="T995" s="17">
        <v>5.7225358218275603E-2</v>
      </c>
      <c r="U995" s="17">
        <v>5.5707195258448999E-2</v>
      </c>
      <c r="V995" s="17">
        <v>6.3563075293315896E-2</v>
      </c>
      <c r="W995" s="17">
        <v>6.6217493190811605E-2</v>
      </c>
      <c r="X995" s="17">
        <v>6.9314093640879607E-2</v>
      </c>
      <c r="Y995" s="17">
        <v>5.3187707150839002E-2</v>
      </c>
      <c r="Z995" s="17">
        <v>5.16818418922812E-2</v>
      </c>
      <c r="AA995" s="17">
        <v>4.98968062846794E-2</v>
      </c>
      <c r="AB995" s="17"/>
      <c r="AC995" s="17">
        <v>4.9381099690001602E-2</v>
      </c>
      <c r="AD995" s="17">
        <v>4.8373435293507003E-2</v>
      </c>
      <c r="AE995" s="17">
        <v>8.2770032147188199E-2</v>
      </c>
      <c r="AF995" s="17"/>
      <c r="AG995" s="17">
        <v>4.1910132576133699E-2</v>
      </c>
      <c r="AH995" s="17">
        <v>3.0561655148331E-2</v>
      </c>
      <c r="AI995" s="17">
        <v>5.5440623589161103E-2</v>
      </c>
      <c r="AJ995" s="17">
        <v>4.6144709553615E-2</v>
      </c>
      <c r="AK995" s="17"/>
      <c r="AL995" s="17">
        <v>6.6351310432226904E-2</v>
      </c>
      <c r="AM995" s="17">
        <v>7.3424656866157303E-2</v>
      </c>
      <c r="AN995" s="17">
        <v>4.6920493970627003E-2</v>
      </c>
      <c r="AO995" s="17">
        <v>4.3991109538134801E-2</v>
      </c>
      <c r="AP995" s="17">
        <v>7.3508151333977201E-2</v>
      </c>
      <c r="AQ995" s="17"/>
      <c r="AR995" s="17">
        <v>8.9811119793207106E-2</v>
      </c>
      <c r="AS995" s="17">
        <v>7.2068246254341106E-2</v>
      </c>
      <c r="AT995" s="17">
        <v>4.7907389531125499E-2</v>
      </c>
      <c r="AU995" s="17">
        <v>4.11377895366008E-2</v>
      </c>
      <c r="AV995" s="17">
        <v>1.8922126404221602E-2</v>
      </c>
      <c r="AW995" s="17"/>
      <c r="AX995" s="17">
        <v>5.3125710408676002E-2</v>
      </c>
      <c r="AY995" s="17">
        <v>7.1139410484838003E-2</v>
      </c>
      <c r="AZ995" s="17">
        <v>6.0528057795354397E-2</v>
      </c>
      <c r="BA995" s="17">
        <v>4.7977074059794497E-2</v>
      </c>
      <c r="BB995" s="17">
        <v>5.1471089203237001E-2</v>
      </c>
      <c r="BC995" s="17">
        <v>5.1715345114777801E-2</v>
      </c>
      <c r="BD995" s="17"/>
      <c r="BE995" s="17">
        <v>7.4317674601952904E-2</v>
      </c>
      <c r="BF995" s="17">
        <v>3.4355223540982797E-2</v>
      </c>
      <c r="BG995" s="17">
        <v>5.6574576958312597E-2</v>
      </c>
      <c r="BH995" s="17"/>
      <c r="BI995" s="17">
        <v>6.2988039992240799E-2</v>
      </c>
      <c r="BJ995" s="17">
        <v>5.7088471196383099E-2</v>
      </c>
      <c r="BK995" s="17"/>
      <c r="BL995" s="17">
        <v>5.1392059511630298E-2</v>
      </c>
      <c r="BM995" s="17">
        <v>4.9475344113410202E-2</v>
      </c>
      <c r="BN995" s="17">
        <v>7.0142215374276604E-2</v>
      </c>
      <c r="BO995" s="17">
        <v>6.8251196505067294E-2</v>
      </c>
      <c r="BP995" s="17">
        <v>6.15689302079694E-2</v>
      </c>
      <c r="BQ995" s="17"/>
      <c r="BR995" s="17">
        <v>5.6247994584578798E-2</v>
      </c>
      <c r="BS995" s="17">
        <v>7.7968050353293197E-2</v>
      </c>
      <c r="BT995" s="17">
        <v>6.1629180278015998E-2</v>
      </c>
      <c r="BU995" s="17">
        <v>4.3372402583913103E-2</v>
      </c>
      <c r="BV995" s="17"/>
      <c r="BW995" s="17">
        <v>6.5215916654359399E-2</v>
      </c>
      <c r="BX995" s="17">
        <v>5.7667166190785699E-2</v>
      </c>
      <c r="BY995" s="17">
        <v>4.8414188799714299E-2</v>
      </c>
      <c r="BZ995" s="17">
        <v>5.3561449975026001E-2</v>
      </c>
      <c r="CA995" s="17">
        <v>5.8236909967315002E-2</v>
      </c>
      <c r="CB995" s="17"/>
      <c r="CC995" s="17">
        <v>7.2059456245470999E-2</v>
      </c>
      <c r="CD995" s="17">
        <v>4.6760024774044402E-2</v>
      </c>
      <c r="CE995" s="17">
        <v>3.4211353506370903E-2</v>
      </c>
      <c r="CF995" s="17">
        <v>5.44675331659107E-2</v>
      </c>
      <c r="CG995" s="17">
        <v>5.22764690093823E-2</v>
      </c>
      <c r="CH995" s="17">
        <v>6.2313851340235898E-2</v>
      </c>
      <c r="CI995" s="17">
        <v>5.3257820028123501E-2</v>
      </c>
      <c r="CJ995" s="17">
        <v>6.3736323381274496E-2</v>
      </c>
      <c r="CK995" s="17">
        <v>5.8483277404378899E-2</v>
      </c>
      <c r="CL995" s="17">
        <v>6.5224832650356002E-2</v>
      </c>
    </row>
    <row r="996" spans="2:90" x14ac:dyDescent="0.25">
      <c r="B996" t="s">
        <v>496</v>
      </c>
      <c r="C996" s="17">
        <v>0.38910869601199199</v>
      </c>
      <c r="D996" s="17">
        <v>0.39714508013712702</v>
      </c>
      <c r="E996" s="17">
        <v>0.38180166909836799</v>
      </c>
      <c r="F996" s="17"/>
      <c r="G996" s="17">
        <v>0.37275820971982898</v>
      </c>
      <c r="H996" s="17">
        <v>0.40890288812270198</v>
      </c>
      <c r="I996" s="17">
        <v>0.37541978893389999</v>
      </c>
      <c r="J996" s="17">
        <v>0.34460350311591198</v>
      </c>
      <c r="K996" s="17">
        <v>0.33905727212396902</v>
      </c>
      <c r="L996" s="17">
        <v>0.45734561623949699</v>
      </c>
      <c r="M996" s="17"/>
      <c r="N996" s="17">
        <v>0.480660823586538</v>
      </c>
      <c r="O996" s="17">
        <v>0.37215466870861302</v>
      </c>
      <c r="P996" s="17">
        <v>0.36237625475190699</v>
      </c>
      <c r="Q996" s="17">
        <v>0.33186124862636601</v>
      </c>
      <c r="R996" s="17"/>
      <c r="S996" s="17">
        <v>0.35927554004464901</v>
      </c>
      <c r="T996" s="17">
        <v>0.404575814263545</v>
      </c>
      <c r="U996" s="17">
        <v>0.40821780086319698</v>
      </c>
      <c r="V996" s="17">
        <v>0.42268844674563599</v>
      </c>
      <c r="W996" s="17">
        <v>0.371154301288109</v>
      </c>
      <c r="X996" s="17">
        <v>0.34654545054714597</v>
      </c>
      <c r="Y996" s="17">
        <v>0.38777104330387602</v>
      </c>
      <c r="Z996" s="17">
        <v>0.36387754987190901</v>
      </c>
      <c r="AA996" s="17">
        <v>0.41873457863431401</v>
      </c>
      <c r="AB996" s="17"/>
      <c r="AC996" s="17">
        <v>0.39336593555979998</v>
      </c>
      <c r="AD996" s="17">
        <v>0.42899749535482801</v>
      </c>
      <c r="AE996" s="17">
        <v>0.31653552285381198</v>
      </c>
      <c r="AF996" s="17"/>
      <c r="AG996" s="17">
        <v>0.45743207510809802</v>
      </c>
      <c r="AH996" s="17">
        <v>0.45244650407805997</v>
      </c>
      <c r="AI996" s="17">
        <v>0.45220310379858503</v>
      </c>
      <c r="AJ996" s="17">
        <v>0.33184637068033102</v>
      </c>
      <c r="AK996" s="17"/>
      <c r="AL996" s="17">
        <v>0.35597817572222101</v>
      </c>
      <c r="AM996" s="17">
        <v>0.33460043942591</v>
      </c>
      <c r="AN996" s="17">
        <v>0.41617121589096601</v>
      </c>
      <c r="AO996" s="17">
        <v>0.49207695450786698</v>
      </c>
      <c r="AP996" s="17">
        <v>0.47217835924899199</v>
      </c>
      <c r="AQ996" s="17"/>
      <c r="AR996" s="17">
        <v>0.32346372933836198</v>
      </c>
      <c r="AS996" s="17">
        <v>0.38342572320142598</v>
      </c>
      <c r="AT996" s="17">
        <v>0.38084148690920799</v>
      </c>
      <c r="AU996" s="17">
        <v>0.42723723181930101</v>
      </c>
      <c r="AV996" s="17">
        <v>0.52377163396604498</v>
      </c>
      <c r="AW996" s="17"/>
      <c r="AX996" s="17">
        <v>0.38407935821636402</v>
      </c>
      <c r="AY996" s="17">
        <v>0.37831277902833599</v>
      </c>
      <c r="AZ996" s="17">
        <v>0.35436404474443101</v>
      </c>
      <c r="BA996" s="17">
        <v>0.39046532571361903</v>
      </c>
      <c r="BB996" s="17">
        <v>0.44455118258902399</v>
      </c>
      <c r="BC996" s="17">
        <v>0.42691349633366199</v>
      </c>
      <c r="BD996" s="17"/>
      <c r="BE996" s="17">
        <v>0.34164994811003602</v>
      </c>
      <c r="BF996" s="17">
        <v>0.42940559809949902</v>
      </c>
      <c r="BG996" s="17">
        <v>0.41721571340088898</v>
      </c>
      <c r="BH996" s="17"/>
      <c r="BI996" s="17">
        <v>0.33299711560756701</v>
      </c>
      <c r="BJ996" s="17">
        <v>0.40335415233889699</v>
      </c>
      <c r="BK996" s="17"/>
      <c r="BL996" s="17">
        <v>0.45445160373909799</v>
      </c>
      <c r="BM996" s="17">
        <v>0.383794517370591</v>
      </c>
      <c r="BN996" s="17">
        <v>0.26034935852649999</v>
      </c>
      <c r="BO996" s="17">
        <v>0.290179167557853</v>
      </c>
      <c r="BP996" s="17">
        <v>0.38058290362279301</v>
      </c>
      <c r="BQ996" s="17"/>
      <c r="BR996" s="17">
        <v>0.38458046140787899</v>
      </c>
      <c r="BS996" s="17">
        <v>0.39789767698302803</v>
      </c>
      <c r="BT996" s="17">
        <v>0.43922626868757703</v>
      </c>
      <c r="BU996" s="17">
        <v>0.42285491805312497</v>
      </c>
      <c r="BV996" s="17"/>
      <c r="BW996" s="17">
        <v>0.39655700556287099</v>
      </c>
      <c r="BX996" s="17">
        <v>0.43735010682683401</v>
      </c>
      <c r="BY996" s="17">
        <v>0.39594867990834898</v>
      </c>
      <c r="BZ996" s="17">
        <v>0.38233496210173501</v>
      </c>
      <c r="CA996" s="17">
        <v>0.339817327798834</v>
      </c>
      <c r="CB996" s="17"/>
      <c r="CC996" s="17">
        <v>0.32617466492936498</v>
      </c>
      <c r="CD996" s="17">
        <v>0.33732463387263401</v>
      </c>
      <c r="CE996" s="17">
        <v>0.33740726520077702</v>
      </c>
      <c r="CF996" s="17">
        <v>0.39423648882068901</v>
      </c>
      <c r="CG996" s="17">
        <v>0.38781088605969799</v>
      </c>
      <c r="CH996" s="17">
        <v>0.41374703997308099</v>
      </c>
      <c r="CI996" s="17">
        <v>0.39338407450225499</v>
      </c>
      <c r="CJ996" s="17">
        <v>0.444524370942258</v>
      </c>
      <c r="CK996" s="17">
        <v>0.46708375333588797</v>
      </c>
      <c r="CL996" s="17">
        <v>0.42082192487355802</v>
      </c>
    </row>
    <row r="997" spans="2:90" x14ac:dyDescent="0.25">
      <c r="B997" t="s">
        <v>497</v>
      </c>
      <c r="C997" s="17">
        <v>0.19233482252870401</v>
      </c>
      <c r="D997" s="17">
        <v>0.200536326832258</v>
      </c>
      <c r="E997" s="17">
        <v>0.18306665191355201</v>
      </c>
      <c r="F997" s="17"/>
      <c r="G997" s="17">
        <v>0.22300820514896</v>
      </c>
      <c r="H997" s="17">
        <v>0.20813520479299799</v>
      </c>
      <c r="I997" s="17">
        <v>0.224953090145594</v>
      </c>
      <c r="J997" s="17">
        <v>0.222907477047916</v>
      </c>
      <c r="K997" s="17">
        <v>0.19184233181961299</v>
      </c>
      <c r="L997" s="17">
        <v>0.122867613387822</v>
      </c>
      <c r="M997" s="17"/>
      <c r="N997" s="17">
        <v>0.13012234983742699</v>
      </c>
      <c r="O997" s="17">
        <v>0.19627924412616099</v>
      </c>
      <c r="P997" s="17">
        <v>0.22455285350159401</v>
      </c>
      <c r="Q997" s="17">
        <v>0.227239176671723</v>
      </c>
      <c r="R997" s="17"/>
      <c r="S997" s="17">
        <v>0.24285210075977801</v>
      </c>
      <c r="T997" s="17">
        <v>0.189018728490251</v>
      </c>
      <c r="U997" s="17">
        <v>0.12784226178400299</v>
      </c>
      <c r="V997" s="17">
        <v>0.17569358253661299</v>
      </c>
      <c r="W997" s="17">
        <v>0.172512108203253</v>
      </c>
      <c r="X997" s="17">
        <v>0.24496452814441</v>
      </c>
      <c r="Y997" s="17">
        <v>0.181338115023918</v>
      </c>
      <c r="Z997" s="17">
        <v>0.23088693765139401</v>
      </c>
      <c r="AA997" s="17">
        <v>0.16507517877605199</v>
      </c>
      <c r="AB997" s="17"/>
      <c r="AC997" s="17">
        <v>0.19973805973002601</v>
      </c>
      <c r="AD997" s="17">
        <v>0.161650961472421</v>
      </c>
      <c r="AE997" s="17">
        <v>0.22691523339339001</v>
      </c>
      <c r="AF997" s="17"/>
      <c r="AG997" s="17">
        <v>0.14258869574378299</v>
      </c>
      <c r="AH997" s="17">
        <v>0.16616387324863699</v>
      </c>
      <c r="AI997" s="17">
        <v>0.13894584178794001</v>
      </c>
      <c r="AJ997" s="17">
        <v>0.256647202734818</v>
      </c>
      <c r="AK997" s="17"/>
      <c r="AL997" s="17">
        <v>0.21005141786776099</v>
      </c>
      <c r="AM997" s="17">
        <v>0.23166437895726399</v>
      </c>
      <c r="AN997" s="17">
        <v>0.15874948036863901</v>
      </c>
      <c r="AO997" s="17">
        <v>0.134322099868459</v>
      </c>
      <c r="AP997" s="17">
        <v>0.120605614648467</v>
      </c>
      <c r="AQ997" s="17"/>
      <c r="AR997" s="17">
        <v>0.22868114696617101</v>
      </c>
      <c r="AS997" s="17">
        <v>0.190710451799424</v>
      </c>
      <c r="AT997" s="17">
        <v>0.18744301648223399</v>
      </c>
      <c r="AU997" s="17">
        <v>0.18725999362954701</v>
      </c>
      <c r="AV997" s="17">
        <v>0.16102405449596299</v>
      </c>
      <c r="AW997" s="17"/>
      <c r="AX997" s="17">
        <v>0.21139027183221201</v>
      </c>
      <c r="AY997" s="17">
        <v>0.186628913328719</v>
      </c>
      <c r="AZ997" s="17">
        <v>0.22420448431060599</v>
      </c>
      <c r="BA997" s="17">
        <v>0.203434302909312</v>
      </c>
      <c r="BB997" s="17">
        <v>0.11428481921757799</v>
      </c>
      <c r="BC997" s="17">
        <v>0.19403332903912501</v>
      </c>
      <c r="BD997" s="17"/>
      <c r="BE997" s="17">
        <v>0.220936459017578</v>
      </c>
      <c r="BF997" s="17">
        <v>0.197449036968946</v>
      </c>
      <c r="BG997" s="17">
        <v>0.15073073758233901</v>
      </c>
      <c r="BH997" s="17"/>
      <c r="BI997" s="17">
        <v>0.26060799535503898</v>
      </c>
      <c r="BJ997" s="17">
        <v>0.17500181399843501</v>
      </c>
      <c r="BK997" s="17"/>
      <c r="BL997" s="17">
        <v>0.13780323634880201</v>
      </c>
      <c r="BM997" s="17">
        <v>0.220087973354023</v>
      </c>
      <c r="BN997" s="17">
        <v>0.27007300722422301</v>
      </c>
      <c r="BO997" s="17">
        <v>0.26312380050877998</v>
      </c>
      <c r="BP997" s="17">
        <v>0.190678298636586</v>
      </c>
      <c r="BQ997" s="17"/>
      <c r="BR997" s="17">
        <v>0.19839928898874101</v>
      </c>
      <c r="BS997" s="17">
        <v>0.153596606655831</v>
      </c>
      <c r="BT997" s="17">
        <v>0.12170434084658199</v>
      </c>
      <c r="BU997" s="17">
        <v>0.223676328731097</v>
      </c>
      <c r="BV997" s="17"/>
      <c r="BW997" s="17">
        <v>0.15457710294243401</v>
      </c>
      <c r="BX997" s="17">
        <v>0.15340606355845801</v>
      </c>
      <c r="BY997" s="17">
        <v>0.185489868325587</v>
      </c>
      <c r="BZ997" s="17">
        <v>0.21415178148944899</v>
      </c>
      <c r="CA997" s="17">
        <v>0.253366480533813</v>
      </c>
      <c r="CB997" s="17"/>
      <c r="CC997" s="17">
        <v>0.28608082497395398</v>
      </c>
      <c r="CD997" s="17">
        <v>0.25815241601890399</v>
      </c>
      <c r="CE997" s="17">
        <v>0.23266289789503</v>
      </c>
      <c r="CF997" s="17">
        <v>0.204534626294783</v>
      </c>
      <c r="CG997" s="17">
        <v>0.191401451867099</v>
      </c>
      <c r="CH997" s="17">
        <v>0.19514856325616001</v>
      </c>
      <c r="CI997" s="17">
        <v>0.138066931675874</v>
      </c>
      <c r="CJ997" s="17">
        <v>0.154275894697114</v>
      </c>
      <c r="CK997" s="17">
        <v>0.12569554097340599</v>
      </c>
      <c r="CL997" s="17">
        <v>0.112852718847282</v>
      </c>
    </row>
    <row r="998" spans="2:90" x14ac:dyDescent="0.25">
      <c r="B998" t="s">
        <v>498</v>
      </c>
      <c r="C998" s="17">
        <v>0.19677387348328701</v>
      </c>
      <c r="D998" s="17">
        <v>0.19660875330486899</v>
      </c>
      <c r="E998" s="17">
        <v>0.19873501718481601</v>
      </c>
      <c r="F998" s="17"/>
      <c r="G998" s="17">
        <v>0.14975000457087001</v>
      </c>
      <c r="H998" s="17">
        <v>0.20076768332970399</v>
      </c>
      <c r="I998" s="17">
        <v>0.15046669878830601</v>
      </c>
      <c r="J998" s="17">
        <v>0.121696026067996</v>
      </c>
      <c r="K998" s="17">
        <v>0.147214940304356</v>
      </c>
      <c r="L998" s="17">
        <v>0.334478002851676</v>
      </c>
      <c r="M998" s="17"/>
      <c r="N998" s="17">
        <v>0.35053847374911101</v>
      </c>
      <c r="O998" s="17">
        <v>0.17587542458245201</v>
      </c>
      <c r="P998" s="17">
        <v>0.13782340125031201</v>
      </c>
      <c r="Q998" s="17">
        <v>0.104622071954643</v>
      </c>
      <c r="R998" s="17"/>
      <c r="S998" s="17">
        <v>0.11642343928487101</v>
      </c>
      <c r="T998" s="17">
        <v>0.21555708577329299</v>
      </c>
      <c r="U998" s="17">
        <v>0.28037553907919399</v>
      </c>
      <c r="V998" s="17">
        <v>0.246994864209024</v>
      </c>
      <c r="W998" s="17">
        <v>0.19864219308485501</v>
      </c>
      <c r="X998" s="17">
        <v>0.101580922402736</v>
      </c>
      <c r="Y998" s="17">
        <v>0.20643292827995799</v>
      </c>
      <c r="Z998" s="17">
        <v>0.132990612220515</v>
      </c>
      <c r="AA998" s="17">
        <v>0.25365939985826202</v>
      </c>
      <c r="AB998" s="17"/>
      <c r="AC998" s="17">
        <v>0.193627875829774</v>
      </c>
      <c r="AD998" s="17">
        <v>0.26734653388240698</v>
      </c>
      <c r="AE998" s="17">
        <v>8.9620289460421707E-2</v>
      </c>
      <c r="AF998" s="17"/>
      <c r="AG998" s="17">
        <v>0.314843379364316</v>
      </c>
      <c r="AH998" s="17">
        <v>0.28628263082942301</v>
      </c>
      <c r="AI998" s="17">
        <v>0.31325726201064502</v>
      </c>
      <c r="AJ998" s="17">
        <v>7.5199167945513096E-2</v>
      </c>
      <c r="AK998" s="17"/>
      <c r="AL998" s="17">
        <v>0.14592675785445999</v>
      </c>
      <c r="AM998" s="17">
        <v>0.10293606046864601</v>
      </c>
      <c r="AN998" s="17">
        <v>0.257421735522326</v>
      </c>
      <c r="AO998" s="17">
        <v>0.35775485463940898</v>
      </c>
      <c r="AP998" s="17">
        <v>0.35157274460052401</v>
      </c>
      <c r="AQ998" s="17"/>
      <c r="AR998" s="17">
        <v>9.4782582372191101E-2</v>
      </c>
      <c r="AS998" s="17">
        <v>0.19271527140200201</v>
      </c>
      <c r="AT998" s="17">
        <v>0.193398470426974</v>
      </c>
      <c r="AU998" s="17">
        <v>0.239977238189754</v>
      </c>
      <c r="AV998" s="17">
        <v>0.36274757947008202</v>
      </c>
      <c r="AW998" s="17"/>
      <c r="AX998" s="17">
        <v>0.17268908638415201</v>
      </c>
      <c r="AY998" s="17">
        <v>0.19168386569961701</v>
      </c>
      <c r="AZ998" s="17">
        <v>0.13015956043382601</v>
      </c>
      <c r="BA998" s="17">
        <v>0.187031022804307</v>
      </c>
      <c r="BB998" s="17">
        <v>0.33026636337144599</v>
      </c>
      <c r="BC998" s="17">
        <v>0.232880167294537</v>
      </c>
      <c r="BD998" s="17"/>
      <c r="BE998" s="17">
        <v>0.12071348909245801</v>
      </c>
      <c r="BF998" s="17">
        <v>0.23195656113055299</v>
      </c>
      <c r="BG998" s="17">
        <v>0.26648497581855002</v>
      </c>
      <c r="BH998" s="17"/>
      <c r="BI998" s="17">
        <v>7.2389120252527903E-2</v>
      </c>
      <c r="BJ998" s="17">
        <v>0.22835233834046201</v>
      </c>
      <c r="BK998" s="17"/>
      <c r="BL998" s="17">
        <v>0.316648367390295</v>
      </c>
      <c r="BM998" s="17">
        <v>0.16370654401656801</v>
      </c>
      <c r="BN998" s="17">
        <v>-9.7236486977236893E-3</v>
      </c>
      <c r="BO998" s="17">
        <v>2.7055367049073499E-2</v>
      </c>
      <c r="BP998" s="17">
        <v>0.18990460498620701</v>
      </c>
      <c r="BQ998" s="17"/>
      <c r="BR998" s="17">
        <v>0.18618117241913801</v>
      </c>
      <c r="BS998" s="17">
        <v>0.244301070327197</v>
      </c>
      <c r="BT998" s="17">
        <v>0.31752192784099598</v>
      </c>
      <c r="BU998" s="17">
        <v>0.199178589322028</v>
      </c>
      <c r="BV998" s="17"/>
      <c r="BW998" s="17">
        <v>0.241979902620436</v>
      </c>
      <c r="BX998" s="17">
        <v>0.28394404326837602</v>
      </c>
      <c r="BY998" s="17">
        <v>0.210458811582762</v>
      </c>
      <c r="BZ998" s="17">
        <v>0.16818318061228599</v>
      </c>
      <c r="CA998" s="17">
        <v>8.6450847265021197E-2</v>
      </c>
      <c r="CB998" s="17"/>
      <c r="CC998" s="17">
        <v>4.0093839955410999E-2</v>
      </c>
      <c r="CD998" s="17">
        <v>7.9172217853730895E-2</v>
      </c>
      <c r="CE998" s="17">
        <v>0.104744367305747</v>
      </c>
      <c r="CF998" s="17">
        <v>0.18970186252590501</v>
      </c>
      <c r="CG998" s="17">
        <v>0.19640943419259899</v>
      </c>
      <c r="CH998" s="17">
        <v>0.21859847671692101</v>
      </c>
      <c r="CI998" s="17">
        <v>0.25531714282638102</v>
      </c>
      <c r="CJ998" s="17">
        <v>0.29024847624514399</v>
      </c>
      <c r="CK998" s="17">
        <v>0.34138821236248201</v>
      </c>
      <c r="CL998" s="17">
        <v>0.30796920602627598</v>
      </c>
    </row>
    <row r="999" spans="2:90" x14ac:dyDescent="0.25"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</row>
    <row r="1000" spans="2:90" x14ac:dyDescent="0.25">
      <c r="B1000" s="6" t="s">
        <v>502</v>
      </c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</row>
    <row r="1001" spans="2:90" x14ac:dyDescent="0.25">
      <c r="B1001" s="24" t="s">
        <v>113</v>
      </c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</row>
    <row r="1002" spans="2:90" x14ac:dyDescent="0.25">
      <c r="B1002" t="s">
        <v>491</v>
      </c>
      <c r="C1002" s="17">
        <v>9.1936856755684096E-2</v>
      </c>
      <c r="D1002" s="17">
        <v>9.5589727855562107E-2</v>
      </c>
      <c r="E1002" s="17">
        <v>8.8914492647910001E-2</v>
      </c>
      <c r="F1002" s="17"/>
      <c r="G1002" s="17">
        <v>8.5183021345714094E-2</v>
      </c>
      <c r="H1002" s="17">
        <v>8.5973444457954407E-2</v>
      </c>
      <c r="I1002" s="17">
        <v>9.5730509041102002E-2</v>
      </c>
      <c r="J1002" s="17">
        <v>0.12241528213868599</v>
      </c>
      <c r="K1002" s="17">
        <v>0.106975357334177</v>
      </c>
      <c r="L1002" s="17">
        <v>6.4677050171152994E-2</v>
      </c>
      <c r="M1002" s="17"/>
      <c r="N1002" s="17">
        <v>6.6656251319096693E-2</v>
      </c>
      <c r="O1002" s="17">
        <v>8.3718158276234703E-2</v>
      </c>
      <c r="P1002" s="17">
        <v>0.11890629881652701</v>
      </c>
      <c r="Q1002" s="17">
        <v>0.103414496807052</v>
      </c>
      <c r="R1002" s="17"/>
      <c r="S1002" s="17">
        <v>0.11591260244498799</v>
      </c>
      <c r="T1002" s="17">
        <v>8.8596158756526502E-2</v>
      </c>
      <c r="U1002" s="17">
        <v>6.079952346808E-2</v>
      </c>
      <c r="V1002" s="17">
        <v>9.6308145885221505E-2</v>
      </c>
      <c r="W1002" s="17">
        <v>6.9917287432254505E-2</v>
      </c>
      <c r="X1002" s="17">
        <v>9.7568874977643993E-2</v>
      </c>
      <c r="Y1002" s="17">
        <v>8.2819527233467402E-2</v>
      </c>
      <c r="Z1002" s="17">
        <v>0.109875083542852</v>
      </c>
      <c r="AA1002" s="17">
        <v>9.8233760227653497E-2</v>
      </c>
      <c r="AB1002" s="17"/>
      <c r="AC1002" s="17">
        <v>0.12066969152985101</v>
      </c>
      <c r="AD1002" s="17">
        <v>6.8400200817502296E-2</v>
      </c>
      <c r="AE1002" s="17">
        <v>9.1042127854843502E-2</v>
      </c>
      <c r="AF1002" s="17"/>
      <c r="AG1002" s="17">
        <v>7.1782174203075103E-2</v>
      </c>
      <c r="AH1002" s="17">
        <v>7.2650844915131504E-2</v>
      </c>
      <c r="AI1002" s="17">
        <v>6.8760598124962102E-2</v>
      </c>
      <c r="AJ1002" s="17">
        <v>0.148810340770934</v>
      </c>
      <c r="AK1002" s="17"/>
      <c r="AL1002" s="17">
        <v>0.114350548908562</v>
      </c>
      <c r="AM1002" s="17">
        <v>0.11074977754301001</v>
      </c>
      <c r="AN1002" s="17">
        <v>6.2520289054646905E-2</v>
      </c>
      <c r="AO1002" s="17">
        <v>6.3586653507796201E-2</v>
      </c>
      <c r="AP1002" s="17">
        <v>6.9234303717578397E-2</v>
      </c>
      <c r="AQ1002" s="17"/>
      <c r="AR1002" s="17">
        <v>0.123260451119517</v>
      </c>
      <c r="AS1002" s="17">
        <v>8.9893110203519103E-2</v>
      </c>
      <c r="AT1002" s="17">
        <v>9.6472073879514703E-2</v>
      </c>
      <c r="AU1002" s="17">
        <v>8.5362333224539594E-2</v>
      </c>
      <c r="AV1002" s="17">
        <v>5.46373251948458E-2</v>
      </c>
      <c r="AW1002" s="17"/>
      <c r="AX1002" s="17">
        <v>9.8750738477238004E-2</v>
      </c>
      <c r="AY1002" s="17">
        <v>9.9241194217301404E-2</v>
      </c>
      <c r="AZ1002" s="17">
        <v>0.11185555340121001</v>
      </c>
      <c r="BA1002" s="17">
        <v>8.3690174527294006E-2</v>
      </c>
      <c r="BB1002" s="17">
        <v>4.8306944296163903E-2</v>
      </c>
      <c r="BC1002" s="17">
        <v>9.0888405312062603E-2</v>
      </c>
      <c r="BD1002" s="17"/>
      <c r="BE1002" s="17">
        <v>9.1403404924831996E-2</v>
      </c>
      <c r="BF1002" s="17">
        <v>0.10062369947662</v>
      </c>
      <c r="BG1002" s="17">
        <v>8.5452367062854806E-2</v>
      </c>
      <c r="BH1002" s="17"/>
      <c r="BI1002" s="17">
        <v>0.13536168007010399</v>
      </c>
      <c r="BJ1002" s="17">
        <v>8.0912280018217098E-2</v>
      </c>
      <c r="BK1002" s="17"/>
      <c r="BL1002" s="17">
        <v>7.5672879752639199E-2</v>
      </c>
      <c r="BM1002" s="17">
        <v>9.8929620387311804E-2</v>
      </c>
      <c r="BN1002" s="17">
        <v>0.113873741045663</v>
      </c>
      <c r="BO1002" s="17">
        <v>0.117385841123685</v>
      </c>
      <c r="BP1002" s="17">
        <v>9.5295349542871693E-2</v>
      </c>
      <c r="BQ1002" s="17"/>
      <c r="BR1002" s="17">
        <v>9.7522920978344294E-2</v>
      </c>
      <c r="BS1002" s="17">
        <v>7.4243501472365206E-2</v>
      </c>
      <c r="BT1002" s="17">
        <v>6.1265518388114802E-2</v>
      </c>
      <c r="BU1002" s="17">
        <v>5.1111281274702602E-2</v>
      </c>
      <c r="BV1002" s="17"/>
      <c r="BW1002" s="17">
        <v>6.8010261037029604E-2</v>
      </c>
      <c r="BX1002" s="17">
        <v>7.6607501477695406E-2</v>
      </c>
      <c r="BY1002" s="17">
        <v>8.7944883810120902E-2</v>
      </c>
      <c r="BZ1002" s="17">
        <v>8.28401712757873E-2</v>
      </c>
      <c r="CA1002" s="17">
        <v>0.14324485440626999</v>
      </c>
      <c r="CB1002" s="17"/>
      <c r="CC1002" s="17">
        <v>0.15452988400355899</v>
      </c>
      <c r="CD1002" s="17">
        <v>0.14152295655677499</v>
      </c>
      <c r="CE1002" s="17">
        <v>9.7331560292642103E-2</v>
      </c>
      <c r="CF1002" s="17">
        <v>9.9943672509823403E-2</v>
      </c>
      <c r="CG1002" s="17">
        <v>7.8562726102131497E-2</v>
      </c>
      <c r="CH1002" s="17">
        <v>8.0493905463308396E-2</v>
      </c>
      <c r="CI1002" s="17">
        <v>6.3123357423304896E-2</v>
      </c>
      <c r="CJ1002" s="17">
        <v>8.2043074195706306E-2</v>
      </c>
      <c r="CK1002" s="17">
        <v>4.6414621381431299E-2</v>
      </c>
      <c r="CL1002" s="17">
        <v>6.06333542538737E-2</v>
      </c>
    </row>
    <row r="1003" spans="2:90" x14ac:dyDescent="0.25">
      <c r="B1003" t="s">
        <v>492</v>
      </c>
      <c r="C1003" s="17">
        <v>0.23484940884453501</v>
      </c>
      <c r="D1003" s="17">
        <v>0.25038253812397998</v>
      </c>
      <c r="E1003" s="17">
        <v>0.220720185388983</v>
      </c>
      <c r="F1003" s="17"/>
      <c r="G1003" s="17">
        <v>0.26137462555047403</v>
      </c>
      <c r="H1003" s="17">
        <v>0.25722132532534697</v>
      </c>
      <c r="I1003" s="17">
        <v>0.256257130317045</v>
      </c>
      <c r="J1003" s="17">
        <v>0.22672028840151001</v>
      </c>
      <c r="K1003" s="17">
        <v>0.23634172147247101</v>
      </c>
      <c r="L1003" s="17">
        <v>0.196563273964837</v>
      </c>
      <c r="M1003" s="17"/>
      <c r="N1003" s="17">
        <v>0.2069658893538</v>
      </c>
      <c r="O1003" s="17">
        <v>0.23305274806148199</v>
      </c>
      <c r="P1003" s="17">
        <v>0.248996594151705</v>
      </c>
      <c r="Q1003" s="17">
        <v>0.25696332260964899</v>
      </c>
      <c r="R1003" s="17"/>
      <c r="S1003" s="17">
        <v>0.23603497762114301</v>
      </c>
      <c r="T1003" s="17">
        <v>0.240425264307603</v>
      </c>
      <c r="U1003" s="17">
        <v>0.18277305766781801</v>
      </c>
      <c r="V1003" s="17">
        <v>0.238924672935865</v>
      </c>
      <c r="W1003" s="17">
        <v>0.21746606625873399</v>
      </c>
      <c r="X1003" s="17">
        <v>0.25515482855553501</v>
      </c>
      <c r="Y1003" s="17">
        <v>0.220898339435637</v>
      </c>
      <c r="Z1003" s="17">
        <v>0.29852724586080298</v>
      </c>
      <c r="AA1003" s="17">
        <v>0.24587850996798699</v>
      </c>
      <c r="AB1003" s="17"/>
      <c r="AC1003" s="17">
        <v>0.25355117209418399</v>
      </c>
      <c r="AD1003" s="17">
        <v>0.21455925891379099</v>
      </c>
      <c r="AE1003" s="17">
        <v>0.22800887082665899</v>
      </c>
      <c r="AF1003" s="17"/>
      <c r="AG1003" s="17">
        <v>0.225634049971708</v>
      </c>
      <c r="AH1003" s="17">
        <v>0.22284380268795201</v>
      </c>
      <c r="AI1003" s="17">
        <v>0.17506115691971</v>
      </c>
      <c r="AJ1003" s="17">
        <v>0.29233271107011199</v>
      </c>
      <c r="AK1003" s="17"/>
      <c r="AL1003" s="17">
        <v>0.23711910215103299</v>
      </c>
      <c r="AM1003" s="17">
        <v>0.26565116929406501</v>
      </c>
      <c r="AN1003" s="17">
        <v>0.22944547031453599</v>
      </c>
      <c r="AO1003" s="17">
        <v>0.23480735272676201</v>
      </c>
      <c r="AP1003" s="17">
        <v>0.190568534205214</v>
      </c>
      <c r="AQ1003" s="17"/>
      <c r="AR1003" s="17">
        <v>0.224498641984689</v>
      </c>
      <c r="AS1003" s="17">
        <v>0.244173658657834</v>
      </c>
      <c r="AT1003" s="17">
        <v>0.243934248060071</v>
      </c>
      <c r="AU1003" s="17">
        <v>0.224246636876755</v>
      </c>
      <c r="AV1003" s="17">
        <v>0.21759346703364499</v>
      </c>
      <c r="AW1003" s="17"/>
      <c r="AX1003" s="17">
        <v>0.23148578864139199</v>
      </c>
      <c r="AY1003" s="17">
        <v>0.23751071667356399</v>
      </c>
      <c r="AZ1003" s="17">
        <v>0.27233606898180701</v>
      </c>
      <c r="BA1003" s="17">
        <v>0.25876896717577202</v>
      </c>
      <c r="BB1003" s="17">
        <v>0.17850055537010101</v>
      </c>
      <c r="BC1003" s="17">
        <v>0.19138503102993701</v>
      </c>
      <c r="BD1003" s="17"/>
      <c r="BE1003" s="17">
        <v>0.26079453097156802</v>
      </c>
      <c r="BF1003" s="17">
        <v>0.244023037660001</v>
      </c>
      <c r="BG1003" s="17">
        <v>0.19504906930729099</v>
      </c>
      <c r="BH1003" s="17"/>
      <c r="BI1003" s="17">
        <v>0.230988101147305</v>
      </c>
      <c r="BJ1003" s="17">
        <v>0.235829707203076</v>
      </c>
      <c r="BK1003" s="17"/>
      <c r="BL1003" s="17">
        <v>0.21429819996532101</v>
      </c>
      <c r="BM1003" s="17">
        <v>0.25958772304035799</v>
      </c>
      <c r="BN1003" s="17">
        <v>0.25817030793965601</v>
      </c>
      <c r="BO1003" s="17">
        <v>0.270352531747726</v>
      </c>
      <c r="BP1003" s="17">
        <v>0.22701463038647199</v>
      </c>
      <c r="BQ1003" s="17"/>
      <c r="BR1003" s="17">
        <v>0.240886485269207</v>
      </c>
      <c r="BS1003" s="17">
        <v>0.24225003835869499</v>
      </c>
      <c r="BT1003" s="17">
        <v>0.13473879214756701</v>
      </c>
      <c r="BU1003" s="17">
        <v>0.24856041505554499</v>
      </c>
      <c r="BV1003" s="17"/>
      <c r="BW1003" s="17">
        <v>0.20826338143808801</v>
      </c>
      <c r="BX1003" s="17">
        <v>0.22518703738132101</v>
      </c>
      <c r="BY1003" s="17">
        <v>0.19936945608430601</v>
      </c>
      <c r="BZ1003" s="17">
        <v>0.26132915183613697</v>
      </c>
      <c r="CA1003" s="17">
        <v>0.28669297760186502</v>
      </c>
      <c r="CB1003" s="17"/>
      <c r="CC1003" s="17">
        <v>0.26031126992895098</v>
      </c>
      <c r="CD1003" s="17">
        <v>0.29349300163354503</v>
      </c>
      <c r="CE1003" s="17">
        <v>0.272200163769862</v>
      </c>
      <c r="CF1003" s="17">
        <v>0.269750705990914</v>
      </c>
      <c r="CG1003" s="17">
        <v>0.21748235238515001</v>
      </c>
      <c r="CH1003" s="17">
        <v>0.217742094697113</v>
      </c>
      <c r="CI1003" s="17">
        <v>0.20795515099939299</v>
      </c>
      <c r="CJ1003" s="17">
        <v>0.20697049323118399</v>
      </c>
      <c r="CK1003" s="17">
        <v>0.20696005385234501</v>
      </c>
      <c r="CL1003" s="17">
        <v>0.191531847134745</v>
      </c>
    </row>
    <row r="1004" spans="2:90" x14ac:dyDescent="0.25">
      <c r="B1004" t="s">
        <v>493</v>
      </c>
      <c r="C1004" s="17">
        <v>0.30199949272933002</v>
      </c>
      <c r="D1004" s="17">
        <v>0.29576434879945501</v>
      </c>
      <c r="E1004" s="17">
        <v>0.30831574360205699</v>
      </c>
      <c r="F1004" s="17"/>
      <c r="G1004" s="17">
        <v>0.29127859902173497</v>
      </c>
      <c r="H1004" s="17">
        <v>0.29712360771119201</v>
      </c>
      <c r="I1004" s="17">
        <v>0.29425984598132698</v>
      </c>
      <c r="J1004" s="17">
        <v>0.31630417761841401</v>
      </c>
      <c r="K1004" s="17">
        <v>0.30447002277239099</v>
      </c>
      <c r="L1004" s="17">
        <v>0.30385089780341801</v>
      </c>
      <c r="M1004" s="17"/>
      <c r="N1004" s="17">
        <v>0.29981876380002598</v>
      </c>
      <c r="O1004" s="17">
        <v>0.32053124597913402</v>
      </c>
      <c r="P1004" s="17">
        <v>0.30088603493637001</v>
      </c>
      <c r="Q1004" s="17">
        <v>0.28609893827889399</v>
      </c>
      <c r="R1004" s="17"/>
      <c r="S1004" s="17">
        <v>0.25880439049393</v>
      </c>
      <c r="T1004" s="17">
        <v>0.29524739286457902</v>
      </c>
      <c r="U1004" s="17">
        <v>0.37333168030263603</v>
      </c>
      <c r="V1004" s="17">
        <v>0.28426993868811201</v>
      </c>
      <c r="W1004" s="17">
        <v>0.33870115111825799</v>
      </c>
      <c r="X1004" s="17">
        <v>0.29706032003518901</v>
      </c>
      <c r="Y1004" s="17">
        <v>0.31102156509814599</v>
      </c>
      <c r="Z1004" s="17">
        <v>0.28626803029544501</v>
      </c>
      <c r="AA1004" s="17">
        <v>0.30028600467924899</v>
      </c>
      <c r="AB1004" s="17"/>
      <c r="AC1004" s="17">
        <v>0.28392511968943102</v>
      </c>
      <c r="AD1004" s="17">
        <v>0.30819125388839602</v>
      </c>
      <c r="AE1004" s="17">
        <v>0.33583568236102601</v>
      </c>
      <c r="AF1004" s="17"/>
      <c r="AG1004" s="17">
        <v>0.29107116649201598</v>
      </c>
      <c r="AH1004" s="17">
        <v>0.297546441702284</v>
      </c>
      <c r="AI1004" s="17">
        <v>0.39138186353493498</v>
      </c>
      <c r="AJ1004" s="17">
        <v>0.25591167966051498</v>
      </c>
      <c r="AK1004" s="17"/>
      <c r="AL1004" s="17">
        <v>0.309367427535094</v>
      </c>
      <c r="AM1004" s="17">
        <v>0.275481107580962</v>
      </c>
      <c r="AN1004" s="17">
        <v>0.30465168633075401</v>
      </c>
      <c r="AO1004" s="17">
        <v>0.30460511712078497</v>
      </c>
      <c r="AP1004" s="17">
        <v>0.34901507563818202</v>
      </c>
      <c r="AQ1004" s="17"/>
      <c r="AR1004" s="17">
        <v>0.27533320978400699</v>
      </c>
      <c r="AS1004" s="17">
        <v>0.32310516936274802</v>
      </c>
      <c r="AT1004" s="17">
        <v>0.28744061787169101</v>
      </c>
      <c r="AU1004" s="17">
        <v>0.32284053665748502</v>
      </c>
      <c r="AV1004" s="17">
        <v>0.25604024285641902</v>
      </c>
      <c r="AW1004" s="17"/>
      <c r="AX1004" s="17">
        <v>0.29201021245057401</v>
      </c>
      <c r="AY1004" s="17">
        <v>0.28922810037000002</v>
      </c>
      <c r="AZ1004" s="17">
        <v>0.32555039066640201</v>
      </c>
      <c r="BA1004" s="17">
        <v>0.30242351427625702</v>
      </c>
      <c r="BB1004" s="17">
        <v>0.32990157558025401</v>
      </c>
      <c r="BC1004" s="17">
        <v>0.30775752947607898</v>
      </c>
      <c r="BD1004" s="17"/>
      <c r="BE1004" s="17">
        <v>0.29822198560178598</v>
      </c>
      <c r="BF1004" s="17">
        <v>0.29597668282721801</v>
      </c>
      <c r="BG1004" s="17">
        <v>0.31336657626101599</v>
      </c>
      <c r="BH1004" s="17"/>
      <c r="BI1004" s="17">
        <v>0.30284644588668203</v>
      </c>
      <c r="BJ1004" s="17">
        <v>0.30178447055160801</v>
      </c>
      <c r="BK1004" s="17"/>
      <c r="BL1004" s="17">
        <v>0.30588181361711497</v>
      </c>
      <c r="BM1004" s="17">
        <v>0.29533729333115699</v>
      </c>
      <c r="BN1004" s="17">
        <v>0.30458896521624301</v>
      </c>
      <c r="BO1004" s="17">
        <v>0.32005155183571099</v>
      </c>
      <c r="BP1004" s="17">
        <v>0.29232932191540101</v>
      </c>
      <c r="BQ1004" s="17"/>
      <c r="BR1004" s="17">
        <v>0.300958510686054</v>
      </c>
      <c r="BS1004" s="17">
        <v>0.34809246451220699</v>
      </c>
      <c r="BT1004" s="17">
        <v>0.25479859956268702</v>
      </c>
      <c r="BU1004" s="17">
        <v>0.29854810888512301</v>
      </c>
      <c r="BV1004" s="17"/>
      <c r="BW1004" s="17">
        <v>0.32549035286730199</v>
      </c>
      <c r="BX1004" s="17">
        <v>0.28154607395881898</v>
      </c>
      <c r="BY1004" s="17">
        <v>0.33592535619964398</v>
      </c>
      <c r="BZ1004" s="17">
        <v>0.29547103500525801</v>
      </c>
      <c r="CA1004" s="17">
        <v>0.27113801208138899</v>
      </c>
      <c r="CB1004" s="17"/>
      <c r="CC1004" s="17">
        <v>0.26824372879041503</v>
      </c>
      <c r="CD1004" s="17">
        <v>0.278278676704168</v>
      </c>
      <c r="CE1004" s="17">
        <v>0.29644217148748397</v>
      </c>
      <c r="CF1004" s="17">
        <v>0.28767495216906103</v>
      </c>
      <c r="CG1004" s="17">
        <v>0.31073714690073401</v>
      </c>
      <c r="CH1004" s="17">
        <v>0.301697597141519</v>
      </c>
      <c r="CI1004" s="17">
        <v>0.323796355051231</v>
      </c>
      <c r="CJ1004" s="17">
        <v>0.29349755519015203</v>
      </c>
      <c r="CK1004" s="17">
        <v>0.332613495112978</v>
      </c>
      <c r="CL1004" s="17">
        <v>0.341491312015752</v>
      </c>
    </row>
    <row r="1005" spans="2:90" x14ac:dyDescent="0.25">
      <c r="B1005" t="s">
        <v>494</v>
      </c>
      <c r="C1005" s="17">
        <v>0.23964019132750999</v>
      </c>
      <c r="D1005" s="17">
        <v>0.23786629173361601</v>
      </c>
      <c r="E1005" s="17">
        <v>0.24233360996959699</v>
      </c>
      <c r="F1005" s="17"/>
      <c r="G1005" s="17">
        <v>0.209612872596185</v>
      </c>
      <c r="H1005" s="17">
        <v>0.21901776930644301</v>
      </c>
      <c r="I1005" s="17">
        <v>0.24708664374783701</v>
      </c>
      <c r="J1005" s="17">
        <v>0.22723441060569699</v>
      </c>
      <c r="K1005" s="17">
        <v>0.230714235630849</v>
      </c>
      <c r="L1005" s="17">
        <v>0.277813673408143</v>
      </c>
      <c r="M1005" s="17"/>
      <c r="N1005" s="17">
        <v>0.28268937001218603</v>
      </c>
      <c r="O1005" s="17">
        <v>0.236217805195823</v>
      </c>
      <c r="P1005" s="17">
        <v>0.22099120231974401</v>
      </c>
      <c r="Q1005" s="17">
        <v>0.21235283820223799</v>
      </c>
      <c r="R1005" s="17"/>
      <c r="S1005" s="17">
        <v>0.254408551079364</v>
      </c>
      <c r="T1005" s="17">
        <v>0.24109720609576499</v>
      </c>
      <c r="U1005" s="17">
        <v>0.27751660148767399</v>
      </c>
      <c r="V1005" s="17">
        <v>0.25139380458692701</v>
      </c>
      <c r="W1005" s="17">
        <v>0.21368341267016699</v>
      </c>
      <c r="X1005" s="17">
        <v>0.20535858362975001</v>
      </c>
      <c r="Y1005" s="17">
        <v>0.24421371524874699</v>
      </c>
      <c r="Z1005" s="17">
        <v>0.19354731880464701</v>
      </c>
      <c r="AA1005" s="17">
        <v>0.238862948549007</v>
      </c>
      <c r="AB1005" s="17"/>
      <c r="AC1005" s="17">
        <v>0.21210113697451499</v>
      </c>
      <c r="AD1005" s="17">
        <v>0.29137912785144499</v>
      </c>
      <c r="AE1005" s="17">
        <v>0.204021903857876</v>
      </c>
      <c r="AF1005" s="17"/>
      <c r="AG1005" s="17">
        <v>0.28192213417380602</v>
      </c>
      <c r="AH1005" s="17">
        <v>0.27582635812648998</v>
      </c>
      <c r="AI1005" s="17">
        <v>0.24185768423746701</v>
      </c>
      <c r="AJ1005" s="17">
        <v>0.19599239039125799</v>
      </c>
      <c r="AK1005" s="17"/>
      <c r="AL1005" s="17">
        <v>0.198558956461412</v>
      </c>
      <c r="AM1005" s="17">
        <v>0.221048890008889</v>
      </c>
      <c r="AN1005" s="17">
        <v>0.285155385623862</v>
      </c>
      <c r="AO1005" s="17">
        <v>0.24621429119374499</v>
      </c>
      <c r="AP1005" s="17">
        <v>0.25833325356973502</v>
      </c>
      <c r="AQ1005" s="17"/>
      <c r="AR1005" s="17">
        <v>0.200345369945018</v>
      </c>
      <c r="AS1005" s="17">
        <v>0.216680348478271</v>
      </c>
      <c r="AT1005" s="17">
        <v>0.25921058531517799</v>
      </c>
      <c r="AU1005" s="17">
        <v>0.259534430911526</v>
      </c>
      <c r="AV1005" s="17">
        <v>0.27482068477268601</v>
      </c>
      <c r="AW1005" s="17"/>
      <c r="AX1005" s="17">
        <v>0.232641981304616</v>
      </c>
      <c r="AY1005" s="17">
        <v>0.24443290049348901</v>
      </c>
      <c r="AZ1005" s="17">
        <v>0.182790516817884</v>
      </c>
      <c r="BA1005" s="17">
        <v>0.23870605905999301</v>
      </c>
      <c r="BB1005" s="17">
        <v>0.29019696076600199</v>
      </c>
      <c r="BC1005" s="17">
        <v>0.26842770572394098</v>
      </c>
      <c r="BD1005" s="17"/>
      <c r="BE1005" s="17">
        <v>0.22552118391336801</v>
      </c>
      <c r="BF1005" s="17">
        <v>0.238801562038118</v>
      </c>
      <c r="BG1005" s="17">
        <v>0.25866554652597701</v>
      </c>
      <c r="BH1005" s="17"/>
      <c r="BI1005" s="17">
        <v>0.20778246550451099</v>
      </c>
      <c r="BJ1005" s="17">
        <v>0.24772814462725801</v>
      </c>
      <c r="BK1005" s="17"/>
      <c r="BL1005" s="17">
        <v>0.26078729976126602</v>
      </c>
      <c r="BM1005" s="17">
        <v>0.24068513432522301</v>
      </c>
      <c r="BN1005" s="17">
        <v>0.19251175941772899</v>
      </c>
      <c r="BO1005" s="17">
        <v>0.184941247098108</v>
      </c>
      <c r="BP1005" s="17">
        <v>0.245809594597584</v>
      </c>
      <c r="BQ1005" s="17"/>
      <c r="BR1005" s="17">
        <v>0.234349677155198</v>
      </c>
      <c r="BS1005" s="17">
        <v>0.21419905572475201</v>
      </c>
      <c r="BT1005" s="17">
        <v>0.32557227684344597</v>
      </c>
      <c r="BU1005" s="17">
        <v>0.281402312767775</v>
      </c>
      <c r="BV1005" s="17"/>
      <c r="BW1005" s="17">
        <v>0.27821402945340501</v>
      </c>
      <c r="BX1005" s="17">
        <v>0.28332533526331399</v>
      </c>
      <c r="BY1005" s="17">
        <v>0.24003420593952399</v>
      </c>
      <c r="BZ1005" s="17">
        <v>0.22610829653648701</v>
      </c>
      <c r="CA1005" s="17">
        <v>0.18113910850884701</v>
      </c>
      <c r="CB1005" s="17"/>
      <c r="CC1005" s="17">
        <v>0.18122306911501301</v>
      </c>
      <c r="CD1005" s="17">
        <v>0.16618089965758401</v>
      </c>
      <c r="CE1005" s="17">
        <v>0.22210209873120701</v>
      </c>
      <c r="CF1005" s="17">
        <v>0.226304961021742</v>
      </c>
      <c r="CG1005" s="17">
        <v>0.25188986027550497</v>
      </c>
      <c r="CH1005" s="17">
        <v>0.231618933022673</v>
      </c>
      <c r="CI1005" s="17">
        <v>0.295447132214468</v>
      </c>
      <c r="CJ1005" s="17">
        <v>0.28957613353447298</v>
      </c>
      <c r="CK1005" s="17">
        <v>0.28202769998849497</v>
      </c>
      <c r="CL1005" s="17">
        <v>0.29501326102850201</v>
      </c>
    </row>
    <row r="1006" spans="2:90" x14ac:dyDescent="0.25">
      <c r="B1006" t="s">
        <v>495</v>
      </c>
      <c r="C1006" s="17">
        <v>9.6563139886666302E-2</v>
      </c>
      <c r="D1006" s="17">
        <v>9.6983923559688698E-2</v>
      </c>
      <c r="E1006" s="17">
        <v>9.51287052090702E-2</v>
      </c>
      <c r="F1006" s="17"/>
      <c r="G1006" s="17">
        <v>9.72045196501342E-2</v>
      </c>
      <c r="H1006" s="17">
        <v>9.5089385162751394E-2</v>
      </c>
      <c r="I1006" s="17">
        <v>7.3110356691067094E-2</v>
      </c>
      <c r="J1006" s="17">
        <v>7.4419915704013601E-2</v>
      </c>
      <c r="K1006" s="17">
        <v>9.8008637289889206E-2</v>
      </c>
      <c r="L1006" s="17">
        <v>0.128531094016195</v>
      </c>
      <c r="M1006" s="17"/>
      <c r="N1006" s="17">
        <v>0.124932679063203</v>
      </c>
      <c r="O1006" s="17">
        <v>9.0329534264321901E-2</v>
      </c>
      <c r="P1006" s="17">
        <v>8.1607646764347203E-2</v>
      </c>
      <c r="Q1006" s="17">
        <v>8.3828203442051594E-2</v>
      </c>
      <c r="R1006" s="17"/>
      <c r="S1006" s="17">
        <v>0.10764038410667399</v>
      </c>
      <c r="T1006" s="17">
        <v>8.4028755186702303E-2</v>
      </c>
      <c r="U1006" s="17">
        <v>7.5525302281167495E-2</v>
      </c>
      <c r="V1006" s="17">
        <v>8.8189464711796797E-2</v>
      </c>
      <c r="W1006" s="17">
        <v>0.12513883397734099</v>
      </c>
      <c r="X1006" s="17">
        <v>0.10086756448317701</v>
      </c>
      <c r="Y1006" s="17">
        <v>0.110868953868951</v>
      </c>
      <c r="Z1006" s="17">
        <v>8.9164280826776299E-2</v>
      </c>
      <c r="AA1006" s="17">
        <v>9.2046246932426801E-2</v>
      </c>
      <c r="AB1006" s="17"/>
      <c r="AC1006" s="17">
        <v>0.10254412785009499</v>
      </c>
      <c r="AD1006" s="17">
        <v>9.5265033875880395E-2</v>
      </c>
      <c r="AE1006" s="17">
        <v>8.5658412341387005E-2</v>
      </c>
      <c r="AF1006" s="17"/>
      <c r="AG1006" s="17">
        <v>0.11816643608359199</v>
      </c>
      <c r="AH1006" s="17">
        <v>0.113257677208301</v>
      </c>
      <c r="AI1006" s="17">
        <v>9.80801893708248E-2</v>
      </c>
      <c r="AJ1006" s="17">
        <v>8.0656247336964901E-2</v>
      </c>
      <c r="AK1006" s="17"/>
      <c r="AL1006" s="17">
        <v>9.5750743160910798E-2</v>
      </c>
      <c r="AM1006" s="17">
        <v>8.7310979226778204E-2</v>
      </c>
      <c r="AN1006" s="17">
        <v>9.1749302468123003E-2</v>
      </c>
      <c r="AO1006" s="17">
        <v>0.12798818552595301</v>
      </c>
      <c r="AP1006" s="17">
        <v>0.11426194255538399</v>
      </c>
      <c r="AQ1006" s="17"/>
      <c r="AR1006" s="17">
        <v>8.8183014326842599E-2</v>
      </c>
      <c r="AS1006" s="17">
        <v>9.1082960156223802E-2</v>
      </c>
      <c r="AT1006" s="17">
        <v>8.9716353291507497E-2</v>
      </c>
      <c r="AU1006" s="17">
        <v>8.4130841456094896E-2</v>
      </c>
      <c r="AV1006" s="17">
        <v>0.18541081092596601</v>
      </c>
      <c r="AW1006" s="17"/>
      <c r="AX1006" s="17">
        <v>0.11043332499283701</v>
      </c>
      <c r="AY1006" s="17">
        <v>9.3901299034562E-2</v>
      </c>
      <c r="AZ1006" s="17">
        <v>8.2499296205429506E-2</v>
      </c>
      <c r="BA1006" s="17">
        <v>8.3455593266388003E-2</v>
      </c>
      <c r="BB1006" s="17">
        <v>0.107270928311133</v>
      </c>
      <c r="BC1006" s="17">
        <v>0.10559351152285699</v>
      </c>
      <c r="BD1006" s="17"/>
      <c r="BE1006" s="17">
        <v>8.3725538383811401E-2</v>
      </c>
      <c r="BF1006" s="17">
        <v>9.3859991805799695E-2</v>
      </c>
      <c r="BG1006" s="17">
        <v>0.11710368894002</v>
      </c>
      <c r="BH1006" s="17"/>
      <c r="BI1006" s="17">
        <v>7.7475858989132604E-2</v>
      </c>
      <c r="BJ1006" s="17">
        <v>0.101408967155573</v>
      </c>
      <c r="BK1006" s="17"/>
      <c r="BL1006" s="17">
        <v>0.12346830228641301</v>
      </c>
      <c r="BM1006" s="17">
        <v>7.4663856129372305E-2</v>
      </c>
      <c r="BN1006" s="17">
        <v>7.6245996275517494E-2</v>
      </c>
      <c r="BO1006" s="17">
        <v>6.0809095921512499E-2</v>
      </c>
      <c r="BP1006" s="17">
        <v>9.4341459147537804E-2</v>
      </c>
      <c r="BQ1006" s="17"/>
      <c r="BR1006" s="17">
        <v>9.3301356389918405E-2</v>
      </c>
      <c r="BS1006" s="17">
        <v>7.6800499170404907E-2</v>
      </c>
      <c r="BT1006" s="17">
        <v>0.17659074440929501</v>
      </c>
      <c r="BU1006" s="17">
        <v>8.8800837360882498E-2</v>
      </c>
      <c r="BV1006" s="17"/>
      <c r="BW1006" s="17">
        <v>9.8392007176821797E-2</v>
      </c>
      <c r="BX1006" s="17">
        <v>0.102132151069896</v>
      </c>
      <c r="BY1006" s="17">
        <v>0.107366990216235</v>
      </c>
      <c r="BZ1006" s="17">
        <v>9.4192964883426197E-2</v>
      </c>
      <c r="CA1006" s="17">
        <v>7.2971143564388094E-2</v>
      </c>
      <c r="CB1006" s="17"/>
      <c r="CC1006" s="17">
        <v>8.5498039125697103E-2</v>
      </c>
      <c r="CD1006" s="17">
        <v>6.8660834755981698E-2</v>
      </c>
      <c r="CE1006" s="17">
        <v>7.4990427177058006E-2</v>
      </c>
      <c r="CF1006" s="17">
        <v>8.7823297356907207E-2</v>
      </c>
      <c r="CG1006" s="17">
        <v>0.10128662523170601</v>
      </c>
      <c r="CH1006" s="17">
        <v>0.13944542563253901</v>
      </c>
      <c r="CI1006" s="17">
        <v>9.4466319510517996E-2</v>
      </c>
      <c r="CJ1006" s="17">
        <v>0.101348664596559</v>
      </c>
      <c r="CK1006" s="17">
        <v>0.108978268073828</v>
      </c>
      <c r="CL1006" s="17">
        <v>8.3384951761505094E-2</v>
      </c>
    </row>
    <row r="1007" spans="2:90" x14ac:dyDescent="0.25">
      <c r="B1007" t="s">
        <v>163</v>
      </c>
      <c r="C1007" s="17">
        <v>3.5010910456274899E-2</v>
      </c>
      <c r="D1007" s="17">
        <v>2.3413169927697802E-2</v>
      </c>
      <c r="E1007" s="17">
        <v>4.4587263182381598E-2</v>
      </c>
      <c r="F1007" s="17"/>
      <c r="G1007" s="17">
        <v>5.53463618357583E-2</v>
      </c>
      <c r="H1007" s="17">
        <v>4.5574468036311301E-2</v>
      </c>
      <c r="I1007" s="17">
        <v>3.3555514221621098E-2</v>
      </c>
      <c r="J1007" s="17">
        <v>3.2905925531680001E-2</v>
      </c>
      <c r="K1007" s="17">
        <v>2.3490025500223499E-2</v>
      </c>
      <c r="L1007" s="17">
        <v>2.8564010636254501E-2</v>
      </c>
      <c r="M1007" s="17"/>
      <c r="N1007" s="17">
        <v>1.8937046451688599E-2</v>
      </c>
      <c r="O1007" s="17">
        <v>3.61505082230048E-2</v>
      </c>
      <c r="P1007" s="17">
        <v>2.8612223011306299E-2</v>
      </c>
      <c r="Q1007" s="17">
        <v>5.7342200660115902E-2</v>
      </c>
      <c r="R1007" s="17"/>
      <c r="S1007" s="17">
        <v>2.7199094253900599E-2</v>
      </c>
      <c r="T1007" s="17">
        <v>5.0605222788824802E-2</v>
      </c>
      <c r="U1007" s="17">
        <v>3.0053834792624599E-2</v>
      </c>
      <c r="V1007" s="17">
        <v>4.0913973192077999E-2</v>
      </c>
      <c r="W1007" s="17">
        <v>3.5093248543245498E-2</v>
      </c>
      <c r="X1007" s="17">
        <v>4.39898283187058E-2</v>
      </c>
      <c r="Y1007" s="17">
        <v>3.0177899115050401E-2</v>
      </c>
      <c r="Z1007" s="17">
        <v>2.2618040669476799E-2</v>
      </c>
      <c r="AA1007" s="17">
        <v>2.4692529643676901E-2</v>
      </c>
      <c r="AB1007" s="17"/>
      <c r="AC1007" s="17">
        <v>2.7208751861923699E-2</v>
      </c>
      <c r="AD1007" s="17">
        <v>2.2205124652985499E-2</v>
      </c>
      <c r="AE1007" s="17">
        <v>5.5433002758208297E-2</v>
      </c>
      <c r="AF1007" s="17"/>
      <c r="AG1007" s="17">
        <v>1.14240390758034E-2</v>
      </c>
      <c r="AH1007" s="17">
        <v>1.78748753598406E-2</v>
      </c>
      <c r="AI1007" s="17">
        <v>2.48585078121016E-2</v>
      </c>
      <c r="AJ1007" s="17">
        <v>2.62966307702165E-2</v>
      </c>
      <c r="AK1007" s="17"/>
      <c r="AL1007" s="17">
        <v>4.4853221782988402E-2</v>
      </c>
      <c r="AM1007" s="17">
        <v>3.9758076346295801E-2</v>
      </c>
      <c r="AN1007" s="17">
        <v>2.6477866208078099E-2</v>
      </c>
      <c r="AO1007" s="17">
        <v>2.27983999249587E-2</v>
      </c>
      <c r="AP1007" s="17">
        <v>1.85868903139066E-2</v>
      </c>
      <c r="AQ1007" s="17"/>
      <c r="AR1007" s="17">
        <v>8.8379312839926102E-2</v>
      </c>
      <c r="AS1007" s="17">
        <v>3.5064753141403802E-2</v>
      </c>
      <c r="AT1007" s="17">
        <v>2.3226121582037601E-2</v>
      </c>
      <c r="AU1007" s="17">
        <v>2.3885220873599199E-2</v>
      </c>
      <c r="AV1007" s="17">
        <v>1.1497469216437999E-2</v>
      </c>
      <c r="AW1007" s="17"/>
      <c r="AX1007" s="17">
        <v>3.4677954133343E-2</v>
      </c>
      <c r="AY1007" s="17">
        <v>3.5685789211083598E-2</v>
      </c>
      <c r="AZ1007" s="17">
        <v>2.4968173927267301E-2</v>
      </c>
      <c r="BA1007" s="17">
        <v>3.2955691694296102E-2</v>
      </c>
      <c r="BB1007" s="17">
        <v>4.5823035676346602E-2</v>
      </c>
      <c r="BC1007" s="17">
        <v>3.5947816935123902E-2</v>
      </c>
      <c r="BD1007" s="17"/>
      <c r="BE1007" s="17">
        <v>4.0333356204635101E-2</v>
      </c>
      <c r="BF1007" s="17">
        <v>2.67150261922427E-2</v>
      </c>
      <c r="BG1007" s="17">
        <v>3.0362751902841701E-2</v>
      </c>
      <c r="BH1007" s="17"/>
      <c r="BI1007" s="17">
        <v>4.5545448402265203E-2</v>
      </c>
      <c r="BJ1007" s="17">
        <v>3.2336430444268399E-2</v>
      </c>
      <c r="BK1007" s="17"/>
      <c r="BL1007" s="17">
        <v>1.98915046172463E-2</v>
      </c>
      <c r="BM1007" s="17">
        <v>3.0796372786577101E-2</v>
      </c>
      <c r="BN1007" s="17">
        <v>5.4609230105191101E-2</v>
      </c>
      <c r="BO1007" s="17">
        <v>4.6459732273257302E-2</v>
      </c>
      <c r="BP1007" s="17">
        <v>4.5209644410133497E-2</v>
      </c>
      <c r="BQ1007" s="17"/>
      <c r="BR1007" s="17">
        <v>3.29810495212782E-2</v>
      </c>
      <c r="BS1007" s="17">
        <v>4.4414440761575101E-2</v>
      </c>
      <c r="BT1007" s="17">
        <v>4.7034068648890003E-2</v>
      </c>
      <c r="BU1007" s="17">
        <v>3.1577044655972102E-2</v>
      </c>
      <c r="BV1007" s="17"/>
      <c r="BW1007" s="17">
        <v>2.1629968027352901E-2</v>
      </c>
      <c r="BX1007" s="17">
        <v>3.1201900848955001E-2</v>
      </c>
      <c r="BY1007" s="17">
        <v>2.93591077501698E-2</v>
      </c>
      <c r="BZ1007" s="17">
        <v>4.0058380462904199E-2</v>
      </c>
      <c r="CA1007" s="17">
        <v>4.4813903837240002E-2</v>
      </c>
      <c r="CB1007" s="17"/>
      <c r="CC1007" s="17">
        <v>5.0194009036363597E-2</v>
      </c>
      <c r="CD1007" s="17">
        <v>5.18636306919458E-2</v>
      </c>
      <c r="CE1007" s="17">
        <v>3.6933578541746802E-2</v>
      </c>
      <c r="CF1007" s="17">
        <v>2.85024109515522E-2</v>
      </c>
      <c r="CG1007" s="17">
        <v>4.0041289104773399E-2</v>
      </c>
      <c r="CH1007" s="17">
        <v>2.9002044042848799E-2</v>
      </c>
      <c r="CI1007" s="17">
        <v>1.52116848010855E-2</v>
      </c>
      <c r="CJ1007" s="17">
        <v>2.65640792519251E-2</v>
      </c>
      <c r="CK1007" s="17">
        <v>2.3005861590922199E-2</v>
      </c>
      <c r="CL1007" s="17">
        <v>2.79452738056227E-2</v>
      </c>
    </row>
    <row r="1008" spans="2:90" x14ac:dyDescent="0.25">
      <c r="B1008" t="s">
        <v>496</v>
      </c>
      <c r="C1008" s="17">
        <v>0.32678626560021901</v>
      </c>
      <c r="D1008" s="17">
        <v>0.345972265979542</v>
      </c>
      <c r="E1008" s="17">
        <v>0.30963467803689299</v>
      </c>
      <c r="F1008" s="17"/>
      <c r="G1008" s="17">
        <v>0.34655764689618801</v>
      </c>
      <c r="H1008" s="17">
        <v>0.34319476978330199</v>
      </c>
      <c r="I1008" s="17">
        <v>0.35198763935814698</v>
      </c>
      <c r="J1008" s="17">
        <v>0.34913557054019601</v>
      </c>
      <c r="K1008" s="17">
        <v>0.34331707880664802</v>
      </c>
      <c r="L1008" s="17">
        <v>0.26124032413599002</v>
      </c>
      <c r="M1008" s="17"/>
      <c r="N1008" s="17">
        <v>0.27362214067289597</v>
      </c>
      <c r="O1008" s="17">
        <v>0.31677090633771698</v>
      </c>
      <c r="P1008" s="17">
        <v>0.36790289296823198</v>
      </c>
      <c r="Q1008" s="17">
        <v>0.360377819416701</v>
      </c>
      <c r="R1008" s="17"/>
      <c r="S1008" s="17">
        <v>0.35194758006613103</v>
      </c>
      <c r="T1008" s="17">
        <v>0.32902142306412901</v>
      </c>
      <c r="U1008" s="17">
        <v>0.243572581135898</v>
      </c>
      <c r="V1008" s="17">
        <v>0.33523281882108602</v>
      </c>
      <c r="W1008" s="17">
        <v>0.287383353690988</v>
      </c>
      <c r="X1008" s="17">
        <v>0.352723703533179</v>
      </c>
      <c r="Y1008" s="17">
        <v>0.303717866669105</v>
      </c>
      <c r="Z1008" s="17">
        <v>0.40840232940365501</v>
      </c>
      <c r="AA1008" s="17">
        <v>0.344112270195641</v>
      </c>
      <c r="AB1008" s="17"/>
      <c r="AC1008" s="17">
        <v>0.374220863624036</v>
      </c>
      <c r="AD1008" s="17">
        <v>0.28295945973129299</v>
      </c>
      <c r="AE1008" s="17">
        <v>0.319050998681502</v>
      </c>
      <c r="AF1008" s="17"/>
      <c r="AG1008" s="17">
        <v>0.29741622417478297</v>
      </c>
      <c r="AH1008" s="17">
        <v>0.29549464760308403</v>
      </c>
      <c r="AI1008" s="17">
        <v>0.24382175504467199</v>
      </c>
      <c r="AJ1008" s="17">
        <v>0.44114305184104602</v>
      </c>
      <c r="AK1008" s="17"/>
      <c r="AL1008" s="17">
        <v>0.35146965105959399</v>
      </c>
      <c r="AM1008" s="17">
        <v>0.37640094683707498</v>
      </c>
      <c r="AN1008" s="17">
        <v>0.29196575936918301</v>
      </c>
      <c r="AO1008" s="17">
        <v>0.29839400623455797</v>
      </c>
      <c r="AP1008" s="17">
        <v>0.25980283792279202</v>
      </c>
      <c r="AQ1008" s="17"/>
      <c r="AR1008" s="17">
        <v>0.347759093104206</v>
      </c>
      <c r="AS1008" s="17">
        <v>0.334066768861354</v>
      </c>
      <c r="AT1008" s="17">
        <v>0.34040632193958598</v>
      </c>
      <c r="AU1008" s="17">
        <v>0.30960897010129501</v>
      </c>
      <c r="AV1008" s="17">
        <v>0.272230792228491</v>
      </c>
      <c r="AW1008" s="17"/>
      <c r="AX1008" s="17">
        <v>0.33023652711863</v>
      </c>
      <c r="AY1008" s="17">
        <v>0.33675191089086498</v>
      </c>
      <c r="AZ1008" s="17">
        <v>0.38419162238301702</v>
      </c>
      <c r="BA1008" s="17">
        <v>0.34245914170306602</v>
      </c>
      <c r="BB1008" s="17">
        <v>0.22680749966626501</v>
      </c>
      <c r="BC1008" s="17">
        <v>0.28227343634199997</v>
      </c>
      <c r="BD1008" s="17"/>
      <c r="BE1008" s="17">
        <v>0.35219793589640003</v>
      </c>
      <c r="BF1008" s="17">
        <v>0.34464673713662097</v>
      </c>
      <c r="BG1008" s="17">
        <v>0.28050143637014602</v>
      </c>
      <c r="BH1008" s="17"/>
      <c r="BI1008" s="17">
        <v>0.36634978121740902</v>
      </c>
      <c r="BJ1008" s="17">
        <v>0.31674198722129299</v>
      </c>
      <c r="BK1008" s="17"/>
      <c r="BL1008" s="17">
        <v>0.28997107971795999</v>
      </c>
      <c r="BM1008" s="17">
        <v>0.35851734342767</v>
      </c>
      <c r="BN1008" s="17">
        <v>0.37204404898531901</v>
      </c>
      <c r="BO1008" s="17">
        <v>0.387738372871411</v>
      </c>
      <c r="BP1008" s="17">
        <v>0.32230997992934302</v>
      </c>
      <c r="BQ1008" s="17"/>
      <c r="BR1008" s="17">
        <v>0.338409406247551</v>
      </c>
      <c r="BS1008" s="17">
        <v>0.31649353983105999</v>
      </c>
      <c r="BT1008" s="17">
        <v>0.19600431053568201</v>
      </c>
      <c r="BU1008" s="17">
        <v>0.29967169633024698</v>
      </c>
      <c r="BV1008" s="17"/>
      <c r="BW1008" s="17">
        <v>0.27627364247511799</v>
      </c>
      <c r="BX1008" s="17">
        <v>0.30179453885901603</v>
      </c>
      <c r="BY1008" s="17">
        <v>0.28731433989442701</v>
      </c>
      <c r="BZ1008" s="17">
        <v>0.344169323111924</v>
      </c>
      <c r="CA1008" s="17">
        <v>0.42993783200813601</v>
      </c>
      <c r="CB1008" s="17"/>
      <c r="CC1008" s="17">
        <v>0.41484115393250998</v>
      </c>
      <c r="CD1008" s="17">
        <v>0.43501595819032102</v>
      </c>
      <c r="CE1008" s="17">
        <v>0.36953172406250401</v>
      </c>
      <c r="CF1008" s="17">
        <v>0.369694378500737</v>
      </c>
      <c r="CG1008" s="17">
        <v>0.29604507848728201</v>
      </c>
      <c r="CH1008" s="17">
        <v>0.29823600016042101</v>
      </c>
      <c r="CI1008" s="17">
        <v>0.27107850842269798</v>
      </c>
      <c r="CJ1008" s="17">
        <v>0.28901356742689099</v>
      </c>
      <c r="CK1008" s="17">
        <v>0.25337467523377699</v>
      </c>
      <c r="CL1008" s="17">
        <v>0.25216520138861798</v>
      </c>
    </row>
    <row r="1009" spans="2:90" x14ac:dyDescent="0.25">
      <c r="B1009" t="s">
        <v>497</v>
      </c>
      <c r="C1009" s="17">
        <v>0.336203331214177</v>
      </c>
      <c r="D1009" s="17">
        <v>0.334850215293305</v>
      </c>
      <c r="E1009" s="17">
        <v>0.33746231517866798</v>
      </c>
      <c r="F1009" s="17"/>
      <c r="G1009" s="17">
        <v>0.30681739224631899</v>
      </c>
      <c r="H1009" s="17">
        <v>0.31410715446919502</v>
      </c>
      <c r="I1009" s="17">
        <v>0.32019700043890398</v>
      </c>
      <c r="J1009" s="17">
        <v>0.30165432630971001</v>
      </c>
      <c r="K1009" s="17">
        <v>0.32872287292073799</v>
      </c>
      <c r="L1009" s="17">
        <v>0.406344767424338</v>
      </c>
      <c r="M1009" s="17"/>
      <c r="N1009" s="17">
        <v>0.40762204907538901</v>
      </c>
      <c r="O1009" s="17">
        <v>0.32654733946014403</v>
      </c>
      <c r="P1009" s="17">
        <v>0.30259884908409201</v>
      </c>
      <c r="Q1009" s="17">
        <v>0.29618104164428899</v>
      </c>
      <c r="R1009" s="17"/>
      <c r="S1009" s="17">
        <v>0.36204893518603898</v>
      </c>
      <c r="T1009" s="17">
        <v>0.32512596128246701</v>
      </c>
      <c r="U1009" s="17">
        <v>0.35304190376884098</v>
      </c>
      <c r="V1009" s="17">
        <v>0.33958326929872401</v>
      </c>
      <c r="W1009" s="17">
        <v>0.33882224664750799</v>
      </c>
      <c r="X1009" s="17">
        <v>0.30622614811292698</v>
      </c>
      <c r="Y1009" s="17">
        <v>0.35508266911769898</v>
      </c>
      <c r="Z1009" s="17">
        <v>0.28271159963142301</v>
      </c>
      <c r="AA1009" s="17">
        <v>0.33090919548143399</v>
      </c>
      <c r="AB1009" s="17"/>
      <c r="AC1009" s="17">
        <v>0.31464526482461003</v>
      </c>
      <c r="AD1009" s="17">
        <v>0.38664416172732502</v>
      </c>
      <c r="AE1009" s="17">
        <v>0.28968031619926299</v>
      </c>
      <c r="AF1009" s="17"/>
      <c r="AG1009" s="17">
        <v>0.40008857025739802</v>
      </c>
      <c r="AH1009" s="17">
        <v>0.38908403533479102</v>
      </c>
      <c r="AI1009" s="17">
        <v>0.33993787360829197</v>
      </c>
      <c r="AJ1009" s="17">
        <v>0.27664863772822301</v>
      </c>
      <c r="AK1009" s="17"/>
      <c r="AL1009" s="17">
        <v>0.29430969962232301</v>
      </c>
      <c r="AM1009" s="17">
        <v>0.30835986923566699</v>
      </c>
      <c r="AN1009" s="17">
        <v>0.37690468809198502</v>
      </c>
      <c r="AO1009" s="17">
        <v>0.37420247671969797</v>
      </c>
      <c r="AP1009" s="17">
        <v>0.37259519612511899</v>
      </c>
      <c r="AQ1009" s="17"/>
      <c r="AR1009" s="17">
        <v>0.288528384271861</v>
      </c>
      <c r="AS1009" s="17">
        <v>0.30776330863449503</v>
      </c>
      <c r="AT1009" s="17">
        <v>0.348926938606686</v>
      </c>
      <c r="AU1009" s="17">
        <v>0.34366527236762101</v>
      </c>
      <c r="AV1009" s="17">
        <v>0.46023149569865202</v>
      </c>
      <c r="AW1009" s="17"/>
      <c r="AX1009" s="17">
        <v>0.34307530629745298</v>
      </c>
      <c r="AY1009" s="17">
        <v>0.33833419952805099</v>
      </c>
      <c r="AZ1009" s="17">
        <v>0.265289813023314</v>
      </c>
      <c r="BA1009" s="17">
        <v>0.322161652326381</v>
      </c>
      <c r="BB1009" s="17">
        <v>0.39746788907713498</v>
      </c>
      <c r="BC1009" s="17">
        <v>0.37402121724679799</v>
      </c>
      <c r="BD1009" s="17"/>
      <c r="BE1009" s="17">
        <v>0.30924672229717898</v>
      </c>
      <c r="BF1009" s="17">
        <v>0.33266155384391699</v>
      </c>
      <c r="BG1009" s="17">
        <v>0.375769235465997</v>
      </c>
      <c r="BH1009" s="17"/>
      <c r="BI1009" s="17">
        <v>0.28525832449364402</v>
      </c>
      <c r="BJ1009" s="17">
        <v>0.34913711178283102</v>
      </c>
      <c r="BK1009" s="17"/>
      <c r="BL1009" s="17">
        <v>0.384255602047679</v>
      </c>
      <c r="BM1009" s="17">
        <v>0.31534899045459502</v>
      </c>
      <c r="BN1009" s="17">
        <v>0.268757755693247</v>
      </c>
      <c r="BO1009" s="17">
        <v>0.24575034301962001</v>
      </c>
      <c r="BP1009" s="17">
        <v>0.340151053745122</v>
      </c>
      <c r="BQ1009" s="17"/>
      <c r="BR1009" s="17">
        <v>0.32765103354511699</v>
      </c>
      <c r="BS1009" s="17">
        <v>0.290999554895157</v>
      </c>
      <c r="BT1009" s="17">
        <v>0.50216302125274104</v>
      </c>
      <c r="BU1009" s="17">
        <v>0.37020315012865701</v>
      </c>
      <c r="BV1009" s="17"/>
      <c r="BW1009" s="17">
        <v>0.37660603663022701</v>
      </c>
      <c r="BX1009" s="17">
        <v>0.38545748633320998</v>
      </c>
      <c r="BY1009" s="17">
        <v>0.34740119615575898</v>
      </c>
      <c r="BZ1009" s="17">
        <v>0.320301261419913</v>
      </c>
      <c r="CA1009" s="17">
        <v>0.25411025207323501</v>
      </c>
      <c r="CB1009" s="17"/>
      <c r="CC1009" s="17">
        <v>0.26672110824071099</v>
      </c>
      <c r="CD1009" s="17">
        <v>0.23484173441356501</v>
      </c>
      <c r="CE1009" s="17">
        <v>0.29709252590826501</v>
      </c>
      <c r="CF1009" s="17">
        <v>0.31412825837864899</v>
      </c>
      <c r="CG1009" s="17">
        <v>0.35317648550721098</v>
      </c>
      <c r="CH1009" s="17">
        <v>0.37106435865521098</v>
      </c>
      <c r="CI1009" s="17">
        <v>0.38991345172498598</v>
      </c>
      <c r="CJ1009" s="17">
        <v>0.39092479813103198</v>
      </c>
      <c r="CK1009" s="17">
        <v>0.39100596806232302</v>
      </c>
      <c r="CL1009" s="17">
        <v>0.37839821279000702</v>
      </c>
    </row>
    <row r="1010" spans="2:90" x14ac:dyDescent="0.25">
      <c r="B1010" t="s">
        <v>498</v>
      </c>
      <c r="C1010" s="17">
        <v>-9.4170656139577202E-3</v>
      </c>
      <c r="D1010" s="17">
        <v>1.11220506862377E-2</v>
      </c>
      <c r="E1010" s="17">
        <v>-2.7827637141774199E-2</v>
      </c>
      <c r="F1010" s="17"/>
      <c r="G1010" s="17">
        <v>3.9740254649869002E-2</v>
      </c>
      <c r="H1010" s="17">
        <v>2.9087615314106901E-2</v>
      </c>
      <c r="I1010" s="17">
        <v>3.17906389192434E-2</v>
      </c>
      <c r="J1010" s="17">
        <v>4.74812442304859E-2</v>
      </c>
      <c r="K1010" s="17">
        <v>1.45942058859099E-2</v>
      </c>
      <c r="L1010" s="17">
        <v>-0.14510444328834801</v>
      </c>
      <c r="M1010" s="17"/>
      <c r="N1010" s="17">
        <v>-0.13399990840249301</v>
      </c>
      <c r="O1010" s="17">
        <v>-9.7764331224274893E-3</v>
      </c>
      <c r="P1010" s="17">
        <v>6.53040438841406E-2</v>
      </c>
      <c r="Q1010" s="17">
        <v>6.4196777772411201E-2</v>
      </c>
      <c r="R1010" s="17"/>
      <c r="S1010" s="17">
        <v>-1.01013551199075E-2</v>
      </c>
      <c r="T1010" s="17">
        <v>3.89546178166222E-3</v>
      </c>
      <c r="U1010" s="17">
        <v>-0.109469322632943</v>
      </c>
      <c r="V1010" s="17">
        <v>-4.3504504776377701E-3</v>
      </c>
      <c r="W1010" s="17">
        <v>-5.1438892956520002E-2</v>
      </c>
      <c r="X1010" s="17">
        <v>4.6497555420252398E-2</v>
      </c>
      <c r="Y1010" s="17">
        <v>-5.1364802448594302E-2</v>
      </c>
      <c r="Z1010" s="17">
        <v>0.125690729772231</v>
      </c>
      <c r="AA1010" s="17">
        <v>1.3203074714207E-2</v>
      </c>
      <c r="AB1010" s="17"/>
      <c r="AC1010" s="17">
        <v>5.9575598799425901E-2</v>
      </c>
      <c r="AD1010" s="17">
        <v>-0.103684701996032</v>
      </c>
      <c r="AE1010" s="17">
        <v>2.93706824822388E-2</v>
      </c>
      <c r="AF1010" s="17"/>
      <c r="AG1010" s="17">
        <v>-0.102672346082615</v>
      </c>
      <c r="AH1010" s="17">
        <v>-9.3589387731707399E-2</v>
      </c>
      <c r="AI1010" s="17">
        <v>-9.6116118563619804E-2</v>
      </c>
      <c r="AJ1010" s="17">
        <v>0.16449441411282401</v>
      </c>
      <c r="AK1010" s="17"/>
      <c r="AL1010" s="17">
        <v>5.71599514372714E-2</v>
      </c>
      <c r="AM1010" s="17">
        <v>6.8041077601407707E-2</v>
      </c>
      <c r="AN1010" s="17">
        <v>-8.4938928722802107E-2</v>
      </c>
      <c r="AO1010" s="17">
        <v>-7.5808470485139695E-2</v>
      </c>
      <c r="AP1010" s="17">
        <v>-0.112792358202327</v>
      </c>
      <c r="AQ1010" s="17"/>
      <c r="AR1010" s="17">
        <v>5.9230708832345297E-2</v>
      </c>
      <c r="AS1010" s="17">
        <v>2.6303460226858599E-2</v>
      </c>
      <c r="AT1010" s="17">
        <v>-8.5206166671002396E-3</v>
      </c>
      <c r="AU1010" s="17">
        <v>-3.4056302266326E-2</v>
      </c>
      <c r="AV1010" s="17">
        <v>-0.18800070347016101</v>
      </c>
      <c r="AW1010" s="17"/>
      <c r="AX1010" s="17">
        <v>-1.28387791788234E-2</v>
      </c>
      <c r="AY1010" s="17">
        <v>-1.5822886371854E-3</v>
      </c>
      <c r="AZ1010" s="17">
        <v>0.118901809359703</v>
      </c>
      <c r="BA1010" s="17">
        <v>2.0297489376684599E-2</v>
      </c>
      <c r="BB1010" s="17">
        <v>-0.17066038941087</v>
      </c>
      <c r="BC1010" s="17">
        <v>-9.1747780904797793E-2</v>
      </c>
      <c r="BD1010" s="17"/>
      <c r="BE1010" s="17">
        <v>4.29512135992213E-2</v>
      </c>
      <c r="BF1010" s="17">
        <v>1.1985183292703899E-2</v>
      </c>
      <c r="BG1010" s="17">
        <v>-9.5267799095851202E-2</v>
      </c>
      <c r="BH1010" s="17"/>
      <c r="BI1010" s="17">
        <v>8.1091456723765304E-2</v>
      </c>
      <c r="BJ1010" s="17">
        <v>-3.2395124561537599E-2</v>
      </c>
      <c r="BK1010" s="17"/>
      <c r="BL1010" s="17">
        <v>-9.4284522329719705E-2</v>
      </c>
      <c r="BM1010" s="17">
        <v>4.3168352973074801E-2</v>
      </c>
      <c r="BN1010" s="17">
        <v>0.10328629329207301</v>
      </c>
      <c r="BO1010" s="17">
        <v>0.14198802985179099</v>
      </c>
      <c r="BP1010" s="17">
        <v>-1.7841073815778499E-2</v>
      </c>
      <c r="BQ1010" s="17"/>
      <c r="BR1010" s="17">
        <v>1.07583727024342E-2</v>
      </c>
      <c r="BS1010" s="17">
        <v>2.5493984935902901E-2</v>
      </c>
      <c r="BT1010" s="17">
        <v>-0.30615871071705902</v>
      </c>
      <c r="BU1010" s="17">
        <v>-7.0531453798409999E-2</v>
      </c>
      <c r="BV1010" s="17"/>
      <c r="BW1010" s="17">
        <v>-0.100332394155109</v>
      </c>
      <c r="BX1010" s="17">
        <v>-8.3662947474193894E-2</v>
      </c>
      <c r="BY1010" s="17">
        <v>-6.0086856261331797E-2</v>
      </c>
      <c r="BZ1010" s="17">
        <v>2.3868061692010899E-2</v>
      </c>
      <c r="CA1010" s="17">
        <v>0.175827579934901</v>
      </c>
      <c r="CB1010" s="17"/>
      <c r="CC1010" s="17">
        <v>0.14812004569180001</v>
      </c>
      <c r="CD1010" s="17">
        <v>0.20017422377675601</v>
      </c>
      <c r="CE1010" s="17">
        <v>7.2439198154239701E-2</v>
      </c>
      <c r="CF1010" s="17">
        <v>5.5566120122088301E-2</v>
      </c>
      <c r="CG1010" s="17">
        <v>-5.7131407019928797E-2</v>
      </c>
      <c r="CH1010" s="17">
        <v>-7.2828358494789996E-2</v>
      </c>
      <c r="CI1010" s="17">
        <v>-0.118834943302288</v>
      </c>
      <c r="CJ1010" s="17">
        <v>-0.101911230704141</v>
      </c>
      <c r="CK1010" s="17">
        <v>-0.137631292828546</v>
      </c>
      <c r="CL1010" s="17">
        <v>-0.12623301140138901</v>
      </c>
    </row>
    <row r="1011" spans="2:90" x14ac:dyDescent="0.25"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</row>
    <row r="1012" spans="2:90" x14ac:dyDescent="0.25">
      <c r="B1012" s="6" t="s">
        <v>503</v>
      </c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</row>
    <row r="1013" spans="2:90" x14ac:dyDescent="0.25">
      <c r="B1013" s="24" t="s">
        <v>113</v>
      </c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</row>
    <row r="1014" spans="2:90" x14ac:dyDescent="0.25">
      <c r="B1014" t="s">
        <v>491</v>
      </c>
      <c r="C1014" s="17">
        <v>5.73779299504232E-2</v>
      </c>
      <c r="D1014" s="17">
        <v>6.4569670343298899E-2</v>
      </c>
      <c r="E1014" s="17">
        <v>5.0894508659250701E-2</v>
      </c>
      <c r="F1014" s="17"/>
      <c r="G1014" s="17">
        <v>7.0759393852673297E-2</v>
      </c>
      <c r="H1014" s="17">
        <v>7.5287691547552202E-2</v>
      </c>
      <c r="I1014" s="17">
        <v>6.1498310985538297E-2</v>
      </c>
      <c r="J1014" s="17">
        <v>5.0104172181930001E-2</v>
      </c>
      <c r="K1014" s="17">
        <v>6.6348588180857607E-2</v>
      </c>
      <c r="L1014" s="17">
        <v>3.4587066781574603E-2</v>
      </c>
      <c r="M1014" s="17"/>
      <c r="N1014" s="17">
        <v>5.55870197369501E-2</v>
      </c>
      <c r="O1014" s="17">
        <v>4.1911725862050699E-2</v>
      </c>
      <c r="P1014" s="17">
        <v>8.0032487085282503E-2</v>
      </c>
      <c r="Q1014" s="17">
        <v>5.4298681501057898E-2</v>
      </c>
      <c r="R1014" s="17"/>
      <c r="S1014" s="17">
        <v>7.7826145169122896E-2</v>
      </c>
      <c r="T1014" s="17">
        <v>4.8699119362356297E-2</v>
      </c>
      <c r="U1014" s="17">
        <v>3.92317247769077E-2</v>
      </c>
      <c r="V1014" s="17">
        <v>7.2310626836620401E-2</v>
      </c>
      <c r="W1014" s="17">
        <v>5.6206920190346302E-2</v>
      </c>
      <c r="X1014" s="17">
        <v>6.0326062499495597E-2</v>
      </c>
      <c r="Y1014" s="17">
        <v>3.5797368492812801E-2</v>
      </c>
      <c r="Z1014" s="17">
        <v>6.8788178535247393E-2</v>
      </c>
      <c r="AA1014" s="17">
        <v>5.5619314022766597E-2</v>
      </c>
      <c r="AB1014" s="17"/>
      <c r="AC1014" s="17">
        <v>7.1498066633153307E-2</v>
      </c>
      <c r="AD1014" s="17">
        <v>4.4587947199378399E-2</v>
      </c>
      <c r="AE1014" s="17">
        <v>5.5960483148882502E-2</v>
      </c>
      <c r="AF1014" s="17"/>
      <c r="AG1014" s="17">
        <v>4.82077377063223E-2</v>
      </c>
      <c r="AH1014" s="17">
        <v>6.1741686491639199E-2</v>
      </c>
      <c r="AI1014" s="17">
        <v>4.1878984946513903E-2</v>
      </c>
      <c r="AJ1014" s="17">
        <v>8.3597167532351399E-2</v>
      </c>
      <c r="AK1014" s="17"/>
      <c r="AL1014" s="17">
        <v>5.6716267140547803E-2</v>
      </c>
      <c r="AM1014" s="17">
        <v>5.5484292652896297E-2</v>
      </c>
      <c r="AN1014" s="17">
        <v>5.0567431105414201E-2</v>
      </c>
      <c r="AO1014" s="17">
        <v>6.5956604731799595E-2</v>
      </c>
      <c r="AP1014" s="17">
        <v>0.113393333103725</v>
      </c>
      <c r="AQ1014" s="17"/>
      <c r="AR1014" s="17">
        <v>7.0327360143445802E-2</v>
      </c>
      <c r="AS1014" s="17">
        <v>4.7324806229261898E-2</v>
      </c>
      <c r="AT1014" s="17">
        <v>5.9683758354181403E-2</v>
      </c>
      <c r="AU1014" s="17">
        <v>4.9529628180416702E-2</v>
      </c>
      <c r="AV1014" s="17">
        <v>8.2851494155211494E-2</v>
      </c>
      <c r="AW1014" s="17"/>
      <c r="AX1014" s="17">
        <v>8.1581233492903901E-2</v>
      </c>
      <c r="AY1014" s="17">
        <v>4.9008621144388698E-2</v>
      </c>
      <c r="AZ1014" s="17">
        <v>7.2012887249757795E-2</v>
      </c>
      <c r="BA1014" s="17">
        <v>4.5223829484600402E-2</v>
      </c>
      <c r="BB1014" s="17">
        <v>3.1627002663091798E-2</v>
      </c>
      <c r="BC1014" s="17">
        <v>6.1068489848467598E-2</v>
      </c>
      <c r="BD1014" s="17"/>
      <c r="BE1014" s="17">
        <v>4.1914460671512901E-2</v>
      </c>
      <c r="BF1014" s="17">
        <v>8.7174193739187097E-2</v>
      </c>
      <c r="BG1014" s="17">
        <v>5.0448135818890599E-2</v>
      </c>
      <c r="BH1014" s="17"/>
      <c r="BI1014" s="17">
        <v>6.3749412988851797E-2</v>
      </c>
      <c r="BJ1014" s="17">
        <v>5.5760355062897997E-2</v>
      </c>
      <c r="BK1014" s="17"/>
      <c r="BL1014" s="17">
        <v>5.1625812794840797E-2</v>
      </c>
      <c r="BM1014" s="17">
        <v>7.4722910378003105E-2</v>
      </c>
      <c r="BN1014" s="17">
        <v>6.1274773310455402E-2</v>
      </c>
      <c r="BO1014" s="17">
        <v>5.5760261035608799E-2</v>
      </c>
      <c r="BP1014" s="17">
        <v>4.72538721844648E-2</v>
      </c>
      <c r="BQ1014" s="17"/>
      <c r="BR1014" s="17">
        <v>5.6229741653655498E-2</v>
      </c>
      <c r="BS1014" s="17">
        <v>4.0738643910286497E-2</v>
      </c>
      <c r="BT1014" s="17">
        <v>8.6185581010328402E-2</v>
      </c>
      <c r="BU1014" s="17">
        <v>7.1324445076486997E-2</v>
      </c>
      <c r="BV1014" s="17"/>
      <c r="BW1014" s="17">
        <v>4.95941373888973E-2</v>
      </c>
      <c r="BX1014" s="17">
        <v>4.7955538976202403E-2</v>
      </c>
      <c r="BY1014" s="17">
        <v>5.5038457067019098E-2</v>
      </c>
      <c r="BZ1014" s="17">
        <v>5.5014404769565498E-2</v>
      </c>
      <c r="CA1014" s="17">
        <v>7.4054766553152698E-2</v>
      </c>
      <c r="CB1014" s="17"/>
      <c r="CC1014" s="17">
        <v>6.9327284764711394E-2</v>
      </c>
      <c r="CD1014" s="17">
        <v>8.1420534656977794E-2</v>
      </c>
      <c r="CE1014" s="17">
        <v>5.5378381257856699E-2</v>
      </c>
      <c r="CF1014" s="17">
        <v>6.6831549675984203E-2</v>
      </c>
      <c r="CG1014" s="17">
        <v>4.5656255784708603E-2</v>
      </c>
      <c r="CH1014" s="17">
        <v>5.7295894566160098E-2</v>
      </c>
      <c r="CI1014" s="17">
        <v>2.32664485188388E-2</v>
      </c>
      <c r="CJ1014" s="17">
        <v>6.5384323253385807E-2</v>
      </c>
      <c r="CK1014" s="17">
        <v>4.2170959693275202E-2</v>
      </c>
      <c r="CL1014" s="17">
        <v>5.4325184109168298E-2</v>
      </c>
    </row>
    <row r="1015" spans="2:90" x14ac:dyDescent="0.25">
      <c r="B1015" t="s">
        <v>492</v>
      </c>
      <c r="C1015" s="17">
        <v>0.179178064908283</v>
      </c>
      <c r="D1015" s="17">
        <v>0.186286242753152</v>
      </c>
      <c r="E1015" s="17">
        <v>0.17329799339097801</v>
      </c>
      <c r="F1015" s="17"/>
      <c r="G1015" s="17">
        <v>0.20566500318801401</v>
      </c>
      <c r="H1015" s="17">
        <v>0.23820891241772599</v>
      </c>
      <c r="I1015" s="17">
        <v>0.19851381983764599</v>
      </c>
      <c r="J1015" s="17">
        <v>0.159958797338904</v>
      </c>
      <c r="K1015" s="17">
        <v>0.160122178669241</v>
      </c>
      <c r="L1015" s="17">
        <v>0.13756041947264799</v>
      </c>
      <c r="M1015" s="17"/>
      <c r="N1015" s="17">
        <v>0.19687983917223401</v>
      </c>
      <c r="O1015" s="17">
        <v>0.166296894616491</v>
      </c>
      <c r="P1015" s="17">
        <v>0.170687640925345</v>
      </c>
      <c r="Q1015" s="17">
        <v>0.18122176450045899</v>
      </c>
      <c r="R1015" s="17"/>
      <c r="S1015" s="17">
        <v>0.24322255941232801</v>
      </c>
      <c r="T1015" s="17">
        <v>0.158577319601022</v>
      </c>
      <c r="U1015" s="17">
        <v>0.12668593067152201</v>
      </c>
      <c r="V1015" s="17">
        <v>0.18477182285249999</v>
      </c>
      <c r="W1015" s="17">
        <v>0.16216197969637</v>
      </c>
      <c r="X1015" s="17">
        <v>0.19561067578843699</v>
      </c>
      <c r="Y1015" s="17">
        <v>0.17070092810135501</v>
      </c>
      <c r="Z1015" s="17">
        <v>0.16191580714055201</v>
      </c>
      <c r="AA1015" s="17">
        <v>0.17507232909780801</v>
      </c>
      <c r="AB1015" s="17"/>
      <c r="AC1015" s="17">
        <v>0.184839253257289</v>
      </c>
      <c r="AD1015" s="17">
        <v>0.169547832736653</v>
      </c>
      <c r="AE1015" s="17">
        <v>0.194693841274379</v>
      </c>
      <c r="AF1015" s="17"/>
      <c r="AG1015" s="17">
        <v>0.164493923543513</v>
      </c>
      <c r="AH1015" s="17">
        <v>0.21353113747444299</v>
      </c>
      <c r="AI1015" s="17">
        <v>0.125859343888441</v>
      </c>
      <c r="AJ1015" s="17">
        <v>0.21569093084470101</v>
      </c>
      <c r="AK1015" s="17"/>
      <c r="AL1015" s="17">
        <v>0.18749698692516201</v>
      </c>
      <c r="AM1015" s="17">
        <v>0.16648715579048501</v>
      </c>
      <c r="AN1015" s="17">
        <v>0.180447520084975</v>
      </c>
      <c r="AO1015" s="17">
        <v>0.22937879432368999</v>
      </c>
      <c r="AP1015" s="17">
        <v>0.18473862052735601</v>
      </c>
      <c r="AQ1015" s="17"/>
      <c r="AR1015" s="17">
        <v>0.13192633772635701</v>
      </c>
      <c r="AS1015" s="17">
        <v>0.18405694553579399</v>
      </c>
      <c r="AT1015" s="17">
        <v>0.170310470225502</v>
      </c>
      <c r="AU1015" s="17">
        <v>0.20284229194853001</v>
      </c>
      <c r="AV1015" s="17">
        <v>0.21558613973266499</v>
      </c>
      <c r="AW1015" s="17"/>
      <c r="AX1015" s="17">
        <v>0.22310455278774999</v>
      </c>
      <c r="AY1015" s="17">
        <v>0.17295104655409199</v>
      </c>
      <c r="AZ1015" s="17">
        <v>0.18468668780025599</v>
      </c>
      <c r="BA1015" s="17">
        <v>0.17145484100748201</v>
      </c>
      <c r="BB1015" s="17">
        <v>0.136855569320669</v>
      </c>
      <c r="BC1015" s="17">
        <v>0.124644887216418</v>
      </c>
      <c r="BD1015" s="17"/>
      <c r="BE1015" s="17">
        <v>0.174219352558483</v>
      </c>
      <c r="BF1015" s="17">
        <v>0.23441553186333999</v>
      </c>
      <c r="BG1015" s="17">
        <v>0.13599196990375101</v>
      </c>
      <c r="BH1015" s="17"/>
      <c r="BI1015" s="17">
        <v>0.17603393976908999</v>
      </c>
      <c r="BJ1015" s="17">
        <v>0.17997628689800199</v>
      </c>
      <c r="BK1015" s="17"/>
      <c r="BL1015" s="17">
        <v>0.17274995283491601</v>
      </c>
      <c r="BM1015" s="17">
        <v>0.18313814553180199</v>
      </c>
      <c r="BN1015" s="17">
        <v>0.177583427995368</v>
      </c>
      <c r="BO1015" s="17">
        <v>0.23886499206366099</v>
      </c>
      <c r="BP1015" s="17">
        <v>0.173862472129267</v>
      </c>
      <c r="BQ1015" s="17"/>
      <c r="BR1015" s="17">
        <v>0.171184132797016</v>
      </c>
      <c r="BS1015" s="17">
        <v>0.18366575423762599</v>
      </c>
      <c r="BT1015" s="17">
        <v>0.23441583034689001</v>
      </c>
      <c r="BU1015" s="17">
        <v>0.262863495387824</v>
      </c>
      <c r="BV1015" s="17"/>
      <c r="BW1015" s="17">
        <v>0.17551210180208901</v>
      </c>
      <c r="BX1015" s="17">
        <v>0.17844760885004099</v>
      </c>
      <c r="BY1015" s="17">
        <v>0.17839500512372899</v>
      </c>
      <c r="BZ1015" s="17">
        <v>0.163996430653081</v>
      </c>
      <c r="CA1015" s="17">
        <v>0.19803087059925001</v>
      </c>
      <c r="CB1015" s="17"/>
      <c r="CC1015" s="17">
        <v>0.234569972364296</v>
      </c>
      <c r="CD1015" s="17">
        <v>0.18984193167777499</v>
      </c>
      <c r="CE1015" s="17">
        <v>0.20608303740129599</v>
      </c>
      <c r="CF1015" s="17">
        <v>0.18677189906649899</v>
      </c>
      <c r="CG1015" s="17">
        <v>0.166591825875162</v>
      </c>
      <c r="CH1015" s="17">
        <v>0.126900352355555</v>
      </c>
      <c r="CI1015" s="17">
        <v>0.16664337582527</v>
      </c>
      <c r="CJ1015" s="17">
        <v>0.13886961856809099</v>
      </c>
      <c r="CK1015" s="17">
        <v>0.187743602831629</v>
      </c>
      <c r="CL1015" s="17">
        <v>0.17829730684533801</v>
      </c>
    </row>
    <row r="1016" spans="2:90" x14ac:dyDescent="0.25">
      <c r="B1016" t="s">
        <v>493</v>
      </c>
      <c r="C1016" s="17">
        <v>0.37048673678989502</v>
      </c>
      <c r="D1016" s="17">
        <v>0.370902004971288</v>
      </c>
      <c r="E1016" s="17">
        <v>0.37169544254862402</v>
      </c>
      <c r="F1016" s="17"/>
      <c r="G1016" s="17">
        <v>0.35006844415222799</v>
      </c>
      <c r="H1016" s="17">
        <v>0.38131682761171098</v>
      </c>
      <c r="I1016" s="17">
        <v>0.36123747293372599</v>
      </c>
      <c r="J1016" s="17">
        <v>0.35628853771937802</v>
      </c>
      <c r="K1016" s="17">
        <v>0.38374881239290698</v>
      </c>
      <c r="L1016" s="17">
        <v>0.379331161910682</v>
      </c>
      <c r="M1016" s="17"/>
      <c r="N1016" s="17">
        <v>0.35366700170742399</v>
      </c>
      <c r="O1016" s="17">
        <v>0.34890539772461299</v>
      </c>
      <c r="P1016" s="17">
        <v>0.40086825778937202</v>
      </c>
      <c r="Q1016" s="17">
        <v>0.38577445341038902</v>
      </c>
      <c r="R1016" s="17"/>
      <c r="S1016" s="17">
        <v>0.37910959447092202</v>
      </c>
      <c r="T1016" s="17">
        <v>0.36396716028492498</v>
      </c>
      <c r="U1016" s="17">
        <v>0.38357120300629999</v>
      </c>
      <c r="V1016" s="17">
        <v>0.37800149609949701</v>
      </c>
      <c r="W1016" s="17">
        <v>0.34723987403631801</v>
      </c>
      <c r="X1016" s="17">
        <v>0.371915722986083</v>
      </c>
      <c r="Y1016" s="17">
        <v>0.33272863958086302</v>
      </c>
      <c r="Z1016" s="17">
        <v>0.41835667272190202</v>
      </c>
      <c r="AA1016" s="17">
        <v>0.37665307524302</v>
      </c>
      <c r="AB1016" s="17"/>
      <c r="AC1016" s="17">
        <v>0.35738342549762903</v>
      </c>
      <c r="AD1016" s="17">
        <v>0.35477702188223298</v>
      </c>
      <c r="AE1016" s="17">
        <v>0.42885657641928698</v>
      </c>
      <c r="AF1016" s="17"/>
      <c r="AG1016" s="17">
        <v>0.38537041913951797</v>
      </c>
      <c r="AH1016" s="17">
        <v>0.34621652799708402</v>
      </c>
      <c r="AI1016" s="17">
        <v>0.354756800497674</v>
      </c>
      <c r="AJ1016" s="17">
        <v>0.35719287143406703</v>
      </c>
      <c r="AK1016" s="17"/>
      <c r="AL1016" s="17">
        <v>0.389670317856528</v>
      </c>
      <c r="AM1016" s="17">
        <v>0.34282623377078297</v>
      </c>
      <c r="AN1016" s="17">
        <v>0.36663587024588301</v>
      </c>
      <c r="AO1016" s="17">
        <v>0.36554719162614402</v>
      </c>
      <c r="AP1016" s="17">
        <v>0.40432228357588801</v>
      </c>
      <c r="AQ1016" s="17"/>
      <c r="AR1016" s="17">
        <v>0.386075313624899</v>
      </c>
      <c r="AS1016" s="17">
        <v>0.38435547996339098</v>
      </c>
      <c r="AT1016" s="17">
        <v>0.36004904831010098</v>
      </c>
      <c r="AU1016" s="17">
        <v>0.359335624857269</v>
      </c>
      <c r="AV1016" s="17">
        <v>0.33540603242797801</v>
      </c>
      <c r="AW1016" s="17"/>
      <c r="AX1016" s="17">
        <v>0.39307188450237601</v>
      </c>
      <c r="AY1016" s="17">
        <v>0.35511996729009498</v>
      </c>
      <c r="AZ1016" s="17">
        <v>0.37370923538777101</v>
      </c>
      <c r="BA1016" s="17">
        <v>0.38338585535886699</v>
      </c>
      <c r="BB1016" s="17">
        <v>0.33694896193519502</v>
      </c>
      <c r="BC1016" s="17">
        <v>0.38026149396595699</v>
      </c>
      <c r="BD1016" s="17"/>
      <c r="BE1016" s="17">
        <v>0.367029103261034</v>
      </c>
      <c r="BF1016" s="17">
        <v>0.35480661102240102</v>
      </c>
      <c r="BG1016" s="17">
        <v>0.38809589151740398</v>
      </c>
      <c r="BH1016" s="17"/>
      <c r="BI1016" s="17">
        <v>0.35039989632181001</v>
      </c>
      <c r="BJ1016" s="17">
        <v>0.37558632954011101</v>
      </c>
      <c r="BK1016" s="17"/>
      <c r="BL1016" s="17">
        <v>0.38092659002365797</v>
      </c>
      <c r="BM1016" s="17">
        <v>0.353422898702205</v>
      </c>
      <c r="BN1016" s="17">
        <v>0.38298368937848298</v>
      </c>
      <c r="BO1016" s="17">
        <v>0.36165966517292097</v>
      </c>
      <c r="BP1016" s="17">
        <v>0.37087546602288002</v>
      </c>
      <c r="BQ1016" s="17"/>
      <c r="BR1016" s="17">
        <v>0.36158946188879698</v>
      </c>
      <c r="BS1016" s="17">
        <v>0.445265864160376</v>
      </c>
      <c r="BT1016" s="17">
        <v>0.40874614441761697</v>
      </c>
      <c r="BU1016" s="17">
        <v>0.358776193482369</v>
      </c>
      <c r="BV1016" s="17"/>
      <c r="BW1016" s="17">
        <v>0.38057210305661099</v>
      </c>
      <c r="BX1016" s="17">
        <v>0.36920632981064899</v>
      </c>
      <c r="BY1016" s="17">
        <v>0.34455935888154399</v>
      </c>
      <c r="BZ1016" s="17">
        <v>0.37807762325930699</v>
      </c>
      <c r="CA1016" s="17">
        <v>0.38253370329414099</v>
      </c>
      <c r="CB1016" s="17"/>
      <c r="CC1016" s="17">
        <v>0.355873177246192</v>
      </c>
      <c r="CD1016" s="17">
        <v>0.38289822761339398</v>
      </c>
      <c r="CE1016" s="17">
        <v>0.40967168027290901</v>
      </c>
      <c r="CF1016" s="17">
        <v>0.36337203225748199</v>
      </c>
      <c r="CG1016" s="17">
        <v>0.39010444192634502</v>
      </c>
      <c r="CH1016" s="17">
        <v>0.38612312461389597</v>
      </c>
      <c r="CI1016" s="17">
        <v>0.37140302512859902</v>
      </c>
      <c r="CJ1016" s="17">
        <v>0.34891932018289101</v>
      </c>
      <c r="CK1016" s="17">
        <v>0.35387338285221498</v>
      </c>
      <c r="CL1016" s="17">
        <v>0.33743473539088198</v>
      </c>
    </row>
    <row r="1017" spans="2:90" x14ac:dyDescent="0.25">
      <c r="B1017" t="s">
        <v>494</v>
      </c>
      <c r="C1017" s="17">
        <v>0.27409704503030502</v>
      </c>
      <c r="D1017" s="17">
        <v>0.27160693886370901</v>
      </c>
      <c r="E1017" s="17">
        <v>0.27575042028140201</v>
      </c>
      <c r="F1017" s="17"/>
      <c r="G1017" s="17">
        <v>0.21655842379991899</v>
      </c>
      <c r="H1017" s="17">
        <v>0.20643363168846801</v>
      </c>
      <c r="I1017" s="17">
        <v>0.26186496171154</v>
      </c>
      <c r="J1017" s="17">
        <v>0.31819832182420699</v>
      </c>
      <c r="K1017" s="17">
        <v>0.26270024870456499</v>
      </c>
      <c r="L1017" s="17">
        <v>0.33385764837669102</v>
      </c>
      <c r="M1017" s="17"/>
      <c r="N1017" s="17">
        <v>0.29554694212349703</v>
      </c>
      <c r="O1017" s="17">
        <v>0.31807887792308898</v>
      </c>
      <c r="P1017" s="17">
        <v>0.24626028383888701</v>
      </c>
      <c r="Q1017" s="17">
        <v>0.23053158633906201</v>
      </c>
      <c r="R1017" s="17"/>
      <c r="S1017" s="17">
        <v>0.20303961233640899</v>
      </c>
      <c r="T1017" s="17">
        <v>0.316982438329109</v>
      </c>
      <c r="U1017" s="17">
        <v>0.33806484311696999</v>
      </c>
      <c r="V1017" s="17">
        <v>0.26072484727432299</v>
      </c>
      <c r="W1017" s="17">
        <v>0.29702237157866401</v>
      </c>
      <c r="X1017" s="17">
        <v>0.23243471298110199</v>
      </c>
      <c r="Y1017" s="17">
        <v>0.31452468577884901</v>
      </c>
      <c r="Z1017" s="17">
        <v>0.225706757763947</v>
      </c>
      <c r="AA1017" s="17">
        <v>0.27296155876822797</v>
      </c>
      <c r="AB1017" s="17"/>
      <c r="AC1017" s="17">
        <v>0.27556872924570303</v>
      </c>
      <c r="AD1017" s="17">
        <v>0.31591750832650201</v>
      </c>
      <c r="AE1017" s="17">
        <v>0.20744798547389501</v>
      </c>
      <c r="AF1017" s="17"/>
      <c r="AG1017" s="17">
        <v>0.30409360967587601</v>
      </c>
      <c r="AH1017" s="17">
        <v>0.26834751549401797</v>
      </c>
      <c r="AI1017" s="17">
        <v>0.33958904004107299</v>
      </c>
      <c r="AJ1017" s="17">
        <v>0.25461038125197999</v>
      </c>
      <c r="AK1017" s="17"/>
      <c r="AL1017" s="17">
        <v>0.253265404101012</v>
      </c>
      <c r="AM1017" s="17">
        <v>0.28965675562042198</v>
      </c>
      <c r="AN1017" s="17">
        <v>0.29786600931958901</v>
      </c>
      <c r="AO1017" s="17">
        <v>0.22949979976017501</v>
      </c>
      <c r="AP1017" s="17">
        <v>0.20601784374080301</v>
      </c>
      <c r="AQ1017" s="17"/>
      <c r="AR1017" s="17">
        <v>0.215024823929099</v>
      </c>
      <c r="AS1017" s="17">
        <v>0.276811605400066</v>
      </c>
      <c r="AT1017" s="17">
        <v>0.29923695842765602</v>
      </c>
      <c r="AU1017" s="17">
        <v>0.29277751353093501</v>
      </c>
      <c r="AV1017" s="17">
        <v>0.26889286612860303</v>
      </c>
      <c r="AW1017" s="17"/>
      <c r="AX1017" s="17">
        <v>0.202847315079909</v>
      </c>
      <c r="AY1017" s="17">
        <v>0.29385296943874101</v>
      </c>
      <c r="AZ1017" s="17">
        <v>0.27068128665775099</v>
      </c>
      <c r="BA1017" s="17">
        <v>0.286772238291986</v>
      </c>
      <c r="BB1017" s="17">
        <v>0.34281588429804599</v>
      </c>
      <c r="BC1017" s="17">
        <v>0.29616017618593599</v>
      </c>
      <c r="BD1017" s="17"/>
      <c r="BE1017" s="17">
        <v>0.27300392874412099</v>
      </c>
      <c r="BF1017" s="17">
        <v>0.238911493514396</v>
      </c>
      <c r="BG1017" s="17">
        <v>0.310855741164624</v>
      </c>
      <c r="BH1017" s="17"/>
      <c r="BI1017" s="17">
        <v>0.26345292705756101</v>
      </c>
      <c r="BJ1017" s="17">
        <v>0.27679934492323799</v>
      </c>
      <c r="BK1017" s="17"/>
      <c r="BL1017" s="17">
        <v>0.29514039088312399</v>
      </c>
      <c r="BM1017" s="17">
        <v>0.28602306139240602</v>
      </c>
      <c r="BN1017" s="17">
        <v>0.23946480628946101</v>
      </c>
      <c r="BO1017" s="17">
        <v>0.222111210176062</v>
      </c>
      <c r="BP1017" s="17">
        <v>0.258239577001314</v>
      </c>
      <c r="BQ1017" s="17"/>
      <c r="BR1017" s="17">
        <v>0.291950662893391</v>
      </c>
      <c r="BS1017" s="17">
        <v>0.20063956752503301</v>
      </c>
      <c r="BT1017" s="17">
        <v>0.185710854346022</v>
      </c>
      <c r="BU1017" s="17">
        <v>0.17718211009876</v>
      </c>
      <c r="BV1017" s="17"/>
      <c r="BW1017" s="17">
        <v>0.29512366854133998</v>
      </c>
      <c r="BX1017" s="17">
        <v>0.30819610129200598</v>
      </c>
      <c r="BY1017" s="17">
        <v>0.29909281109841201</v>
      </c>
      <c r="BZ1017" s="17">
        <v>0.26042620539002698</v>
      </c>
      <c r="CA1017" s="17">
        <v>0.22142781015961499</v>
      </c>
      <c r="CB1017" s="17"/>
      <c r="CC1017" s="17">
        <v>0.195629416121189</v>
      </c>
      <c r="CD1017" s="17">
        <v>0.22680763438326099</v>
      </c>
      <c r="CE1017" s="17">
        <v>0.24025813147866601</v>
      </c>
      <c r="CF1017" s="17">
        <v>0.26583613513762699</v>
      </c>
      <c r="CG1017" s="17">
        <v>0.277672028590007</v>
      </c>
      <c r="CH1017" s="17">
        <v>0.26984970794501301</v>
      </c>
      <c r="CI1017" s="17">
        <v>0.34659844038404403</v>
      </c>
      <c r="CJ1017" s="17">
        <v>0.31436799274310501</v>
      </c>
      <c r="CK1017" s="17">
        <v>0.31421543012486203</v>
      </c>
      <c r="CL1017" s="17">
        <v>0.33922631547156301</v>
      </c>
    </row>
    <row r="1018" spans="2:90" x14ac:dyDescent="0.25">
      <c r="B1018" t="s">
        <v>495</v>
      </c>
      <c r="C1018" s="17">
        <v>8.2769119481493195E-2</v>
      </c>
      <c r="D1018" s="17">
        <v>8.3562191481065001E-2</v>
      </c>
      <c r="E1018" s="17">
        <v>8.1340749655840705E-2</v>
      </c>
      <c r="F1018" s="17"/>
      <c r="G1018" s="17">
        <v>8.0721010184194794E-2</v>
      </c>
      <c r="H1018" s="17">
        <v>6.3456022955527505E-2</v>
      </c>
      <c r="I1018" s="17">
        <v>6.7578736490863406E-2</v>
      </c>
      <c r="J1018" s="17">
        <v>8.4412551546745401E-2</v>
      </c>
      <c r="K1018" s="17">
        <v>0.10398073997440301</v>
      </c>
      <c r="L1018" s="17">
        <v>9.2748310868872197E-2</v>
      </c>
      <c r="M1018" s="17"/>
      <c r="N1018" s="17">
        <v>8.0741103822676394E-2</v>
      </c>
      <c r="O1018" s="17">
        <v>8.5496166650444905E-2</v>
      </c>
      <c r="P1018" s="17">
        <v>6.9804920677642407E-2</v>
      </c>
      <c r="Q1018" s="17">
        <v>9.1598534207927199E-2</v>
      </c>
      <c r="R1018" s="17"/>
      <c r="S1018" s="17">
        <v>6.7807236150165498E-2</v>
      </c>
      <c r="T1018" s="17">
        <v>7.3416371986519902E-2</v>
      </c>
      <c r="U1018" s="17">
        <v>8.1223798402293296E-2</v>
      </c>
      <c r="V1018" s="17">
        <v>6.6776385444301797E-2</v>
      </c>
      <c r="W1018" s="17">
        <v>8.5894143941582804E-2</v>
      </c>
      <c r="X1018" s="17">
        <v>9.4672678401034605E-2</v>
      </c>
      <c r="Y1018" s="17">
        <v>0.101017157552668</v>
      </c>
      <c r="Z1018" s="17">
        <v>9.9069914348909105E-2</v>
      </c>
      <c r="AA1018" s="17">
        <v>9.5824852671611102E-2</v>
      </c>
      <c r="AB1018" s="17"/>
      <c r="AC1018" s="17">
        <v>8.1208224792858205E-2</v>
      </c>
      <c r="AD1018" s="17">
        <v>9.8034073878116496E-2</v>
      </c>
      <c r="AE1018" s="17">
        <v>4.8501238529228198E-2</v>
      </c>
      <c r="AF1018" s="17"/>
      <c r="AG1018" s="17">
        <v>8.3939858981505494E-2</v>
      </c>
      <c r="AH1018" s="17">
        <v>8.5487375916605504E-2</v>
      </c>
      <c r="AI1018" s="17">
        <v>0.11112007050638301</v>
      </c>
      <c r="AJ1018" s="17">
        <v>6.2067584298354198E-2</v>
      </c>
      <c r="AK1018" s="17"/>
      <c r="AL1018" s="17">
        <v>7.8036429086869197E-2</v>
      </c>
      <c r="AM1018" s="17">
        <v>9.5292125492617494E-2</v>
      </c>
      <c r="AN1018" s="17">
        <v>7.3505477590096499E-2</v>
      </c>
      <c r="AO1018" s="17">
        <v>9.2097325364798296E-2</v>
      </c>
      <c r="AP1018" s="17">
        <v>6.0082648646042298E-2</v>
      </c>
      <c r="AQ1018" s="17"/>
      <c r="AR1018" s="17">
        <v>0.11631171786640999</v>
      </c>
      <c r="AS1018" s="17">
        <v>6.9360331181433199E-2</v>
      </c>
      <c r="AT1018" s="17">
        <v>8.6722800661504507E-2</v>
      </c>
      <c r="AU1018" s="17">
        <v>7.3090319858999206E-2</v>
      </c>
      <c r="AV1018" s="17">
        <v>8.5022584856297198E-2</v>
      </c>
      <c r="AW1018" s="17"/>
      <c r="AX1018" s="17">
        <v>6.4881072440979098E-2</v>
      </c>
      <c r="AY1018" s="17">
        <v>8.5377659297774494E-2</v>
      </c>
      <c r="AZ1018" s="17">
        <v>6.5183660850775496E-2</v>
      </c>
      <c r="BA1018" s="17">
        <v>8.3205286667229802E-2</v>
      </c>
      <c r="BB1018" s="17">
        <v>0.114292724650844</v>
      </c>
      <c r="BC1018" s="17">
        <v>0.118697951804004</v>
      </c>
      <c r="BD1018" s="17"/>
      <c r="BE1018" s="17">
        <v>9.4888581354836105E-2</v>
      </c>
      <c r="BF1018" s="17">
        <v>5.88538311904446E-2</v>
      </c>
      <c r="BG1018" s="17">
        <v>9.0931324364210794E-2</v>
      </c>
      <c r="BH1018" s="17"/>
      <c r="BI1018" s="17">
        <v>9.6574338369967302E-2</v>
      </c>
      <c r="BJ1018" s="17">
        <v>7.9264287834591093E-2</v>
      </c>
      <c r="BK1018" s="17"/>
      <c r="BL1018" s="17">
        <v>8.5424943920453605E-2</v>
      </c>
      <c r="BM1018" s="17">
        <v>7.1969902025486199E-2</v>
      </c>
      <c r="BN1018" s="17">
        <v>8.8438868661210299E-2</v>
      </c>
      <c r="BO1018" s="17">
        <v>7.8326210446783298E-2</v>
      </c>
      <c r="BP1018" s="17">
        <v>8.8479469618339301E-2</v>
      </c>
      <c r="BQ1018" s="17"/>
      <c r="BR1018" s="17">
        <v>8.6688307425691405E-2</v>
      </c>
      <c r="BS1018" s="17">
        <v>7.7186146405745004E-2</v>
      </c>
      <c r="BT1018" s="17">
        <v>3.6642969541632001E-2</v>
      </c>
      <c r="BU1018" s="17">
        <v>8.0600133362471696E-2</v>
      </c>
      <c r="BV1018" s="17"/>
      <c r="BW1018" s="17">
        <v>7.1916393294431294E-2</v>
      </c>
      <c r="BX1018" s="17">
        <v>7.4142501798799998E-2</v>
      </c>
      <c r="BY1018" s="17">
        <v>9.3589255260535006E-2</v>
      </c>
      <c r="BZ1018" s="17">
        <v>9.9448469105986703E-2</v>
      </c>
      <c r="CA1018" s="17">
        <v>7.1890145135304298E-2</v>
      </c>
      <c r="CB1018" s="17"/>
      <c r="CC1018" s="17">
        <v>8.3743322321593996E-2</v>
      </c>
      <c r="CD1018" s="17">
        <v>6.8611859166869002E-2</v>
      </c>
      <c r="CE1018" s="17">
        <v>6.0149321712161898E-2</v>
      </c>
      <c r="CF1018" s="17">
        <v>8.1559584664874396E-2</v>
      </c>
      <c r="CG1018" s="17">
        <v>9.1514166396360203E-2</v>
      </c>
      <c r="CH1018" s="17">
        <v>0.11869732625252701</v>
      </c>
      <c r="CI1018" s="17">
        <v>8.1637027881042698E-2</v>
      </c>
      <c r="CJ1018" s="17">
        <v>0.1053740123378</v>
      </c>
      <c r="CK1018" s="17">
        <v>7.2252760685420206E-2</v>
      </c>
      <c r="CL1018" s="17">
        <v>6.2709682984825196E-2</v>
      </c>
    </row>
    <row r="1019" spans="2:90" x14ac:dyDescent="0.25">
      <c r="B1019" t="s">
        <v>163</v>
      </c>
      <c r="C1019" s="17">
        <v>3.6091103839600201E-2</v>
      </c>
      <c r="D1019" s="17">
        <v>2.30729515874879E-2</v>
      </c>
      <c r="E1019" s="17">
        <v>4.7020885463904802E-2</v>
      </c>
      <c r="F1019" s="17"/>
      <c r="G1019" s="17">
        <v>7.6227724822971299E-2</v>
      </c>
      <c r="H1019" s="17">
        <v>3.5296913779014998E-2</v>
      </c>
      <c r="I1019" s="17">
        <v>4.93066980406855E-2</v>
      </c>
      <c r="J1019" s="17">
        <v>3.1037619388836001E-2</v>
      </c>
      <c r="K1019" s="17">
        <v>2.3099432078026099E-2</v>
      </c>
      <c r="L1019" s="17">
        <v>2.1915392589532599E-2</v>
      </c>
      <c r="M1019" s="17"/>
      <c r="N1019" s="17">
        <v>1.75780934372196E-2</v>
      </c>
      <c r="O1019" s="17">
        <v>3.9310937223312199E-2</v>
      </c>
      <c r="P1019" s="17">
        <v>3.2346409683471203E-2</v>
      </c>
      <c r="Q1019" s="17">
        <v>5.6574980041104402E-2</v>
      </c>
      <c r="R1019" s="17"/>
      <c r="S1019" s="17">
        <v>2.8994852461052299E-2</v>
      </c>
      <c r="T1019" s="17">
        <v>3.8357590436067103E-2</v>
      </c>
      <c r="U1019" s="17">
        <v>3.1222500026006399E-2</v>
      </c>
      <c r="V1019" s="17">
        <v>3.7414821492757697E-2</v>
      </c>
      <c r="W1019" s="17">
        <v>5.1474710556718803E-2</v>
      </c>
      <c r="X1019" s="17">
        <v>4.5040147343848702E-2</v>
      </c>
      <c r="Y1019" s="17">
        <v>4.5231220493452497E-2</v>
      </c>
      <c r="Z1019" s="17">
        <v>2.6162669489442E-2</v>
      </c>
      <c r="AA1019" s="17">
        <v>2.3868870196565899E-2</v>
      </c>
      <c r="AB1019" s="17"/>
      <c r="AC1019" s="17">
        <v>2.9502300573367501E-2</v>
      </c>
      <c r="AD1019" s="17">
        <v>1.7135615977117501E-2</v>
      </c>
      <c r="AE1019" s="17">
        <v>6.4539875154327894E-2</v>
      </c>
      <c r="AF1019" s="17"/>
      <c r="AG1019" s="17">
        <v>1.38944509532651E-2</v>
      </c>
      <c r="AH1019" s="17">
        <v>2.4675756626210701E-2</v>
      </c>
      <c r="AI1019" s="17">
        <v>2.6795760119914299E-2</v>
      </c>
      <c r="AJ1019" s="17">
        <v>2.68410646385473E-2</v>
      </c>
      <c r="AK1019" s="17"/>
      <c r="AL1019" s="17">
        <v>3.4814594889880701E-2</v>
      </c>
      <c r="AM1019" s="17">
        <v>5.02534366727952E-2</v>
      </c>
      <c r="AN1019" s="17">
        <v>3.09776916540416E-2</v>
      </c>
      <c r="AO1019" s="17">
        <v>1.7520284193392899E-2</v>
      </c>
      <c r="AP1019" s="17">
        <v>3.1445270406186797E-2</v>
      </c>
      <c r="AQ1019" s="17"/>
      <c r="AR1019" s="17">
        <v>8.0334446709788801E-2</v>
      </c>
      <c r="AS1019" s="17">
        <v>3.8090831690054498E-2</v>
      </c>
      <c r="AT1019" s="17">
        <v>2.39969640210544E-2</v>
      </c>
      <c r="AU1019" s="17">
        <v>2.2424621623850199E-2</v>
      </c>
      <c r="AV1019" s="17">
        <v>1.22408826992463E-2</v>
      </c>
      <c r="AW1019" s="17"/>
      <c r="AX1019" s="17">
        <v>3.4513941696081601E-2</v>
      </c>
      <c r="AY1019" s="17">
        <v>4.3689736274908901E-2</v>
      </c>
      <c r="AZ1019" s="17">
        <v>3.3726242053689001E-2</v>
      </c>
      <c r="BA1019" s="17">
        <v>2.9957949189834299E-2</v>
      </c>
      <c r="BB1019" s="17">
        <v>3.7459857132154002E-2</v>
      </c>
      <c r="BC1019" s="17">
        <v>1.91670009792165E-2</v>
      </c>
      <c r="BD1019" s="17"/>
      <c r="BE1019" s="17">
        <v>4.89445734100118E-2</v>
      </c>
      <c r="BF1019" s="17">
        <v>2.5838338670232001E-2</v>
      </c>
      <c r="BG1019" s="17">
        <v>2.36769372311194E-2</v>
      </c>
      <c r="BH1019" s="17"/>
      <c r="BI1019" s="17">
        <v>4.9789485492720303E-2</v>
      </c>
      <c r="BJ1019" s="17">
        <v>3.2613395741159103E-2</v>
      </c>
      <c r="BK1019" s="17"/>
      <c r="BL1019" s="17">
        <v>1.4132309543008001E-2</v>
      </c>
      <c r="BM1019" s="17">
        <v>3.0723081970098199E-2</v>
      </c>
      <c r="BN1019" s="17">
        <v>5.0254434365021597E-2</v>
      </c>
      <c r="BO1019" s="17">
        <v>4.3277661104963297E-2</v>
      </c>
      <c r="BP1019" s="17">
        <v>6.1289143043734701E-2</v>
      </c>
      <c r="BQ1019" s="17"/>
      <c r="BR1019" s="17">
        <v>3.23576933414488E-2</v>
      </c>
      <c r="BS1019" s="17">
        <v>5.2504023760933299E-2</v>
      </c>
      <c r="BT1019" s="17">
        <v>4.8298620337511498E-2</v>
      </c>
      <c r="BU1019" s="17">
        <v>4.9253622592087203E-2</v>
      </c>
      <c r="BV1019" s="17"/>
      <c r="BW1019" s="17">
        <v>2.7281595916630999E-2</v>
      </c>
      <c r="BX1019" s="17">
        <v>2.2051919272301299E-2</v>
      </c>
      <c r="BY1019" s="17">
        <v>2.9325112568759599E-2</v>
      </c>
      <c r="BZ1019" s="17">
        <v>4.30368668220334E-2</v>
      </c>
      <c r="CA1019" s="17">
        <v>5.2062704258537498E-2</v>
      </c>
      <c r="CB1019" s="17"/>
      <c r="CC1019" s="17">
        <v>6.08568271820168E-2</v>
      </c>
      <c r="CD1019" s="17">
        <v>5.04198125017234E-2</v>
      </c>
      <c r="CE1019" s="17">
        <v>2.84594478771098E-2</v>
      </c>
      <c r="CF1019" s="17">
        <v>3.56287991975325E-2</v>
      </c>
      <c r="CG1019" s="17">
        <v>2.8461281427416898E-2</v>
      </c>
      <c r="CH1019" s="17">
        <v>4.1133594266848997E-2</v>
      </c>
      <c r="CI1019" s="17">
        <v>1.0451682262205299E-2</v>
      </c>
      <c r="CJ1019" s="17">
        <v>2.7084732914726701E-2</v>
      </c>
      <c r="CK1019" s="17">
        <v>2.9743863812598099E-2</v>
      </c>
      <c r="CL1019" s="17">
        <v>2.8006775198223598E-2</v>
      </c>
    </row>
    <row r="1020" spans="2:90" x14ac:dyDescent="0.25">
      <c r="B1020" t="s">
        <v>496</v>
      </c>
      <c r="C1020" s="17">
        <v>0.23655599485870701</v>
      </c>
      <c r="D1020" s="17">
        <v>0.250855913096451</v>
      </c>
      <c r="E1020" s="17">
        <v>0.224192502050229</v>
      </c>
      <c r="F1020" s="17"/>
      <c r="G1020" s="17">
        <v>0.276424397040687</v>
      </c>
      <c r="H1020" s="17">
        <v>0.31349660396527901</v>
      </c>
      <c r="I1020" s="17">
        <v>0.26001213082318397</v>
      </c>
      <c r="J1020" s="17">
        <v>0.210062969520834</v>
      </c>
      <c r="K1020" s="17">
        <v>0.22647076685009801</v>
      </c>
      <c r="L1020" s="17">
        <v>0.17214748625422199</v>
      </c>
      <c r="M1020" s="17"/>
      <c r="N1020" s="17">
        <v>0.25246685890918402</v>
      </c>
      <c r="O1020" s="17">
        <v>0.20820862047854199</v>
      </c>
      <c r="P1020" s="17">
        <v>0.25072012801062699</v>
      </c>
      <c r="Q1020" s="17">
        <v>0.235520446001517</v>
      </c>
      <c r="R1020" s="17"/>
      <c r="S1020" s="17">
        <v>0.32104870458145102</v>
      </c>
      <c r="T1020" s="17">
        <v>0.20727643896337899</v>
      </c>
      <c r="U1020" s="17">
        <v>0.16591765544842901</v>
      </c>
      <c r="V1020" s="17">
        <v>0.25708244968911997</v>
      </c>
      <c r="W1020" s="17">
        <v>0.21836889988671701</v>
      </c>
      <c r="X1020" s="17">
        <v>0.25593673828793201</v>
      </c>
      <c r="Y1020" s="17">
        <v>0.20649829659416799</v>
      </c>
      <c r="Z1020" s="17">
        <v>0.230703985675799</v>
      </c>
      <c r="AA1020" s="17">
        <v>0.230691643120575</v>
      </c>
      <c r="AB1020" s="17"/>
      <c r="AC1020" s="17">
        <v>0.25633731989044301</v>
      </c>
      <c r="AD1020" s="17">
        <v>0.214135779936031</v>
      </c>
      <c r="AE1020" s="17">
        <v>0.25065432442326202</v>
      </c>
      <c r="AF1020" s="17"/>
      <c r="AG1020" s="17">
        <v>0.212701661249835</v>
      </c>
      <c r="AH1020" s="17">
        <v>0.27527282396608199</v>
      </c>
      <c r="AI1020" s="17">
        <v>0.16773832883495499</v>
      </c>
      <c r="AJ1020" s="17">
        <v>0.299288098377052</v>
      </c>
      <c r="AK1020" s="17"/>
      <c r="AL1020" s="17">
        <v>0.24421325406571001</v>
      </c>
      <c r="AM1020" s="17">
        <v>0.22197144844338099</v>
      </c>
      <c r="AN1020" s="17">
        <v>0.23101495119039001</v>
      </c>
      <c r="AO1020" s="17">
        <v>0.29533539905549</v>
      </c>
      <c r="AP1020" s="17">
        <v>0.29813195363108103</v>
      </c>
      <c r="AQ1020" s="17"/>
      <c r="AR1020" s="17">
        <v>0.20225369786980299</v>
      </c>
      <c r="AS1020" s="17">
        <v>0.23138175176505599</v>
      </c>
      <c r="AT1020" s="17">
        <v>0.22999422857968399</v>
      </c>
      <c r="AU1020" s="17">
        <v>0.25237192012894699</v>
      </c>
      <c r="AV1020" s="17">
        <v>0.29843763388787597</v>
      </c>
      <c r="AW1020" s="17"/>
      <c r="AX1020" s="17">
        <v>0.30468578628065401</v>
      </c>
      <c r="AY1020" s="17">
        <v>0.22195966769848</v>
      </c>
      <c r="AZ1020" s="17">
        <v>0.25669957505001301</v>
      </c>
      <c r="BA1020" s="17">
        <v>0.216678670492082</v>
      </c>
      <c r="BB1020" s="17">
        <v>0.16848257198376099</v>
      </c>
      <c r="BC1020" s="17">
        <v>0.185713377064886</v>
      </c>
      <c r="BD1020" s="17"/>
      <c r="BE1020" s="17">
        <v>0.216133813229996</v>
      </c>
      <c r="BF1020" s="17">
        <v>0.32158972560252702</v>
      </c>
      <c r="BG1020" s="17">
        <v>0.186440105722641</v>
      </c>
      <c r="BH1020" s="17"/>
      <c r="BI1020" s="17">
        <v>0.23978335275794199</v>
      </c>
      <c r="BJ1020" s="17">
        <v>0.2357366419609</v>
      </c>
      <c r="BK1020" s="17"/>
      <c r="BL1020" s="17">
        <v>0.224375765629756</v>
      </c>
      <c r="BM1020" s="17">
        <v>0.25786105590980501</v>
      </c>
      <c r="BN1020" s="17">
        <v>0.238858201305824</v>
      </c>
      <c r="BO1020" s="17">
        <v>0.29462525309927001</v>
      </c>
      <c r="BP1020" s="17">
        <v>0.22111634431373201</v>
      </c>
      <c r="BQ1020" s="17"/>
      <c r="BR1020" s="17">
        <v>0.22741387445067199</v>
      </c>
      <c r="BS1020" s="17">
        <v>0.22440439814791299</v>
      </c>
      <c r="BT1020" s="17">
        <v>0.32060141135721798</v>
      </c>
      <c r="BU1020" s="17">
        <v>0.334187940464311</v>
      </c>
      <c r="BV1020" s="17"/>
      <c r="BW1020" s="17">
        <v>0.22510623919098699</v>
      </c>
      <c r="BX1020" s="17">
        <v>0.22640314782624399</v>
      </c>
      <c r="BY1020" s="17">
        <v>0.23343346219074801</v>
      </c>
      <c r="BZ1020" s="17">
        <v>0.21901083542264699</v>
      </c>
      <c r="CA1020" s="17">
        <v>0.27208563715240303</v>
      </c>
      <c r="CB1020" s="17"/>
      <c r="CC1020" s="17">
        <v>0.303897257129007</v>
      </c>
      <c r="CD1020" s="17">
        <v>0.27126246633475298</v>
      </c>
      <c r="CE1020" s="17">
        <v>0.26146141865915301</v>
      </c>
      <c r="CF1020" s="17">
        <v>0.25360344874248397</v>
      </c>
      <c r="CG1020" s="17">
        <v>0.212248081659871</v>
      </c>
      <c r="CH1020" s="17">
        <v>0.18419624692171499</v>
      </c>
      <c r="CI1020" s="17">
        <v>0.189909824344109</v>
      </c>
      <c r="CJ1020" s="17">
        <v>0.20425394182147699</v>
      </c>
      <c r="CK1020" s="17">
        <v>0.229914562524905</v>
      </c>
      <c r="CL1020" s="17">
        <v>0.23262249095450599</v>
      </c>
    </row>
    <row r="1021" spans="2:90" x14ac:dyDescent="0.25">
      <c r="B1021" t="s">
        <v>497</v>
      </c>
      <c r="C1021" s="17">
        <v>0.35686616451179898</v>
      </c>
      <c r="D1021" s="17">
        <v>0.35516913034477399</v>
      </c>
      <c r="E1021" s="17">
        <v>0.35709116993724299</v>
      </c>
      <c r="F1021" s="17"/>
      <c r="G1021" s="17">
        <v>0.29727943398411399</v>
      </c>
      <c r="H1021" s="17">
        <v>0.269889654643995</v>
      </c>
      <c r="I1021" s="17">
        <v>0.32944369820240399</v>
      </c>
      <c r="J1021" s="17">
        <v>0.40261087337095203</v>
      </c>
      <c r="K1021" s="17">
        <v>0.36668098867896798</v>
      </c>
      <c r="L1021" s="17">
        <v>0.42660595924556299</v>
      </c>
      <c r="M1021" s="17"/>
      <c r="N1021" s="17">
        <v>0.37628804594617299</v>
      </c>
      <c r="O1021" s="17">
        <v>0.40357504457353399</v>
      </c>
      <c r="P1021" s="17">
        <v>0.31606520451652897</v>
      </c>
      <c r="Q1021" s="17">
        <v>0.32213012054698897</v>
      </c>
      <c r="R1021" s="17"/>
      <c r="S1021" s="17">
        <v>0.27084684848657398</v>
      </c>
      <c r="T1021" s="17">
        <v>0.39039881031562901</v>
      </c>
      <c r="U1021" s="17">
        <v>0.41928864151926398</v>
      </c>
      <c r="V1021" s="17">
        <v>0.32750123271862502</v>
      </c>
      <c r="W1021" s="17">
        <v>0.38291651552024702</v>
      </c>
      <c r="X1021" s="17">
        <v>0.32710739138213601</v>
      </c>
      <c r="Y1021" s="17">
        <v>0.415541843331517</v>
      </c>
      <c r="Z1021" s="17">
        <v>0.32477667211285599</v>
      </c>
      <c r="AA1021" s="17">
        <v>0.36878641143983898</v>
      </c>
      <c r="AB1021" s="17"/>
      <c r="AC1021" s="17">
        <v>0.35677695403856102</v>
      </c>
      <c r="AD1021" s="17">
        <v>0.41395158220461897</v>
      </c>
      <c r="AE1021" s="17">
        <v>0.25594922400312298</v>
      </c>
      <c r="AF1021" s="17"/>
      <c r="AG1021" s="17">
        <v>0.38803346865738197</v>
      </c>
      <c r="AH1021" s="17">
        <v>0.35383489141062302</v>
      </c>
      <c r="AI1021" s="17">
        <v>0.45070911054745699</v>
      </c>
      <c r="AJ1021" s="17">
        <v>0.31667796555033401</v>
      </c>
      <c r="AK1021" s="17"/>
      <c r="AL1021" s="17">
        <v>0.33130183318788098</v>
      </c>
      <c r="AM1021" s="17">
        <v>0.38494888111303999</v>
      </c>
      <c r="AN1021" s="17">
        <v>0.37137148690968602</v>
      </c>
      <c r="AO1021" s="17">
        <v>0.32159712512497302</v>
      </c>
      <c r="AP1021" s="17">
        <v>0.26610049238684502</v>
      </c>
      <c r="AQ1021" s="17"/>
      <c r="AR1021" s="17">
        <v>0.33133654179550898</v>
      </c>
      <c r="AS1021" s="17">
        <v>0.34617193658149897</v>
      </c>
      <c r="AT1021" s="17">
        <v>0.38595975908916003</v>
      </c>
      <c r="AU1021" s="17">
        <v>0.36586783338993401</v>
      </c>
      <c r="AV1021" s="17">
        <v>0.35391545098490002</v>
      </c>
      <c r="AW1021" s="17"/>
      <c r="AX1021" s="17">
        <v>0.26772838752088801</v>
      </c>
      <c r="AY1021" s="17">
        <v>0.37923062873651597</v>
      </c>
      <c r="AZ1021" s="17">
        <v>0.33586494750852702</v>
      </c>
      <c r="BA1021" s="17">
        <v>0.36997752495921599</v>
      </c>
      <c r="BB1021" s="17">
        <v>0.45710860894888999</v>
      </c>
      <c r="BC1021" s="17">
        <v>0.41485812798993998</v>
      </c>
      <c r="BD1021" s="17"/>
      <c r="BE1021" s="17">
        <v>0.36789251009895801</v>
      </c>
      <c r="BF1021" s="17">
        <v>0.29776532470484002</v>
      </c>
      <c r="BG1021" s="17">
        <v>0.40178706552883497</v>
      </c>
      <c r="BH1021" s="17"/>
      <c r="BI1021" s="17">
        <v>0.360027265427528</v>
      </c>
      <c r="BJ1021" s="17">
        <v>0.35606363275782899</v>
      </c>
      <c r="BK1021" s="17"/>
      <c r="BL1021" s="17">
        <v>0.38056533480357702</v>
      </c>
      <c r="BM1021" s="17">
        <v>0.357992963417892</v>
      </c>
      <c r="BN1021" s="17">
        <v>0.32790367495067202</v>
      </c>
      <c r="BO1021" s="17">
        <v>0.30043742062284601</v>
      </c>
      <c r="BP1021" s="17">
        <v>0.34671904661965403</v>
      </c>
      <c r="BQ1021" s="17"/>
      <c r="BR1021" s="17">
        <v>0.378638970319083</v>
      </c>
      <c r="BS1021" s="17">
        <v>0.27782571393077798</v>
      </c>
      <c r="BT1021" s="17">
        <v>0.22235382388765401</v>
      </c>
      <c r="BU1021" s="17">
        <v>0.25778224346123202</v>
      </c>
      <c r="BV1021" s="17"/>
      <c r="BW1021" s="17">
        <v>0.36704006183577098</v>
      </c>
      <c r="BX1021" s="17">
        <v>0.38233860309080597</v>
      </c>
      <c r="BY1021" s="17">
        <v>0.39268206635894798</v>
      </c>
      <c r="BZ1021" s="17">
        <v>0.35987467449601301</v>
      </c>
      <c r="CA1021" s="17">
        <v>0.293317955294919</v>
      </c>
      <c r="CB1021" s="17"/>
      <c r="CC1021" s="17">
        <v>0.27937273844278299</v>
      </c>
      <c r="CD1021" s="17">
        <v>0.29541949355012997</v>
      </c>
      <c r="CE1021" s="17">
        <v>0.30040745319082801</v>
      </c>
      <c r="CF1021" s="17">
        <v>0.347395719802502</v>
      </c>
      <c r="CG1021" s="17">
        <v>0.36918619498636701</v>
      </c>
      <c r="CH1021" s="17">
        <v>0.38854703419754</v>
      </c>
      <c r="CI1021" s="17">
        <v>0.42823546826508702</v>
      </c>
      <c r="CJ1021" s="17">
        <v>0.41974200508090498</v>
      </c>
      <c r="CK1021" s="17">
        <v>0.386468190810282</v>
      </c>
      <c r="CL1021" s="17">
        <v>0.401935998456388</v>
      </c>
    </row>
    <row r="1022" spans="2:90" x14ac:dyDescent="0.25">
      <c r="B1022" t="s">
        <v>498</v>
      </c>
      <c r="C1022" s="17">
        <v>-0.12031016965309201</v>
      </c>
      <c r="D1022" s="17">
        <v>-0.104313217248322</v>
      </c>
      <c r="E1022" s="17">
        <v>-0.13289866788701399</v>
      </c>
      <c r="F1022" s="17"/>
      <c r="G1022" s="17">
        <v>-2.0855036943426799E-2</v>
      </c>
      <c r="H1022" s="17">
        <v>4.36069493212832E-2</v>
      </c>
      <c r="I1022" s="17">
        <v>-6.9431567379219294E-2</v>
      </c>
      <c r="J1022" s="17">
        <v>-0.192547903850118</v>
      </c>
      <c r="K1022" s="17">
        <v>-0.14021022182887</v>
      </c>
      <c r="L1022" s="17">
        <v>-0.254458472991341</v>
      </c>
      <c r="M1022" s="17"/>
      <c r="N1022" s="17">
        <v>-0.12382118703698899</v>
      </c>
      <c r="O1022" s="17">
        <v>-0.195366424094992</v>
      </c>
      <c r="P1022" s="17">
        <v>-6.53450765059016E-2</v>
      </c>
      <c r="Q1022" s="17">
        <v>-8.6609674545471499E-2</v>
      </c>
      <c r="R1022" s="17"/>
      <c r="S1022" s="17">
        <v>5.0201856094876901E-2</v>
      </c>
      <c r="T1022" s="17">
        <v>-0.18312237135225101</v>
      </c>
      <c r="U1022" s="17">
        <v>-0.25337098607083502</v>
      </c>
      <c r="V1022" s="17">
        <v>-7.0418783029504398E-2</v>
      </c>
      <c r="W1022" s="17">
        <v>-0.16454761563352999</v>
      </c>
      <c r="X1022" s="17">
        <v>-7.11706530942042E-2</v>
      </c>
      <c r="Y1022" s="17">
        <v>-0.20904354673734901</v>
      </c>
      <c r="Z1022" s="17">
        <v>-9.4072686437056699E-2</v>
      </c>
      <c r="AA1022" s="17">
        <v>-0.13809476831926501</v>
      </c>
      <c r="AB1022" s="17"/>
      <c r="AC1022" s="17">
        <v>-0.100439634148118</v>
      </c>
      <c r="AD1022" s="17">
        <v>-0.199815802268588</v>
      </c>
      <c r="AE1022" s="17">
        <v>-5.2948995798615698E-3</v>
      </c>
      <c r="AF1022" s="17"/>
      <c r="AG1022" s="17">
        <v>-0.175331807407547</v>
      </c>
      <c r="AH1022" s="17">
        <v>-7.8562067444541403E-2</v>
      </c>
      <c r="AI1022" s="17">
        <v>-0.28297078171250101</v>
      </c>
      <c r="AJ1022" s="17">
        <v>-1.7389867173281899E-2</v>
      </c>
      <c r="AK1022" s="17"/>
      <c r="AL1022" s="17">
        <v>-8.70885791221718E-2</v>
      </c>
      <c r="AM1022" s="17">
        <v>-0.162977432669659</v>
      </c>
      <c r="AN1022" s="17">
        <v>-0.14035653571929599</v>
      </c>
      <c r="AO1022" s="17">
        <v>-2.6261726069483501E-2</v>
      </c>
      <c r="AP1022" s="17">
        <v>3.2031461244235497E-2</v>
      </c>
      <c r="AQ1022" s="17"/>
      <c r="AR1022" s="17">
        <v>-0.12908284392570599</v>
      </c>
      <c r="AS1022" s="17">
        <v>-0.114790184816443</v>
      </c>
      <c r="AT1022" s="17">
        <v>-0.15596553050947701</v>
      </c>
      <c r="AU1022" s="17">
        <v>-0.113495913260987</v>
      </c>
      <c r="AV1022" s="17">
        <v>-5.54778170970237E-2</v>
      </c>
      <c r="AW1022" s="17"/>
      <c r="AX1022" s="17">
        <v>3.6957398759766301E-2</v>
      </c>
      <c r="AY1022" s="17">
        <v>-0.15727096103803501</v>
      </c>
      <c r="AZ1022" s="17">
        <v>-7.9165372458513503E-2</v>
      </c>
      <c r="BA1022" s="17">
        <v>-0.15329885446713401</v>
      </c>
      <c r="BB1022" s="17">
        <v>-0.28862603696512901</v>
      </c>
      <c r="BC1022" s="17">
        <v>-0.22914475092505401</v>
      </c>
      <c r="BD1022" s="17"/>
      <c r="BE1022" s="17">
        <v>-0.15175869686896101</v>
      </c>
      <c r="BF1022" s="17">
        <v>2.38244008976864E-2</v>
      </c>
      <c r="BG1022" s="17">
        <v>-0.215346959806194</v>
      </c>
      <c r="BH1022" s="17"/>
      <c r="BI1022" s="17">
        <v>-0.12024391266958701</v>
      </c>
      <c r="BJ1022" s="17">
        <v>-0.120326990796929</v>
      </c>
      <c r="BK1022" s="17"/>
      <c r="BL1022" s="17">
        <v>-0.15618956917382101</v>
      </c>
      <c r="BM1022" s="17">
        <v>-0.100131907508087</v>
      </c>
      <c r="BN1022" s="17">
        <v>-8.9045473644847897E-2</v>
      </c>
      <c r="BO1022" s="17">
        <v>-5.8121675235758797E-3</v>
      </c>
      <c r="BP1022" s="17">
        <v>-0.12560270230592199</v>
      </c>
      <c r="BQ1022" s="17"/>
      <c r="BR1022" s="17">
        <v>-0.15122509586841101</v>
      </c>
      <c r="BS1022" s="17">
        <v>-5.3421315782864902E-2</v>
      </c>
      <c r="BT1022" s="17">
        <v>9.8247587469564496E-2</v>
      </c>
      <c r="BU1022" s="17">
        <v>7.6405697003079101E-2</v>
      </c>
      <c r="BV1022" s="17"/>
      <c r="BW1022" s="17">
        <v>-0.14193382264478499</v>
      </c>
      <c r="BX1022" s="17">
        <v>-0.15593545526456201</v>
      </c>
      <c r="BY1022" s="17">
        <v>-0.159248604168199</v>
      </c>
      <c r="BZ1022" s="17">
        <v>-0.140863839073367</v>
      </c>
      <c r="CA1022" s="17">
        <v>-2.1232318142516401E-2</v>
      </c>
      <c r="CB1022" s="17"/>
      <c r="CC1022" s="17">
        <v>2.4524518686224E-2</v>
      </c>
      <c r="CD1022" s="17">
        <v>-2.41570272153772E-2</v>
      </c>
      <c r="CE1022" s="17">
        <v>-3.8946034531675097E-2</v>
      </c>
      <c r="CF1022" s="17">
        <v>-9.3792271060018001E-2</v>
      </c>
      <c r="CG1022" s="17">
        <v>-0.15693811332649599</v>
      </c>
      <c r="CH1022" s="17">
        <v>-0.20435078727582501</v>
      </c>
      <c r="CI1022" s="17">
        <v>-0.23832564392097799</v>
      </c>
      <c r="CJ1022" s="17">
        <v>-0.21548806325942799</v>
      </c>
      <c r="CK1022" s="17">
        <v>-0.156553628285378</v>
      </c>
      <c r="CL1022" s="17">
        <v>-0.16931350750188201</v>
      </c>
    </row>
    <row r="1023" spans="2:90" x14ac:dyDescent="0.25"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</row>
    <row r="1024" spans="2:90" x14ac:dyDescent="0.25">
      <c r="B1024" s="6" t="s">
        <v>504</v>
      </c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</row>
    <row r="1025" spans="2:90" x14ac:dyDescent="0.25">
      <c r="B1025" s="24" t="s">
        <v>113</v>
      </c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</row>
    <row r="1026" spans="2:90" x14ac:dyDescent="0.25">
      <c r="B1026" t="s">
        <v>491</v>
      </c>
      <c r="C1026" s="17">
        <v>5.6890990388592202E-2</v>
      </c>
      <c r="D1026" s="17">
        <v>6.8922010494893299E-2</v>
      </c>
      <c r="E1026" s="17">
        <v>4.5253732577539597E-2</v>
      </c>
      <c r="F1026" s="17"/>
      <c r="G1026" s="17">
        <v>8.5956924852542402E-2</v>
      </c>
      <c r="H1026" s="17">
        <v>8.3858517672164901E-2</v>
      </c>
      <c r="I1026" s="17">
        <v>5.8636329563702197E-2</v>
      </c>
      <c r="J1026" s="17">
        <v>3.5817548189323402E-2</v>
      </c>
      <c r="K1026" s="17">
        <v>3.6255067916922401E-2</v>
      </c>
      <c r="L1026" s="17">
        <v>5.2105385371814403E-2</v>
      </c>
      <c r="M1026" s="17"/>
      <c r="N1026" s="17">
        <v>7.3627064968296893E-2</v>
      </c>
      <c r="O1026" s="17">
        <v>3.8428788423140597E-2</v>
      </c>
      <c r="P1026" s="17">
        <v>6.4402040256945695E-2</v>
      </c>
      <c r="Q1026" s="17">
        <v>5.1040972092781099E-2</v>
      </c>
      <c r="R1026" s="17"/>
      <c r="S1026" s="17">
        <v>6.8942023290065699E-2</v>
      </c>
      <c r="T1026" s="17">
        <v>4.5780066662691701E-2</v>
      </c>
      <c r="U1026" s="17">
        <v>4.2823527547412997E-2</v>
      </c>
      <c r="V1026" s="17">
        <v>5.2431423812134802E-2</v>
      </c>
      <c r="W1026" s="17">
        <v>6.2616059700280599E-2</v>
      </c>
      <c r="X1026" s="17">
        <v>5.4273797376870297E-2</v>
      </c>
      <c r="Y1026" s="17">
        <v>7.2611819477304801E-2</v>
      </c>
      <c r="Z1026" s="17">
        <v>6.2468676036799203E-2</v>
      </c>
      <c r="AA1026" s="17">
        <v>5.5517510106092197E-2</v>
      </c>
      <c r="AB1026" s="17"/>
      <c r="AC1026" s="17">
        <v>5.9791916774642601E-2</v>
      </c>
      <c r="AD1026" s="17">
        <v>6.0058684263968598E-2</v>
      </c>
      <c r="AE1026" s="17">
        <v>5.1992994191371898E-2</v>
      </c>
      <c r="AF1026" s="17"/>
      <c r="AG1026" s="17">
        <v>7.5115187065963998E-2</v>
      </c>
      <c r="AH1026" s="17">
        <v>9.3365882774099296E-2</v>
      </c>
      <c r="AI1026" s="17">
        <v>4.4131449859654698E-2</v>
      </c>
      <c r="AJ1026" s="17">
        <v>3.9493336711748601E-2</v>
      </c>
      <c r="AK1026" s="17"/>
      <c r="AL1026" s="17">
        <v>4.2835847176186999E-2</v>
      </c>
      <c r="AM1026" s="17">
        <v>4.1350365959126202E-2</v>
      </c>
      <c r="AN1026" s="17">
        <v>6.2768799886040394E-2</v>
      </c>
      <c r="AO1026" s="17">
        <v>0.104431489825174</v>
      </c>
      <c r="AP1026" s="17">
        <v>0.121719019226774</v>
      </c>
      <c r="AQ1026" s="17"/>
      <c r="AR1026" s="17">
        <v>5.1284272687791198E-2</v>
      </c>
      <c r="AS1026" s="17">
        <v>5.5388074089746601E-2</v>
      </c>
      <c r="AT1026" s="17">
        <v>5.02600461378402E-2</v>
      </c>
      <c r="AU1026" s="17">
        <v>6.0199449520070003E-2</v>
      </c>
      <c r="AV1026" s="17">
        <v>9.6939765670129005E-2</v>
      </c>
      <c r="AW1026" s="17"/>
      <c r="AX1026" s="17">
        <v>9.4409633566878495E-2</v>
      </c>
      <c r="AY1026" s="17">
        <v>4.3935742878162501E-2</v>
      </c>
      <c r="AZ1026" s="17">
        <v>4.1509714966960501E-2</v>
      </c>
      <c r="BA1026" s="17">
        <v>3.7426956128829403E-2</v>
      </c>
      <c r="BB1026" s="17">
        <v>5.2122945689113798E-2</v>
      </c>
      <c r="BC1026" s="17">
        <v>7.7422386397503096E-2</v>
      </c>
      <c r="BD1026" s="17"/>
      <c r="BE1026" s="17">
        <v>4.3093657141873298E-2</v>
      </c>
      <c r="BF1026" s="17">
        <v>9.2022916314116104E-2</v>
      </c>
      <c r="BG1026" s="17">
        <v>4.2880767767232097E-2</v>
      </c>
      <c r="BH1026" s="17"/>
      <c r="BI1026" s="17">
        <v>4.6794481122758802E-2</v>
      </c>
      <c r="BJ1026" s="17">
        <v>5.9454264863557399E-2</v>
      </c>
      <c r="BK1026" s="17"/>
      <c r="BL1026" s="17">
        <v>6.7592289938262398E-2</v>
      </c>
      <c r="BM1026" s="17">
        <v>5.22295873230171E-2</v>
      </c>
      <c r="BN1026" s="17">
        <v>4.9265223924754499E-2</v>
      </c>
      <c r="BO1026" s="17">
        <v>5.3398469697164698E-2</v>
      </c>
      <c r="BP1026" s="17">
        <v>4.8830234940159499E-2</v>
      </c>
      <c r="BQ1026" s="17"/>
      <c r="BR1026" s="17">
        <v>5.0408737175109998E-2</v>
      </c>
      <c r="BS1026" s="17">
        <v>6.6804128329830001E-2</v>
      </c>
      <c r="BT1026" s="17">
        <v>0.113197961324914</v>
      </c>
      <c r="BU1026" s="17">
        <v>0.10387735183168199</v>
      </c>
      <c r="BV1026" s="17"/>
      <c r="BW1026" s="17">
        <v>6.1342060324979103E-2</v>
      </c>
      <c r="BX1026" s="17">
        <v>4.6773595388616598E-2</v>
      </c>
      <c r="BY1026" s="17">
        <v>5.3202469937613101E-2</v>
      </c>
      <c r="BZ1026" s="17">
        <v>6.1013515855194503E-2</v>
      </c>
      <c r="CA1026" s="17">
        <v>5.8857900926109E-2</v>
      </c>
      <c r="CB1026" s="17"/>
      <c r="CC1026" s="17">
        <v>6.4804508243911096E-2</v>
      </c>
      <c r="CD1026" s="17">
        <v>6.2016971128998198E-2</v>
      </c>
      <c r="CE1026" s="17">
        <v>5.5514384329009299E-2</v>
      </c>
      <c r="CF1026" s="17">
        <v>4.45951320788157E-2</v>
      </c>
      <c r="CG1026" s="17">
        <v>6.48005562949516E-2</v>
      </c>
      <c r="CH1026" s="17">
        <v>5.6665803273483799E-2</v>
      </c>
      <c r="CI1026" s="17">
        <v>5.0451724599879198E-2</v>
      </c>
      <c r="CJ1026" s="17">
        <v>5.5200458369888801E-2</v>
      </c>
      <c r="CK1026" s="17">
        <v>5.4449822374653102E-2</v>
      </c>
      <c r="CL1026" s="17">
        <v>5.2103666698342301E-2</v>
      </c>
    </row>
    <row r="1027" spans="2:90" x14ac:dyDescent="0.25">
      <c r="B1027" t="s">
        <v>492</v>
      </c>
      <c r="C1027" s="17">
        <v>0.23583733256391601</v>
      </c>
      <c r="D1027" s="17">
        <v>0.234291010123688</v>
      </c>
      <c r="E1027" s="17">
        <v>0.23788099297036999</v>
      </c>
      <c r="F1027" s="17"/>
      <c r="G1027" s="17">
        <v>0.252370558783229</v>
      </c>
      <c r="H1027" s="17">
        <v>0.28812472894547903</v>
      </c>
      <c r="I1027" s="17">
        <v>0.23200123555082799</v>
      </c>
      <c r="J1027" s="17">
        <v>0.19577825840566099</v>
      </c>
      <c r="K1027" s="17">
        <v>0.18458137111763101</v>
      </c>
      <c r="L1027" s="17">
        <v>0.25648771753190802</v>
      </c>
      <c r="M1027" s="17"/>
      <c r="N1027" s="17">
        <v>0.311445927497502</v>
      </c>
      <c r="O1027" s="17">
        <v>0.24302539550829499</v>
      </c>
      <c r="P1027" s="17">
        <v>0.21741110479616499</v>
      </c>
      <c r="Q1027" s="17">
        <v>0.16148323136682999</v>
      </c>
      <c r="R1027" s="17"/>
      <c r="S1027" s="17">
        <v>0.265508955715276</v>
      </c>
      <c r="T1027" s="17">
        <v>0.22027630273977999</v>
      </c>
      <c r="U1027" s="17">
        <v>0.25381359181845498</v>
      </c>
      <c r="V1027" s="17">
        <v>0.27085732911371702</v>
      </c>
      <c r="W1027" s="17">
        <v>0.211424401622544</v>
      </c>
      <c r="X1027" s="17">
        <v>0.197277302489343</v>
      </c>
      <c r="Y1027" s="17">
        <v>0.226127796462984</v>
      </c>
      <c r="Z1027" s="17">
        <v>0.204364348961658</v>
      </c>
      <c r="AA1027" s="17">
        <v>0.24207113887586801</v>
      </c>
      <c r="AB1027" s="17"/>
      <c r="AC1027" s="17">
        <v>0.22761591690716099</v>
      </c>
      <c r="AD1027" s="17">
        <v>0.27362874965531198</v>
      </c>
      <c r="AE1027" s="17">
        <v>0.16195552084126699</v>
      </c>
      <c r="AF1027" s="17"/>
      <c r="AG1027" s="17">
        <v>0.26299538129771499</v>
      </c>
      <c r="AH1027" s="17">
        <v>0.28177771130041601</v>
      </c>
      <c r="AI1027" s="17">
        <v>0.289983010933409</v>
      </c>
      <c r="AJ1027" s="17">
        <v>0.21200743335099201</v>
      </c>
      <c r="AK1027" s="17"/>
      <c r="AL1027" s="17">
        <v>0.15785548601563901</v>
      </c>
      <c r="AM1027" s="17">
        <v>0.20578801439896399</v>
      </c>
      <c r="AN1027" s="17">
        <v>0.310661500864089</v>
      </c>
      <c r="AO1027" s="17">
        <v>0.313803481994195</v>
      </c>
      <c r="AP1027" s="17">
        <v>0.34341772414934302</v>
      </c>
      <c r="AQ1027" s="17"/>
      <c r="AR1027" s="17">
        <v>0.16435380829089899</v>
      </c>
      <c r="AS1027" s="17">
        <v>0.21455047246543299</v>
      </c>
      <c r="AT1027" s="17">
        <v>0.236537688338536</v>
      </c>
      <c r="AU1027" s="17">
        <v>0.26917691429530399</v>
      </c>
      <c r="AV1027" s="17">
        <v>0.35451873435610598</v>
      </c>
      <c r="AW1027" s="17"/>
      <c r="AX1027" s="17">
        <v>0.26423031825580001</v>
      </c>
      <c r="AY1027" s="17">
        <v>0.205441697740778</v>
      </c>
      <c r="AZ1027" s="17">
        <v>0.19731508842054801</v>
      </c>
      <c r="BA1027" s="17">
        <v>0.23011709312745901</v>
      </c>
      <c r="BB1027" s="17">
        <v>0.31719744167283798</v>
      </c>
      <c r="BC1027" s="17">
        <v>0.22508404317497199</v>
      </c>
      <c r="BD1027" s="17"/>
      <c r="BE1027" s="17">
        <v>0.20607398520561901</v>
      </c>
      <c r="BF1027" s="17">
        <v>0.28439021609746501</v>
      </c>
      <c r="BG1027" s="17">
        <v>0.23131352684203799</v>
      </c>
      <c r="BH1027" s="17"/>
      <c r="BI1027" s="17">
        <v>0.17376370997174601</v>
      </c>
      <c r="BJ1027" s="17">
        <v>0.25159641604215999</v>
      </c>
      <c r="BK1027" s="17"/>
      <c r="BL1027" s="17">
        <v>0.26308304410727901</v>
      </c>
      <c r="BM1027" s="17">
        <v>0.25284041146595398</v>
      </c>
      <c r="BN1027" s="17">
        <v>0.193351027623716</v>
      </c>
      <c r="BO1027" s="17">
        <v>0.18751212168822801</v>
      </c>
      <c r="BP1027" s="17">
        <v>0.21580986216204201</v>
      </c>
      <c r="BQ1027" s="17"/>
      <c r="BR1027" s="17">
        <v>0.22936515509279601</v>
      </c>
      <c r="BS1027" s="17">
        <v>0.25629727552861198</v>
      </c>
      <c r="BT1027" s="17">
        <v>0.279450604099577</v>
      </c>
      <c r="BU1027" s="17">
        <v>0.27800725530690101</v>
      </c>
      <c r="BV1027" s="17"/>
      <c r="BW1027" s="17">
        <v>0.23352147153094699</v>
      </c>
      <c r="BX1027" s="17">
        <v>0.25489805319174802</v>
      </c>
      <c r="BY1027" s="17">
        <v>0.24082801839676801</v>
      </c>
      <c r="BZ1027" s="17">
        <v>0.243315505141285</v>
      </c>
      <c r="CA1027" s="17">
        <v>0.20407872510827799</v>
      </c>
      <c r="CB1027" s="17"/>
      <c r="CC1027" s="17">
        <v>0.197761362537383</v>
      </c>
      <c r="CD1027" s="17">
        <v>0.20344261657597101</v>
      </c>
      <c r="CE1027" s="17">
        <v>0.20239689674960501</v>
      </c>
      <c r="CF1027" s="17">
        <v>0.27452483952852802</v>
      </c>
      <c r="CG1027" s="17">
        <v>0.24001036871220499</v>
      </c>
      <c r="CH1027" s="17">
        <v>0.219106518512763</v>
      </c>
      <c r="CI1027" s="17">
        <v>0.23390813330059099</v>
      </c>
      <c r="CJ1027" s="17">
        <v>0.27610739870623602</v>
      </c>
      <c r="CK1027" s="17">
        <v>0.249054764600672</v>
      </c>
      <c r="CL1027" s="17">
        <v>0.26655026132950599</v>
      </c>
    </row>
    <row r="1028" spans="2:90" x14ac:dyDescent="0.25">
      <c r="B1028" t="s">
        <v>493</v>
      </c>
      <c r="C1028" s="17">
        <v>0.34596789711239601</v>
      </c>
      <c r="D1028" s="17">
        <v>0.33968603471262099</v>
      </c>
      <c r="E1028" s="17">
        <v>0.35333878731723301</v>
      </c>
      <c r="F1028" s="17"/>
      <c r="G1028" s="17">
        <v>0.30490246853748298</v>
      </c>
      <c r="H1028" s="17">
        <v>0.30494360244655799</v>
      </c>
      <c r="I1028" s="17">
        <v>0.33170629219923498</v>
      </c>
      <c r="J1028" s="17">
        <v>0.36703366026079198</v>
      </c>
      <c r="K1028" s="17">
        <v>0.36417468613304299</v>
      </c>
      <c r="L1028" s="17">
        <v>0.37673392328997801</v>
      </c>
      <c r="M1028" s="17"/>
      <c r="N1028" s="17">
        <v>0.33145124206766902</v>
      </c>
      <c r="O1028" s="17">
        <v>0.345589054806897</v>
      </c>
      <c r="P1028" s="17">
        <v>0.34844934864722499</v>
      </c>
      <c r="Q1028" s="17">
        <v>0.36205020612681899</v>
      </c>
      <c r="R1028" s="17"/>
      <c r="S1028" s="17">
        <v>0.31292453146810201</v>
      </c>
      <c r="T1028" s="17">
        <v>0.32123951714156102</v>
      </c>
      <c r="U1028" s="17">
        <v>0.39158627708849603</v>
      </c>
      <c r="V1028" s="17">
        <v>0.34923485860591402</v>
      </c>
      <c r="W1028" s="17">
        <v>0.34042569048025001</v>
      </c>
      <c r="X1028" s="17">
        <v>0.336169065499756</v>
      </c>
      <c r="Y1028" s="17">
        <v>0.395955238809793</v>
      </c>
      <c r="Z1028" s="17">
        <v>0.33622771687115399</v>
      </c>
      <c r="AA1028" s="17">
        <v>0.35578780490490902</v>
      </c>
      <c r="AB1028" s="17"/>
      <c r="AC1028" s="17">
        <v>0.34199195781123198</v>
      </c>
      <c r="AD1028" s="17">
        <v>0.35762365180738298</v>
      </c>
      <c r="AE1028" s="17">
        <v>0.34085380298953399</v>
      </c>
      <c r="AF1028" s="17"/>
      <c r="AG1028" s="17">
        <v>0.35286571215903201</v>
      </c>
      <c r="AH1028" s="17">
        <v>0.34587418656910102</v>
      </c>
      <c r="AI1028" s="17">
        <v>0.36823084244767501</v>
      </c>
      <c r="AJ1028" s="17">
        <v>0.32901688965604697</v>
      </c>
      <c r="AK1028" s="17"/>
      <c r="AL1028" s="17">
        <v>0.37511706978760401</v>
      </c>
      <c r="AM1028" s="17">
        <v>0.32862181123110201</v>
      </c>
      <c r="AN1028" s="17">
        <v>0.33332986968637601</v>
      </c>
      <c r="AO1028" s="17">
        <v>0.30482111583040999</v>
      </c>
      <c r="AP1028" s="17">
        <v>0.312161403315241</v>
      </c>
      <c r="AQ1028" s="17"/>
      <c r="AR1028" s="17">
        <v>0.33208020908467101</v>
      </c>
      <c r="AS1028" s="17">
        <v>0.35992833161611598</v>
      </c>
      <c r="AT1028" s="17">
        <v>0.36419163281639</v>
      </c>
      <c r="AU1028" s="17">
        <v>0.319247291792425</v>
      </c>
      <c r="AV1028" s="17">
        <v>0.30307191543825501</v>
      </c>
      <c r="AW1028" s="17"/>
      <c r="AX1028" s="17">
        <v>0.30772701659920498</v>
      </c>
      <c r="AY1028" s="17">
        <v>0.36188498371911099</v>
      </c>
      <c r="AZ1028" s="17">
        <v>0.37251308326472299</v>
      </c>
      <c r="BA1028" s="17">
        <v>0.35323197277693003</v>
      </c>
      <c r="BB1028" s="17">
        <v>0.34205918949981801</v>
      </c>
      <c r="BC1028" s="17">
        <v>0.34513096176536801</v>
      </c>
      <c r="BD1028" s="17"/>
      <c r="BE1028" s="17">
        <v>0.328704452540175</v>
      </c>
      <c r="BF1028" s="17">
        <v>0.32693357585953697</v>
      </c>
      <c r="BG1028" s="17">
        <v>0.38588835090813201</v>
      </c>
      <c r="BH1028" s="17"/>
      <c r="BI1028" s="17">
        <v>0.32238518803955002</v>
      </c>
      <c r="BJ1028" s="17">
        <v>0.35195501153237901</v>
      </c>
      <c r="BK1028" s="17"/>
      <c r="BL1028" s="17">
        <v>0.36935772591542199</v>
      </c>
      <c r="BM1028" s="17">
        <v>0.336947805605119</v>
      </c>
      <c r="BN1028" s="17">
        <v>0.357598930906458</v>
      </c>
      <c r="BO1028" s="17">
        <v>0.31906936057996999</v>
      </c>
      <c r="BP1028" s="17">
        <v>0.32184291498221601</v>
      </c>
      <c r="BQ1028" s="17"/>
      <c r="BR1028" s="17">
        <v>0.34725475266021499</v>
      </c>
      <c r="BS1028" s="17">
        <v>0.36312037715940298</v>
      </c>
      <c r="BT1028" s="17">
        <v>0.324222643323752</v>
      </c>
      <c r="BU1028" s="17">
        <v>0.323238429976893</v>
      </c>
      <c r="BV1028" s="17"/>
      <c r="BW1028" s="17">
        <v>0.36783689077545001</v>
      </c>
      <c r="BX1028" s="17">
        <v>0.343528043101125</v>
      </c>
      <c r="BY1028" s="17">
        <v>0.374858286635528</v>
      </c>
      <c r="BZ1028" s="17">
        <v>0.34184571208050202</v>
      </c>
      <c r="CA1028" s="17">
        <v>0.30987981050867203</v>
      </c>
      <c r="CB1028" s="17"/>
      <c r="CC1028" s="17">
        <v>0.28957354769675703</v>
      </c>
      <c r="CD1028" s="17">
        <v>0.308020900910351</v>
      </c>
      <c r="CE1028" s="17">
        <v>0.363440186013546</v>
      </c>
      <c r="CF1028" s="17">
        <v>0.32565098495678801</v>
      </c>
      <c r="CG1028" s="17">
        <v>0.377152227842803</v>
      </c>
      <c r="CH1028" s="17">
        <v>0.364243007934129</v>
      </c>
      <c r="CI1028" s="17">
        <v>0.382142220083865</v>
      </c>
      <c r="CJ1028" s="17">
        <v>0.32355990112552102</v>
      </c>
      <c r="CK1028" s="17">
        <v>0.380393336967697</v>
      </c>
      <c r="CL1028" s="17">
        <v>0.367231857550882</v>
      </c>
    </row>
    <row r="1029" spans="2:90" x14ac:dyDescent="0.25">
      <c r="B1029" t="s">
        <v>494</v>
      </c>
      <c r="C1029" s="17">
        <v>0.225236110567232</v>
      </c>
      <c r="D1029" s="17">
        <v>0.22669874862419001</v>
      </c>
      <c r="E1029" s="17">
        <v>0.222992408173669</v>
      </c>
      <c r="F1029" s="17"/>
      <c r="G1029" s="17">
        <v>0.20784136803359499</v>
      </c>
      <c r="H1029" s="17">
        <v>0.196332469612745</v>
      </c>
      <c r="I1029" s="17">
        <v>0.24135733058180101</v>
      </c>
      <c r="J1029" s="17">
        <v>0.24258513009441901</v>
      </c>
      <c r="K1029" s="17">
        <v>0.25543206219172998</v>
      </c>
      <c r="L1029" s="17">
        <v>0.20991366842100101</v>
      </c>
      <c r="M1029" s="17"/>
      <c r="N1029" s="17">
        <v>0.19350761158817401</v>
      </c>
      <c r="O1029" s="17">
        <v>0.22845637567334801</v>
      </c>
      <c r="P1029" s="17">
        <v>0.237279710120543</v>
      </c>
      <c r="Q1029" s="17">
        <v>0.24695721945318799</v>
      </c>
      <c r="R1029" s="17"/>
      <c r="S1029" s="17">
        <v>0.21358011751238101</v>
      </c>
      <c r="T1029" s="17">
        <v>0.26214321595066498</v>
      </c>
      <c r="U1029" s="17">
        <v>0.197798581196103</v>
      </c>
      <c r="V1029" s="17">
        <v>0.20353620950662399</v>
      </c>
      <c r="W1029" s="17">
        <v>0.26012464075306202</v>
      </c>
      <c r="X1029" s="17">
        <v>0.240384048531047</v>
      </c>
      <c r="Y1029" s="17">
        <v>0.19624156778975799</v>
      </c>
      <c r="Z1029" s="17">
        <v>0.271658705159178</v>
      </c>
      <c r="AA1029" s="17">
        <v>0.20221899546896599</v>
      </c>
      <c r="AB1029" s="17"/>
      <c r="AC1029" s="17">
        <v>0.22358653868613099</v>
      </c>
      <c r="AD1029" s="17">
        <v>0.22057531168217701</v>
      </c>
      <c r="AE1029" s="17">
        <v>0.25495926511859901</v>
      </c>
      <c r="AF1029" s="17"/>
      <c r="AG1029" s="17">
        <v>0.199502746910701</v>
      </c>
      <c r="AH1029" s="17">
        <v>0.19342402396974501</v>
      </c>
      <c r="AI1029" s="17">
        <v>0.19055132380180601</v>
      </c>
      <c r="AJ1029" s="17">
        <v>0.24882962658169999</v>
      </c>
      <c r="AK1029" s="17"/>
      <c r="AL1029" s="17">
        <v>0.24642985214169699</v>
      </c>
      <c r="AM1029" s="17">
        <v>0.25179431140490399</v>
      </c>
      <c r="AN1029" s="17">
        <v>0.20545539007745001</v>
      </c>
      <c r="AO1029" s="17">
        <v>0.19340815495140901</v>
      </c>
      <c r="AP1029" s="17">
        <v>0.13661837746528899</v>
      </c>
      <c r="AQ1029" s="17"/>
      <c r="AR1029" s="17">
        <v>0.21347561902270901</v>
      </c>
      <c r="AS1029" s="17">
        <v>0.245004148863807</v>
      </c>
      <c r="AT1029" s="17">
        <v>0.22025561990451301</v>
      </c>
      <c r="AU1029" s="17">
        <v>0.2331783247766</v>
      </c>
      <c r="AV1029" s="17">
        <v>0.176908911582358</v>
      </c>
      <c r="AW1029" s="17"/>
      <c r="AX1029" s="17">
        <v>0.19861181170289799</v>
      </c>
      <c r="AY1029" s="17">
        <v>0.23587775541233399</v>
      </c>
      <c r="AZ1029" s="17">
        <v>0.23814368917419501</v>
      </c>
      <c r="BA1029" s="17">
        <v>0.25197037613354001</v>
      </c>
      <c r="BB1029" s="17">
        <v>0.19897879159946599</v>
      </c>
      <c r="BC1029" s="17">
        <v>0.21633871650306399</v>
      </c>
      <c r="BD1029" s="17"/>
      <c r="BE1029" s="17">
        <v>0.261289718381925</v>
      </c>
      <c r="BF1029" s="17">
        <v>0.187677214509269</v>
      </c>
      <c r="BG1029" s="17">
        <v>0.214780935574549</v>
      </c>
      <c r="BH1029" s="17"/>
      <c r="BI1029" s="17">
        <v>0.248148200496735</v>
      </c>
      <c r="BJ1029" s="17">
        <v>0.219419251122241</v>
      </c>
      <c r="BK1029" s="17"/>
      <c r="BL1029" s="17">
        <v>0.19944017391784899</v>
      </c>
      <c r="BM1029" s="17">
        <v>0.229449108394851</v>
      </c>
      <c r="BN1029" s="17">
        <v>0.22864144633656999</v>
      </c>
      <c r="BO1029" s="17">
        <v>0.24460311504694099</v>
      </c>
      <c r="BP1029" s="17">
        <v>0.261651726549473</v>
      </c>
      <c r="BQ1029" s="17"/>
      <c r="BR1029" s="17">
        <v>0.23155171199932301</v>
      </c>
      <c r="BS1029" s="17">
        <v>0.20772529220364699</v>
      </c>
      <c r="BT1029" s="17">
        <v>0.16651550684807601</v>
      </c>
      <c r="BU1029" s="17">
        <v>0.21806068984517199</v>
      </c>
      <c r="BV1029" s="17"/>
      <c r="BW1029" s="17">
        <v>0.23084989475644199</v>
      </c>
      <c r="BX1029" s="17">
        <v>0.24604612431376499</v>
      </c>
      <c r="BY1029" s="17">
        <v>0.208931575831799</v>
      </c>
      <c r="BZ1029" s="17">
        <v>0.22115324488172899</v>
      </c>
      <c r="CA1029" s="17">
        <v>0.22928520357690499</v>
      </c>
      <c r="CB1029" s="17"/>
      <c r="CC1029" s="17">
        <v>0.23519598792337701</v>
      </c>
      <c r="CD1029" s="17">
        <v>0.23608043532203499</v>
      </c>
      <c r="CE1029" s="17">
        <v>0.23221281134646601</v>
      </c>
      <c r="CF1029" s="17">
        <v>0.209131311798466</v>
      </c>
      <c r="CG1029" s="17">
        <v>0.19785474962160901</v>
      </c>
      <c r="CH1029" s="17">
        <v>0.245302166279949</v>
      </c>
      <c r="CI1029" s="17">
        <v>0.23422967934793301</v>
      </c>
      <c r="CJ1029" s="17">
        <v>0.23798448716135401</v>
      </c>
      <c r="CK1029" s="17">
        <v>0.21326028338903699</v>
      </c>
      <c r="CL1029" s="17">
        <v>0.22986784394431301</v>
      </c>
    </row>
    <row r="1030" spans="2:90" x14ac:dyDescent="0.25">
      <c r="B1030" t="s">
        <v>495</v>
      </c>
      <c r="C1030" s="17">
        <v>0.116733636654999</v>
      </c>
      <c r="D1030" s="17">
        <v>0.113360590053765</v>
      </c>
      <c r="E1030" s="17">
        <v>0.119979830869113</v>
      </c>
      <c r="F1030" s="17"/>
      <c r="G1030" s="17">
        <v>9.4069284641709897E-2</v>
      </c>
      <c r="H1030" s="17">
        <v>9.8096284986779497E-2</v>
      </c>
      <c r="I1030" s="17">
        <v>0.11899590641043201</v>
      </c>
      <c r="J1030" s="17">
        <v>0.14539760736478599</v>
      </c>
      <c r="K1030" s="17">
        <v>0.149644660325776</v>
      </c>
      <c r="L1030" s="17">
        <v>9.6042536017787894E-2</v>
      </c>
      <c r="M1030" s="17"/>
      <c r="N1030" s="17">
        <v>7.8810252150215102E-2</v>
      </c>
      <c r="O1030" s="17">
        <v>0.12400450743920099</v>
      </c>
      <c r="P1030" s="17">
        <v>0.119726306544356</v>
      </c>
      <c r="Q1030" s="17">
        <v>0.145411567529217</v>
      </c>
      <c r="R1030" s="17"/>
      <c r="S1030" s="17">
        <v>0.116250135163065</v>
      </c>
      <c r="T1030" s="17">
        <v>0.13544045642874999</v>
      </c>
      <c r="U1030" s="17">
        <v>9.8422347789623998E-2</v>
      </c>
      <c r="V1030" s="17">
        <v>0.104623648063792</v>
      </c>
      <c r="W1030" s="17">
        <v>0.108335639065449</v>
      </c>
      <c r="X1030" s="17">
        <v>0.14910175125717301</v>
      </c>
      <c r="Y1030" s="17">
        <v>8.8884911694507102E-2</v>
      </c>
      <c r="Z1030" s="17">
        <v>0.110910632532633</v>
      </c>
      <c r="AA1030" s="17">
        <v>0.12107500726822699</v>
      </c>
      <c r="AB1030" s="17"/>
      <c r="AC1030" s="17">
        <v>0.13644921951602201</v>
      </c>
      <c r="AD1030" s="17">
        <v>8.0064922391210006E-2</v>
      </c>
      <c r="AE1030" s="17">
        <v>0.15815357858815901</v>
      </c>
      <c r="AF1030" s="17"/>
      <c r="AG1030" s="17">
        <v>9.9520449089029003E-2</v>
      </c>
      <c r="AH1030" s="17">
        <v>7.5361415846027194E-2</v>
      </c>
      <c r="AI1030" s="17">
        <v>0.10441047915502</v>
      </c>
      <c r="AJ1030" s="17">
        <v>0.159477250677827</v>
      </c>
      <c r="AK1030" s="17"/>
      <c r="AL1030" s="17">
        <v>0.149077480379227</v>
      </c>
      <c r="AM1030" s="17">
        <v>0.148724101792132</v>
      </c>
      <c r="AN1030" s="17">
        <v>7.7875889336326803E-2</v>
      </c>
      <c r="AO1030" s="17">
        <v>7.0883534749278998E-2</v>
      </c>
      <c r="AP1030" s="17">
        <v>5.1893335159797799E-2</v>
      </c>
      <c r="AQ1030" s="17"/>
      <c r="AR1030" s="17">
        <v>0.18916461086914099</v>
      </c>
      <c r="AS1030" s="17">
        <v>0.106856124643147</v>
      </c>
      <c r="AT1030" s="17">
        <v>0.118462329255542</v>
      </c>
      <c r="AU1030" s="17">
        <v>0.105596446511804</v>
      </c>
      <c r="AV1030" s="17">
        <v>6.6077252680799503E-2</v>
      </c>
      <c r="AW1030" s="17"/>
      <c r="AX1030" s="17">
        <v>0.109103167220737</v>
      </c>
      <c r="AY1030" s="17">
        <v>0.13385199721518201</v>
      </c>
      <c r="AZ1030" s="17">
        <v>0.12787078205878399</v>
      </c>
      <c r="BA1030" s="17">
        <v>0.111826863083091</v>
      </c>
      <c r="BB1030" s="17">
        <v>8.4350573806036E-2</v>
      </c>
      <c r="BC1030" s="17">
        <v>0.112757979027464</v>
      </c>
      <c r="BD1030" s="17"/>
      <c r="BE1030" s="17">
        <v>0.13704398903504</v>
      </c>
      <c r="BF1030" s="17">
        <v>9.1875982763574796E-2</v>
      </c>
      <c r="BG1030" s="17">
        <v>0.114429534317867</v>
      </c>
      <c r="BH1030" s="17"/>
      <c r="BI1030" s="17">
        <v>0.18790376207315099</v>
      </c>
      <c r="BJ1030" s="17">
        <v>9.8665157633069406E-2</v>
      </c>
      <c r="BK1030" s="17"/>
      <c r="BL1030" s="17">
        <v>9.01718061568033E-2</v>
      </c>
      <c r="BM1030" s="17">
        <v>0.11360176457053101</v>
      </c>
      <c r="BN1030" s="17">
        <v>0.148343232218275</v>
      </c>
      <c r="BO1030" s="17">
        <v>0.167769919441558</v>
      </c>
      <c r="BP1030" s="17">
        <v>0.13087512795081499</v>
      </c>
      <c r="BQ1030" s="17"/>
      <c r="BR1030" s="17">
        <v>0.12489635290196099</v>
      </c>
      <c r="BS1030" s="17">
        <v>7.2666019506215998E-2</v>
      </c>
      <c r="BT1030" s="17">
        <v>7.5716659405403494E-2</v>
      </c>
      <c r="BU1030" s="17">
        <v>7.1507805942269298E-2</v>
      </c>
      <c r="BV1030" s="17"/>
      <c r="BW1030" s="17">
        <v>9.5407277815487704E-2</v>
      </c>
      <c r="BX1030" s="17">
        <v>9.7798100765127099E-2</v>
      </c>
      <c r="BY1030" s="17">
        <v>0.107842379729945</v>
      </c>
      <c r="BZ1030" s="17">
        <v>0.110130568071442</v>
      </c>
      <c r="CA1030" s="17">
        <v>0.166908316855087</v>
      </c>
      <c r="CB1030" s="17"/>
      <c r="CC1030" s="17">
        <v>0.17264000577908201</v>
      </c>
      <c r="CD1030" s="17">
        <v>0.16556412604016699</v>
      </c>
      <c r="CE1030" s="17">
        <v>0.128403521840049</v>
      </c>
      <c r="CF1030" s="17">
        <v>0.124935141519754</v>
      </c>
      <c r="CG1030" s="17">
        <v>0.10491845153495601</v>
      </c>
      <c r="CH1030" s="17">
        <v>9.8233942448416503E-2</v>
      </c>
      <c r="CI1030" s="17">
        <v>8.6284851668147797E-2</v>
      </c>
      <c r="CJ1030" s="17">
        <v>0.104639267196265</v>
      </c>
      <c r="CK1030" s="17">
        <v>8.9816935891424102E-2</v>
      </c>
      <c r="CL1030" s="17">
        <v>7.5482767810416407E-2</v>
      </c>
    </row>
    <row r="1031" spans="2:90" x14ac:dyDescent="0.25">
      <c r="B1031" t="s">
        <v>163</v>
      </c>
      <c r="C1031" s="17">
        <v>1.9334032712865601E-2</v>
      </c>
      <c r="D1031" s="17">
        <v>1.7041605990842802E-2</v>
      </c>
      <c r="E1031" s="17">
        <v>2.0554248092075001E-2</v>
      </c>
      <c r="F1031" s="17"/>
      <c r="G1031" s="17">
        <v>5.48593951514409E-2</v>
      </c>
      <c r="H1031" s="17">
        <v>2.8644396336273199E-2</v>
      </c>
      <c r="I1031" s="17">
        <v>1.73029056940022E-2</v>
      </c>
      <c r="J1031" s="17">
        <v>1.33877956850191E-2</v>
      </c>
      <c r="K1031" s="17">
        <v>9.9121523148975304E-3</v>
      </c>
      <c r="L1031" s="17">
        <v>8.7167693675117494E-3</v>
      </c>
      <c r="M1031" s="17"/>
      <c r="N1031" s="17">
        <v>1.1157901728143099E-2</v>
      </c>
      <c r="O1031" s="17">
        <v>2.0495878149119101E-2</v>
      </c>
      <c r="P1031" s="17">
        <v>1.27314896347648E-2</v>
      </c>
      <c r="Q1031" s="17">
        <v>3.3056803431164898E-2</v>
      </c>
      <c r="R1031" s="17"/>
      <c r="S1031" s="17">
        <v>2.27942368511099E-2</v>
      </c>
      <c r="T1031" s="17">
        <v>1.51204410765522E-2</v>
      </c>
      <c r="U1031" s="17">
        <v>1.5555674559909499E-2</v>
      </c>
      <c r="V1031" s="17">
        <v>1.93165308978182E-2</v>
      </c>
      <c r="W1031" s="17">
        <v>1.70735683784148E-2</v>
      </c>
      <c r="X1031" s="17">
        <v>2.27940348458106E-2</v>
      </c>
      <c r="Y1031" s="17">
        <v>2.0178665765653001E-2</v>
      </c>
      <c r="Z1031" s="17">
        <v>1.43699204385777E-2</v>
      </c>
      <c r="AA1031" s="17">
        <v>2.33295433759373E-2</v>
      </c>
      <c r="AB1031" s="17"/>
      <c r="AC1031" s="17">
        <v>1.05644503048114E-2</v>
      </c>
      <c r="AD1031" s="17">
        <v>8.0486801999487996E-3</v>
      </c>
      <c r="AE1031" s="17">
        <v>3.2084838271070101E-2</v>
      </c>
      <c r="AF1031" s="17"/>
      <c r="AG1031" s="17">
        <v>1.0000523477558599E-2</v>
      </c>
      <c r="AH1031" s="17">
        <v>1.01967795406116E-2</v>
      </c>
      <c r="AI1031" s="17">
        <v>2.69289380243535E-3</v>
      </c>
      <c r="AJ1031" s="17">
        <v>1.11754630216846E-2</v>
      </c>
      <c r="AK1031" s="17"/>
      <c r="AL1031" s="17">
        <v>2.86842644996455E-2</v>
      </c>
      <c r="AM1031" s="17">
        <v>2.3721395213771999E-2</v>
      </c>
      <c r="AN1031" s="17">
        <v>9.9085501497182399E-3</v>
      </c>
      <c r="AO1031" s="17">
        <v>1.26522226495336E-2</v>
      </c>
      <c r="AP1031" s="17">
        <v>3.4190140683555401E-2</v>
      </c>
      <c r="AQ1031" s="17"/>
      <c r="AR1031" s="17">
        <v>4.9641480044789403E-2</v>
      </c>
      <c r="AS1031" s="17">
        <v>1.82728483217501E-2</v>
      </c>
      <c r="AT1031" s="17">
        <v>1.02926835471784E-2</v>
      </c>
      <c r="AU1031" s="17">
        <v>1.2601573103796501E-2</v>
      </c>
      <c r="AV1031" s="17">
        <v>2.4834202723518499E-3</v>
      </c>
      <c r="AW1031" s="17"/>
      <c r="AX1031" s="17">
        <v>2.5918052654481501E-2</v>
      </c>
      <c r="AY1031" s="17">
        <v>1.9007823034432901E-2</v>
      </c>
      <c r="AZ1031" s="17">
        <v>2.264764211479E-2</v>
      </c>
      <c r="BA1031" s="17">
        <v>1.54267387501511E-2</v>
      </c>
      <c r="BB1031" s="17">
        <v>5.2910577327278299E-3</v>
      </c>
      <c r="BC1031" s="17">
        <v>2.3265913131627701E-2</v>
      </c>
      <c r="BD1031" s="17"/>
      <c r="BE1031" s="17">
        <v>2.3794197695367399E-2</v>
      </c>
      <c r="BF1031" s="17">
        <v>1.7100094456037201E-2</v>
      </c>
      <c r="BG1031" s="17">
        <v>1.07068845901822E-2</v>
      </c>
      <c r="BH1031" s="17"/>
      <c r="BI1031" s="17">
        <v>2.10046582960603E-2</v>
      </c>
      <c r="BJ1031" s="17">
        <v>1.89098988065938E-2</v>
      </c>
      <c r="BK1031" s="17"/>
      <c r="BL1031" s="17">
        <v>1.03549599643834E-2</v>
      </c>
      <c r="BM1031" s="17">
        <v>1.49313226405276E-2</v>
      </c>
      <c r="BN1031" s="17">
        <v>2.2800138990226999E-2</v>
      </c>
      <c r="BO1031" s="17">
        <v>2.7647013546138698E-2</v>
      </c>
      <c r="BP1031" s="17">
        <v>2.0990133415294401E-2</v>
      </c>
      <c r="BQ1031" s="17"/>
      <c r="BR1031" s="17">
        <v>1.6523290170595201E-2</v>
      </c>
      <c r="BS1031" s="17">
        <v>3.3386907272291003E-2</v>
      </c>
      <c r="BT1031" s="17">
        <v>4.0896624998276697E-2</v>
      </c>
      <c r="BU1031" s="17">
        <v>5.30846709708299E-3</v>
      </c>
      <c r="BV1031" s="17"/>
      <c r="BW1031" s="17">
        <v>1.10424047966938E-2</v>
      </c>
      <c r="BX1031" s="17">
        <v>1.09560832396184E-2</v>
      </c>
      <c r="BY1031" s="17">
        <v>1.4337269468346601E-2</v>
      </c>
      <c r="BZ1031" s="17">
        <v>2.25414539698485E-2</v>
      </c>
      <c r="CA1031" s="17">
        <v>3.0990043024949399E-2</v>
      </c>
      <c r="CB1031" s="17"/>
      <c r="CC1031" s="17">
        <v>4.00245878194899E-2</v>
      </c>
      <c r="CD1031" s="17">
        <v>2.48749500224783E-2</v>
      </c>
      <c r="CE1031" s="17">
        <v>1.8032199721324901E-2</v>
      </c>
      <c r="CF1031" s="17">
        <v>2.1162590117648501E-2</v>
      </c>
      <c r="CG1031" s="17">
        <v>1.5263645993474699E-2</v>
      </c>
      <c r="CH1031" s="17">
        <v>1.64485615512583E-2</v>
      </c>
      <c r="CI1031" s="17">
        <v>1.29833909995841E-2</v>
      </c>
      <c r="CJ1031" s="17">
        <v>2.5084874407343598E-3</v>
      </c>
      <c r="CK1031" s="17">
        <v>1.30248567765163E-2</v>
      </c>
      <c r="CL1031" s="17">
        <v>8.7636026665400303E-3</v>
      </c>
    </row>
    <row r="1032" spans="2:90" x14ac:dyDescent="0.25">
      <c r="B1032" t="s">
        <v>496</v>
      </c>
      <c r="C1032" s="17">
        <v>0.292728322952508</v>
      </c>
      <c r="D1032" s="17">
        <v>0.30321302061858102</v>
      </c>
      <c r="E1032" s="17">
        <v>0.28313472554791003</v>
      </c>
      <c r="F1032" s="17"/>
      <c r="G1032" s="17">
        <v>0.33832748363577098</v>
      </c>
      <c r="H1032" s="17">
        <v>0.37198324661764398</v>
      </c>
      <c r="I1032" s="17">
        <v>0.29063756511452998</v>
      </c>
      <c r="J1032" s="17">
        <v>0.23159580659498399</v>
      </c>
      <c r="K1032" s="17">
        <v>0.22083643903455299</v>
      </c>
      <c r="L1032" s="17">
        <v>0.30859310290372199</v>
      </c>
      <c r="M1032" s="17"/>
      <c r="N1032" s="17">
        <v>0.38507299246579901</v>
      </c>
      <c r="O1032" s="17">
        <v>0.28145418393143501</v>
      </c>
      <c r="P1032" s="17">
        <v>0.281813145053111</v>
      </c>
      <c r="Q1032" s="17">
        <v>0.21252420345961101</v>
      </c>
      <c r="R1032" s="17"/>
      <c r="S1032" s="17">
        <v>0.33445097900534199</v>
      </c>
      <c r="T1032" s="17">
        <v>0.26605636940247201</v>
      </c>
      <c r="U1032" s="17">
        <v>0.29663711936586801</v>
      </c>
      <c r="V1032" s="17">
        <v>0.32328875292585202</v>
      </c>
      <c r="W1032" s="17">
        <v>0.274040461322824</v>
      </c>
      <c r="X1032" s="17">
        <v>0.25155109986621299</v>
      </c>
      <c r="Y1032" s="17">
        <v>0.29873961594028797</v>
      </c>
      <c r="Z1032" s="17">
        <v>0.26683302499845701</v>
      </c>
      <c r="AA1032" s="17">
        <v>0.29758864898196002</v>
      </c>
      <c r="AB1032" s="17"/>
      <c r="AC1032" s="17">
        <v>0.287407833681803</v>
      </c>
      <c r="AD1032" s="17">
        <v>0.33368743391928102</v>
      </c>
      <c r="AE1032" s="17">
        <v>0.21394851503263801</v>
      </c>
      <c r="AF1032" s="17"/>
      <c r="AG1032" s="17">
        <v>0.33811056836367898</v>
      </c>
      <c r="AH1032" s="17">
        <v>0.37514359407451597</v>
      </c>
      <c r="AI1032" s="17">
        <v>0.33411446079306401</v>
      </c>
      <c r="AJ1032" s="17">
        <v>0.25150077006274102</v>
      </c>
      <c r="AK1032" s="17"/>
      <c r="AL1032" s="17">
        <v>0.200691333191826</v>
      </c>
      <c r="AM1032" s="17">
        <v>0.24713838035808999</v>
      </c>
      <c r="AN1032" s="17">
        <v>0.37343030075012901</v>
      </c>
      <c r="AO1032" s="17">
        <v>0.41823497181936897</v>
      </c>
      <c r="AP1032" s="17">
        <v>0.46513674337611599</v>
      </c>
      <c r="AQ1032" s="17"/>
      <c r="AR1032" s="17">
        <v>0.21563808097869</v>
      </c>
      <c r="AS1032" s="17">
        <v>0.26993854655518001</v>
      </c>
      <c r="AT1032" s="17">
        <v>0.28679773447637602</v>
      </c>
      <c r="AU1032" s="17">
        <v>0.329376363815374</v>
      </c>
      <c r="AV1032" s="17">
        <v>0.451458500026235</v>
      </c>
      <c r="AW1032" s="17"/>
      <c r="AX1032" s="17">
        <v>0.35863995182267899</v>
      </c>
      <c r="AY1032" s="17">
        <v>0.24937744061894099</v>
      </c>
      <c r="AZ1032" s="17">
        <v>0.238824803387508</v>
      </c>
      <c r="BA1032" s="17">
        <v>0.267544049256288</v>
      </c>
      <c r="BB1032" s="17">
        <v>0.369320387361952</v>
      </c>
      <c r="BC1032" s="17">
        <v>0.30250642957247498</v>
      </c>
      <c r="BD1032" s="17"/>
      <c r="BE1032" s="17">
        <v>0.249167642347493</v>
      </c>
      <c r="BF1032" s="17">
        <v>0.37641313241158098</v>
      </c>
      <c r="BG1032" s="17">
        <v>0.27419429460926997</v>
      </c>
      <c r="BH1032" s="17"/>
      <c r="BI1032" s="17">
        <v>0.220558191094504</v>
      </c>
      <c r="BJ1032" s="17">
        <v>0.31105068090571802</v>
      </c>
      <c r="BK1032" s="17"/>
      <c r="BL1032" s="17">
        <v>0.330675334045541</v>
      </c>
      <c r="BM1032" s="17">
        <v>0.30506999878897101</v>
      </c>
      <c r="BN1032" s="17">
        <v>0.242616251548471</v>
      </c>
      <c r="BO1032" s="17">
        <v>0.240910591385393</v>
      </c>
      <c r="BP1032" s="17">
        <v>0.26464009710220099</v>
      </c>
      <c r="BQ1032" s="17"/>
      <c r="BR1032" s="17">
        <v>0.279773892267906</v>
      </c>
      <c r="BS1032" s="17">
        <v>0.32310140385844199</v>
      </c>
      <c r="BT1032" s="17">
        <v>0.392648565424491</v>
      </c>
      <c r="BU1032" s="17">
        <v>0.38188460713858302</v>
      </c>
      <c r="BV1032" s="17"/>
      <c r="BW1032" s="17">
        <v>0.29486353185592601</v>
      </c>
      <c r="BX1032" s="17">
        <v>0.30167164858036499</v>
      </c>
      <c r="BY1032" s="17">
        <v>0.294030488334381</v>
      </c>
      <c r="BZ1032" s="17">
        <v>0.30432902099647902</v>
      </c>
      <c r="CA1032" s="17">
        <v>0.262936626034387</v>
      </c>
      <c r="CB1032" s="17"/>
      <c r="CC1032" s="17">
        <v>0.26256587078129401</v>
      </c>
      <c r="CD1032" s="17">
        <v>0.26545958770496902</v>
      </c>
      <c r="CE1032" s="17">
        <v>0.257911281078615</v>
      </c>
      <c r="CF1032" s="17">
        <v>0.31911997160734401</v>
      </c>
      <c r="CG1032" s="17">
        <v>0.30481092500715701</v>
      </c>
      <c r="CH1032" s="17">
        <v>0.275772321786247</v>
      </c>
      <c r="CI1032" s="17">
        <v>0.28435985790047003</v>
      </c>
      <c r="CJ1032" s="17">
        <v>0.33130785707612498</v>
      </c>
      <c r="CK1032" s="17">
        <v>0.30350458697532601</v>
      </c>
      <c r="CL1032" s="17">
        <v>0.31865392802784798</v>
      </c>
    </row>
    <row r="1033" spans="2:90" x14ac:dyDescent="0.25">
      <c r="B1033" t="s">
        <v>497</v>
      </c>
      <c r="C1033" s="17">
        <v>0.34196974722223</v>
      </c>
      <c r="D1033" s="17">
        <v>0.34005933867795501</v>
      </c>
      <c r="E1033" s="17">
        <v>0.34297223904278201</v>
      </c>
      <c r="F1033" s="17"/>
      <c r="G1033" s="17">
        <v>0.30191065267530498</v>
      </c>
      <c r="H1033" s="17">
        <v>0.294428754599525</v>
      </c>
      <c r="I1033" s="17">
        <v>0.36035323699223298</v>
      </c>
      <c r="J1033" s="17">
        <v>0.38798273745920397</v>
      </c>
      <c r="K1033" s="17">
        <v>0.40507672251750598</v>
      </c>
      <c r="L1033" s="17">
        <v>0.30595620443878901</v>
      </c>
      <c r="M1033" s="17"/>
      <c r="N1033" s="17">
        <v>0.27231786373838901</v>
      </c>
      <c r="O1033" s="17">
        <v>0.35246088311254897</v>
      </c>
      <c r="P1033" s="17">
        <v>0.35700601666490001</v>
      </c>
      <c r="Q1033" s="17">
        <v>0.39236878698240502</v>
      </c>
      <c r="R1033" s="17"/>
      <c r="S1033" s="17">
        <v>0.32983025267544602</v>
      </c>
      <c r="T1033" s="17">
        <v>0.397583672379415</v>
      </c>
      <c r="U1033" s="17">
        <v>0.29622092898572699</v>
      </c>
      <c r="V1033" s="17">
        <v>0.30815985757041597</v>
      </c>
      <c r="W1033" s="17">
        <v>0.36846027981851098</v>
      </c>
      <c r="X1033" s="17">
        <v>0.38948579978822001</v>
      </c>
      <c r="Y1033" s="17">
        <v>0.28512647948426501</v>
      </c>
      <c r="Z1033" s="17">
        <v>0.38256933769181101</v>
      </c>
      <c r="AA1033" s="17">
        <v>0.323294002737193</v>
      </c>
      <c r="AB1033" s="17"/>
      <c r="AC1033" s="17">
        <v>0.360035758202153</v>
      </c>
      <c r="AD1033" s="17">
        <v>0.30064023407338702</v>
      </c>
      <c r="AE1033" s="17">
        <v>0.41311284370675799</v>
      </c>
      <c r="AF1033" s="17"/>
      <c r="AG1033" s="17">
        <v>0.29902319599972998</v>
      </c>
      <c r="AH1033" s="17">
        <v>0.26878543981577202</v>
      </c>
      <c r="AI1033" s="17">
        <v>0.294961802956826</v>
      </c>
      <c r="AJ1033" s="17">
        <v>0.40830687725952702</v>
      </c>
      <c r="AK1033" s="17"/>
      <c r="AL1033" s="17">
        <v>0.39550733252092402</v>
      </c>
      <c r="AM1033" s="17">
        <v>0.40051841319703502</v>
      </c>
      <c r="AN1033" s="17">
        <v>0.283331279413777</v>
      </c>
      <c r="AO1033" s="17">
        <v>0.264291689700688</v>
      </c>
      <c r="AP1033" s="17">
        <v>0.18851171262508701</v>
      </c>
      <c r="AQ1033" s="17"/>
      <c r="AR1033" s="17">
        <v>0.40264022989185</v>
      </c>
      <c r="AS1033" s="17">
        <v>0.35186027350695398</v>
      </c>
      <c r="AT1033" s="17">
        <v>0.33871794916005499</v>
      </c>
      <c r="AU1033" s="17">
        <v>0.338774771288405</v>
      </c>
      <c r="AV1033" s="17">
        <v>0.242986164263158</v>
      </c>
      <c r="AW1033" s="17"/>
      <c r="AX1033" s="17">
        <v>0.30771497892363397</v>
      </c>
      <c r="AY1033" s="17">
        <v>0.36972975262751501</v>
      </c>
      <c r="AZ1033" s="17">
        <v>0.36601447123297898</v>
      </c>
      <c r="BA1033" s="17">
        <v>0.36379723921663099</v>
      </c>
      <c r="BB1033" s="17">
        <v>0.28332936540550202</v>
      </c>
      <c r="BC1033" s="17">
        <v>0.329096695530529</v>
      </c>
      <c r="BD1033" s="17"/>
      <c r="BE1033" s="17">
        <v>0.398333707416965</v>
      </c>
      <c r="BF1033" s="17">
        <v>0.279553197272844</v>
      </c>
      <c r="BG1033" s="17">
        <v>0.32921046989241598</v>
      </c>
      <c r="BH1033" s="17"/>
      <c r="BI1033" s="17">
        <v>0.43605196256988599</v>
      </c>
      <c r="BJ1033" s="17">
        <v>0.31808440875531002</v>
      </c>
      <c r="BK1033" s="17"/>
      <c r="BL1033" s="17">
        <v>0.289611980074653</v>
      </c>
      <c r="BM1033" s="17">
        <v>0.343050872965382</v>
      </c>
      <c r="BN1033" s="17">
        <v>0.37698467855484402</v>
      </c>
      <c r="BO1033" s="17">
        <v>0.41237303448849899</v>
      </c>
      <c r="BP1033" s="17">
        <v>0.39252685450028901</v>
      </c>
      <c r="BQ1033" s="17"/>
      <c r="BR1033" s="17">
        <v>0.356448064901284</v>
      </c>
      <c r="BS1033" s="17">
        <v>0.28039131170986298</v>
      </c>
      <c r="BT1033" s="17">
        <v>0.24223216625348001</v>
      </c>
      <c r="BU1033" s="17">
        <v>0.28956849578744098</v>
      </c>
      <c r="BV1033" s="17"/>
      <c r="BW1033" s="17">
        <v>0.32625717257192999</v>
      </c>
      <c r="BX1033" s="17">
        <v>0.34384422507889201</v>
      </c>
      <c r="BY1033" s="17">
        <v>0.31677395556174398</v>
      </c>
      <c r="BZ1033" s="17">
        <v>0.331283812953171</v>
      </c>
      <c r="CA1033" s="17">
        <v>0.39619352043199202</v>
      </c>
      <c r="CB1033" s="17"/>
      <c r="CC1033" s="17">
        <v>0.40783599370245799</v>
      </c>
      <c r="CD1033" s="17">
        <v>0.401644561362202</v>
      </c>
      <c r="CE1033" s="17">
        <v>0.36061633318651498</v>
      </c>
      <c r="CF1033" s="17">
        <v>0.33406645331821999</v>
      </c>
      <c r="CG1033" s="17">
        <v>0.30277320115656498</v>
      </c>
      <c r="CH1033" s="17">
        <v>0.34353610872836499</v>
      </c>
      <c r="CI1033" s="17">
        <v>0.32051453101608102</v>
      </c>
      <c r="CJ1033" s="17">
        <v>0.34262375435761899</v>
      </c>
      <c r="CK1033" s="17">
        <v>0.303077219280461</v>
      </c>
      <c r="CL1033" s="17">
        <v>0.30535061175472999</v>
      </c>
    </row>
    <row r="1034" spans="2:90" x14ac:dyDescent="0.25">
      <c r="B1034" t="s">
        <v>498</v>
      </c>
      <c r="C1034" s="17">
        <v>-4.9241424269722202E-2</v>
      </c>
      <c r="D1034" s="17">
        <v>-3.6846318059373599E-2</v>
      </c>
      <c r="E1034" s="17">
        <v>-5.9837513494871701E-2</v>
      </c>
      <c r="F1034" s="17"/>
      <c r="G1034" s="17">
        <v>3.6416830960465801E-2</v>
      </c>
      <c r="H1034" s="17">
        <v>7.7554492018119398E-2</v>
      </c>
      <c r="I1034" s="17">
        <v>-6.9715671877703E-2</v>
      </c>
      <c r="J1034" s="17">
        <v>-0.15638693086422001</v>
      </c>
      <c r="K1034" s="17">
        <v>-0.18424028348295299</v>
      </c>
      <c r="L1034" s="17">
        <v>2.6368984649331501E-3</v>
      </c>
      <c r="M1034" s="17"/>
      <c r="N1034" s="17">
        <v>0.11275512872741</v>
      </c>
      <c r="O1034" s="17">
        <v>-7.1006699181113395E-2</v>
      </c>
      <c r="P1034" s="17">
        <v>-7.5192871611788906E-2</v>
      </c>
      <c r="Q1034" s="17">
        <v>-0.179844583522794</v>
      </c>
      <c r="R1034" s="17"/>
      <c r="S1034" s="17">
        <v>4.6207263298952399E-3</v>
      </c>
      <c r="T1034" s="17">
        <v>-0.13152730297694301</v>
      </c>
      <c r="U1034" s="17">
        <v>4.1619038014129001E-4</v>
      </c>
      <c r="V1034" s="17">
        <v>1.51288953554358E-2</v>
      </c>
      <c r="W1034" s="17">
        <v>-9.44198184956868E-2</v>
      </c>
      <c r="X1034" s="17">
        <v>-0.13793469992200699</v>
      </c>
      <c r="Y1034" s="17">
        <v>1.36131364560232E-2</v>
      </c>
      <c r="Z1034" s="17">
        <v>-0.11573631269335399</v>
      </c>
      <c r="AA1034" s="17">
        <v>-2.57053537552333E-2</v>
      </c>
      <c r="AB1034" s="17"/>
      <c r="AC1034" s="17">
        <v>-7.2627924520349996E-2</v>
      </c>
      <c r="AD1034" s="17">
        <v>3.30471998458935E-2</v>
      </c>
      <c r="AE1034" s="17">
        <v>-0.19916432867411901</v>
      </c>
      <c r="AF1034" s="17"/>
      <c r="AG1034" s="17">
        <v>3.9087372363949303E-2</v>
      </c>
      <c r="AH1034" s="17">
        <v>0.10635815425874399</v>
      </c>
      <c r="AI1034" s="17">
        <v>3.9152657836237698E-2</v>
      </c>
      <c r="AJ1034" s="17">
        <v>-0.156806107196786</v>
      </c>
      <c r="AK1034" s="17"/>
      <c r="AL1034" s="17">
        <v>-0.19481599932909799</v>
      </c>
      <c r="AM1034" s="17">
        <v>-0.153380032838945</v>
      </c>
      <c r="AN1034" s="17">
        <v>9.0099021336352197E-2</v>
      </c>
      <c r="AO1034" s="17">
        <v>0.153943282118681</v>
      </c>
      <c r="AP1034" s="17">
        <v>0.27662503075103001</v>
      </c>
      <c r="AQ1034" s="17"/>
      <c r="AR1034" s="17">
        <v>-0.18700214891316</v>
      </c>
      <c r="AS1034" s="17">
        <v>-8.1921726951775006E-2</v>
      </c>
      <c r="AT1034" s="17">
        <v>-5.1920214683679002E-2</v>
      </c>
      <c r="AU1034" s="17">
        <v>-9.3984074730305601E-3</v>
      </c>
      <c r="AV1034" s="17">
        <v>0.208472335763078</v>
      </c>
      <c r="AW1034" s="17"/>
      <c r="AX1034" s="17">
        <v>5.0924972899044602E-2</v>
      </c>
      <c r="AY1034" s="17">
        <v>-0.120352312008575</v>
      </c>
      <c r="AZ1034" s="17">
        <v>-0.12718966784547001</v>
      </c>
      <c r="BA1034" s="17">
        <v>-9.62531899603426E-2</v>
      </c>
      <c r="BB1034" s="17">
        <v>8.5991021956449698E-2</v>
      </c>
      <c r="BC1034" s="17">
        <v>-2.65902659580536E-2</v>
      </c>
      <c r="BD1034" s="17"/>
      <c r="BE1034" s="17">
        <v>-0.149166065069472</v>
      </c>
      <c r="BF1034" s="17">
        <v>9.6859935138737405E-2</v>
      </c>
      <c r="BG1034" s="17">
        <v>-5.5016175283145799E-2</v>
      </c>
      <c r="BH1034" s="17"/>
      <c r="BI1034" s="17">
        <v>-0.21549377147538101</v>
      </c>
      <c r="BJ1034" s="17">
        <v>-7.0337278495924398E-3</v>
      </c>
      <c r="BK1034" s="17"/>
      <c r="BL1034" s="17">
        <v>4.1063353970888603E-2</v>
      </c>
      <c r="BM1034" s="17">
        <v>-3.7980874176411203E-2</v>
      </c>
      <c r="BN1034" s="17">
        <v>-0.134368427006373</v>
      </c>
      <c r="BO1034" s="17">
        <v>-0.17146244310310699</v>
      </c>
      <c r="BP1034" s="17">
        <v>-0.127886757398087</v>
      </c>
      <c r="BQ1034" s="17"/>
      <c r="BR1034" s="17">
        <v>-7.6674172633378307E-2</v>
      </c>
      <c r="BS1034" s="17">
        <v>4.2710092148579001E-2</v>
      </c>
      <c r="BT1034" s="17">
        <v>0.15041639917101099</v>
      </c>
      <c r="BU1034" s="17">
        <v>9.23161113511419E-2</v>
      </c>
      <c r="BV1034" s="17"/>
      <c r="BW1034" s="17">
        <v>-3.1393640716003902E-2</v>
      </c>
      <c r="BX1034" s="17">
        <v>-4.2172576498527098E-2</v>
      </c>
      <c r="BY1034" s="17">
        <v>-2.27434672273624E-2</v>
      </c>
      <c r="BZ1034" s="17">
        <v>-2.6954791956691398E-2</v>
      </c>
      <c r="CA1034" s="17">
        <v>-0.13325689439760499</v>
      </c>
      <c r="CB1034" s="17"/>
      <c r="CC1034" s="17">
        <v>-0.14527012292116401</v>
      </c>
      <c r="CD1034" s="17">
        <v>-0.136184973657233</v>
      </c>
      <c r="CE1034" s="17">
        <v>-0.1027050521079</v>
      </c>
      <c r="CF1034" s="17">
        <v>-1.49464817108763E-2</v>
      </c>
      <c r="CG1034" s="17">
        <v>2.0377238505916999E-3</v>
      </c>
      <c r="CH1034" s="17">
        <v>-6.7763786942118195E-2</v>
      </c>
      <c r="CI1034" s="17">
        <v>-3.61546731156107E-2</v>
      </c>
      <c r="CJ1034" s="17">
        <v>-1.13158972814943E-2</v>
      </c>
      <c r="CK1034" s="17">
        <v>4.2736769486473298E-4</v>
      </c>
      <c r="CL1034" s="17">
        <v>1.33033162731184E-2</v>
      </c>
    </row>
    <row r="1035" spans="2:90" x14ac:dyDescent="0.25"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</row>
    <row r="1036" spans="2:90" x14ac:dyDescent="0.25">
      <c r="B1036" s="6" t="s">
        <v>505</v>
      </c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</row>
    <row r="1037" spans="2:90" x14ac:dyDescent="0.25">
      <c r="B1037" s="24" t="s">
        <v>113</v>
      </c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</row>
    <row r="1038" spans="2:90" x14ac:dyDescent="0.25">
      <c r="B1038" t="s">
        <v>491</v>
      </c>
      <c r="C1038" s="17">
        <v>6.1969149268195099E-2</v>
      </c>
      <c r="D1038" s="17">
        <v>6.6507063940880101E-2</v>
      </c>
      <c r="E1038" s="17">
        <v>5.79892596704168E-2</v>
      </c>
      <c r="F1038" s="17"/>
      <c r="G1038" s="17">
        <v>8.2463706792653593E-2</v>
      </c>
      <c r="H1038" s="17">
        <v>8.8819584604659899E-2</v>
      </c>
      <c r="I1038" s="17">
        <v>6.6291668307643103E-2</v>
      </c>
      <c r="J1038" s="17">
        <v>6.7376771808898006E-2</v>
      </c>
      <c r="K1038" s="17">
        <v>5.5346519151173001E-2</v>
      </c>
      <c r="L1038" s="17">
        <v>3.08834433905689E-2</v>
      </c>
      <c r="M1038" s="17"/>
      <c r="N1038" s="17">
        <v>3.9627579621846903E-2</v>
      </c>
      <c r="O1038" s="17">
        <v>6.6026676831109493E-2</v>
      </c>
      <c r="P1038" s="17">
        <v>7.36725599147907E-2</v>
      </c>
      <c r="Q1038" s="17">
        <v>7.0498731989274394E-2</v>
      </c>
      <c r="R1038" s="17"/>
      <c r="S1038" s="17">
        <v>7.3938985167295301E-2</v>
      </c>
      <c r="T1038" s="17">
        <v>5.5123992211364103E-2</v>
      </c>
      <c r="U1038" s="17">
        <v>6.0847777483465898E-2</v>
      </c>
      <c r="V1038" s="17">
        <v>5.9088185868914699E-2</v>
      </c>
      <c r="W1038" s="17">
        <v>6.9611528233226999E-2</v>
      </c>
      <c r="X1038" s="17">
        <v>7.2682673496430705E-2</v>
      </c>
      <c r="Y1038" s="17">
        <v>4.9176079644885497E-2</v>
      </c>
      <c r="Z1038" s="17">
        <v>6.0868832778283401E-2</v>
      </c>
      <c r="AA1038" s="17">
        <v>5.5795425896024403E-2</v>
      </c>
      <c r="AB1038" s="17"/>
      <c r="AC1038" s="17">
        <v>6.6794030849044006E-2</v>
      </c>
      <c r="AD1038" s="17">
        <v>5.16644293909359E-2</v>
      </c>
      <c r="AE1038" s="17">
        <v>7.4916596257377899E-2</v>
      </c>
      <c r="AF1038" s="17"/>
      <c r="AG1038" s="17">
        <v>5.2068936261412499E-2</v>
      </c>
      <c r="AH1038" s="17">
        <v>6.4707991246944499E-2</v>
      </c>
      <c r="AI1038" s="17">
        <v>5.8856630958936597E-2</v>
      </c>
      <c r="AJ1038" s="17">
        <v>6.5772898420720399E-2</v>
      </c>
      <c r="AK1038" s="17"/>
      <c r="AL1038" s="17">
        <v>6.3959076866392503E-2</v>
      </c>
      <c r="AM1038" s="17">
        <v>6.1662472663118299E-2</v>
      </c>
      <c r="AN1038" s="17">
        <v>5.58981484795791E-2</v>
      </c>
      <c r="AO1038" s="17">
        <v>7.7818831638559793E-2</v>
      </c>
      <c r="AP1038" s="17">
        <v>3.0244236979209801E-2</v>
      </c>
      <c r="AQ1038" s="17"/>
      <c r="AR1038" s="17">
        <v>0.106255083747529</v>
      </c>
      <c r="AS1038" s="17">
        <v>7.1666143415393097E-2</v>
      </c>
      <c r="AT1038" s="17">
        <v>5.5104627991138001E-2</v>
      </c>
      <c r="AU1038" s="17">
        <v>4.8041078209591997E-2</v>
      </c>
      <c r="AV1038" s="17">
        <v>3.4129221042220902E-2</v>
      </c>
      <c r="AW1038" s="17"/>
      <c r="AX1038" s="17">
        <v>7.1048110377080004E-2</v>
      </c>
      <c r="AY1038" s="17">
        <v>5.1210522411022398E-2</v>
      </c>
      <c r="AZ1038" s="17">
        <v>7.9050302102907505E-2</v>
      </c>
      <c r="BA1038" s="17">
        <v>6.7844186310373894E-2</v>
      </c>
      <c r="BB1038" s="17">
        <v>4.2112886527287098E-2</v>
      </c>
      <c r="BC1038" s="17">
        <v>6.7384390402564998E-2</v>
      </c>
      <c r="BD1038" s="17"/>
      <c r="BE1038" s="17">
        <v>7.2325442261958597E-2</v>
      </c>
      <c r="BF1038" s="17">
        <v>6.29423253707527E-2</v>
      </c>
      <c r="BG1038" s="17">
        <v>4.8131084932087898E-2</v>
      </c>
      <c r="BH1038" s="17"/>
      <c r="BI1038" s="17">
        <v>0.11368454389002</v>
      </c>
      <c r="BJ1038" s="17">
        <v>4.8839784702021299E-2</v>
      </c>
      <c r="BK1038" s="17"/>
      <c r="BL1038" s="17">
        <v>4.2123694674781297E-2</v>
      </c>
      <c r="BM1038" s="17">
        <v>6.5157339314362905E-2</v>
      </c>
      <c r="BN1038" s="17">
        <v>7.7188128904810499E-2</v>
      </c>
      <c r="BO1038" s="17">
        <v>6.1893221185069999E-2</v>
      </c>
      <c r="BP1038" s="17">
        <v>8.7835027069744206E-2</v>
      </c>
      <c r="BQ1038" s="17"/>
      <c r="BR1038" s="17">
        <v>6.0470958782579999E-2</v>
      </c>
      <c r="BS1038" s="17">
        <v>7.2280307185885101E-2</v>
      </c>
      <c r="BT1038" s="17">
        <v>7.8793521585142301E-2</v>
      </c>
      <c r="BU1038" s="17">
        <v>5.6635156013940202E-2</v>
      </c>
      <c r="BV1038" s="17"/>
      <c r="BW1038" s="17">
        <v>3.9792282263352401E-2</v>
      </c>
      <c r="BX1038" s="17">
        <v>5.90065590416309E-2</v>
      </c>
      <c r="BY1038" s="17">
        <v>5.8003928369873801E-2</v>
      </c>
      <c r="BZ1038" s="17">
        <v>5.9497001577122802E-2</v>
      </c>
      <c r="CA1038" s="17">
        <v>9.1103226597502501E-2</v>
      </c>
      <c r="CB1038" s="17"/>
      <c r="CC1038" s="17">
        <v>7.4199838939238302E-2</v>
      </c>
      <c r="CD1038" s="17">
        <v>8.3329181001876695E-2</v>
      </c>
      <c r="CE1038" s="17">
        <v>9.1197217220237506E-2</v>
      </c>
      <c r="CF1038" s="17">
        <v>7.6140032484700901E-2</v>
      </c>
      <c r="CG1038" s="17">
        <v>7.0841284554898104E-2</v>
      </c>
      <c r="CH1038" s="17">
        <v>4.2823763370083097E-2</v>
      </c>
      <c r="CI1038" s="17">
        <v>4.3950060220430603E-2</v>
      </c>
      <c r="CJ1038" s="17">
        <v>5.6171960100279701E-2</v>
      </c>
      <c r="CK1038" s="17">
        <v>3.5892258248361203E-2</v>
      </c>
      <c r="CL1038" s="17">
        <v>3.3295053040109698E-2</v>
      </c>
    </row>
    <row r="1039" spans="2:90" x14ac:dyDescent="0.25">
      <c r="B1039" t="s">
        <v>492</v>
      </c>
      <c r="C1039" s="17">
        <v>0.192054488940713</v>
      </c>
      <c r="D1039" s="17">
        <v>0.187036996395998</v>
      </c>
      <c r="E1039" s="17">
        <v>0.196757100838403</v>
      </c>
      <c r="F1039" s="17"/>
      <c r="G1039" s="17">
        <v>0.25980635342670899</v>
      </c>
      <c r="H1039" s="17">
        <v>0.26460034610514099</v>
      </c>
      <c r="I1039" s="17">
        <v>0.24725204066586101</v>
      </c>
      <c r="J1039" s="17">
        <v>0.15130514398189299</v>
      </c>
      <c r="K1039" s="17">
        <v>0.15241561492913899</v>
      </c>
      <c r="L1039" s="17">
        <v>0.126476807295964</v>
      </c>
      <c r="M1039" s="17"/>
      <c r="N1039" s="17">
        <v>0.17952092122705099</v>
      </c>
      <c r="O1039" s="17">
        <v>0.19204484806542399</v>
      </c>
      <c r="P1039" s="17">
        <v>0.18376736313707501</v>
      </c>
      <c r="Q1039" s="17">
        <v>0.21392880426334401</v>
      </c>
      <c r="R1039" s="17"/>
      <c r="S1039" s="17">
        <v>0.206367688080595</v>
      </c>
      <c r="T1039" s="17">
        <v>0.184140489810346</v>
      </c>
      <c r="U1039" s="17">
        <v>0.19497803293479599</v>
      </c>
      <c r="V1039" s="17">
        <v>0.20441459368812401</v>
      </c>
      <c r="W1039" s="17">
        <v>0.167720923566791</v>
      </c>
      <c r="X1039" s="17">
        <v>0.162883012015168</v>
      </c>
      <c r="Y1039" s="17">
        <v>0.171274509967275</v>
      </c>
      <c r="Z1039" s="17">
        <v>0.243073101857953</v>
      </c>
      <c r="AA1039" s="17">
        <v>0.20839125777360301</v>
      </c>
      <c r="AB1039" s="17"/>
      <c r="AC1039" s="17">
        <v>0.15887481937259601</v>
      </c>
      <c r="AD1039" s="17">
        <v>0.206384335371667</v>
      </c>
      <c r="AE1039" s="17">
        <v>0.213671932328478</v>
      </c>
      <c r="AF1039" s="17"/>
      <c r="AG1039" s="17">
        <v>0.15570067076599201</v>
      </c>
      <c r="AH1039" s="17">
        <v>0.228937386999021</v>
      </c>
      <c r="AI1039" s="17">
        <v>0.18404630220419299</v>
      </c>
      <c r="AJ1039" s="17">
        <v>0.184033161780117</v>
      </c>
      <c r="AK1039" s="17"/>
      <c r="AL1039" s="17">
        <v>0.18730478929151301</v>
      </c>
      <c r="AM1039" s="17">
        <v>0.18830328613077099</v>
      </c>
      <c r="AN1039" s="17">
        <v>0.211957684592044</v>
      </c>
      <c r="AO1039" s="17">
        <v>0.21374414613086301</v>
      </c>
      <c r="AP1039" s="17">
        <v>0.24070279247420001</v>
      </c>
      <c r="AQ1039" s="17"/>
      <c r="AR1039" s="17">
        <v>0.21646330254396401</v>
      </c>
      <c r="AS1039" s="17">
        <v>0.200861214918542</v>
      </c>
      <c r="AT1039" s="17">
        <v>0.18636920486743699</v>
      </c>
      <c r="AU1039" s="17">
        <v>0.199458433357034</v>
      </c>
      <c r="AV1039" s="17">
        <v>0.16565317517820599</v>
      </c>
      <c r="AW1039" s="17"/>
      <c r="AX1039" s="17">
        <v>0.23470944966558599</v>
      </c>
      <c r="AY1039" s="17">
        <v>0.18785675494593901</v>
      </c>
      <c r="AZ1039" s="17">
        <v>0.178403338822091</v>
      </c>
      <c r="BA1039" s="17">
        <v>0.17040711463646599</v>
      </c>
      <c r="BB1039" s="17">
        <v>0.16154826490558899</v>
      </c>
      <c r="BC1039" s="17">
        <v>0.199723015805747</v>
      </c>
      <c r="BD1039" s="17"/>
      <c r="BE1039" s="17">
        <v>0.21909333810263901</v>
      </c>
      <c r="BF1039" s="17">
        <v>0.224372014759157</v>
      </c>
      <c r="BG1039" s="17">
        <v>0.12872455393186399</v>
      </c>
      <c r="BH1039" s="17"/>
      <c r="BI1039" s="17">
        <v>0.233851479645862</v>
      </c>
      <c r="BJ1039" s="17">
        <v>0.18144318194499501</v>
      </c>
      <c r="BK1039" s="17"/>
      <c r="BL1039" s="17">
        <v>0.149538916188036</v>
      </c>
      <c r="BM1039" s="17">
        <v>0.19505701217176599</v>
      </c>
      <c r="BN1039" s="17">
        <v>0.20676060558752701</v>
      </c>
      <c r="BO1039" s="17">
        <v>0.27828305384276403</v>
      </c>
      <c r="BP1039" s="17">
        <v>0.22506864761686901</v>
      </c>
      <c r="BQ1039" s="17"/>
      <c r="BR1039" s="17">
        <v>0.18331672214352401</v>
      </c>
      <c r="BS1039" s="17">
        <v>0.201059028168462</v>
      </c>
      <c r="BT1039" s="17">
        <v>0.251417177440942</v>
      </c>
      <c r="BU1039" s="17">
        <v>0.27276694599043799</v>
      </c>
      <c r="BV1039" s="17"/>
      <c r="BW1039" s="17">
        <v>0.18922718842401101</v>
      </c>
      <c r="BX1039" s="17">
        <v>0.173687753159189</v>
      </c>
      <c r="BY1039" s="17">
        <v>0.17424612685343499</v>
      </c>
      <c r="BZ1039" s="17">
        <v>0.21036906950630099</v>
      </c>
      <c r="CA1039" s="17">
        <v>0.22167277297452001</v>
      </c>
      <c r="CB1039" s="17"/>
      <c r="CC1039" s="17">
        <v>0.22509581103954901</v>
      </c>
      <c r="CD1039" s="17">
        <v>0.22653496816604901</v>
      </c>
      <c r="CE1039" s="17">
        <v>0.17462621692899699</v>
      </c>
      <c r="CF1039" s="17">
        <v>0.25568372487769803</v>
      </c>
      <c r="CG1039" s="17">
        <v>0.17634890979152801</v>
      </c>
      <c r="CH1039" s="17">
        <v>0.22957861546547501</v>
      </c>
      <c r="CI1039" s="17">
        <v>0.15572453041582501</v>
      </c>
      <c r="CJ1039" s="17">
        <v>0.129447812238485</v>
      </c>
      <c r="CK1039" s="17">
        <v>0.162912096431612</v>
      </c>
      <c r="CL1039" s="17">
        <v>0.17936736822410701</v>
      </c>
    </row>
    <row r="1040" spans="2:90" x14ac:dyDescent="0.25">
      <c r="B1040" t="s">
        <v>493</v>
      </c>
      <c r="C1040" s="17">
        <v>0.25971474056751997</v>
      </c>
      <c r="D1040" s="17">
        <v>0.26317639916185498</v>
      </c>
      <c r="E1040" s="17">
        <v>0.25657013881551699</v>
      </c>
      <c r="F1040" s="17"/>
      <c r="G1040" s="17">
        <v>0.29118177558553199</v>
      </c>
      <c r="H1040" s="17">
        <v>0.24633532851147499</v>
      </c>
      <c r="I1040" s="17">
        <v>0.276367945536173</v>
      </c>
      <c r="J1040" s="17">
        <v>0.28110804471668299</v>
      </c>
      <c r="K1040" s="17">
        <v>0.27771706631975801</v>
      </c>
      <c r="L1040" s="17">
        <v>0.216245184013167</v>
      </c>
      <c r="M1040" s="17"/>
      <c r="N1040" s="17">
        <v>0.24818159506720999</v>
      </c>
      <c r="O1040" s="17">
        <v>0.24247863695653299</v>
      </c>
      <c r="P1040" s="17">
        <v>0.27765774487252898</v>
      </c>
      <c r="Q1040" s="17">
        <v>0.27528874702353701</v>
      </c>
      <c r="R1040" s="17"/>
      <c r="S1040" s="17">
        <v>0.25709848026240001</v>
      </c>
      <c r="T1040" s="17">
        <v>0.266178116383673</v>
      </c>
      <c r="U1040" s="17">
        <v>0.22074685924144899</v>
      </c>
      <c r="V1040" s="17">
        <v>0.22828990224004</v>
      </c>
      <c r="W1040" s="17">
        <v>0.31552345923358599</v>
      </c>
      <c r="X1040" s="17">
        <v>0.28732451248698399</v>
      </c>
      <c r="Y1040" s="17">
        <v>0.273453033470411</v>
      </c>
      <c r="Z1040" s="17">
        <v>0.24750923308546599</v>
      </c>
      <c r="AA1040" s="17">
        <v>0.24681296521480001</v>
      </c>
      <c r="AB1040" s="17"/>
      <c r="AC1040" s="17">
        <v>0.25086958044097701</v>
      </c>
      <c r="AD1040" s="17">
        <v>0.23858926995740901</v>
      </c>
      <c r="AE1040" s="17">
        <v>0.30817221910631198</v>
      </c>
      <c r="AF1040" s="17"/>
      <c r="AG1040" s="17">
        <v>0.226337265487348</v>
      </c>
      <c r="AH1040" s="17">
        <v>0.27722770254376899</v>
      </c>
      <c r="AI1040" s="17">
        <v>0.25588474669477601</v>
      </c>
      <c r="AJ1040" s="17">
        <v>0.26210616543269599</v>
      </c>
      <c r="AK1040" s="17"/>
      <c r="AL1040" s="17">
        <v>0.26952386007942503</v>
      </c>
      <c r="AM1040" s="17">
        <v>0.250145621944802</v>
      </c>
      <c r="AN1040" s="17">
        <v>0.26607845551556197</v>
      </c>
      <c r="AO1040" s="17">
        <v>0.26179289710655401</v>
      </c>
      <c r="AP1040" s="17">
        <v>0.176853482601809</v>
      </c>
      <c r="AQ1040" s="17"/>
      <c r="AR1040" s="17">
        <v>0.270736258382687</v>
      </c>
      <c r="AS1040" s="17">
        <v>0.26984499016927799</v>
      </c>
      <c r="AT1040" s="17">
        <v>0.25176151808646802</v>
      </c>
      <c r="AU1040" s="17">
        <v>0.243738249490768</v>
      </c>
      <c r="AV1040" s="17">
        <v>0.23399487160534599</v>
      </c>
      <c r="AW1040" s="17"/>
      <c r="AX1040" s="17">
        <v>0.26474379141779503</v>
      </c>
      <c r="AY1040" s="17">
        <v>0.272810084613957</v>
      </c>
      <c r="AZ1040" s="17">
        <v>0.26575701905221999</v>
      </c>
      <c r="BA1040" s="17">
        <v>0.27228475942054298</v>
      </c>
      <c r="BB1040" s="17">
        <v>0.20680968145672299</v>
      </c>
      <c r="BC1040" s="17">
        <v>0.21066209352069701</v>
      </c>
      <c r="BD1040" s="17"/>
      <c r="BE1040" s="17">
        <v>0.27358982667528398</v>
      </c>
      <c r="BF1040" s="17">
        <v>0.26343136772797898</v>
      </c>
      <c r="BG1040" s="17">
        <v>0.23703137993165399</v>
      </c>
      <c r="BH1040" s="17"/>
      <c r="BI1040" s="17">
        <v>0.26330674878774102</v>
      </c>
      <c r="BJ1040" s="17">
        <v>0.25880281123211002</v>
      </c>
      <c r="BK1040" s="17"/>
      <c r="BL1040" s="17">
        <v>0.23198061889430599</v>
      </c>
      <c r="BM1040" s="17">
        <v>0.26160097652418501</v>
      </c>
      <c r="BN1040" s="17">
        <v>0.35249792684685</v>
      </c>
      <c r="BO1040" s="17">
        <v>0.27263133382858601</v>
      </c>
      <c r="BP1040" s="17">
        <v>0.28190554449032101</v>
      </c>
      <c r="BQ1040" s="17"/>
      <c r="BR1040" s="17">
        <v>0.252692927019672</v>
      </c>
      <c r="BS1040" s="17">
        <v>0.32887072554879698</v>
      </c>
      <c r="BT1040" s="17">
        <v>0.255268880102129</v>
      </c>
      <c r="BU1040" s="17">
        <v>0.28575959376913002</v>
      </c>
      <c r="BV1040" s="17"/>
      <c r="BW1040" s="17">
        <v>0.283628596868783</v>
      </c>
      <c r="BX1040" s="17">
        <v>0.25187741640816502</v>
      </c>
      <c r="BY1040" s="17">
        <v>0.25690568848923401</v>
      </c>
      <c r="BZ1040" s="17">
        <v>0.25255414471770299</v>
      </c>
      <c r="CA1040" s="17">
        <v>0.24727810222340901</v>
      </c>
      <c r="CB1040" s="17"/>
      <c r="CC1040" s="17">
        <v>0.24283742232514</v>
      </c>
      <c r="CD1040" s="17">
        <v>0.24745126644489501</v>
      </c>
      <c r="CE1040" s="17">
        <v>0.308978208045803</v>
      </c>
      <c r="CF1040" s="17">
        <v>0.21564694460279599</v>
      </c>
      <c r="CG1040" s="17">
        <v>0.28862995487438398</v>
      </c>
      <c r="CH1040" s="17">
        <v>0.22512483653738499</v>
      </c>
      <c r="CI1040" s="17">
        <v>0.28099517410731401</v>
      </c>
      <c r="CJ1040" s="17">
        <v>0.24078595938721001</v>
      </c>
      <c r="CK1040" s="17">
        <v>0.26067625106722198</v>
      </c>
      <c r="CL1040" s="17">
        <v>0.27536525073392698</v>
      </c>
    </row>
    <row r="1041" spans="2:90" x14ac:dyDescent="0.25">
      <c r="B1041" t="s">
        <v>494</v>
      </c>
      <c r="C1041" s="17">
        <v>0.28927187794091602</v>
      </c>
      <c r="D1041" s="17">
        <v>0.28698061259826002</v>
      </c>
      <c r="E1041" s="17">
        <v>0.29204087426785502</v>
      </c>
      <c r="F1041" s="17"/>
      <c r="G1041" s="17">
        <v>0.22629765918345601</v>
      </c>
      <c r="H1041" s="17">
        <v>0.27654594515502101</v>
      </c>
      <c r="I1041" s="17">
        <v>0.27222435654229998</v>
      </c>
      <c r="J1041" s="17">
        <v>0.309810312509743</v>
      </c>
      <c r="K1041" s="17">
        <v>0.27083546680992898</v>
      </c>
      <c r="L1041" s="17">
        <v>0.33646600510230701</v>
      </c>
      <c r="M1041" s="17"/>
      <c r="N1041" s="17">
        <v>0.32278038719142099</v>
      </c>
      <c r="O1041" s="17">
        <v>0.30777119713248002</v>
      </c>
      <c r="P1041" s="17">
        <v>0.25606061751033399</v>
      </c>
      <c r="Q1041" s="17">
        <v>0.26248742876923198</v>
      </c>
      <c r="R1041" s="17"/>
      <c r="S1041" s="17">
        <v>0.27840840527183602</v>
      </c>
      <c r="T1041" s="17">
        <v>0.28998851904164802</v>
      </c>
      <c r="U1041" s="17">
        <v>0.333311053615439</v>
      </c>
      <c r="V1041" s="17">
        <v>0.29419197475674302</v>
      </c>
      <c r="W1041" s="17">
        <v>0.24964743970793199</v>
      </c>
      <c r="X1041" s="17">
        <v>0.282946119762639</v>
      </c>
      <c r="Y1041" s="17">
        <v>0.275797603872382</v>
      </c>
      <c r="Z1041" s="17">
        <v>0.26020223661922998</v>
      </c>
      <c r="AA1041" s="17">
        <v>0.31505265764087698</v>
      </c>
      <c r="AB1041" s="17"/>
      <c r="AC1041" s="17">
        <v>0.29360210142139298</v>
      </c>
      <c r="AD1041" s="17">
        <v>0.31263158107092798</v>
      </c>
      <c r="AE1041" s="17">
        <v>0.24753717795289501</v>
      </c>
      <c r="AF1041" s="17"/>
      <c r="AG1041" s="17">
        <v>0.33655715805286102</v>
      </c>
      <c r="AH1041" s="17">
        <v>0.28091516764602897</v>
      </c>
      <c r="AI1041" s="17">
        <v>0.28146776814382202</v>
      </c>
      <c r="AJ1041" s="17">
        <v>0.29018578112020399</v>
      </c>
      <c r="AK1041" s="17"/>
      <c r="AL1041" s="17">
        <v>0.27449334768954597</v>
      </c>
      <c r="AM1041" s="17">
        <v>0.30760270149264801</v>
      </c>
      <c r="AN1041" s="17">
        <v>0.27880183882471099</v>
      </c>
      <c r="AO1041" s="17">
        <v>0.28408619197475099</v>
      </c>
      <c r="AP1041" s="17">
        <v>0.32848864802086603</v>
      </c>
      <c r="AQ1041" s="17"/>
      <c r="AR1041" s="17">
        <v>0.21791662598217501</v>
      </c>
      <c r="AS1041" s="17">
        <v>0.27403779245564303</v>
      </c>
      <c r="AT1041" s="17">
        <v>0.30384414514052399</v>
      </c>
      <c r="AU1041" s="17">
        <v>0.31896193812101598</v>
      </c>
      <c r="AV1041" s="17">
        <v>0.35519076730910398</v>
      </c>
      <c r="AW1041" s="17"/>
      <c r="AX1041" s="17">
        <v>0.25775409139622801</v>
      </c>
      <c r="AY1041" s="17">
        <v>0.29060259502633601</v>
      </c>
      <c r="AZ1041" s="17">
        <v>0.28886720122845999</v>
      </c>
      <c r="BA1041" s="17">
        <v>0.29164606132207399</v>
      </c>
      <c r="BB1041" s="17">
        <v>0.333792360199685</v>
      </c>
      <c r="BC1041" s="17">
        <v>0.321314504253217</v>
      </c>
      <c r="BD1041" s="17"/>
      <c r="BE1041" s="17">
        <v>0.25255803085830902</v>
      </c>
      <c r="BF1041" s="17">
        <v>0.30446469032088402</v>
      </c>
      <c r="BG1041" s="17">
        <v>0.32418565493081702</v>
      </c>
      <c r="BH1041" s="17"/>
      <c r="BI1041" s="17">
        <v>0.229861393933673</v>
      </c>
      <c r="BJ1041" s="17">
        <v>0.30435485099541898</v>
      </c>
      <c r="BK1041" s="17"/>
      <c r="BL1041" s="17">
        <v>0.32214916093236101</v>
      </c>
      <c r="BM1041" s="17">
        <v>0.3158992337939</v>
      </c>
      <c r="BN1041" s="17">
        <v>0.21622217387182599</v>
      </c>
      <c r="BO1041" s="17">
        <v>0.21576665606314599</v>
      </c>
      <c r="BP1041" s="17">
        <v>0.26130472505968599</v>
      </c>
      <c r="BQ1041" s="17"/>
      <c r="BR1041" s="17">
        <v>0.29241057065098702</v>
      </c>
      <c r="BS1041" s="17">
        <v>0.26234856914750498</v>
      </c>
      <c r="BT1041" s="17">
        <v>0.27802797378515298</v>
      </c>
      <c r="BU1041" s="17">
        <v>0.301797279878045</v>
      </c>
      <c r="BV1041" s="17"/>
      <c r="BW1041" s="17">
        <v>0.29236430627889298</v>
      </c>
      <c r="BX1041" s="17">
        <v>0.31554501783911998</v>
      </c>
      <c r="BY1041" s="17">
        <v>0.304799603587462</v>
      </c>
      <c r="BZ1041" s="17">
        <v>0.28601111079939401</v>
      </c>
      <c r="CA1041" s="17">
        <v>0.25192825492995302</v>
      </c>
      <c r="CB1041" s="17"/>
      <c r="CC1041" s="17">
        <v>0.256675427487358</v>
      </c>
      <c r="CD1041" s="17">
        <v>0.267105534873046</v>
      </c>
      <c r="CE1041" s="17">
        <v>0.28141758356145402</v>
      </c>
      <c r="CF1041" s="17">
        <v>0.27605697822372</v>
      </c>
      <c r="CG1041" s="17">
        <v>0.28115536930784901</v>
      </c>
      <c r="CH1041" s="17">
        <v>0.27078120927475702</v>
      </c>
      <c r="CI1041" s="17">
        <v>0.313024994288365</v>
      </c>
      <c r="CJ1041" s="17">
        <v>0.35428913206463097</v>
      </c>
      <c r="CK1041" s="17">
        <v>0.31234410195388501</v>
      </c>
      <c r="CL1041" s="17">
        <v>0.30869683300491502</v>
      </c>
    </row>
    <row r="1042" spans="2:90" x14ac:dyDescent="0.25">
      <c r="B1042" t="s">
        <v>495</v>
      </c>
      <c r="C1042" s="17">
        <v>0.176777719374419</v>
      </c>
      <c r="D1042" s="17">
        <v>0.180166157819797</v>
      </c>
      <c r="E1042" s="17">
        <v>0.173534295958475</v>
      </c>
      <c r="F1042" s="17"/>
      <c r="G1042" s="17">
        <v>8.5484849630219198E-2</v>
      </c>
      <c r="H1042" s="17">
        <v>9.3774124385969299E-2</v>
      </c>
      <c r="I1042" s="17">
        <v>0.117851408097182</v>
      </c>
      <c r="J1042" s="17">
        <v>0.17707766833135</v>
      </c>
      <c r="K1042" s="17">
        <v>0.23356835634133899</v>
      </c>
      <c r="L1042" s="17">
        <v>0.28033752963967301</v>
      </c>
      <c r="M1042" s="17"/>
      <c r="N1042" s="17">
        <v>0.198491785256592</v>
      </c>
      <c r="O1042" s="17">
        <v>0.17305358609527199</v>
      </c>
      <c r="P1042" s="17">
        <v>0.19357708240035101</v>
      </c>
      <c r="Q1042" s="17">
        <v>0.14175792779952201</v>
      </c>
      <c r="R1042" s="17"/>
      <c r="S1042" s="17">
        <v>0.15500819894774001</v>
      </c>
      <c r="T1042" s="17">
        <v>0.190867297528828</v>
      </c>
      <c r="U1042" s="17">
        <v>0.165525649548178</v>
      </c>
      <c r="V1042" s="17">
        <v>0.19052781052290599</v>
      </c>
      <c r="W1042" s="17">
        <v>0.17920029704795501</v>
      </c>
      <c r="X1042" s="17">
        <v>0.16539289921860001</v>
      </c>
      <c r="Y1042" s="17">
        <v>0.212960204528408</v>
      </c>
      <c r="Z1042" s="17">
        <v>0.17554356567378401</v>
      </c>
      <c r="AA1042" s="17">
        <v>0.163288494804148</v>
      </c>
      <c r="AB1042" s="17"/>
      <c r="AC1042" s="17">
        <v>0.21753679776472901</v>
      </c>
      <c r="AD1042" s="17">
        <v>0.181505046343545</v>
      </c>
      <c r="AE1042" s="17">
        <v>0.121160864940519</v>
      </c>
      <c r="AF1042" s="17"/>
      <c r="AG1042" s="17">
        <v>0.21744059918321099</v>
      </c>
      <c r="AH1042" s="17">
        <v>0.136506790585498</v>
      </c>
      <c r="AI1042" s="17">
        <v>0.204290351482944</v>
      </c>
      <c r="AJ1042" s="17">
        <v>0.18664302347445999</v>
      </c>
      <c r="AK1042" s="17"/>
      <c r="AL1042" s="17">
        <v>0.17867339664274601</v>
      </c>
      <c r="AM1042" s="17">
        <v>0.16161060039186401</v>
      </c>
      <c r="AN1042" s="17">
        <v>0.174991249438742</v>
      </c>
      <c r="AO1042" s="17">
        <v>0.15317761972418001</v>
      </c>
      <c r="AP1042" s="17">
        <v>0.16236159679880799</v>
      </c>
      <c r="AQ1042" s="17"/>
      <c r="AR1042" s="17">
        <v>0.137662901534614</v>
      </c>
      <c r="AS1042" s="17">
        <v>0.163863768285572</v>
      </c>
      <c r="AT1042" s="17">
        <v>0.18909077278661099</v>
      </c>
      <c r="AU1042" s="17">
        <v>0.18048975066790701</v>
      </c>
      <c r="AV1042" s="17">
        <v>0.201323585082852</v>
      </c>
      <c r="AW1042" s="17"/>
      <c r="AX1042" s="17">
        <v>0.14381590176981701</v>
      </c>
      <c r="AY1042" s="17">
        <v>0.17730456186055199</v>
      </c>
      <c r="AZ1042" s="17">
        <v>0.16193157477793499</v>
      </c>
      <c r="BA1042" s="17">
        <v>0.18620932302850199</v>
      </c>
      <c r="BB1042" s="17">
        <v>0.24326174273225701</v>
      </c>
      <c r="BC1042" s="17">
        <v>0.18253202107755001</v>
      </c>
      <c r="BD1042" s="17"/>
      <c r="BE1042" s="17">
        <v>0.154952126028959</v>
      </c>
      <c r="BF1042" s="17">
        <v>0.12893349376483201</v>
      </c>
      <c r="BG1042" s="17">
        <v>0.25202572680717999</v>
      </c>
      <c r="BH1042" s="17"/>
      <c r="BI1042" s="17">
        <v>0.13653801614585401</v>
      </c>
      <c r="BJ1042" s="17">
        <v>0.18699366643594501</v>
      </c>
      <c r="BK1042" s="17"/>
      <c r="BL1042" s="17">
        <v>0.24811801200837699</v>
      </c>
      <c r="BM1042" s="17">
        <v>0.145739792899513</v>
      </c>
      <c r="BN1042" s="17">
        <v>0.12511254109508499</v>
      </c>
      <c r="BO1042" s="17">
        <v>0.12880217708913799</v>
      </c>
      <c r="BP1042" s="17">
        <v>0.11876012362404099</v>
      </c>
      <c r="BQ1042" s="17"/>
      <c r="BR1042" s="17">
        <v>0.19355354112061199</v>
      </c>
      <c r="BS1042" s="17">
        <v>9.0177281698961095E-2</v>
      </c>
      <c r="BT1042" s="17">
        <v>0.115691559790433</v>
      </c>
      <c r="BU1042" s="17">
        <v>5.99565886031692E-2</v>
      </c>
      <c r="BV1042" s="17"/>
      <c r="BW1042" s="17">
        <v>0.18216850677440699</v>
      </c>
      <c r="BX1042" s="17">
        <v>0.185936425984527</v>
      </c>
      <c r="BY1042" s="17">
        <v>0.190939464816786</v>
      </c>
      <c r="BZ1042" s="17">
        <v>0.16575512188495001</v>
      </c>
      <c r="CA1042" s="17">
        <v>0.158832496688323</v>
      </c>
      <c r="CB1042" s="17"/>
      <c r="CC1042" s="17">
        <v>0.15657416436132601</v>
      </c>
      <c r="CD1042" s="17">
        <v>0.14702686823009101</v>
      </c>
      <c r="CE1042" s="17">
        <v>0.12707118670506101</v>
      </c>
      <c r="CF1042" s="17">
        <v>0.15371833153403699</v>
      </c>
      <c r="CG1042" s="17">
        <v>0.17100381451958999</v>
      </c>
      <c r="CH1042" s="17">
        <v>0.21485606144405101</v>
      </c>
      <c r="CI1042" s="17">
        <v>0.19487991689643</v>
      </c>
      <c r="CJ1042" s="17">
        <v>0.21341848266895599</v>
      </c>
      <c r="CK1042" s="17">
        <v>0.21339924584176501</v>
      </c>
      <c r="CL1042" s="17">
        <v>0.18919328193065801</v>
      </c>
    </row>
    <row r="1043" spans="2:90" x14ac:dyDescent="0.25">
      <c r="B1043" t="s">
        <v>163</v>
      </c>
      <c r="C1043" s="17">
        <v>2.02120239082361E-2</v>
      </c>
      <c r="D1043" s="17">
        <v>1.6132770083209499E-2</v>
      </c>
      <c r="E1043" s="17">
        <v>2.3108330449331801E-2</v>
      </c>
      <c r="F1043" s="17"/>
      <c r="G1043" s="17">
        <v>5.47656553814296E-2</v>
      </c>
      <c r="H1043" s="17">
        <v>2.9924671237733898E-2</v>
      </c>
      <c r="I1043" s="17">
        <v>2.0012580850839699E-2</v>
      </c>
      <c r="J1043" s="17">
        <v>1.3322058651433599E-2</v>
      </c>
      <c r="K1043" s="17">
        <v>1.0116976448661399E-2</v>
      </c>
      <c r="L1043" s="17">
        <v>9.5910305583197606E-3</v>
      </c>
      <c r="M1043" s="17"/>
      <c r="N1043" s="17">
        <v>1.13977316358795E-2</v>
      </c>
      <c r="O1043" s="17">
        <v>1.86250549191809E-2</v>
      </c>
      <c r="P1043" s="17">
        <v>1.52646321649194E-2</v>
      </c>
      <c r="Q1043" s="17">
        <v>3.60383601550908E-2</v>
      </c>
      <c r="R1043" s="17"/>
      <c r="S1043" s="17">
        <v>2.9178242270132802E-2</v>
      </c>
      <c r="T1043" s="17">
        <v>1.3701585024140501E-2</v>
      </c>
      <c r="U1043" s="17">
        <v>2.4590627176672399E-2</v>
      </c>
      <c r="V1043" s="17">
        <v>2.3487532923271801E-2</v>
      </c>
      <c r="W1043" s="17">
        <v>1.8296352210509102E-2</v>
      </c>
      <c r="X1043" s="17">
        <v>2.8770783020177899E-2</v>
      </c>
      <c r="Y1043" s="17">
        <v>1.73385685166382E-2</v>
      </c>
      <c r="Z1043" s="17">
        <v>1.2803029985283199E-2</v>
      </c>
      <c r="AA1043" s="17">
        <v>1.06591986705482E-2</v>
      </c>
      <c r="AB1043" s="17"/>
      <c r="AC1043" s="17">
        <v>1.23226701512609E-2</v>
      </c>
      <c r="AD1043" s="17">
        <v>9.2253378655145594E-3</v>
      </c>
      <c r="AE1043" s="17">
        <v>3.4541209414418503E-2</v>
      </c>
      <c r="AF1043" s="17"/>
      <c r="AG1043" s="17">
        <v>1.18953702491757E-2</v>
      </c>
      <c r="AH1043" s="17">
        <v>1.17049609787388E-2</v>
      </c>
      <c r="AI1043" s="17">
        <v>1.54542005153282E-2</v>
      </c>
      <c r="AJ1043" s="17">
        <v>1.1258969771801601E-2</v>
      </c>
      <c r="AK1043" s="17"/>
      <c r="AL1043" s="17">
        <v>2.6045529430377402E-2</v>
      </c>
      <c r="AM1043" s="17">
        <v>3.0675317376796501E-2</v>
      </c>
      <c r="AN1043" s="17">
        <v>1.2272623149362101E-2</v>
      </c>
      <c r="AO1043" s="17">
        <v>9.3803134250919004E-3</v>
      </c>
      <c r="AP1043" s="17">
        <v>6.13492431251077E-2</v>
      </c>
      <c r="AQ1043" s="17"/>
      <c r="AR1043" s="17">
        <v>5.09658278090315E-2</v>
      </c>
      <c r="AS1043" s="17">
        <v>1.9726090755572499E-2</v>
      </c>
      <c r="AT1043" s="17">
        <v>1.3829731127821701E-2</v>
      </c>
      <c r="AU1043" s="17">
        <v>9.3105501536833897E-3</v>
      </c>
      <c r="AV1043" s="17">
        <v>9.7083797822701198E-3</v>
      </c>
      <c r="AW1043" s="17"/>
      <c r="AX1043" s="17">
        <v>2.7928655373493601E-2</v>
      </c>
      <c r="AY1043" s="17">
        <v>2.0215481142192099E-2</v>
      </c>
      <c r="AZ1043" s="17">
        <v>2.5990564016386501E-2</v>
      </c>
      <c r="BA1043" s="17">
        <v>1.16085552820414E-2</v>
      </c>
      <c r="BB1043" s="17">
        <v>1.24750641784595E-2</v>
      </c>
      <c r="BC1043" s="17">
        <v>1.8383974940223601E-2</v>
      </c>
      <c r="BD1043" s="17"/>
      <c r="BE1043" s="17">
        <v>2.74812360728512E-2</v>
      </c>
      <c r="BF1043" s="17">
        <v>1.5856108056394699E-2</v>
      </c>
      <c r="BG1043" s="17">
        <v>9.9015994663965001E-3</v>
      </c>
      <c r="BH1043" s="17"/>
      <c r="BI1043" s="17">
        <v>2.2757817596850399E-2</v>
      </c>
      <c r="BJ1043" s="17">
        <v>1.9565704689510199E-2</v>
      </c>
      <c r="BK1043" s="17"/>
      <c r="BL1043" s="17">
        <v>6.0895973021386296E-3</v>
      </c>
      <c r="BM1043" s="17">
        <v>1.6545645296273299E-2</v>
      </c>
      <c r="BN1043" s="17">
        <v>2.2218623693901401E-2</v>
      </c>
      <c r="BO1043" s="17">
        <v>4.2623557991296197E-2</v>
      </c>
      <c r="BP1043" s="17">
        <v>2.5125932139339401E-2</v>
      </c>
      <c r="BQ1043" s="17"/>
      <c r="BR1043" s="17">
        <v>1.7555280282624399E-2</v>
      </c>
      <c r="BS1043" s="17">
        <v>4.5264088250389301E-2</v>
      </c>
      <c r="BT1043" s="17">
        <v>2.08008872962012E-2</v>
      </c>
      <c r="BU1043" s="17">
        <v>2.3084435745277899E-2</v>
      </c>
      <c r="BV1043" s="17"/>
      <c r="BW1043" s="17">
        <v>1.28191193905532E-2</v>
      </c>
      <c r="BX1043" s="17">
        <v>1.39468275673675E-2</v>
      </c>
      <c r="BY1043" s="17">
        <v>1.51051878832085E-2</v>
      </c>
      <c r="BZ1043" s="17">
        <v>2.58135515145296E-2</v>
      </c>
      <c r="CA1043" s="17">
        <v>2.9185146586291202E-2</v>
      </c>
      <c r="CB1043" s="17"/>
      <c r="CC1043" s="17">
        <v>4.4617335847389201E-2</v>
      </c>
      <c r="CD1043" s="17">
        <v>2.8552181284042601E-2</v>
      </c>
      <c r="CE1043" s="17">
        <v>1.6709587538448301E-2</v>
      </c>
      <c r="CF1043" s="17">
        <v>2.2753988277046999E-2</v>
      </c>
      <c r="CG1043" s="17">
        <v>1.20206669517504E-2</v>
      </c>
      <c r="CH1043" s="17">
        <v>1.6835513908248601E-2</v>
      </c>
      <c r="CI1043" s="17">
        <v>1.14253240716355E-2</v>
      </c>
      <c r="CJ1043" s="17">
        <v>5.88665354043846E-3</v>
      </c>
      <c r="CK1043" s="17">
        <v>1.47760464571546E-2</v>
      </c>
      <c r="CL1043" s="17">
        <v>1.40822130662822E-2</v>
      </c>
    </row>
    <row r="1044" spans="2:90" x14ac:dyDescent="0.25">
      <c r="B1044" t="s">
        <v>496</v>
      </c>
      <c r="C1044" s="17">
        <v>0.254023638208908</v>
      </c>
      <c r="D1044" s="17">
        <v>0.25354406033687898</v>
      </c>
      <c r="E1044" s="17">
        <v>0.25474636050881999</v>
      </c>
      <c r="F1044" s="17"/>
      <c r="G1044" s="17">
        <v>0.34227006021936301</v>
      </c>
      <c r="H1044" s="17">
        <v>0.35341993070980099</v>
      </c>
      <c r="I1044" s="17">
        <v>0.31354370897350398</v>
      </c>
      <c r="J1044" s="17">
        <v>0.21868191579079099</v>
      </c>
      <c r="K1044" s="17">
        <v>0.20776213408031199</v>
      </c>
      <c r="L1044" s="17">
        <v>0.157360250686533</v>
      </c>
      <c r="M1044" s="17"/>
      <c r="N1044" s="17">
        <v>0.219148500848898</v>
      </c>
      <c r="O1044" s="17">
        <v>0.25807152489653401</v>
      </c>
      <c r="P1044" s="17">
        <v>0.25743992305186603</v>
      </c>
      <c r="Q1044" s="17">
        <v>0.28442753625261902</v>
      </c>
      <c r="R1044" s="17"/>
      <c r="S1044" s="17">
        <v>0.28030667324789099</v>
      </c>
      <c r="T1044" s="17">
        <v>0.23926448202171</v>
      </c>
      <c r="U1044" s="17">
        <v>0.25582581041826202</v>
      </c>
      <c r="V1044" s="17">
        <v>0.26350277955703899</v>
      </c>
      <c r="W1044" s="17">
        <v>0.237332451800018</v>
      </c>
      <c r="X1044" s="17">
        <v>0.23556568551159901</v>
      </c>
      <c r="Y1044" s="17">
        <v>0.22045058961215999</v>
      </c>
      <c r="Z1044" s="17">
        <v>0.30394193463623598</v>
      </c>
      <c r="AA1044" s="17">
        <v>0.264186683669627</v>
      </c>
      <c r="AB1044" s="17"/>
      <c r="AC1044" s="17">
        <v>0.22566885022163999</v>
      </c>
      <c r="AD1044" s="17">
        <v>0.25804876476260302</v>
      </c>
      <c r="AE1044" s="17">
        <v>0.28858852858585599</v>
      </c>
      <c r="AF1044" s="17"/>
      <c r="AG1044" s="17">
        <v>0.20776960702740499</v>
      </c>
      <c r="AH1044" s="17">
        <v>0.29364537824596498</v>
      </c>
      <c r="AI1044" s="17">
        <v>0.24290293316313</v>
      </c>
      <c r="AJ1044" s="17">
        <v>0.24980606020083801</v>
      </c>
      <c r="AK1044" s="17"/>
      <c r="AL1044" s="17">
        <v>0.25126386615790502</v>
      </c>
      <c r="AM1044" s="17">
        <v>0.24996575879388999</v>
      </c>
      <c r="AN1044" s="17">
        <v>0.26785583307162297</v>
      </c>
      <c r="AO1044" s="17">
        <v>0.29156297776942303</v>
      </c>
      <c r="AP1044" s="17">
        <v>0.27094702945340998</v>
      </c>
      <c r="AQ1044" s="17"/>
      <c r="AR1044" s="17">
        <v>0.32271838629149302</v>
      </c>
      <c r="AS1044" s="17">
        <v>0.27252735833393499</v>
      </c>
      <c r="AT1044" s="17">
        <v>0.24147383285857499</v>
      </c>
      <c r="AU1044" s="17">
        <v>0.247499511566626</v>
      </c>
      <c r="AV1044" s="17">
        <v>0.19978239622042701</v>
      </c>
      <c r="AW1044" s="17"/>
      <c r="AX1044" s="17">
        <v>0.30575756004266602</v>
      </c>
      <c r="AY1044" s="17">
        <v>0.23906727735696201</v>
      </c>
      <c r="AZ1044" s="17">
        <v>0.25745364092499901</v>
      </c>
      <c r="BA1044" s="17">
        <v>0.23825130094683999</v>
      </c>
      <c r="BB1044" s="17">
        <v>0.203661151432876</v>
      </c>
      <c r="BC1044" s="17">
        <v>0.26710740620831203</v>
      </c>
      <c r="BD1044" s="17"/>
      <c r="BE1044" s="17">
        <v>0.29141878036459701</v>
      </c>
      <c r="BF1044" s="17">
        <v>0.28731434012990997</v>
      </c>
      <c r="BG1044" s="17">
        <v>0.176855638863952</v>
      </c>
      <c r="BH1044" s="17"/>
      <c r="BI1044" s="17">
        <v>0.34753602353588198</v>
      </c>
      <c r="BJ1044" s="17">
        <v>0.230282966647017</v>
      </c>
      <c r="BK1044" s="17"/>
      <c r="BL1044" s="17">
        <v>0.191662610862817</v>
      </c>
      <c r="BM1044" s="17">
        <v>0.26021435148612898</v>
      </c>
      <c r="BN1044" s="17">
        <v>0.28394873449233698</v>
      </c>
      <c r="BO1044" s="17">
        <v>0.34017627502783399</v>
      </c>
      <c r="BP1044" s="17">
        <v>0.31290367468661301</v>
      </c>
      <c r="BQ1044" s="17"/>
      <c r="BR1044" s="17">
        <v>0.24378768092610401</v>
      </c>
      <c r="BS1044" s="17">
        <v>0.27333933535434701</v>
      </c>
      <c r="BT1044" s="17">
        <v>0.33021069902608502</v>
      </c>
      <c r="BU1044" s="17">
        <v>0.32940210200437797</v>
      </c>
      <c r="BV1044" s="17"/>
      <c r="BW1044" s="17">
        <v>0.229019470687363</v>
      </c>
      <c r="BX1044" s="17">
        <v>0.23269431220082001</v>
      </c>
      <c r="BY1044" s="17">
        <v>0.23225005522330899</v>
      </c>
      <c r="BZ1044" s="17">
        <v>0.26986607108342398</v>
      </c>
      <c r="CA1044" s="17">
        <v>0.31277599957202301</v>
      </c>
      <c r="CB1044" s="17"/>
      <c r="CC1044" s="17">
        <v>0.29929564997878699</v>
      </c>
      <c r="CD1044" s="17">
        <v>0.30986414916792598</v>
      </c>
      <c r="CE1044" s="17">
        <v>0.26582343414923398</v>
      </c>
      <c r="CF1044" s="17">
        <v>0.331823757362399</v>
      </c>
      <c r="CG1044" s="17">
        <v>0.247190194346427</v>
      </c>
      <c r="CH1044" s="17">
        <v>0.27240237883555801</v>
      </c>
      <c r="CI1044" s="17">
        <v>0.19967459063625601</v>
      </c>
      <c r="CJ1044" s="17">
        <v>0.185619772338765</v>
      </c>
      <c r="CK1044" s="17">
        <v>0.19880435467997401</v>
      </c>
      <c r="CL1044" s="17">
        <v>0.212662421264217</v>
      </c>
    </row>
    <row r="1045" spans="2:90" x14ac:dyDescent="0.25">
      <c r="B1045" t="s">
        <v>497</v>
      </c>
      <c r="C1045" s="17">
        <v>0.46604959731533602</v>
      </c>
      <c r="D1045" s="17">
        <v>0.46714677041805702</v>
      </c>
      <c r="E1045" s="17">
        <v>0.46557517022633099</v>
      </c>
      <c r="F1045" s="17"/>
      <c r="G1045" s="17">
        <v>0.31178250881367497</v>
      </c>
      <c r="H1045" s="17">
        <v>0.37032006954099</v>
      </c>
      <c r="I1045" s="17">
        <v>0.39007576463948201</v>
      </c>
      <c r="J1045" s="17">
        <v>0.48688798084109303</v>
      </c>
      <c r="K1045" s="17">
        <v>0.50440382315126797</v>
      </c>
      <c r="L1045" s="17">
        <v>0.61680353474198002</v>
      </c>
      <c r="M1045" s="17"/>
      <c r="N1045" s="17">
        <v>0.52127217244801305</v>
      </c>
      <c r="O1045" s="17">
        <v>0.48082478322775202</v>
      </c>
      <c r="P1045" s="17">
        <v>0.44963769991068497</v>
      </c>
      <c r="Q1045" s="17">
        <v>0.40424535656875399</v>
      </c>
      <c r="R1045" s="17"/>
      <c r="S1045" s="17">
        <v>0.43341660421957701</v>
      </c>
      <c r="T1045" s="17">
        <v>0.48085581657047599</v>
      </c>
      <c r="U1045" s="17">
        <v>0.498836703163617</v>
      </c>
      <c r="V1045" s="17">
        <v>0.48471978527964898</v>
      </c>
      <c r="W1045" s="17">
        <v>0.428847736755887</v>
      </c>
      <c r="X1045" s="17">
        <v>0.44833901898123901</v>
      </c>
      <c r="Y1045" s="17">
        <v>0.48875780840078997</v>
      </c>
      <c r="Z1045" s="17">
        <v>0.43574580229301402</v>
      </c>
      <c r="AA1045" s="17">
        <v>0.47834115244502501</v>
      </c>
      <c r="AB1045" s="17"/>
      <c r="AC1045" s="17">
        <v>0.51113889918612199</v>
      </c>
      <c r="AD1045" s="17">
        <v>0.49413662741447301</v>
      </c>
      <c r="AE1045" s="17">
        <v>0.36869804289341401</v>
      </c>
      <c r="AF1045" s="17"/>
      <c r="AG1045" s="17">
        <v>0.55399775723607203</v>
      </c>
      <c r="AH1045" s="17">
        <v>0.417421958231527</v>
      </c>
      <c r="AI1045" s="17">
        <v>0.48575811962676602</v>
      </c>
      <c r="AJ1045" s="17">
        <v>0.47682880459466398</v>
      </c>
      <c r="AK1045" s="17"/>
      <c r="AL1045" s="17">
        <v>0.45316674433229298</v>
      </c>
      <c r="AM1045" s="17">
        <v>0.46921330188451199</v>
      </c>
      <c r="AN1045" s="17">
        <v>0.45379308826345299</v>
      </c>
      <c r="AO1045" s="17">
        <v>0.43726381169893103</v>
      </c>
      <c r="AP1045" s="17">
        <v>0.49085024481967399</v>
      </c>
      <c r="AQ1045" s="17"/>
      <c r="AR1045" s="17">
        <v>0.35557952751678801</v>
      </c>
      <c r="AS1045" s="17">
        <v>0.437901560741215</v>
      </c>
      <c r="AT1045" s="17">
        <v>0.49293491792713501</v>
      </c>
      <c r="AU1045" s="17">
        <v>0.49945168878892299</v>
      </c>
      <c r="AV1045" s="17">
        <v>0.55651435239195701</v>
      </c>
      <c r="AW1045" s="17"/>
      <c r="AX1045" s="17">
        <v>0.40156999316604503</v>
      </c>
      <c r="AY1045" s="17">
        <v>0.467907156886889</v>
      </c>
      <c r="AZ1045" s="17">
        <v>0.45079877600639501</v>
      </c>
      <c r="BA1045" s="17">
        <v>0.47785538435057601</v>
      </c>
      <c r="BB1045" s="17">
        <v>0.57705410293194104</v>
      </c>
      <c r="BC1045" s="17">
        <v>0.50384652533076701</v>
      </c>
      <c r="BD1045" s="17"/>
      <c r="BE1045" s="17">
        <v>0.40751015688726799</v>
      </c>
      <c r="BF1045" s="17">
        <v>0.43339818408571601</v>
      </c>
      <c r="BG1045" s="17">
        <v>0.57621138173799702</v>
      </c>
      <c r="BH1045" s="17"/>
      <c r="BI1045" s="17">
        <v>0.36639941007952698</v>
      </c>
      <c r="BJ1045" s="17">
        <v>0.49134851743136398</v>
      </c>
      <c r="BK1045" s="17"/>
      <c r="BL1045" s="17">
        <v>0.57026717294073803</v>
      </c>
      <c r="BM1045" s="17">
        <v>0.461639026693413</v>
      </c>
      <c r="BN1045" s="17">
        <v>0.34133471496691098</v>
      </c>
      <c r="BO1045" s="17">
        <v>0.34456883315228398</v>
      </c>
      <c r="BP1045" s="17">
        <v>0.38006484868372697</v>
      </c>
      <c r="BQ1045" s="17"/>
      <c r="BR1045" s="17">
        <v>0.48596411177159998</v>
      </c>
      <c r="BS1045" s="17">
        <v>0.35252585084646598</v>
      </c>
      <c r="BT1045" s="17">
        <v>0.39371953357558498</v>
      </c>
      <c r="BU1045" s="17">
        <v>0.36175386848121399</v>
      </c>
      <c r="BV1045" s="17"/>
      <c r="BW1045" s="17">
        <v>0.47453281305329997</v>
      </c>
      <c r="BX1045" s="17">
        <v>0.50148144382364701</v>
      </c>
      <c r="BY1045" s="17">
        <v>0.49573906840424797</v>
      </c>
      <c r="BZ1045" s="17">
        <v>0.45176623268434402</v>
      </c>
      <c r="CA1045" s="17">
        <v>0.41076075161827702</v>
      </c>
      <c r="CB1045" s="17"/>
      <c r="CC1045" s="17">
        <v>0.41324959184868398</v>
      </c>
      <c r="CD1045" s="17">
        <v>0.41413240310313698</v>
      </c>
      <c r="CE1045" s="17">
        <v>0.40848877026651498</v>
      </c>
      <c r="CF1045" s="17">
        <v>0.42977530975775702</v>
      </c>
      <c r="CG1045" s="17">
        <v>0.45215918382743903</v>
      </c>
      <c r="CH1045" s="17">
        <v>0.48563727071880802</v>
      </c>
      <c r="CI1045" s="17">
        <v>0.50790491118479397</v>
      </c>
      <c r="CJ1045" s="17">
        <v>0.567707614733587</v>
      </c>
      <c r="CK1045" s="17">
        <v>0.52574334779565002</v>
      </c>
      <c r="CL1045" s="17">
        <v>0.497890114935574</v>
      </c>
    </row>
    <row r="1046" spans="2:90" x14ac:dyDescent="0.25">
      <c r="B1046" t="s">
        <v>498</v>
      </c>
      <c r="C1046" s="17">
        <v>-0.21202595910642699</v>
      </c>
      <c r="D1046" s="17">
        <v>-0.21360271008117801</v>
      </c>
      <c r="E1046" s="17">
        <v>-0.21082880971751</v>
      </c>
      <c r="F1046" s="17"/>
      <c r="G1046" s="17">
        <v>3.0487551405687E-2</v>
      </c>
      <c r="H1046" s="17">
        <v>-1.69001388311893E-2</v>
      </c>
      <c r="I1046" s="17">
        <v>-7.6532055665977899E-2</v>
      </c>
      <c r="J1046" s="17">
        <v>-0.26820606505030198</v>
      </c>
      <c r="K1046" s="17">
        <v>-0.29664168907095601</v>
      </c>
      <c r="L1046" s="17">
        <v>-0.45944328405544799</v>
      </c>
      <c r="M1046" s="17"/>
      <c r="N1046" s="17">
        <v>-0.30212367159911502</v>
      </c>
      <c r="O1046" s="17">
        <v>-0.22275325833121801</v>
      </c>
      <c r="P1046" s="17">
        <v>-0.192197776858819</v>
      </c>
      <c r="Q1046" s="17">
        <v>-0.119817820316135</v>
      </c>
      <c r="R1046" s="17"/>
      <c r="S1046" s="17">
        <v>-0.15310993097168599</v>
      </c>
      <c r="T1046" s="17">
        <v>-0.241591334548766</v>
      </c>
      <c r="U1046" s="17">
        <v>-0.24301089274535501</v>
      </c>
      <c r="V1046" s="17">
        <v>-0.22121700572260999</v>
      </c>
      <c r="W1046" s="17">
        <v>-0.191515284955868</v>
      </c>
      <c r="X1046" s="17">
        <v>-0.21277333346964</v>
      </c>
      <c r="Y1046" s="17">
        <v>-0.26830721878863001</v>
      </c>
      <c r="Z1046" s="17">
        <v>-0.13180386765677801</v>
      </c>
      <c r="AA1046" s="17">
        <v>-0.21415446877539701</v>
      </c>
      <c r="AB1046" s="17"/>
      <c r="AC1046" s="17">
        <v>-0.28547004896448203</v>
      </c>
      <c r="AD1046" s="17">
        <v>-0.23608786265187001</v>
      </c>
      <c r="AE1046" s="17">
        <v>-8.01095143075575E-2</v>
      </c>
      <c r="AF1046" s="17"/>
      <c r="AG1046" s="17">
        <v>-0.34622815020866698</v>
      </c>
      <c r="AH1046" s="17">
        <v>-0.12377657998556101</v>
      </c>
      <c r="AI1046" s="17">
        <v>-0.24285518646363699</v>
      </c>
      <c r="AJ1046" s="17">
        <v>-0.227022744393827</v>
      </c>
      <c r="AK1046" s="17"/>
      <c r="AL1046" s="17">
        <v>-0.20190287817438701</v>
      </c>
      <c r="AM1046" s="17">
        <v>-0.219247543090622</v>
      </c>
      <c r="AN1046" s="17">
        <v>-0.18593725519182999</v>
      </c>
      <c r="AO1046" s="17">
        <v>-0.145700833929508</v>
      </c>
      <c r="AP1046" s="17">
        <v>-0.219903215366264</v>
      </c>
      <c r="AQ1046" s="17"/>
      <c r="AR1046" s="17">
        <v>-3.2861141225295501E-2</v>
      </c>
      <c r="AS1046" s="17">
        <v>-0.16537420240728001</v>
      </c>
      <c r="AT1046" s="17">
        <v>-0.25146108506856002</v>
      </c>
      <c r="AU1046" s="17">
        <v>-0.25195217722229701</v>
      </c>
      <c r="AV1046" s="17">
        <v>-0.35673195617152997</v>
      </c>
      <c r="AW1046" s="17"/>
      <c r="AX1046" s="17">
        <v>-9.5812433123379406E-2</v>
      </c>
      <c r="AY1046" s="17">
        <v>-0.22883987952992699</v>
      </c>
      <c r="AZ1046" s="17">
        <v>-0.193345135081396</v>
      </c>
      <c r="BA1046" s="17">
        <v>-0.23960408340373601</v>
      </c>
      <c r="BB1046" s="17">
        <v>-0.37339295149906498</v>
      </c>
      <c r="BC1046" s="17">
        <v>-0.23673911912245499</v>
      </c>
      <c r="BD1046" s="17"/>
      <c r="BE1046" s="17">
        <v>-0.116091376522671</v>
      </c>
      <c r="BF1046" s="17">
        <v>-0.14608384395580601</v>
      </c>
      <c r="BG1046" s="17">
        <v>-0.39935574287404502</v>
      </c>
      <c r="BH1046" s="17"/>
      <c r="BI1046" s="17">
        <v>-1.8863386543644702E-2</v>
      </c>
      <c r="BJ1046" s="17">
        <v>-0.26106555078434701</v>
      </c>
      <c r="BK1046" s="17"/>
      <c r="BL1046" s="17">
        <v>-0.37860456207792098</v>
      </c>
      <c r="BM1046" s="17">
        <v>-0.20142467520728399</v>
      </c>
      <c r="BN1046" s="17">
        <v>-5.7385980474573599E-2</v>
      </c>
      <c r="BO1046" s="17">
        <v>-4.3925581244500002E-3</v>
      </c>
      <c r="BP1046" s="17">
        <v>-6.7161173997114104E-2</v>
      </c>
      <c r="BQ1046" s="17"/>
      <c r="BR1046" s="17">
        <v>-0.242176430845496</v>
      </c>
      <c r="BS1046" s="17">
        <v>-7.9186515492118997E-2</v>
      </c>
      <c r="BT1046" s="17">
        <v>-6.3508834549500903E-2</v>
      </c>
      <c r="BU1046" s="17">
        <v>-3.2351766476836102E-2</v>
      </c>
      <c r="BV1046" s="17"/>
      <c r="BW1046" s="17">
        <v>-0.245513342365937</v>
      </c>
      <c r="BX1046" s="17">
        <v>-0.26878713162282702</v>
      </c>
      <c r="BY1046" s="17">
        <v>-0.26348901318093998</v>
      </c>
      <c r="BZ1046" s="17">
        <v>-0.18190016160092001</v>
      </c>
      <c r="CA1046" s="17">
        <v>-9.7984752046253704E-2</v>
      </c>
      <c r="CB1046" s="17"/>
      <c r="CC1046" s="17">
        <v>-0.113953941869897</v>
      </c>
      <c r="CD1046" s="17">
        <v>-0.104268253935211</v>
      </c>
      <c r="CE1046" s="17">
        <v>-0.14266533611728099</v>
      </c>
      <c r="CF1046" s="17">
        <v>-9.7951552395358299E-2</v>
      </c>
      <c r="CG1046" s="17">
        <v>-0.204968989481012</v>
      </c>
      <c r="CH1046" s="17">
        <v>-0.21323489188325001</v>
      </c>
      <c r="CI1046" s="17">
        <v>-0.30823032054853799</v>
      </c>
      <c r="CJ1046" s="17">
        <v>-0.38208784239482202</v>
      </c>
      <c r="CK1046" s="17">
        <v>-0.32693899311567598</v>
      </c>
      <c r="CL1046" s="17">
        <v>-0.28522769367135697</v>
      </c>
    </row>
    <row r="1047" spans="2:90" x14ac:dyDescent="0.25"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</row>
    <row r="1048" spans="2:90" x14ac:dyDescent="0.25">
      <c r="B1048" s="6" t="s">
        <v>506</v>
      </c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  <c r="BM1048" s="17"/>
      <c r="BN1048" s="17"/>
      <c r="BO1048" s="17"/>
      <c r="BP1048" s="17"/>
      <c r="BQ1048" s="17"/>
      <c r="BR1048" s="17"/>
      <c r="BS1048" s="17"/>
      <c r="BT1048" s="17"/>
      <c r="BU1048" s="17"/>
      <c r="BV1048" s="17"/>
      <c r="BW1048" s="17"/>
      <c r="BX1048" s="17"/>
      <c r="BY1048" s="17"/>
      <c r="BZ1048" s="17"/>
      <c r="CA1048" s="17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</row>
    <row r="1049" spans="2:90" x14ac:dyDescent="0.25">
      <c r="B1049" s="24" t="s">
        <v>113</v>
      </c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  <c r="BM1049" s="17"/>
      <c r="BN1049" s="17"/>
      <c r="BO1049" s="17"/>
      <c r="BP1049" s="17"/>
      <c r="BQ1049" s="17"/>
      <c r="BR1049" s="17"/>
      <c r="BS1049" s="17"/>
      <c r="BT1049" s="17"/>
      <c r="BU1049" s="17"/>
      <c r="BV1049" s="17"/>
      <c r="BW1049" s="17"/>
      <c r="BX1049" s="17"/>
      <c r="BY1049" s="17"/>
      <c r="BZ1049" s="17"/>
      <c r="CA1049" s="17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</row>
    <row r="1050" spans="2:90" x14ac:dyDescent="0.25">
      <c r="B1050" t="s">
        <v>491</v>
      </c>
      <c r="C1050" s="17">
        <v>8.6341982632104006E-2</v>
      </c>
      <c r="D1050" s="17">
        <v>8.9101884175705304E-2</v>
      </c>
      <c r="E1050" s="17">
        <v>8.4131233456114701E-2</v>
      </c>
      <c r="F1050" s="17"/>
      <c r="G1050" s="17">
        <v>0.11229042840298099</v>
      </c>
      <c r="H1050" s="17">
        <v>0.11067245764820199</v>
      </c>
      <c r="I1050" s="17">
        <v>7.6312405710023706E-2</v>
      </c>
      <c r="J1050" s="17">
        <v>6.8534307614584206E-2</v>
      </c>
      <c r="K1050" s="17">
        <v>7.4452217852310099E-2</v>
      </c>
      <c r="L1050" s="17">
        <v>8.4809156084462503E-2</v>
      </c>
      <c r="M1050" s="17"/>
      <c r="N1050" s="17">
        <v>9.09442849524561E-2</v>
      </c>
      <c r="O1050" s="17">
        <v>7.2570893214098597E-2</v>
      </c>
      <c r="P1050" s="17">
        <v>0.102294453882509</v>
      </c>
      <c r="Q1050" s="17">
        <v>8.1731426572976801E-2</v>
      </c>
      <c r="R1050" s="17"/>
      <c r="S1050" s="17">
        <v>0.114497005381294</v>
      </c>
      <c r="T1050" s="17">
        <v>6.1921630019558097E-2</v>
      </c>
      <c r="U1050" s="17">
        <v>8.6527563429936297E-2</v>
      </c>
      <c r="V1050" s="17">
        <v>7.5333198314037397E-2</v>
      </c>
      <c r="W1050" s="17">
        <v>7.0937111830547697E-2</v>
      </c>
      <c r="X1050" s="17">
        <v>9.4992502956456004E-2</v>
      </c>
      <c r="Y1050" s="17">
        <v>8.1608650088148896E-2</v>
      </c>
      <c r="Z1050" s="17">
        <v>0.14062462053080099</v>
      </c>
      <c r="AA1050" s="17">
        <v>7.8988187143272506E-2</v>
      </c>
      <c r="AB1050" s="17"/>
      <c r="AC1050" s="17">
        <v>9.2171341581728294E-2</v>
      </c>
      <c r="AD1050" s="17">
        <v>9.3881113835806301E-2</v>
      </c>
      <c r="AE1050" s="17">
        <v>6.55564768891298E-2</v>
      </c>
      <c r="AF1050" s="17"/>
      <c r="AG1050" s="17">
        <v>0.114828856354633</v>
      </c>
      <c r="AH1050" s="17">
        <v>0.11906590793671901</v>
      </c>
      <c r="AI1050" s="17">
        <v>7.5305327084117898E-2</v>
      </c>
      <c r="AJ1050" s="17">
        <v>6.5308999054711894E-2</v>
      </c>
      <c r="AK1050" s="17"/>
      <c r="AL1050" s="17">
        <v>7.1973236222816206E-2</v>
      </c>
      <c r="AM1050" s="17">
        <v>6.7412694363010506E-2</v>
      </c>
      <c r="AN1050" s="17">
        <v>9.7065737128906995E-2</v>
      </c>
      <c r="AO1050" s="17">
        <v>0.12135622024508</v>
      </c>
      <c r="AP1050" s="17">
        <v>0.147005608462626</v>
      </c>
      <c r="AQ1050" s="17"/>
      <c r="AR1050" s="17">
        <v>7.2016162544839502E-2</v>
      </c>
      <c r="AS1050" s="17">
        <v>8.9834443405796605E-2</v>
      </c>
      <c r="AT1050" s="17">
        <v>8.4915076673752102E-2</v>
      </c>
      <c r="AU1050" s="17">
        <v>8.8309257081967601E-2</v>
      </c>
      <c r="AV1050" s="17">
        <v>0.11684312331435801</v>
      </c>
      <c r="AW1050" s="17"/>
      <c r="AX1050" s="17">
        <v>0.123837017530445</v>
      </c>
      <c r="AY1050" s="17">
        <v>6.2185796243015401E-2</v>
      </c>
      <c r="AZ1050" s="17">
        <v>8.52481381283067E-2</v>
      </c>
      <c r="BA1050" s="17">
        <v>6.7854680655821398E-2</v>
      </c>
      <c r="BB1050" s="17">
        <v>0.10103834857695999</v>
      </c>
      <c r="BC1050" s="17">
        <v>9.0344065108586405E-2</v>
      </c>
      <c r="BD1050" s="17"/>
      <c r="BE1050" s="17">
        <v>6.7528901887131801E-2</v>
      </c>
      <c r="BF1050" s="17">
        <v>0.122678202760536</v>
      </c>
      <c r="BG1050" s="17">
        <v>7.7466596678200203E-2</v>
      </c>
      <c r="BH1050" s="17"/>
      <c r="BI1050" s="17">
        <v>7.7981407398537705E-2</v>
      </c>
      <c r="BJ1050" s="17">
        <v>8.8464542868318299E-2</v>
      </c>
      <c r="BK1050" s="17"/>
      <c r="BL1050" s="17">
        <v>9.9666825650958704E-2</v>
      </c>
      <c r="BM1050" s="17">
        <v>8.3624485082865199E-2</v>
      </c>
      <c r="BN1050" s="17">
        <v>7.1289595293586402E-2</v>
      </c>
      <c r="BO1050" s="17">
        <v>7.0859324052910705E-2</v>
      </c>
      <c r="BP1050" s="17">
        <v>7.7597302929583695E-2</v>
      </c>
      <c r="BQ1050" s="17"/>
      <c r="BR1050" s="17">
        <v>8.2129088295112104E-2</v>
      </c>
      <c r="BS1050" s="17">
        <v>8.5789385701253107E-2</v>
      </c>
      <c r="BT1050" s="17">
        <v>0.138020893658758</v>
      </c>
      <c r="BU1050" s="17">
        <v>0.10961198734257099</v>
      </c>
      <c r="BV1050" s="17"/>
      <c r="BW1050" s="17">
        <v>7.1910291249172795E-2</v>
      </c>
      <c r="BX1050" s="17">
        <v>7.5157430796815097E-2</v>
      </c>
      <c r="BY1050" s="17">
        <v>8.8169742721166997E-2</v>
      </c>
      <c r="BZ1050" s="17">
        <v>9.2104123919447806E-2</v>
      </c>
      <c r="CA1050" s="17">
        <v>9.2634901648493195E-2</v>
      </c>
      <c r="CB1050" s="17"/>
      <c r="CC1050" s="17">
        <v>8.8616990676571597E-2</v>
      </c>
      <c r="CD1050" s="17">
        <v>9.8349969216882702E-2</v>
      </c>
      <c r="CE1050" s="17">
        <v>7.1989850432322602E-2</v>
      </c>
      <c r="CF1050" s="17">
        <v>0.103825377549321</v>
      </c>
      <c r="CG1050" s="17">
        <v>0.100740036618176</v>
      </c>
      <c r="CH1050" s="17">
        <v>8.5056335168043895E-2</v>
      </c>
      <c r="CI1050" s="17">
        <v>7.7789537547359996E-2</v>
      </c>
      <c r="CJ1050" s="17">
        <v>8.85191874784889E-2</v>
      </c>
      <c r="CK1050" s="17">
        <v>5.0085500967086499E-2</v>
      </c>
      <c r="CL1050" s="17">
        <v>6.9551990577688794E-2</v>
      </c>
    </row>
    <row r="1051" spans="2:90" x14ac:dyDescent="0.25">
      <c r="B1051" t="s">
        <v>492</v>
      </c>
      <c r="C1051" s="17">
        <v>0.32697516695335399</v>
      </c>
      <c r="D1051" s="17">
        <v>0.33062667330983803</v>
      </c>
      <c r="E1051" s="17">
        <v>0.32392446334823399</v>
      </c>
      <c r="F1051" s="17"/>
      <c r="G1051" s="17">
        <v>0.31267484372872401</v>
      </c>
      <c r="H1051" s="17">
        <v>0.33230499463746399</v>
      </c>
      <c r="I1051" s="17">
        <v>0.31966886058077698</v>
      </c>
      <c r="J1051" s="17">
        <v>0.29377290826959901</v>
      </c>
      <c r="K1051" s="17">
        <v>0.30306721065778502</v>
      </c>
      <c r="L1051" s="17">
        <v>0.37454000381665398</v>
      </c>
      <c r="M1051" s="17"/>
      <c r="N1051" s="17">
        <v>0.41519231512676102</v>
      </c>
      <c r="O1051" s="17">
        <v>0.32875479301623001</v>
      </c>
      <c r="P1051" s="17">
        <v>0.30500058834684002</v>
      </c>
      <c r="Q1051" s="17">
        <v>0.24689586494249</v>
      </c>
      <c r="R1051" s="17"/>
      <c r="S1051" s="17">
        <v>0.35425817064537402</v>
      </c>
      <c r="T1051" s="17">
        <v>0.30444418440668802</v>
      </c>
      <c r="U1051" s="17">
        <v>0.353140815766743</v>
      </c>
      <c r="V1051" s="17">
        <v>0.36477745034716902</v>
      </c>
      <c r="W1051" s="17">
        <v>0.284895243289082</v>
      </c>
      <c r="X1051" s="17">
        <v>0.305188664967735</v>
      </c>
      <c r="Y1051" s="17">
        <v>0.31884652984690398</v>
      </c>
      <c r="Z1051" s="17">
        <v>0.26792387065608603</v>
      </c>
      <c r="AA1051" s="17">
        <v>0.34325259195209101</v>
      </c>
      <c r="AB1051" s="17"/>
      <c r="AC1051" s="17">
        <v>0.32772092752961601</v>
      </c>
      <c r="AD1051" s="17">
        <v>0.359344219925259</v>
      </c>
      <c r="AE1051" s="17">
        <v>0.26973331967075398</v>
      </c>
      <c r="AF1051" s="17"/>
      <c r="AG1051" s="17">
        <v>0.34619026871445902</v>
      </c>
      <c r="AH1051" s="17">
        <v>0.36759086637899901</v>
      </c>
      <c r="AI1051" s="17">
        <v>0.37202520720275301</v>
      </c>
      <c r="AJ1051" s="17">
        <v>0.31146523554514499</v>
      </c>
      <c r="AK1051" s="17"/>
      <c r="AL1051" s="17">
        <v>0.27825117804837501</v>
      </c>
      <c r="AM1051" s="17">
        <v>0.306675998700559</v>
      </c>
      <c r="AN1051" s="17">
        <v>0.35414311916416102</v>
      </c>
      <c r="AO1051" s="17">
        <v>0.41205762252186801</v>
      </c>
      <c r="AP1051" s="17">
        <v>0.28313951724688902</v>
      </c>
      <c r="AQ1051" s="17"/>
      <c r="AR1051" s="17">
        <v>0.26444544255207902</v>
      </c>
      <c r="AS1051" s="17">
        <v>0.29222386613602902</v>
      </c>
      <c r="AT1051" s="17">
        <v>0.33166959922807299</v>
      </c>
      <c r="AU1051" s="17">
        <v>0.35767181264852599</v>
      </c>
      <c r="AV1051" s="17">
        <v>0.43614338756237298</v>
      </c>
      <c r="AW1051" s="17"/>
      <c r="AX1051" s="17">
        <v>0.338323210658181</v>
      </c>
      <c r="AY1051" s="17">
        <v>0.334075278803729</v>
      </c>
      <c r="AZ1051" s="17">
        <v>0.24386581354305401</v>
      </c>
      <c r="BA1051" s="17">
        <v>0.33076392436221802</v>
      </c>
      <c r="BB1051" s="17">
        <v>0.35759060265741199</v>
      </c>
      <c r="BC1051" s="17">
        <v>0.35472012927674301</v>
      </c>
      <c r="BD1051" s="17"/>
      <c r="BE1051" s="17">
        <v>0.286413375779901</v>
      </c>
      <c r="BF1051" s="17">
        <v>0.35782748872569498</v>
      </c>
      <c r="BG1051" s="17">
        <v>0.35313136964040698</v>
      </c>
      <c r="BH1051" s="17"/>
      <c r="BI1051" s="17">
        <v>0.26382071181622202</v>
      </c>
      <c r="BJ1051" s="17">
        <v>0.34300864927591801</v>
      </c>
      <c r="BK1051" s="17"/>
      <c r="BL1051" s="17">
        <v>0.37465463546670502</v>
      </c>
      <c r="BM1051" s="17">
        <v>0.323370306116396</v>
      </c>
      <c r="BN1051" s="17">
        <v>0.24727680854987</v>
      </c>
      <c r="BO1051" s="17">
        <v>0.268359297329404</v>
      </c>
      <c r="BP1051" s="17">
        <v>0.30359085286071102</v>
      </c>
      <c r="BQ1051" s="17"/>
      <c r="BR1051" s="17">
        <v>0.31976986560696702</v>
      </c>
      <c r="BS1051" s="17">
        <v>0.35858940709586401</v>
      </c>
      <c r="BT1051" s="17">
        <v>0.369981468711997</v>
      </c>
      <c r="BU1051" s="17">
        <v>0.39183323847849999</v>
      </c>
      <c r="BV1051" s="17"/>
      <c r="BW1051" s="17">
        <v>0.33115624746580502</v>
      </c>
      <c r="BX1051" s="17">
        <v>0.39044764954676497</v>
      </c>
      <c r="BY1051" s="17">
        <v>0.34086653212642698</v>
      </c>
      <c r="BZ1051" s="17">
        <v>0.33426979577468702</v>
      </c>
      <c r="CA1051" s="17">
        <v>0.24930083203344899</v>
      </c>
      <c r="CB1051" s="17"/>
      <c r="CC1051" s="17">
        <v>0.25314757851629099</v>
      </c>
      <c r="CD1051" s="17">
        <v>0.25905552291398698</v>
      </c>
      <c r="CE1051" s="17">
        <v>0.29161242536832299</v>
      </c>
      <c r="CF1051" s="17">
        <v>0.35698791407513297</v>
      </c>
      <c r="CG1051" s="17">
        <v>0.32756940930252498</v>
      </c>
      <c r="CH1051" s="17">
        <v>0.33070111202976699</v>
      </c>
      <c r="CI1051" s="17">
        <v>0.37506371498730301</v>
      </c>
      <c r="CJ1051" s="17">
        <v>0.33806955695929602</v>
      </c>
      <c r="CK1051" s="17">
        <v>0.41371260265700099</v>
      </c>
      <c r="CL1051" s="17">
        <v>0.37149098948380099</v>
      </c>
    </row>
    <row r="1052" spans="2:90" x14ac:dyDescent="0.25">
      <c r="B1052" t="s">
        <v>493</v>
      </c>
      <c r="C1052" s="17">
        <v>0.329002860522352</v>
      </c>
      <c r="D1052" s="17">
        <v>0.33379066475449498</v>
      </c>
      <c r="E1052" s="17">
        <v>0.32553944285260999</v>
      </c>
      <c r="F1052" s="17"/>
      <c r="G1052" s="17">
        <v>0.31615777848604798</v>
      </c>
      <c r="H1052" s="17">
        <v>0.30867534042154199</v>
      </c>
      <c r="I1052" s="17">
        <v>0.30024551249572301</v>
      </c>
      <c r="J1052" s="17">
        <v>0.35280240118015599</v>
      </c>
      <c r="K1052" s="17">
        <v>0.36107774417119498</v>
      </c>
      <c r="L1052" s="17">
        <v>0.33081569427919999</v>
      </c>
      <c r="M1052" s="17"/>
      <c r="N1052" s="17">
        <v>0.31336161424199499</v>
      </c>
      <c r="O1052" s="17">
        <v>0.31839405403695198</v>
      </c>
      <c r="P1052" s="17">
        <v>0.31762407400361697</v>
      </c>
      <c r="Q1052" s="17">
        <v>0.36913083700281102</v>
      </c>
      <c r="R1052" s="17"/>
      <c r="S1052" s="17">
        <v>0.30292072136864001</v>
      </c>
      <c r="T1052" s="17">
        <v>0.341369703652106</v>
      </c>
      <c r="U1052" s="17">
        <v>0.32113308504124399</v>
      </c>
      <c r="V1052" s="17">
        <v>0.31220212538998299</v>
      </c>
      <c r="W1052" s="17">
        <v>0.33043996122920299</v>
      </c>
      <c r="X1052" s="17">
        <v>0.31235663428959198</v>
      </c>
      <c r="Y1052" s="17">
        <v>0.36262418023909898</v>
      </c>
      <c r="Z1052" s="17">
        <v>0.34241112969218501</v>
      </c>
      <c r="AA1052" s="17">
        <v>0.34748074175066801</v>
      </c>
      <c r="AB1052" s="17"/>
      <c r="AC1052" s="17">
        <v>0.31163823592473899</v>
      </c>
      <c r="AD1052" s="17">
        <v>0.33140005913229698</v>
      </c>
      <c r="AE1052" s="17">
        <v>0.35497331700360901</v>
      </c>
      <c r="AF1052" s="17"/>
      <c r="AG1052" s="17">
        <v>0.35395315074486799</v>
      </c>
      <c r="AH1052" s="17">
        <v>0.29420030818312398</v>
      </c>
      <c r="AI1052" s="17">
        <v>0.34621056881284801</v>
      </c>
      <c r="AJ1052" s="17">
        <v>0.329482097048169</v>
      </c>
      <c r="AK1052" s="17"/>
      <c r="AL1052" s="17">
        <v>0.35819314533532498</v>
      </c>
      <c r="AM1052" s="17">
        <v>0.30645876206691502</v>
      </c>
      <c r="AN1052" s="17">
        <v>0.33591347642563801</v>
      </c>
      <c r="AO1052" s="17">
        <v>0.28365542638217001</v>
      </c>
      <c r="AP1052" s="17">
        <v>0.41000247277343599</v>
      </c>
      <c r="AQ1052" s="17"/>
      <c r="AR1052" s="17">
        <v>0.33102899766732902</v>
      </c>
      <c r="AS1052" s="17">
        <v>0.342249862801279</v>
      </c>
      <c r="AT1052" s="17">
        <v>0.33180924420209701</v>
      </c>
      <c r="AU1052" s="17">
        <v>0.32958111648976401</v>
      </c>
      <c r="AV1052" s="17">
        <v>0.26962967708740598</v>
      </c>
      <c r="AW1052" s="17"/>
      <c r="AX1052" s="17">
        <v>0.30814248753199602</v>
      </c>
      <c r="AY1052" s="17">
        <v>0.31911424723321302</v>
      </c>
      <c r="AZ1052" s="17">
        <v>0.35113936503013699</v>
      </c>
      <c r="BA1052" s="17">
        <v>0.35932419472675298</v>
      </c>
      <c r="BB1052" s="17">
        <v>0.32842094476327499</v>
      </c>
      <c r="BC1052" s="17">
        <v>0.32189153790448199</v>
      </c>
      <c r="BD1052" s="17"/>
      <c r="BE1052" s="17">
        <v>0.35165679153272</v>
      </c>
      <c r="BF1052" s="17">
        <v>0.29253811376837202</v>
      </c>
      <c r="BG1052" s="17">
        <v>0.33169338161009398</v>
      </c>
      <c r="BH1052" s="17"/>
      <c r="BI1052" s="17">
        <v>0.31785764308803899</v>
      </c>
      <c r="BJ1052" s="17">
        <v>0.33183237819179001</v>
      </c>
      <c r="BK1052" s="17"/>
      <c r="BL1052" s="17">
        <v>0.32882308031548602</v>
      </c>
      <c r="BM1052" s="17">
        <v>0.33231749956141599</v>
      </c>
      <c r="BN1052" s="17">
        <v>0.38968963233703802</v>
      </c>
      <c r="BO1052" s="17">
        <v>0.32454334017966302</v>
      </c>
      <c r="BP1052" s="17">
        <v>0.307279835271345</v>
      </c>
      <c r="BQ1052" s="17"/>
      <c r="BR1052" s="17">
        <v>0.328614097875357</v>
      </c>
      <c r="BS1052" s="17">
        <v>0.32587648822500098</v>
      </c>
      <c r="BT1052" s="17">
        <v>0.31825185704812398</v>
      </c>
      <c r="BU1052" s="17">
        <v>0.32639905126018098</v>
      </c>
      <c r="BV1052" s="17"/>
      <c r="BW1052" s="17">
        <v>0.38717126846251598</v>
      </c>
      <c r="BX1052" s="17">
        <v>0.29070681581240199</v>
      </c>
      <c r="BY1052" s="17">
        <v>0.32215857280582999</v>
      </c>
      <c r="BZ1052" s="17">
        <v>0.31300651098284699</v>
      </c>
      <c r="CA1052" s="17">
        <v>0.34055701578023501</v>
      </c>
      <c r="CB1052" s="17"/>
      <c r="CC1052" s="17">
        <v>0.308626900382791</v>
      </c>
      <c r="CD1052" s="17">
        <v>0.33787993441043701</v>
      </c>
      <c r="CE1052" s="17">
        <v>0.35911565219513403</v>
      </c>
      <c r="CF1052" s="17">
        <v>0.30939958103069298</v>
      </c>
      <c r="CG1052" s="17">
        <v>0.31537107268529202</v>
      </c>
      <c r="CH1052" s="17">
        <v>0.32693287992750197</v>
      </c>
      <c r="CI1052" s="17">
        <v>0.31784133160824501</v>
      </c>
      <c r="CJ1052" s="17">
        <v>0.33642741898850498</v>
      </c>
      <c r="CK1052" s="17">
        <v>0.346108423982394</v>
      </c>
      <c r="CL1052" s="17">
        <v>0.34749836320124</v>
      </c>
    </row>
    <row r="1053" spans="2:90" x14ac:dyDescent="0.25">
      <c r="B1053" t="s">
        <v>494</v>
      </c>
      <c r="C1053" s="17">
        <v>0.15642047118338001</v>
      </c>
      <c r="D1053" s="17">
        <v>0.15143965547049601</v>
      </c>
      <c r="E1053" s="17">
        <v>0.16091572338999599</v>
      </c>
      <c r="F1053" s="17"/>
      <c r="G1053" s="17">
        <v>0.133605711200313</v>
      </c>
      <c r="H1053" s="17">
        <v>0.13371575934103999</v>
      </c>
      <c r="I1053" s="17">
        <v>0.20254426637092701</v>
      </c>
      <c r="J1053" s="17">
        <v>0.15807100538615401</v>
      </c>
      <c r="K1053" s="17">
        <v>0.15162300953049099</v>
      </c>
      <c r="L1053" s="17">
        <v>0.15306973035042101</v>
      </c>
      <c r="M1053" s="17"/>
      <c r="N1053" s="17">
        <v>0.127166558418215</v>
      </c>
      <c r="O1053" s="17">
        <v>0.17614673746567</v>
      </c>
      <c r="P1053" s="17">
        <v>0.17009030207734799</v>
      </c>
      <c r="Q1053" s="17">
        <v>0.15689279409774301</v>
      </c>
      <c r="R1053" s="17"/>
      <c r="S1053" s="17">
        <v>0.128240593396866</v>
      </c>
      <c r="T1053" s="17">
        <v>0.19459024365834601</v>
      </c>
      <c r="U1053" s="17">
        <v>0.15874736113529</v>
      </c>
      <c r="V1053" s="17">
        <v>0.132284289007433</v>
      </c>
      <c r="W1053" s="17">
        <v>0.18443787788695201</v>
      </c>
      <c r="X1053" s="17">
        <v>0.16470178766703999</v>
      </c>
      <c r="Y1053" s="17">
        <v>0.14270505972355901</v>
      </c>
      <c r="Z1053" s="17">
        <v>0.14944026387694501</v>
      </c>
      <c r="AA1053" s="17">
        <v>0.14879167204350399</v>
      </c>
      <c r="AB1053" s="17"/>
      <c r="AC1053" s="17">
        <v>0.164299693472894</v>
      </c>
      <c r="AD1053" s="17">
        <v>0.148172968684434</v>
      </c>
      <c r="AE1053" s="17">
        <v>0.16424374018153901</v>
      </c>
      <c r="AF1053" s="17"/>
      <c r="AG1053" s="17">
        <v>0.121823922047836</v>
      </c>
      <c r="AH1053" s="17">
        <v>0.14095954098576799</v>
      </c>
      <c r="AI1053" s="17">
        <v>0.13273469502700699</v>
      </c>
      <c r="AJ1053" s="17">
        <v>0.18070391333295299</v>
      </c>
      <c r="AK1053" s="17"/>
      <c r="AL1053" s="17">
        <v>0.17353598306805601</v>
      </c>
      <c r="AM1053" s="17">
        <v>0.17329817651159901</v>
      </c>
      <c r="AN1053" s="17">
        <v>0.14148326431021399</v>
      </c>
      <c r="AO1053" s="17">
        <v>0.134838615376496</v>
      </c>
      <c r="AP1053" s="17">
        <v>0.115718022607006</v>
      </c>
      <c r="AQ1053" s="17"/>
      <c r="AR1053" s="17">
        <v>0.149116173173058</v>
      </c>
      <c r="AS1053" s="17">
        <v>0.172993552009856</v>
      </c>
      <c r="AT1053" s="17">
        <v>0.16659935908981099</v>
      </c>
      <c r="AU1053" s="17">
        <v>0.14167979247993001</v>
      </c>
      <c r="AV1053" s="17">
        <v>0.12383600083427999</v>
      </c>
      <c r="AW1053" s="17"/>
      <c r="AX1053" s="17">
        <v>0.134343529200424</v>
      </c>
      <c r="AY1053" s="17">
        <v>0.17599821756117501</v>
      </c>
      <c r="AZ1053" s="17">
        <v>0.195836525273691</v>
      </c>
      <c r="BA1053" s="17">
        <v>0.15091306106358501</v>
      </c>
      <c r="BB1053" s="17">
        <v>0.12774018505722001</v>
      </c>
      <c r="BC1053" s="17">
        <v>0.131557466182112</v>
      </c>
      <c r="BD1053" s="17"/>
      <c r="BE1053" s="17">
        <v>0.16775623464474901</v>
      </c>
      <c r="BF1053" s="17">
        <v>0.148903496392773</v>
      </c>
      <c r="BG1053" s="17">
        <v>0.151647792752333</v>
      </c>
      <c r="BH1053" s="17"/>
      <c r="BI1053" s="17">
        <v>0.189737201053152</v>
      </c>
      <c r="BJ1053" s="17">
        <v>0.14796210988087599</v>
      </c>
      <c r="BK1053" s="17"/>
      <c r="BL1053" s="17">
        <v>0.124689795383767</v>
      </c>
      <c r="BM1053" s="17">
        <v>0.16906458429906299</v>
      </c>
      <c r="BN1053" s="17">
        <v>0.15206846004340699</v>
      </c>
      <c r="BO1053" s="17">
        <v>0.18775550367302399</v>
      </c>
      <c r="BP1053" s="17">
        <v>0.190160529084521</v>
      </c>
      <c r="BQ1053" s="17"/>
      <c r="BR1053" s="17">
        <v>0.16501419654956201</v>
      </c>
      <c r="BS1053" s="17">
        <v>0.146871640817893</v>
      </c>
      <c r="BT1053" s="17">
        <v>8.9523516011315599E-2</v>
      </c>
      <c r="BU1053" s="17">
        <v>0.103841196904783</v>
      </c>
      <c r="BV1053" s="17"/>
      <c r="BW1053" s="17">
        <v>0.15190875448900701</v>
      </c>
      <c r="BX1053" s="17">
        <v>0.16519525260280901</v>
      </c>
      <c r="BY1053" s="17">
        <v>0.154169053913494</v>
      </c>
      <c r="BZ1053" s="17">
        <v>0.15037157858125899</v>
      </c>
      <c r="CA1053" s="17">
        <v>0.16062463216269801</v>
      </c>
      <c r="CB1053" s="17"/>
      <c r="CC1053" s="17">
        <v>0.16538487630340401</v>
      </c>
      <c r="CD1053" s="17">
        <v>0.14496069592517699</v>
      </c>
      <c r="CE1053" s="17">
        <v>0.16062282248394699</v>
      </c>
      <c r="CF1053" s="17">
        <v>0.15176663363225101</v>
      </c>
      <c r="CG1053" s="17">
        <v>0.15669635841176</v>
      </c>
      <c r="CH1053" s="17">
        <v>0.15777254580692299</v>
      </c>
      <c r="CI1053" s="17">
        <v>0.16166246612854701</v>
      </c>
      <c r="CJ1053" s="17">
        <v>0.166422907907777</v>
      </c>
      <c r="CK1053" s="17">
        <v>0.134012296346572</v>
      </c>
      <c r="CL1053" s="17">
        <v>0.15679415931145699</v>
      </c>
    </row>
    <row r="1054" spans="2:90" x14ac:dyDescent="0.25">
      <c r="B1054" t="s">
        <v>495</v>
      </c>
      <c r="C1054" s="17">
        <v>8.4549009480489198E-2</v>
      </c>
      <c r="D1054" s="17">
        <v>8.1695509146800599E-2</v>
      </c>
      <c r="E1054" s="17">
        <v>8.6565991098732101E-2</v>
      </c>
      <c r="F1054" s="17"/>
      <c r="G1054" s="17">
        <v>8.1880917984803001E-2</v>
      </c>
      <c r="H1054" s="17">
        <v>9.0551752204133598E-2</v>
      </c>
      <c r="I1054" s="17">
        <v>8.4867700664318799E-2</v>
      </c>
      <c r="J1054" s="17">
        <v>0.110234461549929</v>
      </c>
      <c r="K1054" s="17">
        <v>0.102887830015206</v>
      </c>
      <c r="L1054" s="17">
        <v>5.0359393076150297E-2</v>
      </c>
      <c r="M1054" s="17"/>
      <c r="N1054" s="17">
        <v>4.1542234749508099E-2</v>
      </c>
      <c r="O1054" s="17">
        <v>8.9622205823512005E-2</v>
      </c>
      <c r="P1054" s="17">
        <v>9.4327060071281096E-2</v>
      </c>
      <c r="Q1054" s="17">
        <v>0.115469659246764</v>
      </c>
      <c r="R1054" s="17"/>
      <c r="S1054" s="17">
        <v>7.8836475784317406E-2</v>
      </c>
      <c r="T1054" s="17">
        <v>8.4971483802744496E-2</v>
      </c>
      <c r="U1054" s="17">
        <v>6.9548576198622106E-2</v>
      </c>
      <c r="V1054" s="17">
        <v>9.2911745391306394E-2</v>
      </c>
      <c r="W1054" s="17">
        <v>0.107594387376918</v>
      </c>
      <c r="X1054" s="17">
        <v>0.1015373074357</v>
      </c>
      <c r="Y1054" s="17">
        <v>7.4950318699525106E-2</v>
      </c>
      <c r="Z1054" s="17">
        <v>8.9722323050905994E-2</v>
      </c>
      <c r="AA1054" s="17">
        <v>7.1899782097449502E-2</v>
      </c>
      <c r="AB1054" s="17"/>
      <c r="AC1054" s="17">
        <v>9.5769782430480802E-2</v>
      </c>
      <c r="AD1054" s="17">
        <v>6.08699858471567E-2</v>
      </c>
      <c r="AE1054" s="17">
        <v>0.114674874099418</v>
      </c>
      <c r="AF1054" s="17"/>
      <c r="AG1054" s="17">
        <v>5.2129632442375999E-2</v>
      </c>
      <c r="AH1054" s="17">
        <v>6.8241054653324001E-2</v>
      </c>
      <c r="AI1054" s="17">
        <v>6.88846711628716E-2</v>
      </c>
      <c r="AJ1054" s="17">
        <v>0.105015336979151</v>
      </c>
      <c r="AK1054" s="17"/>
      <c r="AL1054" s="17">
        <v>9.6820391414567497E-2</v>
      </c>
      <c r="AM1054" s="17">
        <v>0.12612109940874899</v>
      </c>
      <c r="AN1054" s="17">
        <v>5.7807751867576598E-2</v>
      </c>
      <c r="AO1054" s="17">
        <v>4.3288146748446797E-2</v>
      </c>
      <c r="AP1054" s="17">
        <v>1.2689108503856E-2</v>
      </c>
      <c r="AQ1054" s="17"/>
      <c r="AR1054" s="17">
        <v>0.136005184795671</v>
      </c>
      <c r="AS1054" s="17">
        <v>8.50637605624813E-2</v>
      </c>
      <c r="AT1054" s="17">
        <v>7.7274066911989195E-2</v>
      </c>
      <c r="AU1054" s="17">
        <v>7.3741392053868801E-2</v>
      </c>
      <c r="AV1054" s="17">
        <v>4.8483404258194397E-2</v>
      </c>
      <c r="AW1054" s="17"/>
      <c r="AX1054" s="17">
        <v>7.6947475651362701E-2</v>
      </c>
      <c r="AY1054" s="17">
        <v>8.9894337919246101E-2</v>
      </c>
      <c r="AZ1054" s="17">
        <v>0.10507315818961099</v>
      </c>
      <c r="BA1054" s="17">
        <v>7.7308406214097306E-2</v>
      </c>
      <c r="BB1054" s="17">
        <v>7.7884550041618705E-2</v>
      </c>
      <c r="BC1054" s="17">
        <v>7.9231244476359597E-2</v>
      </c>
      <c r="BD1054" s="17"/>
      <c r="BE1054" s="17">
        <v>0.108046409977036</v>
      </c>
      <c r="BF1054" s="17">
        <v>5.96139176963498E-2</v>
      </c>
      <c r="BG1054" s="17">
        <v>7.8504268475928396E-2</v>
      </c>
      <c r="BH1054" s="17"/>
      <c r="BI1054" s="17">
        <v>0.131903571761707</v>
      </c>
      <c r="BJ1054" s="17">
        <v>7.2526761238776896E-2</v>
      </c>
      <c r="BK1054" s="17"/>
      <c r="BL1054" s="17">
        <v>6.75453686263051E-2</v>
      </c>
      <c r="BM1054" s="17">
        <v>7.3798463647432699E-2</v>
      </c>
      <c r="BN1054" s="17">
        <v>0.110129339569837</v>
      </c>
      <c r="BO1054" s="17">
        <v>0.122052466555179</v>
      </c>
      <c r="BP1054" s="17">
        <v>0.102192025324674</v>
      </c>
      <c r="BQ1054" s="17"/>
      <c r="BR1054" s="17">
        <v>9.0526592099423903E-2</v>
      </c>
      <c r="BS1054" s="17">
        <v>5.52406836914952E-2</v>
      </c>
      <c r="BT1054" s="17">
        <v>4.5862044571737599E-2</v>
      </c>
      <c r="BU1054" s="17">
        <v>5.7859500606985102E-2</v>
      </c>
      <c r="BV1054" s="17"/>
      <c r="BW1054" s="17">
        <v>4.73898575246837E-2</v>
      </c>
      <c r="BX1054" s="17">
        <v>6.35684935265068E-2</v>
      </c>
      <c r="BY1054" s="17">
        <v>8.3731134241865193E-2</v>
      </c>
      <c r="BZ1054" s="17">
        <v>9.2373312274210195E-2</v>
      </c>
      <c r="CA1054" s="17">
        <v>0.131979445022014</v>
      </c>
      <c r="CB1054" s="17"/>
      <c r="CC1054" s="17">
        <v>0.149348797196212</v>
      </c>
      <c r="CD1054" s="17">
        <v>0.13710579073879101</v>
      </c>
      <c r="CE1054" s="17">
        <v>0.102502044412354</v>
      </c>
      <c r="CF1054" s="17">
        <v>6.6842556159711505E-2</v>
      </c>
      <c r="CG1054" s="17">
        <v>8.4088815679469603E-2</v>
      </c>
      <c r="CH1054" s="17">
        <v>8.2089970275642896E-2</v>
      </c>
      <c r="CI1054" s="17">
        <v>5.8104790616204202E-2</v>
      </c>
      <c r="CJ1054" s="17">
        <v>6.8052441225198101E-2</v>
      </c>
      <c r="CK1054" s="17">
        <v>4.4931245310906497E-2</v>
      </c>
      <c r="CL1054" s="17">
        <v>4.1023581611596999E-2</v>
      </c>
    </row>
    <row r="1055" spans="2:90" x14ac:dyDescent="0.25">
      <c r="B1055" t="s">
        <v>163</v>
      </c>
      <c r="C1055" s="17">
        <v>1.6710509228320399E-2</v>
      </c>
      <c r="D1055" s="17">
        <v>1.33456131426647E-2</v>
      </c>
      <c r="E1055" s="17">
        <v>1.89231458543123E-2</v>
      </c>
      <c r="F1055" s="17"/>
      <c r="G1055" s="17">
        <v>4.3390320197130898E-2</v>
      </c>
      <c r="H1055" s="17">
        <v>2.40796957476179E-2</v>
      </c>
      <c r="I1055" s="17">
        <v>1.6361254178230599E-2</v>
      </c>
      <c r="J1055" s="17">
        <v>1.6584915999577201E-2</v>
      </c>
      <c r="K1055" s="17">
        <v>6.8919877730137004E-3</v>
      </c>
      <c r="L1055" s="17">
        <v>6.4060223931117202E-3</v>
      </c>
      <c r="M1055" s="17"/>
      <c r="N1055" s="17">
        <v>1.1792992511065799E-2</v>
      </c>
      <c r="O1055" s="17">
        <v>1.4511316443537399E-2</v>
      </c>
      <c r="P1055" s="17">
        <v>1.06635216184054E-2</v>
      </c>
      <c r="Q1055" s="17">
        <v>2.9879418137214699E-2</v>
      </c>
      <c r="R1055" s="17"/>
      <c r="S1055" s="17">
        <v>2.1247033423509299E-2</v>
      </c>
      <c r="T1055" s="17">
        <v>1.2702754460556701E-2</v>
      </c>
      <c r="U1055" s="17">
        <v>1.0902598428164999E-2</v>
      </c>
      <c r="V1055" s="17">
        <v>2.24911915500705E-2</v>
      </c>
      <c r="W1055" s="17">
        <v>2.16954183872963E-2</v>
      </c>
      <c r="X1055" s="17">
        <v>2.12231026834762E-2</v>
      </c>
      <c r="Y1055" s="17">
        <v>1.92652614027637E-2</v>
      </c>
      <c r="Z1055" s="17">
        <v>9.8777921930765997E-3</v>
      </c>
      <c r="AA1055" s="17">
        <v>9.5870250130145104E-3</v>
      </c>
      <c r="AB1055" s="17"/>
      <c r="AC1055" s="17">
        <v>8.4000190605414901E-3</v>
      </c>
      <c r="AD1055" s="17">
        <v>6.3316525750471498E-3</v>
      </c>
      <c r="AE1055" s="17">
        <v>3.0818272155550101E-2</v>
      </c>
      <c r="AF1055" s="17"/>
      <c r="AG1055" s="17">
        <v>1.10741696958287E-2</v>
      </c>
      <c r="AH1055" s="17">
        <v>9.9423218620661898E-3</v>
      </c>
      <c r="AI1055" s="17">
        <v>4.8395307104030496E-3</v>
      </c>
      <c r="AJ1055" s="17">
        <v>8.0244180398709002E-3</v>
      </c>
      <c r="AK1055" s="17"/>
      <c r="AL1055" s="17">
        <v>2.1226065910860702E-2</v>
      </c>
      <c r="AM1055" s="17">
        <v>2.0033268949167501E-2</v>
      </c>
      <c r="AN1055" s="17">
        <v>1.3586651103503501E-2</v>
      </c>
      <c r="AO1055" s="17">
        <v>4.8039687259395702E-3</v>
      </c>
      <c r="AP1055" s="17">
        <v>3.1445270406186797E-2</v>
      </c>
      <c r="AQ1055" s="17"/>
      <c r="AR1055" s="17">
        <v>4.7388039267022897E-2</v>
      </c>
      <c r="AS1055" s="17">
        <v>1.76345150845575E-2</v>
      </c>
      <c r="AT1055" s="17">
        <v>7.7326538942777698E-3</v>
      </c>
      <c r="AU1055" s="17">
        <v>9.0166292459429101E-3</v>
      </c>
      <c r="AV1055" s="17">
        <v>5.06440694338872E-3</v>
      </c>
      <c r="AW1055" s="17"/>
      <c r="AX1055" s="17">
        <v>1.8406279427590402E-2</v>
      </c>
      <c r="AY1055" s="17">
        <v>1.87321222396204E-2</v>
      </c>
      <c r="AZ1055" s="17">
        <v>1.88369998352E-2</v>
      </c>
      <c r="BA1055" s="17">
        <v>1.38357329775253E-2</v>
      </c>
      <c r="BB1055" s="17">
        <v>7.3253689035144599E-3</v>
      </c>
      <c r="BC1055" s="17">
        <v>2.22555570517174E-2</v>
      </c>
      <c r="BD1055" s="17"/>
      <c r="BE1055" s="17">
        <v>1.8598286178462601E-2</v>
      </c>
      <c r="BF1055" s="17">
        <v>1.8438780656273999E-2</v>
      </c>
      <c r="BG1055" s="17">
        <v>7.5565908430375896E-3</v>
      </c>
      <c r="BH1055" s="17"/>
      <c r="BI1055" s="17">
        <v>1.86994648823425E-2</v>
      </c>
      <c r="BJ1055" s="17">
        <v>1.6205558544320701E-2</v>
      </c>
      <c r="BK1055" s="17"/>
      <c r="BL1055" s="17">
        <v>4.6202945567783496E-3</v>
      </c>
      <c r="BM1055" s="17">
        <v>1.7824661292827899E-2</v>
      </c>
      <c r="BN1055" s="17">
        <v>2.95461642062614E-2</v>
      </c>
      <c r="BO1055" s="17">
        <v>2.6430068209819E-2</v>
      </c>
      <c r="BP1055" s="17">
        <v>1.9179454529165099E-2</v>
      </c>
      <c r="BQ1055" s="17"/>
      <c r="BR1055" s="17">
        <v>1.39461595735779E-2</v>
      </c>
      <c r="BS1055" s="17">
        <v>2.7632394468494199E-2</v>
      </c>
      <c r="BT1055" s="17">
        <v>3.8360219998068303E-2</v>
      </c>
      <c r="BU1055" s="17">
        <v>1.0455025406979601E-2</v>
      </c>
      <c r="BV1055" s="17"/>
      <c r="BW1055" s="17">
        <v>1.0463580808815799E-2</v>
      </c>
      <c r="BX1055" s="17">
        <v>1.4924357714701599E-2</v>
      </c>
      <c r="BY1055" s="17">
        <v>1.09049641912169E-2</v>
      </c>
      <c r="BZ1055" s="17">
        <v>1.7874678467548501E-2</v>
      </c>
      <c r="CA1055" s="17">
        <v>2.49031733531106E-2</v>
      </c>
      <c r="CB1055" s="17"/>
      <c r="CC1055" s="17">
        <v>3.4874856924729997E-2</v>
      </c>
      <c r="CD1055" s="17">
        <v>2.26480867947252E-2</v>
      </c>
      <c r="CE1055" s="17">
        <v>1.4157205107918999E-2</v>
      </c>
      <c r="CF1055" s="17">
        <v>1.11779375528905E-2</v>
      </c>
      <c r="CG1055" s="17">
        <v>1.55343073027767E-2</v>
      </c>
      <c r="CH1055" s="17">
        <v>1.7447156792121499E-2</v>
      </c>
      <c r="CI1055" s="17">
        <v>9.5381591123403393E-3</v>
      </c>
      <c r="CJ1055" s="17">
        <v>2.5084874407343598E-3</v>
      </c>
      <c r="CK1055" s="17">
        <v>1.1149930736038901E-2</v>
      </c>
      <c r="CL1055" s="17">
        <v>1.3640915814215501E-2</v>
      </c>
    </row>
    <row r="1056" spans="2:90" x14ac:dyDescent="0.25">
      <c r="B1056" t="s">
        <v>496</v>
      </c>
      <c r="C1056" s="17">
        <v>0.41331714958545801</v>
      </c>
      <c r="D1056" s="17">
        <v>0.419728557485544</v>
      </c>
      <c r="E1056" s="17">
        <v>0.408055696804349</v>
      </c>
      <c r="F1056" s="17"/>
      <c r="G1056" s="17">
        <v>0.42496527213170499</v>
      </c>
      <c r="H1056" s="17">
        <v>0.44297745228566598</v>
      </c>
      <c r="I1056" s="17">
        <v>0.39598126629079999</v>
      </c>
      <c r="J1056" s="17">
        <v>0.36230721588418302</v>
      </c>
      <c r="K1056" s="17">
        <v>0.37751942851009501</v>
      </c>
      <c r="L1056" s="17">
        <v>0.45934915990111702</v>
      </c>
      <c r="M1056" s="17"/>
      <c r="N1056" s="17">
        <v>0.50613660007921701</v>
      </c>
      <c r="O1056" s="17">
        <v>0.40132568623032899</v>
      </c>
      <c r="P1056" s="17">
        <v>0.40729504222934898</v>
      </c>
      <c r="Q1056" s="17">
        <v>0.32862729151546699</v>
      </c>
      <c r="R1056" s="17"/>
      <c r="S1056" s="17">
        <v>0.468755176026668</v>
      </c>
      <c r="T1056" s="17">
        <v>0.36636581442624599</v>
      </c>
      <c r="U1056" s="17">
        <v>0.439668379196679</v>
      </c>
      <c r="V1056" s="17">
        <v>0.44011064866120703</v>
      </c>
      <c r="W1056" s="17">
        <v>0.35583235511963002</v>
      </c>
      <c r="X1056" s="17">
        <v>0.40018116792419101</v>
      </c>
      <c r="Y1056" s="17">
        <v>0.40045517993505297</v>
      </c>
      <c r="Z1056" s="17">
        <v>0.40854849118688702</v>
      </c>
      <c r="AA1056" s="17">
        <v>0.422240779095364</v>
      </c>
      <c r="AB1056" s="17"/>
      <c r="AC1056" s="17">
        <v>0.41989226911134497</v>
      </c>
      <c r="AD1056" s="17">
        <v>0.453225333761066</v>
      </c>
      <c r="AE1056" s="17">
        <v>0.335289796559884</v>
      </c>
      <c r="AF1056" s="17"/>
      <c r="AG1056" s="17">
        <v>0.46101912506909198</v>
      </c>
      <c r="AH1056" s="17">
        <v>0.48665677431571802</v>
      </c>
      <c r="AI1056" s="17">
        <v>0.44733053428687097</v>
      </c>
      <c r="AJ1056" s="17">
        <v>0.37677423459985698</v>
      </c>
      <c r="AK1056" s="17"/>
      <c r="AL1056" s="17">
        <v>0.350224414271191</v>
      </c>
      <c r="AM1056" s="17">
        <v>0.37408869306356901</v>
      </c>
      <c r="AN1056" s="17">
        <v>0.45120885629306801</v>
      </c>
      <c r="AO1056" s="17">
        <v>0.53341384276694803</v>
      </c>
      <c r="AP1056" s="17">
        <v>0.43014512570951502</v>
      </c>
      <c r="AQ1056" s="17"/>
      <c r="AR1056" s="17">
        <v>0.33646160509691803</v>
      </c>
      <c r="AS1056" s="17">
        <v>0.38205830954182501</v>
      </c>
      <c r="AT1056" s="17">
        <v>0.41658467590182502</v>
      </c>
      <c r="AU1056" s="17">
        <v>0.44598106973049401</v>
      </c>
      <c r="AV1056" s="17">
        <v>0.55298651087673101</v>
      </c>
      <c r="AW1056" s="17"/>
      <c r="AX1056" s="17">
        <v>0.46216022818862701</v>
      </c>
      <c r="AY1056" s="17">
        <v>0.39626107504674501</v>
      </c>
      <c r="AZ1056" s="17">
        <v>0.32911395167136098</v>
      </c>
      <c r="BA1056" s="17">
        <v>0.39861860501803897</v>
      </c>
      <c r="BB1056" s="17">
        <v>0.45862895123437197</v>
      </c>
      <c r="BC1056" s="17">
        <v>0.44506419438532902</v>
      </c>
      <c r="BD1056" s="17"/>
      <c r="BE1056" s="17">
        <v>0.35394227766703301</v>
      </c>
      <c r="BF1056" s="17">
        <v>0.48050569148623101</v>
      </c>
      <c r="BG1056" s="17">
        <v>0.43059796631860697</v>
      </c>
      <c r="BH1056" s="17"/>
      <c r="BI1056" s="17">
        <v>0.341802119214759</v>
      </c>
      <c r="BJ1056" s="17">
        <v>0.43147319214423602</v>
      </c>
      <c r="BK1056" s="17"/>
      <c r="BL1056" s="17">
        <v>0.47432146111766399</v>
      </c>
      <c r="BM1056" s="17">
        <v>0.40699479119926102</v>
      </c>
      <c r="BN1056" s="17">
        <v>0.31856640384345603</v>
      </c>
      <c r="BO1056" s="17">
        <v>0.33921862138231501</v>
      </c>
      <c r="BP1056" s="17">
        <v>0.38118815579029403</v>
      </c>
      <c r="BQ1056" s="17"/>
      <c r="BR1056" s="17">
        <v>0.40189895390207903</v>
      </c>
      <c r="BS1056" s="17">
        <v>0.44437879279711701</v>
      </c>
      <c r="BT1056" s="17">
        <v>0.50800236237075502</v>
      </c>
      <c r="BU1056" s="17">
        <v>0.50144522582107098</v>
      </c>
      <c r="BV1056" s="17"/>
      <c r="BW1056" s="17">
        <v>0.403066538714977</v>
      </c>
      <c r="BX1056" s="17">
        <v>0.465605080343581</v>
      </c>
      <c r="BY1056" s="17">
        <v>0.42903627484759399</v>
      </c>
      <c r="BZ1056" s="17">
        <v>0.42637391969413502</v>
      </c>
      <c r="CA1056" s="17">
        <v>0.34193573368194202</v>
      </c>
      <c r="CB1056" s="17"/>
      <c r="CC1056" s="17">
        <v>0.34176456919286202</v>
      </c>
      <c r="CD1056" s="17">
        <v>0.35740549213086997</v>
      </c>
      <c r="CE1056" s="17">
        <v>0.36360227580064602</v>
      </c>
      <c r="CF1056" s="17">
        <v>0.460813291624454</v>
      </c>
      <c r="CG1056" s="17">
        <v>0.42830944592070203</v>
      </c>
      <c r="CH1056" s="17">
        <v>0.41575744719781099</v>
      </c>
      <c r="CI1056" s="17">
        <v>0.45285325253466302</v>
      </c>
      <c r="CJ1056" s="17">
        <v>0.42658874443778499</v>
      </c>
      <c r="CK1056" s="17">
        <v>0.46379810362408802</v>
      </c>
      <c r="CL1056" s="17">
        <v>0.44104298006149001</v>
      </c>
    </row>
    <row r="1057" spans="2:90" x14ac:dyDescent="0.25">
      <c r="B1057" t="s">
        <v>497</v>
      </c>
      <c r="C1057" s="17">
        <v>0.24096948066387</v>
      </c>
      <c r="D1057" s="17">
        <v>0.233135164617297</v>
      </c>
      <c r="E1057" s="17">
        <v>0.24748171448872899</v>
      </c>
      <c r="F1057" s="17"/>
      <c r="G1057" s="17">
        <v>0.21548662918511599</v>
      </c>
      <c r="H1057" s="17">
        <v>0.22426751154517399</v>
      </c>
      <c r="I1057" s="17">
        <v>0.28741196703524602</v>
      </c>
      <c r="J1057" s="17">
        <v>0.26830546693608398</v>
      </c>
      <c r="K1057" s="17">
        <v>0.25451083954569698</v>
      </c>
      <c r="L1057" s="17">
        <v>0.20342912342657199</v>
      </c>
      <c r="M1057" s="17"/>
      <c r="N1057" s="17">
        <v>0.168708793167723</v>
      </c>
      <c r="O1057" s="17">
        <v>0.26576894328918199</v>
      </c>
      <c r="P1057" s="17">
        <v>0.26441736214862899</v>
      </c>
      <c r="Q1057" s="17">
        <v>0.27236245334450798</v>
      </c>
      <c r="R1057" s="17"/>
      <c r="S1057" s="17">
        <v>0.20707706918118399</v>
      </c>
      <c r="T1057" s="17">
        <v>0.27956172746109098</v>
      </c>
      <c r="U1057" s="17">
        <v>0.22829593733391201</v>
      </c>
      <c r="V1057" s="17">
        <v>0.22519603439874</v>
      </c>
      <c r="W1057" s="17">
        <v>0.29203226526386999</v>
      </c>
      <c r="X1057" s="17">
        <v>0.26623909510274002</v>
      </c>
      <c r="Y1057" s="17">
        <v>0.21765537842308399</v>
      </c>
      <c r="Z1057" s="17">
        <v>0.239162586927851</v>
      </c>
      <c r="AA1057" s="17">
        <v>0.22069145414095401</v>
      </c>
      <c r="AB1057" s="17"/>
      <c r="AC1057" s="17">
        <v>0.26006947590337498</v>
      </c>
      <c r="AD1057" s="17">
        <v>0.209042954531591</v>
      </c>
      <c r="AE1057" s="17">
        <v>0.27891861428095699</v>
      </c>
      <c r="AF1057" s="17"/>
      <c r="AG1057" s="17">
        <v>0.17395355449021199</v>
      </c>
      <c r="AH1057" s="17">
        <v>0.20920059563909199</v>
      </c>
      <c r="AI1057" s="17">
        <v>0.201619366189878</v>
      </c>
      <c r="AJ1057" s="17">
        <v>0.28571925031210399</v>
      </c>
      <c r="AK1057" s="17"/>
      <c r="AL1057" s="17">
        <v>0.27035637448262401</v>
      </c>
      <c r="AM1057" s="17">
        <v>0.299419275920348</v>
      </c>
      <c r="AN1057" s="17">
        <v>0.19929101617779099</v>
      </c>
      <c r="AO1057" s="17">
        <v>0.17812676212494299</v>
      </c>
      <c r="AP1057" s="17">
        <v>0.12840713111086199</v>
      </c>
      <c r="AQ1057" s="17"/>
      <c r="AR1057" s="17">
        <v>0.28512135796873</v>
      </c>
      <c r="AS1057" s="17">
        <v>0.25805731257233799</v>
      </c>
      <c r="AT1057" s="17">
        <v>0.24387342600180001</v>
      </c>
      <c r="AU1057" s="17">
        <v>0.21542118453379899</v>
      </c>
      <c r="AV1057" s="17">
        <v>0.17231940509247401</v>
      </c>
      <c r="AW1057" s="17"/>
      <c r="AX1057" s="17">
        <v>0.21129100485178701</v>
      </c>
      <c r="AY1057" s="17">
        <v>0.26589255548042101</v>
      </c>
      <c r="AZ1057" s="17">
        <v>0.30090968346330199</v>
      </c>
      <c r="BA1057" s="17">
        <v>0.228221467277682</v>
      </c>
      <c r="BB1057" s="17">
        <v>0.205624735098839</v>
      </c>
      <c r="BC1057" s="17">
        <v>0.21078871065847099</v>
      </c>
      <c r="BD1057" s="17"/>
      <c r="BE1057" s="17">
        <v>0.275802644621785</v>
      </c>
      <c r="BF1057" s="17">
        <v>0.208517414089123</v>
      </c>
      <c r="BG1057" s="17">
        <v>0.23015206122826201</v>
      </c>
      <c r="BH1057" s="17"/>
      <c r="BI1057" s="17">
        <v>0.32164077281485898</v>
      </c>
      <c r="BJ1057" s="17">
        <v>0.22048887111965301</v>
      </c>
      <c r="BK1057" s="17"/>
      <c r="BL1057" s="17">
        <v>0.19223516401007301</v>
      </c>
      <c r="BM1057" s="17">
        <v>0.24286304794649499</v>
      </c>
      <c r="BN1057" s="17">
        <v>0.26219779961324402</v>
      </c>
      <c r="BO1057" s="17">
        <v>0.309807970228203</v>
      </c>
      <c r="BP1057" s="17">
        <v>0.292352554409195</v>
      </c>
      <c r="BQ1057" s="17"/>
      <c r="BR1057" s="17">
        <v>0.25554078864898599</v>
      </c>
      <c r="BS1057" s="17">
        <v>0.20211232450938801</v>
      </c>
      <c r="BT1057" s="17">
        <v>0.13538556058305301</v>
      </c>
      <c r="BU1057" s="17">
        <v>0.16170069751176799</v>
      </c>
      <c r="BV1057" s="17"/>
      <c r="BW1057" s="17">
        <v>0.19929861201369101</v>
      </c>
      <c r="BX1057" s="17">
        <v>0.22876374612931599</v>
      </c>
      <c r="BY1057" s="17">
        <v>0.23790018815535899</v>
      </c>
      <c r="BZ1057" s="17">
        <v>0.24274489085546899</v>
      </c>
      <c r="CA1057" s="17">
        <v>0.29260407718471199</v>
      </c>
      <c r="CB1057" s="17"/>
      <c r="CC1057" s="17">
        <v>0.31473367349961601</v>
      </c>
      <c r="CD1057" s="17">
        <v>0.282066486663968</v>
      </c>
      <c r="CE1057" s="17">
        <v>0.26312486689630099</v>
      </c>
      <c r="CF1057" s="17">
        <v>0.21860918979196201</v>
      </c>
      <c r="CG1057" s="17">
        <v>0.24078517409122999</v>
      </c>
      <c r="CH1057" s="17">
        <v>0.23986251608256601</v>
      </c>
      <c r="CI1057" s="17">
        <v>0.21976725674475101</v>
      </c>
      <c r="CJ1057" s="17">
        <v>0.23447534913297499</v>
      </c>
      <c r="CK1057" s="17">
        <v>0.178943541657479</v>
      </c>
      <c r="CL1057" s="17">
        <v>0.19781774092305399</v>
      </c>
    </row>
    <row r="1058" spans="2:90" x14ac:dyDescent="0.25">
      <c r="B1058" t="s">
        <v>498</v>
      </c>
      <c r="C1058" s="17">
        <v>0.17234766892158801</v>
      </c>
      <c r="D1058" s="17">
        <v>0.186593392868247</v>
      </c>
      <c r="E1058" s="17">
        <v>0.16057398231562001</v>
      </c>
      <c r="F1058" s="17"/>
      <c r="G1058" s="17">
        <v>0.209478642946588</v>
      </c>
      <c r="H1058" s="17">
        <v>0.21870994074049199</v>
      </c>
      <c r="I1058" s="17">
        <v>0.108569299255555</v>
      </c>
      <c r="J1058" s="17">
        <v>9.4001748948099803E-2</v>
      </c>
      <c r="K1058" s="17">
        <v>0.12300858896439799</v>
      </c>
      <c r="L1058" s="17">
        <v>0.25592003647454498</v>
      </c>
      <c r="M1058" s="17"/>
      <c r="N1058" s="17">
        <v>0.33742780691149399</v>
      </c>
      <c r="O1058" s="17">
        <v>0.135556742941146</v>
      </c>
      <c r="P1058" s="17">
        <v>0.14287768008072099</v>
      </c>
      <c r="Q1058" s="17">
        <v>5.6264838170959001E-2</v>
      </c>
      <c r="R1058" s="17"/>
      <c r="S1058" s="17">
        <v>0.26167810684548398</v>
      </c>
      <c r="T1058" s="17">
        <v>8.6804086965155597E-2</v>
      </c>
      <c r="U1058" s="17">
        <v>0.21137244186276699</v>
      </c>
      <c r="V1058" s="17">
        <v>0.214914614262467</v>
      </c>
      <c r="W1058" s="17">
        <v>6.3800089855759898E-2</v>
      </c>
      <c r="X1058" s="17">
        <v>0.13394207282145101</v>
      </c>
      <c r="Y1058" s="17">
        <v>0.18279980151196901</v>
      </c>
      <c r="Z1058" s="17">
        <v>0.16938590425903499</v>
      </c>
      <c r="AA1058" s="17">
        <v>0.20154932495441</v>
      </c>
      <c r="AB1058" s="17"/>
      <c r="AC1058" s="17">
        <v>0.15982279320796999</v>
      </c>
      <c r="AD1058" s="17">
        <v>0.244182379229475</v>
      </c>
      <c r="AE1058" s="17">
        <v>5.6371182278926603E-2</v>
      </c>
      <c r="AF1058" s="17"/>
      <c r="AG1058" s="17">
        <v>0.28706557057887999</v>
      </c>
      <c r="AH1058" s="17">
        <v>0.27745617867662598</v>
      </c>
      <c r="AI1058" s="17">
        <v>0.24571116809699201</v>
      </c>
      <c r="AJ1058" s="17">
        <v>9.1054984287753396E-2</v>
      </c>
      <c r="AK1058" s="17"/>
      <c r="AL1058" s="17">
        <v>7.9868039788567505E-2</v>
      </c>
      <c r="AM1058" s="17">
        <v>7.4669417143221298E-2</v>
      </c>
      <c r="AN1058" s="17">
        <v>0.25191784011527701</v>
      </c>
      <c r="AO1058" s="17">
        <v>0.35528708064200598</v>
      </c>
      <c r="AP1058" s="17">
        <v>0.30173799459865402</v>
      </c>
      <c r="AQ1058" s="17"/>
      <c r="AR1058" s="17">
        <v>5.1340247128188403E-2</v>
      </c>
      <c r="AS1058" s="17">
        <v>0.12400099696948801</v>
      </c>
      <c r="AT1058" s="17">
        <v>0.17271124990002501</v>
      </c>
      <c r="AU1058" s="17">
        <v>0.23055988519669501</v>
      </c>
      <c r="AV1058" s="17">
        <v>0.380667105784257</v>
      </c>
      <c r="AW1058" s="17"/>
      <c r="AX1058" s="17">
        <v>0.25086922333683997</v>
      </c>
      <c r="AY1058" s="17">
        <v>0.130368519566324</v>
      </c>
      <c r="AZ1058" s="17">
        <v>2.8204268208058401E-2</v>
      </c>
      <c r="BA1058" s="17">
        <v>0.170397137740357</v>
      </c>
      <c r="BB1058" s="17">
        <v>0.25300421613553298</v>
      </c>
      <c r="BC1058" s="17">
        <v>0.234275483726858</v>
      </c>
      <c r="BD1058" s="17"/>
      <c r="BE1058" s="17">
        <v>7.8139633045248097E-2</v>
      </c>
      <c r="BF1058" s="17">
        <v>0.27198827739710901</v>
      </c>
      <c r="BG1058" s="17">
        <v>0.20044590509034499</v>
      </c>
      <c r="BH1058" s="17"/>
      <c r="BI1058" s="17">
        <v>2.0161346399899902E-2</v>
      </c>
      <c r="BJ1058" s="17">
        <v>0.210984321024583</v>
      </c>
      <c r="BK1058" s="17"/>
      <c r="BL1058" s="17">
        <v>0.28208629710759098</v>
      </c>
      <c r="BM1058" s="17">
        <v>0.164131743252766</v>
      </c>
      <c r="BN1058" s="17">
        <v>5.6368604230212602E-2</v>
      </c>
      <c r="BO1058" s="17">
        <v>2.9410651154111098E-2</v>
      </c>
      <c r="BP1058" s="17">
        <v>8.8835601381099E-2</v>
      </c>
      <c r="BQ1058" s="17"/>
      <c r="BR1058" s="17">
        <v>0.146358165253092</v>
      </c>
      <c r="BS1058" s="17">
        <v>0.24226646828772899</v>
      </c>
      <c r="BT1058" s="17">
        <v>0.37261680178770201</v>
      </c>
      <c r="BU1058" s="17">
        <v>0.33974452830930302</v>
      </c>
      <c r="BV1058" s="17"/>
      <c r="BW1058" s="17">
        <v>0.20376792670128699</v>
      </c>
      <c r="BX1058" s="17">
        <v>0.23684133421426501</v>
      </c>
      <c r="BY1058" s="17">
        <v>0.191136086692236</v>
      </c>
      <c r="BZ1058" s="17">
        <v>0.183629028838666</v>
      </c>
      <c r="CA1058" s="17">
        <v>4.9331656497230703E-2</v>
      </c>
      <c r="CB1058" s="17"/>
      <c r="CC1058" s="17">
        <v>2.70308956932457E-2</v>
      </c>
      <c r="CD1058" s="17">
        <v>7.5339005466901296E-2</v>
      </c>
      <c r="CE1058" s="17">
        <v>0.10047740890434501</v>
      </c>
      <c r="CF1058" s="17">
        <v>0.242204101832492</v>
      </c>
      <c r="CG1058" s="17">
        <v>0.18752427182947201</v>
      </c>
      <c r="CH1058" s="17">
        <v>0.17589493111524501</v>
      </c>
      <c r="CI1058" s="17">
        <v>0.23308599578991099</v>
      </c>
      <c r="CJ1058" s="17">
        <v>0.192113395304809</v>
      </c>
      <c r="CK1058" s="17">
        <v>0.28485456196660902</v>
      </c>
      <c r="CL1058" s="17">
        <v>0.24322523913843599</v>
      </c>
    </row>
    <row r="1059" spans="2:90" x14ac:dyDescent="0.25"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</row>
    <row r="1060" spans="2:90" x14ac:dyDescent="0.25">
      <c r="B1060" s="6" t="s">
        <v>507</v>
      </c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  <c r="BR1060" s="17"/>
      <c r="BS1060" s="17"/>
      <c r="BT1060" s="17"/>
      <c r="BU1060" s="17"/>
      <c r="BV1060" s="17"/>
      <c r="BW1060" s="17"/>
      <c r="BX1060" s="17"/>
      <c r="BY1060" s="17"/>
      <c r="BZ1060" s="17"/>
      <c r="CA1060" s="17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</row>
    <row r="1061" spans="2:90" x14ac:dyDescent="0.25">
      <c r="B1061" s="24" t="s">
        <v>113</v>
      </c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  <c r="BR1061" s="17"/>
      <c r="BS1061" s="17"/>
      <c r="BT1061" s="17"/>
      <c r="BU1061" s="17"/>
      <c r="BV1061" s="17"/>
      <c r="BW1061" s="17"/>
      <c r="BX1061" s="17"/>
      <c r="BY1061" s="17"/>
      <c r="BZ1061" s="17"/>
      <c r="CA1061" s="17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</row>
    <row r="1062" spans="2:90" x14ac:dyDescent="0.25">
      <c r="B1062" t="s">
        <v>491</v>
      </c>
      <c r="C1062" s="17">
        <v>9.8542357175851594E-2</v>
      </c>
      <c r="D1062" s="17">
        <v>0.103683141851456</v>
      </c>
      <c r="E1062" s="17">
        <v>9.3533305910357606E-2</v>
      </c>
      <c r="F1062" s="17"/>
      <c r="G1062" s="17">
        <v>9.8529985322633698E-2</v>
      </c>
      <c r="H1062" s="17">
        <v>0.10885329137852399</v>
      </c>
      <c r="I1062" s="17">
        <v>9.3279544491908298E-2</v>
      </c>
      <c r="J1062" s="17">
        <v>7.7669483439618894E-2</v>
      </c>
      <c r="K1062" s="17">
        <v>9.2051718381405995E-2</v>
      </c>
      <c r="L1062" s="17">
        <v>0.11402936027303701</v>
      </c>
      <c r="M1062" s="17"/>
      <c r="N1062" s="17">
        <v>0.120801935654059</v>
      </c>
      <c r="O1062" s="17">
        <v>9.0538206519428899E-2</v>
      </c>
      <c r="P1062" s="17">
        <v>0.103828161252228</v>
      </c>
      <c r="Q1062" s="17">
        <v>7.5278793164928304E-2</v>
      </c>
      <c r="R1062" s="17"/>
      <c r="S1062" s="17">
        <v>0.120298760755967</v>
      </c>
      <c r="T1062" s="17">
        <v>7.1599002988096697E-2</v>
      </c>
      <c r="U1062" s="17">
        <v>0.104537669652831</v>
      </c>
      <c r="V1062" s="17">
        <v>0.11170647017783999</v>
      </c>
      <c r="W1062" s="17">
        <v>0.10007875401941101</v>
      </c>
      <c r="X1062" s="17">
        <v>7.9849221194002201E-2</v>
      </c>
      <c r="Y1062" s="17">
        <v>9.3574705305913497E-2</v>
      </c>
      <c r="Z1062" s="17">
        <v>0.13692126075358799</v>
      </c>
      <c r="AA1062" s="17">
        <v>9.3862545315648305E-2</v>
      </c>
      <c r="AB1062" s="17"/>
      <c r="AC1062" s="17">
        <v>0.114132812210787</v>
      </c>
      <c r="AD1062" s="17">
        <v>0.102862973306099</v>
      </c>
      <c r="AE1062" s="17">
        <v>7.0920850969608901E-2</v>
      </c>
      <c r="AF1062" s="17"/>
      <c r="AG1062" s="17">
        <v>0.12977609938610399</v>
      </c>
      <c r="AH1062" s="17">
        <v>0.12834038842949599</v>
      </c>
      <c r="AI1062" s="17">
        <v>9.1498165964718894E-2</v>
      </c>
      <c r="AJ1062" s="17">
        <v>9.1638663373927703E-2</v>
      </c>
      <c r="AK1062" s="17"/>
      <c r="AL1062" s="17">
        <v>8.4440724345571094E-2</v>
      </c>
      <c r="AM1062" s="17">
        <v>7.9102274755588703E-2</v>
      </c>
      <c r="AN1062" s="17">
        <v>0.10543555565036</v>
      </c>
      <c r="AO1062" s="17">
        <v>0.142747690537773</v>
      </c>
      <c r="AP1062" s="17">
        <v>0.13472922729256001</v>
      </c>
      <c r="AQ1062" s="17"/>
      <c r="AR1062" s="17">
        <v>9.3041452518639003E-2</v>
      </c>
      <c r="AS1062" s="17">
        <v>8.6122508653560206E-2</v>
      </c>
      <c r="AT1062" s="17">
        <v>9.2808565787437597E-2</v>
      </c>
      <c r="AU1062" s="17">
        <v>0.105869472750709</v>
      </c>
      <c r="AV1062" s="17">
        <v>0.157729000352657</v>
      </c>
      <c r="AW1062" s="17"/>
      <c r="AX1062" s="17">
        <v>0.12711110378068999</v>
      </c>
      <c r="AY1062" s="17">
        <v>8.7387248663756203E-2</v>
      </c>
      <c r="AZ1062" s="17">
        <v>7.7774056371771205E-2</v>
      </c>
      <c r="BA1062" s="17">
        <v>8.9584826868550099E-2</v>
      </c>
      <c r="BB1062" s="17">
        <v>0.105508823759955</v>
      </c>
      <c r="BC1062" s="17">
        <v>0.101640122574783</v>
      </c>
      <c r="BD1062" s="17"/>
      <c r="BE1062" s="17">
        <v>7.0641229533958405E-2</v>
      </c>
      <c r="BF1062" s="17">
        <v>0.12705530488917099</v>
      </c>
      <c r="BG1062" s="17">
        <v>0.10871738460149</v>
      </c>
      <c r="BH1062" s="17"/>
      <c r="BI1062" s="17">
        <v>7.0807297220445306E-2</v>
      </c>
      <c r="BJ1062" s="17">
        <v>0.105583659211388</v>
      </c>
      <c r="BK1062" s="17"/>
      <c r="BL1062" s="17">
        <v>0.122116193740875</v>
      </c>
      <c r="BM1062" s="17">
        <v>0.107368333242728</v>
      </c>
      <c r="BN1062" s="17">
        <v>6.3980822145705302E-2</v>
      </c>
      <c r="BO1062" s="17">
        <v>4.6107389273254903E-2</v>
      </c>
      <c r="BP1062" s="17">
        <v>8.2371029554385897E-2</v>
      </c>
      <c r="BQ1062" s="17"/>
      <c r="BR1062" s="17">
        <v>9.2814115264762895E-2</v>
      </c>
      <c r="BS1062" s="17">
        <v>0.100101755309964</v>
      </c>
      <c r="BT1062" s="17">
        <v>0.16697846880647299</v>
      </c>
      <c r="BU1062" s="17">
        <v>0.115031182212134</v>
      </c>
      <c r="BV1062" s="17"/>
      <c r="BW1062" s="17">
        <v>9.9781447092999007E-2</v>
      </c>
      <c r="BX1062" s="17">
        <v>9.2071263970413902E-2</v>
      </c>
      <c r="BY1062" s="17">
        <v>0.10388254488191601</v>
      </c>
      <c r="BZ1062" s="17">
        <v>0.107212409042355</v>
      </c>
      <c r="CA1062" s="17">
        <v>9.4181967687043303E-2</v>
      </c>
      <c r="CB1062" s="17"/>
      <c r="CC1062" s="17">
        <v>9.1504426208586898E-2</v>
      </c>
      <c r="CD1062" s="17">
        <v>8.3075599175872594E-2</v>
      </c>
      <c r="CE1062" s="17">
        <v>0.106875502709276</v>
      </c>
      <c r="CF1062" s="17">
        <v>9.6152044572712203E-2</v>
      </c>
      <c r="CG1062" s="17">
        <v>0.11904446873305</v>
      </c>
      <c r="CH1062" s="17">
        <v>0.109097322185434</v>
      </c>
      <c r="CI1062" s="17">
        <v>0.10245748403433499</v>
      </c>
      <c r="CJ1062" s="17">
        <v>9.9751655657988006E-2</v>
      </c>
      <c r="CK1062" s="17">
        <v>0.10501411830209199</v>
      </c>
      <c r="CL1062" s="17">
        <v>7.8066955843018496E-2</v>
      </c>
    </row>
    <row r="1063" spans="2:90" x14ac:dyDescent="0.25">
      <c r="B1063" t="s">
        <v>492</v>
      </c>
      <c r="C1063" s="17">
        <v>0.41351058313608602</v>
      </c>
      <c r="D1063" s="17">
        <v>0.407136703778533</v>
      </c>
      <c r="E1063" s="17">
        <v>0.42001708827381701</v>
      </c>
      <c r="F1063" s="17"/>
      <c r="G1063" s="17">
        <v>0.33537985706735501</v>
      </c>
      <c r="H1063" s="17">
        <v>0.41298372205497502</v>
      </c>
      <c r="I1063" s="17">
        <v>0.37762873078589299</v>
      </c>
      <c r="J1063" s="17">
        <v>0.40409748301019</v>
      </c>
      <c r="K1063" s="17">
        <v>0.41855005862254802</v>
      </c>
      <c r="L1063" s="17">
        <v>0.477193268540265</v>
      </c>
      <c r="M1063" s="17"/>
      <c r="N1063" s="17">
        <v>0.48972940869524201</v>
      </c>
      <c r="O1063" s="17">
        <v>0.42488291015976398</v>
      </c>
      <c r="P1063" s="17">
        <v>0.40046673501218799</v>
      </c>
      <c r="Q1063" s="17">
        <v>0.33099255870661098</v>
      </c>
      <c r="R1063" s="17"/>
      <c r="S1063" s="17">
        <v>0.41710346213097399</v>
      </c>
      <c r="T1063" s="17">
        <v>0.424904185155078</v>
      </c>
      <c r="U1063" s="17">
        <v>0.44002196009553202</v>
      </c>
      <c r="V1063" s="17">
        <v>0.41538337679660298</v>
      </c>
      <c r="W1063" s="17">
        <v>0.38160006529366203</v>
      </c>
      <c r="X1063" s="17">
        <v>0.38069511018567698</v>
      </c>
      <c r="Y1063" s="17">
        <v>0.402811962750309</v>
      </c>
      <c r="Z1063" s="17">
        <v>0.350723590509391</v>
      </c>
      <c r="AA1063" s="17">
        <v>0.45140343860298798</v>
      </c>
      <c r="AB1063" s="17"/>
      <c r="AC1063" s="17">
        <v>0.412076278961441</v>
      </c>
      <c r="AD1063" s="17">
        <v>0.46501513826796398</v>
      </c>
      <c r="AE1063" s="17">
        <v>0.33903806886337601</v>
      </c>
      <c r="AF1063" s="17"/>
      <c r="AG1063" s="17">
        <v>0.48775690536424698</v>
      </c>
      <c r="AH1063" s="17">
        <v>0.44490059746487898</v>
      </c>
      <c r="AI1063" s="17">
        <v>0.47528502611502899</v>
      </c>
      <c r="AJ1063" s="17">
        <v>0.35470415503903502</v>
      </c>
      <c r="AK1063" s="17"/>
      <c r="AL1063" s="17">
        <v>0.38319817259938099</v>
      </c>
      <c r="AM1063" s="17">
        <v>0.38046466068143497</v>
      </c>
      <c r="AN1063" s="17">
        <v>0.45932793507680902</v>
      </c>
      <c r="AO1063" s="17">
        <v>0.453657224227481</v>
      </c>
      <c r="AP1063" s="17">
        <v>0.42508174503526802</v>
      </c>
      <c r="AQ1063" s="17"/>
      <c r="AR1063" s="17">
        <v>0.30763322455182501</v>
      </c>
      <c r="AS1063" s="17">
        <v>0.39749145787013401</v>
      </c>
      <c r="AT1063" s="17">
        <v>0.43434012881038903</v>
      </c>
      <c r="AU1063" s="17">
        <v>0.449684515299967</v>
      </c>
      <c r="AV1063" s="17">
        <v>0.49458198293814798</v>
      </c>
      <c r="AW1063" s="17"/>
      <c r="AX1063" s="17">
        <v>0.39545241418840699</v>
      </c>
      <c r="AY1063" s="17">
        <v>0.42024468971712198</v>
      </c>
      <c r="AZ1063" s="17">
        <v>0.36180139134830902</v>
      </c>
      <c r="BA1063" s="17">
        <v>0.43278922814830201</v>
      </c>
      <c r="BB1063" s="17">
        <v>0.44427569285936902</v>
      </c>
      <c r="BC1063" s="17">
        <v>0.44437197216395202</v>
      </c>
      <c r="BD1063" s="17"/>
      <c r="BE1063" s="17">
        <v>0.387711647771598</v>
      </c>
      <c r="BF1063" s="17">
        <v>0.41702808780330602</v>
      </c>
      <c r="BG1063" s="17">
        <v>0.44663155757959699</v>
      </c>
      <c r="BH1063" s="17"/>
      <c r="BI1063" s="17">
        <v>0.349506534401756</v>
      </c>
      <c r="BJ1063" s="17">
        <v>0.42975975798410199</v>
      </c>
      <c r="BK1063" s="17"/>
      <c r="BL1063" s="17">
        <v>0.47292267101699198</v>
      </c>
      <c r="BM1063" s="17">
        <v>0.41553215188154102</v>
      </c>
      <c r="BN1063" s="17">
        <v>0.33538807706559398</v>
      </c>
      <c r="BO1063" s="17">
        <v>0.335934245655995</v>
      </c>
      <c r="BP1063" s="17">
        <v>0.38216624273378502</v>
      </c>
      <c r="BQ1063" s="17"/>
      <c r="BR1063" s="17">
        <v>0.41162687918458402</v>
      </c>
      <c r="BS1063" s="17">
        <v>0.39364607270985003</v>
      </c>
      <c r="BT1063" s="17">
        <v>0.45127829383522799</v>
      </c>
      <c r="BU1063" s="17">
        <v>0.45991263356564199</v>
      </c>
      <c r="BV1063" s="17"/>
      <c r="BW1063" s="17">
        <v>0.43749099443550099</v>
      </c>
      <c r="BX1063" s="17">
        <v>0.49776427998359102</v>
      </c>
      <c r="BY1063" s="17">
        <v>0.41949662330327098</v>
      </c>
      <c r="BZ1063" s="17">
        <v>0.40108154975847699</v>
      </c>
      <c r="CA1063" s="17">
        <v>0.31444486767861202</v>
      </c>
      <c r="CB1063" s="17"/>
      <c r="CC1063" s="17">
        <v>0.28792097602756</v>
      </c>
      <c r="CD1063" s="17">
        <v>0.33096633497463002</v>
      </c>
      <c r="CE1063" s="17">
        <v>0.37122423382099101</v>
      </c>
      <c r="CF1063" s="17">
        <v>0.42044786732089001</v>
      </c>
      <c r="CG1063" s="17">
        <v>0.40140658915120198</v>
      </c>
      <c r="CH1063" s="17">
        <v>0.458501541083011</v>
      </c>
      <c r="CI1063" s="17">
        <v>0.44502470165402402</v>
      </c>
      <c r="CJ1063" s="17">
        <v>0.465001056286166</v>
      </c>
      <c r="CK1063" s="17">
        <v>0.46818838718064398</v>
      </c>
      <c r="CL1063" s="17">
        <v>0.52134986096531299</v>
      </c>
    </row>
    <row r="1064" spans="2:90" x14ac:dyDescent="0.25">
      <c r="B1064" t="s">
        <v>493</v>
      </c>
      <c r="C1064" s="17">
        <v>0.27914166367441201</v>
      </c>
      <c r="D1064" s="17">
        <v>0.29012469497673299</v>
      </c>
      <c r="E1064" s="17">
        <v>0.269645709510763</v>
      </c>
      <c r="F1064" s="17"/>
      <c r="G1064" s="17">
        <v>0.29223062842563302</v>
      </c>
      <c r="H1064" s="17">
        <v>0.26163157958268501</v>
      </c>
      <c r="I1064" s="17">
        <v>0.30123094925303201</v>
      </c>
      <c r="J1064" s="17">
        <v>0.30868377431820399</v>
      </c>
      <c r="K1064" s="17">
        <v>0.28201769163093399</v>
      </c>
      <c r="L1064" s="17">
        <v>0.24756865141734699</v>
      </c>
      <c r="M1064" s="17"/>
      <c r="N1064" s="17">
        <v>0.238484350394533</v>
      </c>
      <c r="O1064" s="17">
        <v>0.278319831473617</v>
      </c>
      <c r="P1064" s="17">
        <v>0.28556672342259398</v>
      </c>
      <c r="Q1064" s="17">
        <v>0.32171446346754801</v>
      </c>
      <c r="R1064" s="17"/>
      <c r="S1064" s="17">
        <v>0.254487696859311</v>
      </c>
      <c r="T1064" s="17">
        <v>0.29391245040575398</v>
      </c>
      <c r="U1064" s="17">
        <v>0.269800556207273</v>
      </c>
      <c r="V1064" s="17">
        <v>0.273739826034892</v>
      </c>
      <c r="W1064" s="17">
        <v>0.24520796509849299</v>
      </c>
      <c r="X1064" s="17">
        <v>0.30784849004480902</v>
      </c>
      <c r="Y1064" s="17">
        <v>0.32097715696259399</v>
      </c>
      <c r="Z1064" s="17">
        <v>0.28764186965500599</v>
      </c>
      <c r="AA1064" s="17">
        <v>0.26697157504678198</v>
      </c>
      <c r="AB1064" s="17"/>
      <c r="AC1064" s="17">
        <v>0.26985104905806501</v>
      </c>
      <c r="AD1064" s="17">
        <v>0.26010117582584402</v>
      </c>
      <c r="AE1064" s="17">
        <v>0.33248091556311699</v>
      </c>
      <c r="AF1064" s="17"/>
      <c r="AG1064" s="17">
        <v>0.24344324149205701</v>
      </c>
      <c r="AH1064" s="17">
        <v>0.25067820613195502</v>
      </c>
      <c r="AI1064" s="17">
        <v>0.28419309512037799</v>
      </c>
      <c r="AJ1064" s="17">
        <v>0.298679149019208</v>
      </c>
      <c r="AK1064" s="17"/>
      <c r="AL1064" s="17">
        <v>0.28743378755937699</v>
      </c>
      <c r="AM1064" s="17">
        <v>0.284105544272513</v>
      </c>
      <c r="AN1064" s="17">
        <v>0.27744564597659999</v>
      </c>
      <c r="AO1064" s="17">
        <v>0.25486412437307299</v>
      </c>
      <c r="AP1064" s="17">
        <v>0.27423458671370399</v>
      </c>
      <c r="AQ1064" s="17"/>
      <c r="AR1064" s="17">
        <v>0.28414599513865002</v>
      </c>
      <c r="AS1064" s="17">
        <v>0.29900423240062302</v>
      </c>
      <c r="AT1064" s="17">
        <v>0.26851621035392997</v>
      </c>
      <c r="AU1064" s="17">
        <v>0.27455067552018703</v>
      </c>
      <c r="AV1064" s="17">
        <v>0.22000674574043499</v>
      </c>
      <c r="AW1064" s="17"/>
      <c r="AX1064" s="17">
        <v>0.26855291795802999</v>
      </c>
      <c r="AY1064" s="17">
        <v>0.27167655742214403</v>
      </c>
      <c r="AZ1064" s="17">
        <v>0.30928483330304701</v>
      </c>
      <c r="BA1064" s="17">
        <v>0.289652047392434</v>
      </c>
      <c r="BB1064" s="17">
        <v>0.28144725469681497</v>
      </c>
      <c r="BC1064" s="17">
        <v>0.25862487576835103</v>
      </c>
      <c r="BD1064" s="17"/>
      <c r="BE1064" s="17">
        <v>0.29498249806443699</v>
      </c>
      <c r="BF1064" s="17">
        <v>0.27067436623767099</v>
      </c>
      <c r="BG1064" s="17">
        <v>0.26589116825901699</v>
      </c>
      <c r="BH1064" s="17"/>
      <c r="BI1064" s="17">
        <v>0.284133453351263</v>
      </c>
      <c r="BJ1064" s="17">
        <v>0.27787436160731399</v>
      </c>
      <c r="BK1064" s="17"/>
      <c r="BL1064" s="17">
        <v>0.248600258802991</v>
      </c>
      <c r="BM1064" s="17">
        <v>0.27303681815527803</v>
      </c>
      <c r="BN1064" s="17">
        <v>0.32290811377404799</v>
      </c>
      <c r="BO1064" s="17">
        <v>0.34231726052216999</v>
      </c>
      <c r="BP1064" s="17">
        <v>0.294054742424807</v>
      </c>
      <c r="BQ1064" s="17"/>
      <c r="BR1064" s="17">
        <v>0.27977786597204501</v>
      </c>
      <c r="BS1064" s="17">
        <v>0.33602978936782801</v>
      </c>
      <c r="BT1064" s="17">
        <v>0.236777054179584</v>
      </c>
      <c r="BU1064" s="17">
        <v>0.21586456694975001</v>
      </c>
      <c r="BV1064" s="17"/>
      <c r="BW1064" s="17">
        <v>0.28707744541657698</v>
      </c>
      <c r="BX1064" s="17">
        <v>0.246161371870083</v>
      </c>
      <c r="BY1064" s="17">
        <v>0.28361262997738301</v>
      </c>
      <c r="BZ1064" s="17">
        <v>0.26809132571859601</v>
      </c>
      <c r="CA1064" s="17">
        <v>0.31585391710069899</v>
      </c>
      <c r="CB1064" s="17"/>
      <c r="CC1064" s="17">
        <v>0.33039887388178202</v>
      </c>
      <c r="CD1064" s="17">
        <v>0.28141003471390902</v>
      </c>
      <c r="CE1064" s="17">
        <v>0.30446112971741102</v>
      </c>
      <c r="CF1064" s="17">
        <v>0.27094537452450401</v>
      </c>
      <c r="CG1064" s="17">
        <v>0.28106334092868401</v>
      </c>
      <c r="CH1064" s="17">
        <v>0.24685744004010499</v>
      </c>
      <c r="CI1064" s="17">
        <v>0.28774557012489099</v>
      </c>
      <c r="CJ1064" s="17">
        <v>0.241072562240504</v>
      </c>
      <c r="CK1064" s="17">
        <v>0.28354721835764601</v>
      </c>
      <c r="CL1064" s="17">
        <v>0.268135207746173</v>
      </c>
    </row>
    <row r="1065" spans="2:90" x14ac:dyDescent="0.25">
      <c r="B1065" t="s">
        <v>494</v>
      </c>
      <c r="C1065" s="17">
        <v>0.119282481030401</v>
      </c>
      <c r="D1065" s="17">
        <v>0.11377729050570499</v>
      </c>
      <c r="E1065" s="17">
        <v>0.124949120630977</v>
      </c>
      <c r="F1065" s="17"/>
      <c r="G1065" s="17">
        <v>0.17184587299201401</v>
      </c>
      <c r="H1065" s="17">
        <v>0.128359101498911</v>
      </c>
      <c r="I1065" s="17">
        <v>0.129774322605372</v>
      </c>
      <c r="J1065" s="17">
        <v>9.5988595411790806E-2</v>
      </c>
      <c r="K1065" s="17">
        <v>0.10543354159278499</v>
      </c>
      <c r="L1065" s="17">
        <v>0.10786873490084301</v>
      </c>
      <c r="M1065" s="17"/>
      <c r="N1065" s="17">
        <v>0.105217713081034</v>
      </c>
      <c r="O1065" s="17">
        <v>0.113578270905683</v>
      </c>
      <c r="P1065" s="17">
        <v>0.12255291789546301</v>
      </c>
      <c r="Q1065" s="17">
        <v>0.13838512500234901</v>
      </c>
      <c r="R1065" s="17"/>
      <c r="S1065" s="17">
        <v>0.119486316223972</v>
      </c>
      <c r="T1065" s="17">
        <v>0.11429904006434401</v>
      </c>
      <c r="U1065" s="17">
        <v>0.120860447744921</v>
      </c>
      <c r="V1065" s="17">
        <v>0.10592325873368701</v>
      </c>
      <c r="W1065" s="17">
        <v>0.15952580046274101</v>
      </c>
      <c r="X1065" s="17">
        <v>0.121370619912227</v>
      </c>
      <c r="Y1065" s="17">
        <v>9.0629207572321596E-2</v>
      </c>
      <c r="Z1065" s="17">
        <v>0.15001465801324701</v>
      </c>
      <c r="AA1065" s="17">
        <v>0.11718812438496901</v>
      </c>
      <c r="AB1065" s="17"/>
      <c r="AC1065" s="17">
        <v>0.106519402116733</v>
      </c>
      <c r="AD1065" s="17">
        <v>0.118507212586933</v>
      </c>
      <c r="AE1065" s="17">
        <v>0.13024521132757599</v>
      </c>
      <c r="AF1065" s="17"/>
      <c r="AG1065" s="17">
        <v>8.9453006532106097E-2</v>
      </c>
      <c r="AH1065" s="17">
        <v>0.113600069950003</v>
      </c>
      <c r="AI1065" s="17">
        <v>9.9206241769966702E-2</v>
      </c>
      <c r="AJ1065" s="17">
        <v>0.14113028052771401</v>
      </c>
      <c r="AK1065" s="17"/>
      <c r="AL1065" s="17">
        <v>0.127559235783758</v>
      </c>
      <c r="AM1065" s="17">
        <v>0.13900365628140701</v>
      </c>
      <c r="AN1065" s="17">
        <v>0.105106551939565</v>
      </c>
      <c r="AO1065" s="17">
        <v>0.10755257110963</v>
      </c>
      <c r="AP1065" s="17">
        <v>8.4725794986830999E-2</v>
      </c>
      <c r="AQ1065" s="17"/>
      <c r="AR1065" s="17">
        <v>0.141901734432378</v>
      </c>
      <c r="AS1065" s="17">
        <v>0.122450855100054</v>
      </c>
      <c r="AT1065" s="17">
        <v>0.12563977868743001</v>
      </c>
      <c r="AU1065" s="17">
        <v>0.110617552751436</v>
      </c>
      <c r="AV1065" s="17">
        <v>8.0336503141733906E-2</v>
      </c>
      <c r="AW1065" s="17"/>
      <c r="AX1065" s="17">
        <v>0.123316899934606</v>
      </c>
      <c r="AY1065" s="17">
        <v>0.12840387518590499</v>
      </c>
      <c r="AZ1065" s="17">
        <v>0.14335146409128399</v>
      </c>
      <c r="BA1065" s="17">
        <v>0.107784372771386</v>
      </c>
      <c r="BB1065" s="17">
        <v>9.1323721688828602E-2</v>
      </c>
      <c r="BC1065" s="17">
        <v>9.3446033462239106E-2</v>
      </c>
      <c r="BD1065" s="17"/>
      <c r="BE1065" s="17">
        <v>0.14073000980249001</v>
      </c>
      <c r="BF1065" s="17">
        <v>0.106894616495935</v>
      </c>
      <c r="BG1065" s="17">
        <v>0.10266374901994101</v>
      </c>
      <c r="BH1065" s="17"/>
      <c r="BI1065" s="17">
        <v>0.14697164667485099</v>
      </c>
      <c r="BJ1065" s="17">
        <v>0.112252830518448</v>
      </c>
      <c r="BK1065" s="17"/>
      <c r="BL1065" s="17">
        <v>9.6948113570583805E-2</v>
      </c>
      <c r="BM1065" s="17">
        <v>0.125725029899873</v>
      </c>
      <c r="BN1065" s="17">
        <v>0.14272123989826599</v>
      </c>
      <c r="BO1065" s="17">
        <v>0.13895293315767901</v>
      </c>
      <c r="BP1065" s="17">
        <v>0.13659977920282701</v>
      </c>
      <c r="BQ1065" s="17"/>
      <c r="BR1065" s="17">
        <v>0.12085939488943501</v>
      </c>
      <c r="BS1065" s="17">
        <v>0.120162671927191</v>
      </c>
      <c r="BT1065" s="17">
        <v>8.9485787931234503E-2</v>
      </c>
      <c r="BU1065" s="17">
        <v>0.142074082648802</v>
      </c>
      <c r="BV1065" s="17"/>
      <c r="BW1065" s="17">
        <v>0.113188399422187</v>
      </c>
      <c r="BX1065" s="17">
        <v>0.108847882358222</v>
      </c>
      <c r="BY1065" s="17">
        <v>0.11271896752744</v>
      </c>
      <c r="BZ1065" s="17">
        <v>0.115338381329549</v>
      </c>
      <c r="CA1065" s="17">
        <v>0.14250763438195699</v>
      </c>
      <c r="CB1065" s="17"/>
      <c r="CC1065" s="17">
        <v>0.13062931589249399</v>
      </c>
      <c r="CD1065" s="17">
        <v>0.153349011661194</v>
      </c>
      <c r="CE1065" s="17">
        <v>0.13865717905264699</v>
      </c>
      <c r="CF1065" s="17">
        <v>0.124791442107683</v>
      </c>
      <c r="CG1065" s="17">
        <v>0.116214986311635</v>
      </c>
      <c r="CH1065" s="17">
        <v>8.8043799187818003E-2</v>
      </c>
      <c r="CI1065" s="17">
        <v>0.10764946058939</v>
      </c>
      <c r="CJ1065" s="17">
        <v>0.14156728269965199</v>
      </c>
      <c r="CK1065" s="17">
        <v>9.6250388372577406E-2</v>
      </c>
      <c r="CL1065" s="17">
        <v>8.1162870061954995E-2</v>
      </c>
    </row>
    <row r="1066" spans="2:90" x14ac:dyDescent="0.25">
      <c r="B1066" t="s">
        <v>495</v>
      </c>
      <c r="C1066" s="17">
        <v>6.7691628222802197E-2</v>
      </c>
      <c r="D1066" s="17">
        <v>6.7705279668724805E-2</v>
      </c>
      <c r="E1066" s="17">
        <v>6.6952538870427805E-2</v>
      </c>
      <c r="F1066" s="17"/>
      <c r="G1066" s="17">
        <v>6.04770515752567E-2</v>
      </c>
      <c r="H1066" s="17">
        <v>5.7203790337773897E-2</v>
      </c>
      <c r="I1066" s="17">
        <v>7.4856841692917106E-2</v>
      </c>
      <c r="J1066" s="17">
        <v>9.1145769837228996E-2</v>
      </c>
      <c r="K1066" s="17">
        <v>8.9245857893547401E-2</v>
      </c>
      <c r="L1066" s="17">
        <v>4.2169169448348101E-2</v>
      </c>
      <c r="M1066" s="17"/>
      <c r="N1066" s="17">
        <v>3.5742296007640999E-2</v>
      </c>
      <c r="O1066" s="17">
        <v>7.3101397188024206E-2</v>
      </c>
      <c r="P1066" s="17">
        <v>6.6239031489365593E-2</v>
      </c>
      <c r="Q1066" s="17">
        <v>9.5950510974328607E-2</v>
      </c>
      <c r="R1066" s="17"/>
      <c r="S1066" s="17">
        <v>6.4972218166299306E-2</v>
      </c>
      <c r="T1066" s="17">
        <v>7.1316686336792695E-2</v>
      </c>
      <c r="U1066" s="17">
        <v>5.1300001734479003E-2</v>
      </c>
      <c r="V1066" s="17">
        <v>6.4626345445535499E-2</v>
      </c>
      <c r="W1066" s="17">
        <v>8.5646251196436499E-2</v>
      </c>
      <c r="X1066" s="17">
        <v>8.5472731640304694E-2</v>
      </c>
      <c r="Y1066" s="17">
        <v>6.7492417436501806E-2</v>
      </c>
      <c r="Z1066" s="17">
        <v>6.3487606996216001E-2</v>
      </c>
      <c r="AA1066" s="17">
        <v>5.7328593592721397E-2</v>
      </c>
      <c r="AB1066" s="17"/>
      <c r="AC1066" s="17">
        <v>8.1891782683981298E-2</v>
      </c>
      <c r="AD1066" s="17">
        <v>4.3743782528616902E-2</v>
      </c>
      <c r="AE1066" s="17">
        <v>8.8409392853855101E-2</v>
      </c>
      <c r="AF1066" s="17"/>
      <c r="AG1066" s="17">
        <v>3.9784031294784798E-2</v>
      </c>
      <c r="AH1066" s="17">
        <v>5.0472585022725398E-2</v>
      </c>
      <c r="AI1066" s="17">
        <v>3.8994362338960399E-2</v>
      </c>
      <c r="AJ1066" s="17">
        <v>9.8631368189880594E-2</v>
      </c>
      <c r="AK1066" s="17"/>
      <c r="AL1066" s="17">
        <v>8.5685539567156604E-2</v>
      </c>
      <c r="AM1066" s="17">
        <v>9.0556683689654804E-2</v>
      </c>
      <c r="AN1066" s="17">
        <v>3.9203252457253798E-2</v>
      </c>
      <c r="AO1066" s="17">
        <v>3.3653446274517003E-2</v>
      </c>
      <c r="AP1066" s="17">
        <v>4.9783375565449699E-2</v>
      </c>
      <c r="AQ1066" s="17"/>
      <c r="AR1066" s="17">
        <v>0.11972833940132301</v>
      </c>
      <c r="AS1066" s="17">
        <v>6.9896832958274202E-2</v>
      </c>
      <c r="AT1066" s="17">
        <v>6.1583322710193698E-2</v>
      </c>
      <c r="AU1066" s="17">
        <v>5.2662526719165E-2</v>
      </c>
      <c r="AV1066" s="17">
        <v>4.4862347554674699E-2</v>
      </c>
      <c r="AW1066" s="17"/>
      <c r="AX1066" s="17">
        <v>6.1845383494638799E-2</v>
      </c>
      <c r="AY1066" s="17">
        <v>7.2253792060623795E-2</v>
      </c>
      <c r="AZ1066" s="17">
        <v>8.3687878747698397E-2</v>
      </c>
      <c r="BA1066" s="17">
        <v>6.0251515400860198E-2</v>
      </c>
      <c r="BB1066" s="17">
        <v>5.6452581213316602E-2</v>
      </c>
      <c r="BC1066" s="17">
        <v>7.9254275935233404E-2</v>
      </c>
      <c r="BD1066" s="17"/>
      <c r="BE1066" s="17">
        <v>7.9894929110837801E-2</v>
      </c>
      <c r="BF1066" s="17">
        <v>5.7141042517177797E-2</v>
      </c>
      <c r="BG1066" s="17">
        <v>6.30918732388039E-2</v>
      </c>
      <c r="BH1066" s="17"/>
      <c r="BI1066" s="17">
        <v>0.118051701142961</v>
      </c>
      <c r="BJ1066" s="17">
        <v>5.4906349065929401E-2</v>
      </c>
      <c r="BK1066" s="17"/>
      <c r="BL1066" s="17">
        <v>5.1062386378863803E-2</v>
      </c>
      <c r="BM1066" s="17">
        <v>5.8202380621446302E-2</v>
      </c>
      <c r="BN1066" s="17">
        <v>9.9130945929751899E-2</v>
      </c>
      <c r="BO1066" s="17">
        <v>0.101580539822906</v>
      </c>
      <c r="BP1066" s="17">
        <v>8.0491178006040706E-2</v>
      </c>
      <c r="BQ1066" s="17"/>
      <c r="BR1066" s="17">
        <v>7.4737921795458698E-2</v>
      </c>
      <c r="BS1066" s="17">
        <v>2.96490834658453E-2</v>
      </c>
      <c r="BT1066" s="17">
        <v>2.7320354163307602E-2</v>
      </c>
      <c r="BU1066" s="17">
        <v>3.8706014329816803E-2</v>
      </c>
      <c r="BV1066" s="17"/>
      <c r="BW1066" s="17">
        <v>4.7891055110733299E-2</v>
      </c>
      <c r="BX1066" s="17">
        <v>4.39602078440616E-2</v>
      </c>
      <c r="BY1066" s="17">
        <v>6.1575881713964997E-2</v>
      </c>
      <c r="BZ1066" s="17">
        <v>7.9708353366023998E-2</v>
      </c>
      <c r="CA1066" s="17">
        <v>0.101868641295844</v>
      </c>
      <c r="CB1066" s="17"/>
      <c r="CC1066" s="17">
        <v>0.119456360313295</v>
      </c>
      <c r="CD1066" s="17">
        <v>0.11222126610586799</v>
      </c>
      <c r="CE1066" s="17">
        <v>6.1634053237095601E-2</v>
      </c>
      <c r="CF1066" s="17">
        <v>7.3058823547473395E-2</v>
      </c>
      <c r="CG1066" s="17">
        <v>5.9614866782590301E-2</v>
      </c>
      <c r="CH1066" s="17">
        <v>6.9096136361837299E-2</v>
      </c>
      <c r="CI1066" s="17">
        <v>4.9014622070620503E-2</v>
      </c>
      <c r="CJ1066" s="17">
        <v>5.0098955674955203E-2</v>
      </c>
      <c r="CK1066" s="17">
        <v>3.1181880727399899E-2</v>
      </c>
      <c r="CL1066" s="17">
        <v>3.80936134873643E-2</v>
      </c>
    </row>
    <row r="1067" spans="2:90" x14ac:dyDescent="0.25">
      <c r="B1067" t="s">
        <v>163</v>
      </c>
      <c r="C1067" s="17">
        <v>2.1831286760446902E-2</v>
      </c>
      <c r="D1067" s="17">
        <v>1.75728892188485E-2</v>
      </c>
      <c r="E1067" s="17">
        <v>2.4902236803657201E-2</v>
      </c>
      <c r="F1067" s="17"/>
      <c r="G1067" s="17">
        <v>4.1536604617107703E-2</v>
      </c>
      <c r="H1067" s="17">
        <v>3.0968515147130601E-2</v>
      </c>
      <c r="I1067" s="17">
        <v>2.3229611170877199E-2</v>
      </c>
      <c r="J1067" s="17">
        <v>2.2414893982967001E-2</v>
      </c>
      <c r="K1067" s="17">
        <v>1.27011318787795E-2</v>
      </c>
      <c r="L1067" s="17">
        <v>1.11708154201609E-2</v>
      </c>
      <c r="M1067" s="17"/>
      <c r="N1067" s="17">
        <v>1.0024296167492199E-2</v>
      </c>
      <c r="O1067" s="17">
        <v>1.95793837534829E-2</v>
      </c>
      <c r="P1067" s="17">
        <v>2.1346430928160302E-2</v>
      </c>
      <c r="Q1067" s="17">
        <v>3.7678548684235903E-2</v>
      </c>
      <c r="R1067" s="17"/>
      <c r="S1067" s="17">
        <v>2.36515458634762E-2</v>
      </c>
      <c r="T1067" s="17">
        <v>2.3968635049934298E-2</v>
      </c>
      <c r="U1067" s="17">
        <v>1.3479364564964E-2</v>
      </c>
      <c r="V1067" s="17">
        <v>2.8620722811442501E-2</v>
      </c>
      <c r="W1067" s="17">
        <v>2.7941163929257599E-2</v>
      </c>
      <c r="X1067" s="17">
        <v>2.4763827022980502E-2</v>
      </c>
      <c r="Y1067" s="17">
        <v>2.4514549972360002E-2</v>
      </c>
      <c r="Z1067" s="17">
        <v>1.12110140725515E-2</v>
      </c>
      <c r="AA1067" s="17">
        <v>1.32457230568916E-2</v>
      </c>
      <c r="AB1067" s="17"/>
      <c r="AC1067" s="17">
        <v>1.55286749689916E-2</v>
      </c>
      <c r="AD1067" s="17">
        <v>9.7697174845427903E-3</v>
      </c>
      <c r="AE1067" s="17">
        <v>3.8905560422467199E-2</v>
      </c>
      <c r="AF1067" s="17"/>
      <c r="AG1067" s="17">
        <v>9.7867159307018503E-3</v>
      </c>
      <c r="AH1067" s="17">
        <v>1.20081530009416E-2</v>
      </c>
      <c r="AI1067" s="17">
        <v>1.08231086909472E-2</v>
      </c>
      <c r="AJ1067" s="17">
        <v>1.5216383850235E-2</v>
      </c>
      <c r="AK1067" s="17"/>
      <c r="AL1067" s="17">
        <v>3.1682540144756202E-2</v>
      </c>
      <c r="AM1067" s="17">
        <v>2.6767180319400698E-2</v>
      </c>
      <c r="AN1067" s="17">
        <v>1.34810588994113E-2</v>
      </c>
      <c r="AO1067" s="17">
        <v>7.5249434775256302E-3</v>
      </c>
      <c r="AP1067" s="17">
        <v>3.1445270406186797E-2</v>
      </c>
      <c r="AQ1067" s="17"/>
      <c r="AR1067" s="17">
        <v>5.3549253957184899E-2</v>
      </c>
      <c r="AS1067" s="17">
        <v>2.5034113017354299E-2</v>
      </c>
      <c r="AT1067" s="17">
        <v>1.71119936506203E-2</v>
      </c>
      <c r="AU1067" s="17">
        <v>6.6152569585372599E-3</v>
      </c>
      <c r="AV1067" s="17">
        <v>2.4834202723518499E-3</v>
      </c>
      <c r="AW1067" s="17"/>
      <c r="AX1067" s="17">
        <v>2.3721280643628301E-2</v>
      </c>
      <c r="AY1067" s="17">
        <v>2.0033836950449399E-2</v>
      </c>
      <c r="AZ1067" s="17">
        <v>2.4100376137890699E-2</v>
      </c>
      <c r="BA1067" s="17">
        <v>1.99380094184676E-2</v>
      </c>
      <c r="BB1067" s="17">
        <v>2.0991925781716499E-2</v>
      </c>
      <c r="BC1067" s="17">
        <v>2.2662720095440899E-2</v>
      </c>
      <c r="BD1067" s="17"/>
      <c r="BE1067" s="17">
        <v>2.6039685716678699E-2</v>
      </c>
      <c r="BF1067" s="17">
        <v>2.1206582056739798E-2</v>
      </c>
      <c r="BG1067" s="17">
        <v>1.30042673011508E-2</v>
      </c>
      <c r="BH1067" s="17"/>
      <c r="BI1067" s="17">
        <v>3.0529367208723599E-2</v>
      </c>
      <c r="BJ1067" s="17">
        <v>1.9623041612818502E-2</v>
      </c>
      <c r="BK1067" s="17"/>
      <c r="BL1067" s="17">
        <v>8.3503764896940592E-3</v>
      </c>
      <c r="BM1067" s="17">
        <v>2.0135286199133701E-2</v>
      </c>
      <c r="BN1067" s="17">
        <v>3.5870801186635097E-2</v>
      </c>
      <c r="BO1067" s="17">
        <v>3.5107631567996497E-2</v>
      </c>
      <c r="BP1067" s="17">
        <v>2.4317028078154099E-2</v>
      </c>
      <c r="BQ1067" s="17"/>
      <c r="BR1067" s="17">
        <v>2.0183822893714998E-2</v>
      </c>
      <c r="BS1067" s="17">
        <v>2.0410627219320802E-2</v>
      </c>
      <c r="BT1067" s="17">
        <v>2.81600410841732E-2</v>
      </c>
      <c r="BU1067" s="17">
        <v>2.8411520293854201E-2</v>
      </c>
      <c r="BV1067" s="17"/>
      <c r="BW1067" s="17">
        <v>1.45706585220019E-2</v>
      </c>
      <c r="BX1067" s="17">
        <v>1.1194993973628499E-2</v>
      </c>
      <c r="BY1067" s="17">
        <v>1.8713352596025599E-2</v>
      </c>
      <c r="BZ1067" s="17">
        <v>2.8567980784998601E-2</v>
      </c>
      <c r="CA1067" s="17">
        <v>3.1142971855845102E-2</v>
      </c>
      <c r="CB1067" s="17"/>
      <c r="CC1067" s="17">
        <v>4.0090047676281902E-2</v>
      </c>
      <c r="CD1067" s="17">
        <v>3.8977753368525499E-2</v>
      </c>
      <c r="CE1067" s="17">
        <v>1.7147901462579902E-2</v>
      </c>
      <c r="CF1067" s="17">
        <v>1.4604447926738E-2</v>
      </c>
      <c r="CG1067" s="17">
        <v>2.2655748092838501E-2</v>
      </c>
      <c r="CH1067" s="17">
        <v>2.8403761141794499E-2</v>
      </c>
      <c r="CI1067" s="17">
        <v>8.1081615267392295E-3</v>
      </c>
      <c r="CJ1067" s="17">
        <v>2.5084874407343598E-3</v>
      </c>
      <c r="CK1067" s="17">
        <v>1.5818007059640801E-2</v>
      </c>
      <c r="CL1067" s="17">
        <v>1.3191491896176201E-2</v>
      </c>
    </row>
    <row r="1068" spans="2:90" x14ac:dyDescent="0.25">
      <c r="B1068" t="s">
        <v>496</v>
      </c>
      <c r="C1068" s="17">
        <v>0.51205294031193804</v>
      </c>
      <c r="D1068" s="17">
        <v>0.51081984562998795</v>
      </c>
      <c r="E1068" s="17">
        <v>0.51355039418417503</v>
      </c>
      <c r="F1068" s="17"/>
      <c r="G1068" s="17">
        <v>0.43390984238998898</v>
      </c>
      <c r="H1068" s="17">
        <v>0.52183701343349898</v>
      </c>
      <c r="I1068" s="17">
        <v>0.47090827527780099</v>
      </c>
      <c r="J1068" s="17">
        <v>0.48176696644980899</v>
      </c>
      <c r="K1068" s="17">
        <v>0.51060177700395404</v>
      </c>
      <c r="L1068" s="17">
        <v>0.59122262881330201</v>
      </c>
      <c r="M1068" s="17"/>
      <c r="N1068" s="17">
        <v>0.61053134434930001</v>
      </c>
      <c r="O1068" s="17">
        <v>0.51542111667919299</v>
      </c>
      <c r="P1068" s="17">
        <v>0.50429489626441604</v>
      </c>
      <c r="Q1068" s="17">
        <v>0.40627135187153901</v>
      </c>
      <c r="R1068" s="17"/>
      <c r="S1068" s="17">
        <v>0.53740222288694095</v>
      </c>
      <c r="T1068" s="17">
        <v>0.49650318814317501</v>
      </c>
      <c r="U1068" s="17">
        <v>0.54455962974836303</v>
      </c>
      <c r="V1068" s="17">
        <v>0.52708984697444305</v>
      </c>
      <c r="W1068" s="17">
        <v>0.48167881931307199</v>
      </c>
      <c r="X1068" s="17">
        <v>0.46054433137967898</v>
      </c>
      <c r="Y1068" s="17">
        <v>0.496386668056222</v>
      </c>
      <c r="Z1068" s="17">
        <v>0.48764485126297902</v>
      </c>
      <c r="AA1068" s="17">
        <v>0.54526598391863701</v>
      </c>
      <c r="AB1068" s="17"/>
      <c r="AC1068" s="17">
        <v>0.52620909117222803</v>
      </c>
      <c r="AD1068" s="17">
        <v>0.56787811157406298</v>
      </c>
      <c r="AE1068" s="17">
        <v>0.40995891983298499</v>
      </c>
      <c r="AF1068" s="17"/>
      <c r="AG1068" s="17">
        <v>0.61753300475035</v>
      </c>
      <c r="AH1068" s="17">
        <v>0.573240985894375</v>
      </c>
      <c r="AI1068" s="17">
        <v>0.56678319207974703</v>
      </c>
      <c r="AJ1068" s="17">
        <v>0.44634281841296303</v>
      </c>
      <c r="AK1068" s="17"/>
      <c r="AL1068" s="17">
        <v>0.46763889694495198</v>
      </c>
      <c r="AM1068" s="17">
        <v>0.45956693543702398</v>
      </c>
      <c r="AN1068" s="17">
        <v>0.56476349072716903</v>
      </c>
      <c r="AO1068" s="17">
        <v>0.59640491476525404</v>
      </c>
      <c r="AP1068" s="17">
        <v>0.55981097232782795</v>
      </c>
      <c r="AQ1068" s="17"/>
      <c r="AR1068" s="17">
        <v>0.400674677070464</v>
      </c>
      <c r="AS1068" s="17">
        <v>0.48361396652369398</v>
      </c>
      <c r="AT1068" s="17">
        <v>0.52714869459782598</v>
      </c>
      <c r="AU1068" s="17">
        <v>0.55555398805067602</v>
      </c>
      <c r="AV1068" s="17">
        <v>0.65231098329080395</v>
      </c>
      <c r="AW1068" s="17"/>
      <c r="AX1068" s="17">
        <v>0.52256351796909695</v>
      </c>
      <c r="AY1068" s="17">
        <v>0.50763193838087795</v>
      </c>
      <c r="AZ1068" s="17">
        <v>0.439575447720081</v>
      </c>
      <c r="BA1068" s="17">
        <v>0.52237405501685197</v>
      </c>
      <c r="BB1068" s="17">
        <v>0.54978451661932404</v>
      </c>
      <c r="BC1068" s="17">
        <v>0.54601209473873502</v>
      </c>
      <c r="BD1068" s="17"/>
      <c r="BE1068" s="17">
        <v>0.45835287730555602</v>
      </c>
      <c r="BF1068" s="17">
        <v>0.54408339269247696</v>
      </c>
      <c r="BG1068" s="17">
        <v>0.55534894218108699</v>
      </c>
      <c r="BH1068" s="17"/>
      <c r="BI1068" s="17">
        <v>0.42031383162220098</v>
      </c>
      <c r="BJ1068" s="17">
        <v>0.53534341719548995</v>
      </c>
      <c r="BK1068" s="17"/>
      <c r="BL1068" s="17">
        <v>0.59503886475786705</v>
      </c>
      <c r="BM1068" s="17">
        <v>0.52290048512426901</v>
      </c>
      <c r="BN1068" s="17">
        <v>0.39936889921129898</v>
      </c>
      <c r="BO1068" s="17">
        <v>0.38204163492924997</v>
      </c>
      <c r="BP1068" s="17">
        <v>0.46453727228817099</v>
      </c>
      <c r="BQ1068" s="17"/>
      <c r="BR1068" s="17">
        <v>0.50444099444934598</v>
      </c>
      <c r="BS1068" s="17">
        <v>0.49374782801981498</v>
      </c>
      <c r="BT1068" s="17">
        <v>0.61825676264170104</v>
      </c>
      <c r="BU1068" s="17">
        <v>0.57494381577777698</v>
      </c>
      <c r="BV1068" s="17"/>
      <c r="BW1068" s="17">
        <v>0.53727244152850095</v>
      </c>
      <c r="BX1068" s="17">
        <v>0.58983554395400495</v>
      </c>
      <c r="BY1068" s="17">
        <v>0.52337916818518604</v>
      </c>
      <c r="BZ1068" s="17">
        <v>0.50829395880083295</v>
      </c>
      <c r="CA1068" s="17">
        <v>0.40862683536565497</v>
      </c>
      <c r="CB1068" s="17"/>
      <c r="CC1068" s="17">
        <v>0.37942540223614701</v>
      </c>
      <c r="CD1068" s="17">
        <v>0.414041934150502</v>
      </c>
      <c r="CE1068" s="17">
        <v>0.47809973653026699</v>
      </c>
      <c r="CF1068" s="17">
        <v>0.51659991189360199</v>
      </c>
      <c r="CG1068" s="17">
        <v>0.52045105788425206</v>
      </c>
      <c r="CH1068" s="17">
        <v>0.567598863268446</v>
      </c>
      <c r="CI1068" s="17">
        <v>0.54748218568835905</v>
      </c>
      <c r="CJ1068" s="17">
        <v>0.564752711944154</v>
      </c>
      <c r="CK1068" s="17">
        <v>0.57320250548273599</v>
      </c>
      <c r="CL1068" s="17">
        <v>0.59941681680833103</v>
      </c>
    </row>
    <row r="1069" spans="2:90" x14ac:dyDescent="0.25">
      <c r="B1069" t="s">
        <v>497</v>
      </c>
      <c r="C1069" s="17">
        <v>0.18697410925320301</v>
      </c>
      <c r="D1069" s="17">
        <v>0.18148257017443001</v>
      </c>
      <c r="E1069" s="17">
        <v>0.191901659501405</v>
      </c>
      <c r="F1069" s="17"/>
      <c r="G1069" s="17">
        <v>0.23232292456727099</v>
      </c>
      <c r="H1069" s="17">
        <v>0.18556289183668501</v>
      </c>
      <c r="I1069" s="17">
        <v>0.20463116429828901</v>
      </c>
      <c r="J1069" s="17">
        <v>0.18713436524902</v>
      </c>
      <c r="K1069" s="17">
        <v>0.19467939948633201</v>
      </c>
      <c r="L1069" s="17">
        <v>0.15003790434919101</v>
      </c>
      <c r="M1069" s="17"/>
      <c r="N1069" s="17">
        <v>0.14096000908867501</v>
      </c>
      <c r="O1069" s="17">
        <v>0.18667966809370701</v>
      </c>
      <c r="P1069" s="17">
        <v>0.18879194938482899</v>
      </c>
      <c r="Q1069" s="17">
        <v>0.234335635976678</v>
      </c>
      <c r="R1069" s="17"/>
      <c r="S1069" s="17">
        <v>0.18445853439027099</v>
      </c>
      <c r="T1069" s="17">
        <v>0.18561572640113699</v>
      </c>
      <c r="U1069" s="17">
        <v>0.17216044947940001</v>
      </c>
      <c r="V1069" s="17">
        <v>0.17054960417922299</v>
      </c>
      <c r="W1069" s="17">
        <v>0.24517205165917699</v>
      </c>
      <c r="X1069" s="17">
        <v>0.206843351552532</v>
      </c>
      <c r="Y1069" s="17">
        <v>0.15812162500882301</v>
      </c>
      <c r="Z1069" s="17">
        <v>0.21350226500946301</v>
      </c>
      <c r="AA1069" s="17">
        <v>0.17451671797769</v>
      </c>
      <c r="AB1069" s="17"/>
      <c r="AC1069" s="17">
        <v>0.188411184800715</v>
      </c>
      <c r="AD1069" s="17">
        <v>0.16225099511555</v>
      </c>
      <c r="AE1069" s="17">
        <v>0.21865460418143101</v>
      </c>
      <c r="AF1069" s="17"/>
      <c r="AG1069" s="17">
        <v>0.129237037826891</v>
      </c>
      <c r="AH1069" s="17">
        <v>0.16407265497272799</v>
      </c>
      <c r="AI1069" s="17">
        <v>0.13820060410892701</v>
      </c>
      <c r="AJ1069" s="17">
        <v>0.23976164871759501</v>
      </c>
      <c r="AK1069" s="17"/>
      <c r="AL1069" s="17">
        <v>0.21324477535091499</v>
      </c>
      <c r="AM1069" s="17">
        <v>0.22956033997106201</v>
      </c>
      <c r="AN1069" s="17">
        <v>0.14430980439681901</v>
      </c>
      <c r="AO1069" s="17">
        <v>0.14120601738414701</v>
      </c>
      <c r="AP1069" s="17">
        <v>0.13450917055228101</v>
      </c>
      <c r="AQ1069" s="17"/>
      <c r="AR1069" s="17">
        <v>0.26163007383370201</v>
      </c>
      <c r="AS1069" s="17">
        <v>0.192347688058329</v>
      </c>
      <c r="AT1069" s="17">
        <v>0.18722310139762299</v>
      </c>
      <c r="AU1069" s="17">
        <v>0.163280079470601</v>
      </c>
      <c r="AV1069" s="17">
        <v>0.12519885069640899</v>
      </c>
      <c r="AW1069" s="17"/>
      <c r="AX1069" s="17">
        <v>0.18516228342924501</v>
      </c>
      <c r="AY1069" s="17">
        <v>0.200657667246528</v>
      </c>
      <c r="AZ1069" s="17">
        <v>0.227039342838982</v>
      </c>
      <c r="BA1069" s="17">
        <v>0.16803588817224599</v>
      </c>
      <c r="BB1069" s="17">
        <v>0.147776302902145</v>
      </c>
      <c r="BC1069" s="17">
        <v>0.172700309397472</v>
      </c>
      <c r="BD1069" s="17"/>
      <c r="BE1069" s="17">
        <v>0.22062493891332799</v>
      </c>
      <c r="BF1069" s="17">
        <v>0.16403565901311201</v>
      </c>
      <c r="BG1069" s="17">
        <v>0.16575562225874499</v>
      </c>
      <c r="BH1069" s="17"/>
      <c r="BI1069" s="17">
        <v>0.26502334781781201</v>
      </c>
      <c r="BJ1069" s="17">
        <v>0.16715917958437701</v>
      </c>
      <c r="BK1069" s="17"/>
      <c r="BL1069" s="17">
        <v>0.14801049994944801</v>
      </c>
      <c r="BM1069" s="17">
        <v>0.183927410521319</v>
      </c>
      <c r="BN1069" s="17">
        <v>0.24185218582801801</v>
      </c>
      <c r="BO1069" s="17">
        <v>0.240533472980584</v>
      </c>
      <c r="BP1069" s="17">
        <v>0.21709095720886801</v>
      </c>
      <c r="BQ1069" s="17"/>
      <c r="BR1069" s="17">
        <v>0.195597316684893</v>
      </c>
      <c r="BS1069" s="17">
        <v>0.14981175539303701</v>
      </c>
      <c r="BT1069" s="17">
        <v>0.116806142094542</v>
      </c>
      <c r="BU1069" s="17">
        <v>0.18078009697861899</v>
      </c>
      <c r="BV1069" s="17"/>
      <c r="BW1069" s="17">
        <v>0.161079454532921</v>
      </c>
      <c r="BX1069" s="17">
        <v>0.152808090202284</v>
      </c>
      <c r="BY1069" s="17">
        <v>0.17429484924140501</v>
      </c>
      <c r="BZ1069" s="17">
        <v>0.19504673469557299</v>
      </c>
      <c r="CA1069" s="17">
        <v>0.24437627567780101</v>
      </c>
      <c r="CB1069" s="17"/>
      <c r="CC1069" s="17">
        <v>0.25008567620578898</v>
      </c>
      <c r="CD1069" s="17">
        <v>0.26557027776706299</v>
      </c>
      <c r="CE1069" s="17">
        <v>0.20029123228974199</v>
      </c>
      <c r="CF1069" s="17">
        <v>0.19785026565515601</v>
      </c>
      <c r="CG1069" s="17">
        <v>0.175829853094225</v>
      </c>
      <c r="CH1069" s="17">
        <v>0.157139935549655</v>
      </c>
      <c r="CI1069" s="17">
        <v>0.156664082660011</v>
      </c>
      <c r="CJ1069" s="17">
        <v>0.191666238374607</v>
      </c>
      <c r="CK1069" s="17">
        <v>0.12743226909997701</v>
      </c>
      <c r="CL1069" s="17">
        <v>0.119256483549319</v>
      </c>
    </row>
    <row r="1070" spans="2:90" x14ac:dyDescent="0.25">
      <c r="B1070" t="s">
        <v>498</v>
      </c>
      <c r="C1070" s="17">
        <v>0.32507883105873497</v>
      </c>
      <c r="D1070" s="17">
        <v>0.32933727545555902</v>
      </c>
      <c r="E1070" s="17">
        <v>0.32164873468277</v>
      </c>
      <c r="F1070" s="17"/>
      <c r="G1070" s="17">
        <v>0.20158691782271801</v>
      </c>
      <c r="H1070" s="17">
        <v>0.33627412159681402</v>
      </c>
      <c r="I1070" s="17">
        <v>0.26627711097951201</v>
      </c>
      <c r="J1070" s="17">
        <v>0.29463260120078899</v>
      </c>
      <c r="K1070" s="17">
        <v>0.31592237751762198</v>
      </c>
      <c r="L1070" s="17">
        <v>0.441184724464111</v>
      </c>
      <c r="M1070" s="17"/>
      <c r="N1070" s="17">
        <v>0.469571335260626</v>
      </c>
      <c r="O1070" s="17">
        <v>0.32874144858548598</v>
      </c>
      <c r="P1070" s="17">
        <v>0.31550294687958702</v>
      </c>
      <c r="Q1070" s="17">
        <v>0.17193571589486101</v>
      </c>
      <c r="R1070" s="17"/>
      <c r="S1070" s="17">
        <v>0.35294368849667002</v>
      </c>
      <c r="T1070" s="17">
        <v>0.31088746174203802</v>
      </c>
      <c r="U1070" s="17">
        <v>0.37239918026896301</v>
      </c>
      <c r="V1070" s="17">
        <v>0.35654024279522101</v>
      </c>
      <c r="W1070" s="17">
        <v>0.236506767653895</v>
      </c>
      <c r="X1070" s="17">
        <v>0.25370097982714701</v>
      </c>
      <c r="Y1070" s="17">
        <v>0.33826504304739902</v>
      </c>
      <c r="Z1070" s="17">
        <v>0.27414258625351601</v>
      </c>
      <c r="AA1070" s="17">
        <v>0.37074926594094698</v>
      </c>
      <c r="AB1070" s="17"/>
      <c r="AC1070" s="17">
        <v>0.33779790637151402</v>
      </c>
      <c r="AD1070" s="17">
        <v>0.40562711645851401</v>
      </c>
      <c r="AE1070" s="17">
        <v>0.19130431565155401</v>
      </c>
      <c r="AF1070" s="17"/>
      <c r="AG1070" s="17">
        <v>0.48829596692346</v>
      </c>
      <c r="AH1070" s="17">
        <v>0.40916833092164701</v>
      </c>
      <c r="AI1070" s="17">
        <v>0.42858258797081999</v>
      </c>
      <c r="AJ1070" s="17">
        <v>0.20658116969536799</v>
      </c>
      <c r="AK1070" s="17"/>
      <c r="AL1070" s="17">
        <v>0.25439412159403801</v>
      </c>
      <c r="AM1070" s="17">
        <v>0.230006595465962</v>
      </c>
      <c r="AN1070" s="17">
        <v>0.42045368633035002</v>
      </c>
      <c r="AO1070" s="17">
        <v>0.45519889738110703</v>
      </c>
      <c r="AP1070" s="17">
        <v>0.42530180177554699</v>
      </c>
      <c r="AQ1070" s="17"/>
      <c r="AR1070" s="17">
        <v>0.13904460323676299</v>
      </c>
      <c r="AS1070" s="17">
        <v>0.29126627846536601</v>
      </c>
      <c r="AT1070" s="17">
        <v>0.33992559320020299</v>
      </c>
      <c r="AU1070" s="17">
        <v>0.39227390858007499</v>
      </c>
      <c r="AV1070" s="17">
        <v>0.52711213259439604</v>
      </c>
      <c r="AW1070" s="17"/>
      <c r="AX1070" s="17">
        <v>0.33740123453985199</v>
      </c>
      <c r="AY1070" s="17">
        <v>0.30697427113435</v>
      </c>
      <c r="AZ1070" s="17">
        <v>0.212536104881099</v>
      </c>
      <c r="BA1070" s="17">
        <v>0.35433816684460601</v>
      </c>
      <c r="BB1070" s="17">
        <v>0.40200821371717799</v>
      </c>
      <c r="BC1070" s="17">
        <v>0.37331178534126302</v>
      </c>
      <c r="BD1070" s="17"/>
      <c r="BE1070" s="17">
        <v>0.237727938392229</v>
      </c>
      <c r="BF1070" s="17">
        <v>0.38004773367936401</v>
      </c>
      <c r="BG1070" s="17">
        <v>0.38959331992234297</v>
      </c>
      <c r="BH1070" s="17"/>
      <c r="BI1070" s="17">
        <v>0.15529048380438901</v>
      </c>
      <c r="BJ1070" s="17">
        <v>0.36818423761111302</v>
      </c>
      <c r="BK1070" s="17"/>
      <c r="BL1070" s="17">
        <v>0.44702836480841901</v>
      </c>
      <c r="BM1070" s="17">
        <v>0.33897307460295001</v>
      </c>
      <c r="BN1070" s="17">
        <v>0.15751671338328099</v>
      </c>
      <c r="BO1070" s="17">
        <v>0.141508161948665</v>
      </c>
      <c r="BP1070" s="17">
        <v>0.24744631507930301</v>
      </c>
      <c r="BQ1070" s="17"/>
      <c r="BR1070" s="17">
        <v>0.30884367776445298</v>
      </c>
      <c r="BS1070" s="17">
        <v>0.343936072626778</v>
      </c>
      <c r="BT1070" s="17">
        <v>0.50145062054715905</v>
      </c>
      <c r="BU1070" s="17">
        <v>0.39416371879915801</v>
      </c>
      <c r="BV1070" s="17"/>
      <c r="BW1070" s="17">
        <v>0.37619298699558001</v>
      </c>
      <c r="BX1070" s="17">
        <v>0.43702745375172097</v>
      </c>
      <c r="BY1070" s="17">
        <v>0.349084318943781</v>
      </c>
      <c r="BZ1070" s="17">
        <v>0.31324722410526001</v>
      </c>
      <c r="CA1070" s="17">
        <v>0.16425055968785399</v>
      </c>
      <c r="CB1070" s="17"/>
      <c r="CC1070" s="17">
        <v>0.12933972603035701</v>
      </c>
      <c r="CD1070" s="17">
        <v>0.14847165638343901</v>
      </c>
      <c r="CE1070" s="17">
        <v>0.277808504240525</v>
      </c>
      <c r="CF1070" s="17">
        <v>0.31874964623844598</v>
      </c>
      <c r="CG1070" s="17">
        <v>0.344621204790027</v>
      </c>
      <c r="CH1070" s="17">
        <v>0.41045892771879</v>
      </c>
      <c r="CI1070" s="17">
        <v>0.39081810302834902</v>
      </c>
      <c r="CJ1070" s="17">
        <v>0.37308647356954799</v>
      </c>
      <c r="CK1070" s="17">
        <v>0.44577023638275898</v>
      </c>
      <c r="CL1070" s="17">
        <v>0.48016033325901197</v>
      </c>
    </row>
    <row r="1071" spans="2:90" x14ac:dyDescent="0.25"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  <c r="BR1071" s="17"/>
      <c r="BS1071" s="17"/>
      <c r="BT1071" s="17"/>
      <c r="BU1071" s="17"/>
      <c r="BV1071" s="17"/>
      <c r="BW1071" s="17"/>
      <c r="BX1071" s="17"/>
      <c r="BY1071" s="17"/>
      <c r="BZ1071" s="17"/>
      <c r="CA1071" s="17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</row>
    <row r="1072" spans="2:90" x14ac:dyDescent="0.25">
      <c r="B1072" s="6" t="s">
        <v>511</v>
      </c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</row>
    <row r="1073" spans="2:90" x14ac:dyDescent="0.25">
      <c r="B1073" s="24" t="s">
        <v>113</v>
      </c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</row>
    <row r="1074" spans="2:90" x14ac:dyDescent="0.25">
      <c r="B1074" t="s">
        <v>508</v>
      </c>
      <c r="C1074" s="17">
        <v>0.16282866894665901</v>
      </c>
      <c r="D1074" s="17">
        <v>0.14739117608786201</v>
      </c>
      <c r="E1074" s="17">
        <v>0.17757780535298801</v>
      </c>
      <c r="F1074" s="17"/>
      <c r="G1074" s="17">
        <v>0.199909618259941</v>
      </c>
      <c r="H1074" s="17">
        <v>0.16736871073051099</v>
      </c>
      <c r="I1074" s="17">
        <v>0.196146288362989</v>
      </c>
      <c r="J1074" s="17">
        <v>0.17899059400620901</v>
      </c>
      <c r="K1074" s="17">
        <v>0.14018104103663201</v>
      </c>
      <c r="L1074" s="17">
        <v>0.123532539878836</v>
      </c>
      <c r="M1074" s="17"/>
      <c r="N1074" s="17">
        <v>0.172454404421611</v>
      </c>
      <c r="O1074" s="17">
        <v>0.16995983006429399</v>
      </c>
      <c r="P1074" s="17">
        <v>0.15882439877325999</v>
      </c>
      <c r="Q1074" s="17">
        <v>0.14901446652151201</v>
      </c>
      <c r="R1074" s="17"/>
      <c r="S1074" s="17">
        <v>0.17256431471799499</v>
      </c>
      <c r="T1074" s="17">
        <v>0.17687676050832701</v>
      </c>
      <c r="U1074" s="17">
        <v>0.15606437287434599</v>
      </c>
      <c r="V1074" s="17">
        <v>0.18770184044171401</v>
      </c>
      <c r="W1074" s="17">
        <v>0.14986134831021999</v>
      </c>
      <c r="X1074" s="17">
        <v>0.15003495594004701</v>
      </c>
      <c r="Y1074" s="17">
        <v>0.13320628268858001</v>
      </c>
      <c r="Z1074" s="17">
        <v>0.16405288945996699</v>
      </c>
      <c r="AA1074" s="17">
        <v>0.15848280841651</v>
      </c>
      <c r="AB1074" s="17"/>
      <c r="AC1074" s="17">
        <v>0.154487308096454</v>
      </c>
      <c r="AD1074" s="17">
        <v>0.166543903984994</v>
      </c>
      <c r="AE1074" s="17">
        <v>0.146941405728645</v>
      </c>
      <c r="AF1074" s="17"/>
      <c r="AG1074" s="17">
        <v>0.16754640010946101</v>
      </c>
      <c r="AH1074" s="17">
        <v>0.1779167884517</v>
      </c>
      <c r="AI1074" s="17">
        <v>0.16347569200657999</v>
      </c>
      <c r="AJ1074" s="17">
        <v>0.13555770826100499</v>
      </c>
      <c r="AK1074" s="17"/>
      <c r="AL1074" s="17">
        <v>0.16418334770740101</v>
      </c>
      <c r="AM1074" s="17">
        <v>0.17232425901904899</v>
      </c>
      <c r="AN1074" s="17">
        <v>0.166445666902832</v>
      </c>
      <c r="AO1074" s="17">
        <v>0.15334985438172899</v>
      </c>
      <c r="AP1074" s="17">
        <v>0.18497930413193001</v>
      </c>
      <c r="AQ1074" s="17"/>
      <c r="AR1074" s="17">
        <v>0.16717508873680501</v>
      </c>
      <c r="AS1074" s="17">
        <v>0.154615415211418</v>
      </c>
      <c r="AT1074" s="17">
        <v>0.15960807860656101</v>
      </c>
      <c r="AU1074" s="17">
        <v>0.168834795458288</v>
      </c>
      <c r="AV1074" s="17">
        <v>0.19562959010257</v>
      </c>
      <c r="AW1074" s="17"/>
      <c r="AX1074" s="17">
        <v>0.172378436624984</v>
      </c>
      <c r="AY1074" s="17">
        <v>0.149056628821441</v>
      </c>
      <c r="AZ1074" s="17">
        <v>0.166545703712809</v>
      </c>
      <c r="BA1074" s="17">
        <v>0.16703818544125901</v>
      </c>
      <c r="BB1074" s="17">
        <v>0.165977802555627</v>
      </c>
      <c r="BC1074" s="17">
        <v>0.16828995235056099</v>
      </c>
      <c r="BD1074" s="17"/>
      <c r="BE1074" s="17">
        <v>0.18639976343530101</v>
      </c>
      <c r="BF1074" s="17">
        <v>0.154023499900976</v>
      </c>
      <c r="BG1074" s="17">
        <v>0.143032396695046</v>
      </c>
      <c r="BH1074" s="17"/>
      <c r="BI1074" s="17">
        <v>0.23788444583280799</v>
      </c>
      <c r="BJ1074" s="17">
        <v>0.14377371123548199</v>
      </c>
      <c r="BK1074" s="17"/>
      <c r="BL1074" s="17">
        <v>0.139358801891378</v>
      </c>
      <c r="BM1074" s="17">
        <v>0.19578808630519101</v>
      </c>
      <c r="BN1074" s="17">
        <v>0.153793822126499</v>
      </c>
      <c r="BO1074" s="17">
        <v>0.16782381335753699</v>
      </c>
      <c r="BP1074" s="17">
        <v>0.16384959889365799</v>
      </c>
      <c r="BQ1074" s="17"/>
      <c r="BR1074" s="17">
        <v>0.167970043544694</v>
      </c>
      <c r="BS1074" s="17">
        <v>0.12791274347998599</v>
      </c>
      <c r="BT1074" s="17">
        <v>0.14905954768503399</v>
      </c>
      <c r="BU1074" s="17">
        <v>0.14502397545005899</v>
      </c>
      <c r="BV1074" s="17"/>
      <c r="BW1074" s="17">
        <v>0.16221363109904099</v>
      </c>
      <c r="BX1074" s="17">
        <v>0.158866251460034</v>
      </c>
      <c r="BY1074" s="17">
        <v>0.17384272876486401</v>
      </c>
      <c r="BZ1074" s="17">
        <v>0.16589149300877301</v>
      </c>
      <c r="CA1074" s="17">
        <v>0.14943212714179999</v>
      </c>
      <c r="CB1074" s="17"/>
      <c r="CC1074" s="17">
        <v>0.121984788988604</v>
      </c>
      <c r="CD1074" s="17">
        <v>0.1631987275616</v>
      </c>
      <c r="CE1074" s="17">
        <v>0.176044625170586</v>
      </c>
      <c r="CF1074" s="17">
        <v>0.16961814782714499</v>
      </c>
      <c r="CG1074" s="17">
        <v>0.178763651245403</v>
      </c>
      <c r="CH1074" s="17">
        <v>0.12808619333912899</v>
      </c>
      <c r="CI1074" s="17">
        <v>0.173071769568579</v>
      </c>
      <c r="CJ1074" s="17">
        <v>0.187563120715841</v>
      </c>
      <c r="CK1074" s="17">
        <v>0.19246684947100401</v>
      </c>
      <c r="CL1074" s="17">
        <v>0.13318374438832101</v>
      </c>
    </row>
    <row r="1075" spans="2:90" x14ac:dyDescent="0.25">
      <c r="B1075" t="s">
        <v>509</v>
      </c>
      <c r="C1075" s="17">
        <v>0.32865300513501899</v>
      </c>
      <c r="D1075" s="17">
        <v>0.33669026523936801</v>
      </c>
      <c r="E1075" s="17">
        <v>0.32110291891742299</v>
      </c>
      <c r="F1075" s="17"/>
      <c r="G1075" s="17">
        <v>0.43599220105016401</v>
      </c>
      <c r="H1075" s="17">
        <v>0.41409963592625798</v>
      </c>
      <c r="I1075" s="17">
        <v>0.39602068836948801</v>
      </c>
      <c r="J1075" s="17">
        <v>0.32815403306449997</v>
      </c>
      <c r="K1075" s="17">
        <v>0.29340037646552097</v>
      </c>
      <c r="L1075" s="17">
        <v>0.195760817376843</v>
      </c>
      <c r="M1075" s="17"/>
      <c r="N1075" s="17">
        <v>0.37302230548337301</v>
      </c>
      <c r="O1075" s="17">
        <v>0.337180036756139</v>
      </c>
      <c r="P1075" s="17">
        <v>0.30934267134153698</v>
      </c>
      <c r="Q1075" s="17">
        <v>0.28990823139563199</v>
      </c>
      <c r="R1075" s="17"/>
      <c r="S1075" s="17">
        <v>0.37214063503484501</v>
      </c>
      <c r="T1075" s="17">
        <v>0.319041762837453</v>
      </c>
      <c r="U1075" s="17">
        <v>0.31175298609277802</v>
      </c>
      <c r="V1075" s="17">
        <v>0.29961469196705598</v>
      </c>
      <c r="W1075" s="17">
        <v>0.32102117771236699</v>
      </c>
      <c r="X1075" s="17">
        <v>0.34870740500549302</v>
      </c>
      <c r="Y1075" s="17">
        <v>0.326524461490526</v>
      </c>
      <c r="Z1075" s="17">
        <v>0.33016628973121798</v>
      </c>
      <c r="AA1075" s="17">
        <v>0.31614679621955699</v>
      </c>
      <c r="AB1075" s="17"/>
      <c r="AC1075" s="17">
        <v>0.29328823683725902</v>
      </c>
      <c r="AD1075" s="17">
        <v>0.35127034988184302</v>
      </c>
      <c r="AE1075" s="17">
        <v>0.338290520515587</v>
      </c>
      <c r="AF1075" s="17"/>
      <c r="AG1075" s="17">
        <v>0.28984179625013901</v>
      </c>
      <c r="AH1075" s="17">
        <v>0.39749583865497101</v>
      </c>
      <c r="AI1075" s="17">
        <v>0.31765099232815103</v>
      </c>
      <c r="AJ1075" s="17">
        <v>0.32112773459243898</v>
      </c>
      <c r="AK1075" s="17"/>
      <c r="AL1075" s="17">
        <v>0.28189098848742999</v>
      </c>
      <c r="AM1075" s="17">
        <v>0.32405964888751199</v>
      </c>
      <c r="AN1075" s="17">
        <v>0.37913753221949398</v>
      </c>
      <c r="AO1075" s="17">
        <v>0.40224303226493202</v>
      </c>
      <c r="AP1075" s="17">
        <v>0.33664093955117402</v>
      </c>
      <c r="AQ1075" s="17"/>
      <c r="AR1075" s="17">
        <v>0.266646475435105</v>
      </c>
      <c r="AS1075" s="17">
        <v>0.28925824941514999</v>
      </c>
      <c r="AT1075" s="17">
        <v>0.33423172639640297</v>
      </c>
      <c r="AU1075" s="17">
        <v>0.38030846151344899</v>
      </c>
      <c r="AV1075" s="17">
        <v>0.409442456322471</v>
      </c>
      <c r="AW1075" s="17"/>
      <c r="AX1075" s="17">
        <v>0.39395911722453902</v>
      </c>
      <c r="AY1075" s="17">
        <v>0.31052844429765902</v>
      </c>
      <c r="AZ1075" s="17">
        <v>0.30595183219913702</v>
      </c>
      <c r="BA1075" s="17">
        <v>0.29803305621825898</v>
      </c>
      <c r="BB1075" s="17">
        <v>0.34261192449990202</v>
      </c>
      <c r="BC1075" s="17">
        <v>0.26897662026525498</v>
      </c>
      <c r="BD1075" s="17"/>
      <c r="BE1075" s="17">
        <v>0.32331232540565003</v>
      </c>
      <c r="BF1075" s="17">
        <v>0.43015593008715503</v>
      </c>
      <c r="BG1075" s="17">
        <v>0.24196123488301499</v>
      </c>
      <c r="BH1075" s="17"/>
      <c r="BI1075" s="17">
        <v>0.30419718674435597</v>
      </c>
      <c r="BJ1075" s="17">
        <v>0.33486178218802498</v>
      </c>
      <c r="BK1075" s="17"/>
      <c r="BL1075" s="17">
        <v>0.27813618065342599</v>
      </c>
      <c r="BM1075" s="17">
        <v>0.38053466108032002</v>
      </c>
      <c r="BN1075" s="17">
        <v>0.36199365206143003</v>
      </c>
      <c r="BO1075" s="17">
        <v>0.33180271392416699</v>
      </c>
      <c r="BP1075" s="17">
        <v>0.36626938646117202</v>
      </c>
      <c r="BQ1075" s="17"/>
      <c r="BR1075" s="17">
        <v>0.31293180564761303</v>
      </c>
      <c r="BS1075" s="17">
        <v>0.41953026445596198</v>
      </c>
      <c r="BT1075" s="17">
        <v>0.40410987649930902</v>
      </c>
      <c r="BU1075" s="17">
        <v>0.39356163788251602</v>
      </c>
      <c r="BV1075" s="17"/>
      <c r="BW1075" s="17">
        <v>0.33678610826357402</v>
      </c>
      <c r="BX1075" s="17">
        <v>0.300076481203704</v>
      </c>
      <c r="BY1075" s="17">
        <v>0.30450417084548698</v>
      </c>
      <c r="BZ1075" s="17">
        <v>0.34967973731660501</v>
      </c>
      <c r="CA1075" s="17">
        <v>0.35448158341264502</v>
      </c>
      <c r="CB1075" s="17"/>
      <c r="CC1075" s="17">
        <v>0.360385286942627</v>
      </c>
      <c r="CD1075" s="17">
        <v>0.34370682583599599</v>
      </c>
      <c r="CE1075" s="17">
        <v>0.36163798735915098</v>
      </c>
      <c r="CF1075" s="17">
        <v>0.38234948814069197</v>
      </c>
      <c r="CG1075" s="17">
        <v>0.32383343434613898</v>
      </c>
      <c r="CH1075" s="17">
        <v>0.30022063944275701</v>
      </c>
      <c r="CI1075" s="17">
        <v>0.31448379404051702</v>
      </c>
      <c r="CJ1075" s="17">
        <v>0.29752009119234601</v>
      </c>
      <c r="CK1075" s="17">
        <v>0.322117470887335</v>
      </c>
      <c r="CL1075" s="17">
        <v>0.266136504736812</v>
      </c>
    </row>
    <row r="1076" spans="2:90" x14ac:dyDescent="0.25">
      <c r="B1076" t="s">
        <v>510</v>
      </c>
      <c r="C1076" s="17">
        <v>0.48885002957884399</v>
      </c>
      <c r="D1076" s="17">
        <v>0.49311140228042399</v>
      </c>
      <c r="E1076" s="17">
        <v>0.48551250730029799</v>
      </c>
      <c r="F1076" s="17"/>
      <c r="G1076" s="17">
        <v>0.30741998490840999</v>
      </c>
      <c r="H1076" s="17">
        <v>0.38127564066199798</v>
      </c>
      <c r="I1076" s="17">
        <v>0.38759133062245199</v>
      </c>
      <c r="J1076" s="17">
        <v>0.478927617069346</v>
      </c>
      <c r="K1076" s="17">
        <v>0.56119142583748505</v>
      </c>
      <c r="L1076" s="17">
        <v>0.67689580574604102</v>
      </c>
      <c r="M1076" s="17"/>
      <c r="N1076" s="17">
        <v>0.44328168154333802</v>
      </c>
      <c r="O1076" s="17">
        <v>0.47649105112439799</v>
      </c>
      <c r="P1076" s="17">
        <v>0.520043408012556</v>
      </c>
      <c r="Q1076" s="17">
        <v>0.52164949965360496</v>
      </c>
      <c r="R1076" s="17"/>
      <c r="S1076" s="17">
        <v>0.42339791191944498</v>
      </c>
      <c r="T1076" s="17">
        <v>0.48965317086901</v>
      </c>
      <c r="U1076" s="17">
        <v>0.52511651339898002</v>
      </c>
      <c r="V1076" s="17">
        <v>0.50284959992996303</v>
      </c>
      <c r="W1076" s="17">
        <v>0.51041201788659196</v>
      </c>
      <c r="X1076" s="17">
        <v>0.47138725402661702</v>
      </c>
      <c r="Y1076" s="17">
        <v>0.51282953285827904</v>
      </c>
      <c r="Z1076" s="17">
        <v>0.49860925663428202</v>
      </c>
      <c r="AA1076" s="17">
        <v>0.50446763093694702</v>
      </c>
      <c r="AB1076" s="17"/>
      <c r="AC1076" s="17">
        <v>0.54153903951140603</v>
      </c>
      <c r="AD1076" s="17">
        <v>0.47589981457720198</v>
      </c>
      <c r="AE1076" s="17">
        <v>0.46925788390675699</v>
      </c>
      <c r="AF1076" s="17"/>
      <c r="AG1076" s="17">
        <v>0.53520669905206197</v>
      </c>
      <c r="AH1076" s="17">
        <v>0.41410114599138698</v>
      </c>
      <c r="AI1076" s="17">
        <v>0.50326151665014895</v>
      </c>
      <c r="AJ1076" s="17">
        <v>0.53001943831736997</v>
      </c>
      <c r="AK1076" s="17"/>
      <c r="AL1076" s="17">
        <v>0.52803167559087205</v>
      </c>
      <c r="AM1076" s="17">
        <v>0.48151406502456401</v>
      </c>
      <c r="AN1076" s="17">
        <v>0.437072660178348</v>
      </c>
      <c r="AO1076" s="17">
        <v>0.43560350368851902</v>
      </c>
      <c r="AP1076" s="17">
        <v>0.446934485910709</v>
      </c>
      <c r="AQ1076" s="17"/>
      <c r="AR1076" s="17">
        <v>0.52096715076337796</v>
      </c>
      <c r="AS1076" s="17">
        <v>0.53333472077420696</v>
      </c>
      <c r="AT1076" s="17">
        <v>0.49609774407872098</v>
      </c>
      <c r="AU1076" s="17">
        <v>0.439253578354246</v>
      </c>
      <c r="AV1076" s="17">
        <v>0.38211338814204399</v>
      </c>
      <c r="AW1076" s="17"/>
      <c r="AX1076" s="17">
        <v>0.40547564246237899</v>
      </c>
      <c r="AY1076" s="17">
        <v>0.51953971018394796</v>
      </c>
      <c r="AZ1076" s="17">
        <v>0.51593737500195802</v>
      </c>
      <c r="BA1076" s="17">
        <v>0.51822384373141706</v>
      </c>
      <c r="BB1076" s="17">
        <v>0.48292432522210199</v>
      </c>
      <c r="BC1076" s="17">
        <v>0.53502639680275998</v>
      </c>
      <c r="BD1076" s="17"/>
      <c r="BE1076" s="17">
        <v>0.46380862106050702</v>
      </c>
      <c r="BF1076" s="17">
        <v>0.393775910546801</v>
      </c>
      <c r="BG1076" s="17">
        <v>0.61172254586403796</v>
      </c>
      <c r="BH1076" s="17"/>
      <c r="BI1076" s="17">
        <v>0.44094164653145002</v>
      </c>
      <c r="BJ1076" s="17">
        <v>0.501012880339335</v>
      </c>
      <c r="BK1076" s="17"/>
      <c r="BL1076" s="17">
        <v>0.57485218991924403</v>
      </c>
      <c r="BM1076" s="17">
        <v>0.40871910939339601</v>
      </c>
      <c r="BN1076" s="17">
        <v>0.45767344449461</v>
      </c>
      <c r="BO1076" s="17">
        <v>0.46472212921502198</v>
      </c>
      <c r="BP1076" s="17">
        <v>0.45263357575593999</v>
      </c>
      <c r="BQ1076" s="17"/>
      <c r="BR1076" s="17">
        <v>0.50249798023914705</v>
      </c>
      <c r="BS1076" s="17">
        <v>0.41354825756895502</v>
      </c>
      <c r="BT1076" s="17">
        <v>0.415536404639892</v>
      </c>
      <c r="BU1076" s="17">
        <v>0.43628994782078001</v>
      </c>
      <c r="BV1076" s="17"/>
      <c r="BW1076" s="17">
        <v>0.48480836474004302</v>
      </c>
      <c r="BX1076" s="17">
        <v>0.52596115327766702</v>
      </c>
      <c r="BY1076" s="17">
        <v>0.50047878068755602</v>
      </c>
      <c r="BZ1076" s="17">
        <v>0.46578956152517498</v>
      </c>
      <c r="CA1076" s="17">
        <v>0.47094980418258803</v>
      </c>
      <c r="CB1076" s="17"/>
      <c r="CC1076" s="17">
        <v>0.48162615207418802</v>
      </c>
      <c r="CD1076" s="17">
        <v>0.46110309051410697</v>
      </c>
      <c r="CE1076" s="17">
        <v>0.45188047861817798</v>
      </c>
      <c r="CF1076" s="17">
        <v>0.42830272242670703</v>
      </c>
      <c r="CG1076" s="17">
        <v>0.46983554194216298</v>
      </c>
      <c r="CH1076" s="17">
        <v>0.55038515444212699</v>
      </c>
      <c r="CI1076" s="17">
        <v>0.49890754505521601</v>
      </c>
      <c r="CJ1076" s="17">
        <v>0.50553728014064503</v>
      </c>
      <c r="CK1076" s="17">
        <v>0.48013110019141297</v>
      </c>
      <c r="CL1076" s="17">
        <v>0.58905250855128399</v>
      </c>
    </row>
    <row r="1077" spans="2:90" x14ac:dyDescent="0.25">
      <c r="B1077" t="s">
        <v>163</v>
      </c>
      <c r="C1077" s="17">
        <v>1.96682963394781E-2</v>
      </c>
      <c r="D1077" s="17">
        <v>2.28071563923457E-2</v>
      </c>
      <c r="E1077" s="17">
        <v>1.5806768429291199E-2</v>
      </c>
      <c r="F1077" s="17"/>
      <c r="G1077" s="17">
        <v>5.6678195781485703E-2</v>
      </c>
      <c r="H1077" s="17">
        <v>3.7256012681233797E-2</v>
      </c>
      <c r="I1077" s="17">
        <v>2.0241692645072001E-2</v>
      </c>
      <c r="J1077" s="17">
        <v>1.3927755859944799E-2</v>
      </c>
      <c r="K1077" s="17">
        <v>5.2271566603619302E-3</v>
      </c>
      <c r="L1077" s="17">
        <v>3.8108369982798799E-3</v>
      </c>
      <c r="M1077" s="17"/>
      <c r="N1077" s="17">
        <v>1.12416085516776E-2</v>
      </c>
      <c r="O1077" s="17">
        <v>1.6369082055169602E-2</v>
      </c>
      <c r="P1077" s="17">
        <v>1.1789521872646499E-2</v>
      </c>
      <c r="Q1077" s="17">
        <v>3.9427802429250799E-2</v>
      </c>
      <c r="R1077" s="17"/>
      <c r="S1077" s="17">
        <v>3.1897138327714999E-2</v>
      </c>
      <c r="T1077" s="17">
        <v>1.442830578521E-2</v>
      </c>
      <c r="U1077" s="17">
        <v>7.0661276338970097E-3</v>
      </c>
      <c r="V1077" s="17">
        <v>9.8338676612664908E-3</v>
      </c>
      <c r="W1077" s="17">
        <v>1.8705456090820801E-2</v>
      </c>
      <c r="X1077" s="17">
        <v>2.98703850278433E-2</v>
      </c>
      <c r="Y1077" s="17">
        <v>2.7439722962614502E-2</v>
      </c>
      <c r="Z1077" s="17">
        <v>7.1715641745331302E-3</v>
      </c>
      <c r="AA1077" s="17">
        <v>2.0902764426985999E-2</v>
      </c>
      <c r="AB1077" s="17"/>
      <c r="AC1077" s="17">
        <v>1.06854155548809E-2</v>
      </c>
      <c r="AD1077" s="17">
        <v>6.2859315559602898E-3</v>
      </c>
      <c r="AE1077" s="17">
        <v>4.5510189849011201E-2</v>
      </c>
      <c r="AF1077" s="17"/>
      <c r="AG1077" s="17">
        <v>7.4051045883378203E-3</v>
      </c>
      <c r="AH1077" s="17">
        <v>1.0486226901941099E-2</v>
      </c>
      <c r="AI1077" s="17">
        <v>1.56117990151198E-2</v>
      </c>
      <c r="AJ1077" s="17">
        <v>1.32951188291861E-2</v>
      </c>
      <c r="AK1077" s="17"/>
      <c r="AL1077" s="17">
        <v>2.58939882142964E-2</v>
      </c>
      <c r="AM1077" s="17">
        <v>2.2102027068875599E-2</v>
      </c>
      <c r="AN1077" s="17">
        <v>1.73441406993253E-2</v>
      </c>
      <c r="AO1077" s="17">
        <v>8.8036096648204994E-3</v>
      </c>
      <c r="AP1077" s="17">
        <v>3.1445270406186797E-2</v>
      </c>
      <c r="AQ1077" s="17"/>
      <c r="AR1077" s="17">
        <v>4.5211285064711802E-2</v>
      </c>
      <c r="AS1077" s="17">
        <v>2.2791614599223999E-2</v>
      </c>
      <c r="AT1077" s="17">
        <v>1.00624509183146E-2</v>
      </c>
      <c r="AU1077" s="17">
        <v>1.16031646740168E-2</v>
      </c>
      <c r="AV1077" s="17">
        <v>1.28145654329146E-2</v>
      </c>
      <c r="AW1077" s="17"/>
      <c r="AX1077" s="17">
        <v>2.8186803688098401E-2</v>
      </c>
      <c r="AY1077" s="17">
        <v>2.0875216696952002E-2</v>
      </c>
      <c r="AZ1077" s="17">
        <v>1.15650890860956E-2</v>
      </c>
      <c r="BA1077" s="17">
        <v>1.6704914609064699E-2</v>
      </c>
      <c r="BB1077" s="17">
        <v>8.4859477223682995E-3</v>
      </c>
      <c r="BC1077" s="17">
        <v>2.7707030581423299E-2</v>
      </c>
      <c r="BD1077" s="17"/>
      <c r="BE1077" s="17">
        <v>2.6479290098542298E-2</v>
      </c>
      <c r="BF1077" s="17">
        <v>2.20446594650682E-2</v>
      </c>
      <c r="BG1077" s="17">
        <v>3.2838225579015401E-3</v>
      </c>
      <c r="BH1077" s="17"/>
      <c r="BI1077" s="17">
        <v>1.6976720891385799E-2</v>
      </c>
      <c r="BJ1077" s="17">
        <v>2.0351626237157101E-2</v>
      </c>
      <c r="BK1077" s="17"/>
      <c r="BL1077" s="17">
        <v>7.6528275359513901E-3</v>
      </c>
      <c r="BM1077" s="17">
        <v>1.4958143221093701E-2</v>
      </c>
      <c r="BN1077" s="17">
        <v>2.6539081317462E-2</v>
      </c>
      <c r="BO1077" s="17">
        <v>3.5651343503274403E-2</v>
      </c>
      <c r="BP1077" s="17">
        <v>1.7247438889230599E-2</v>
      </c>
      <c r="BQ1077" s="17"/>
      <c r="BR1077" s="17">
        <v>1.6600170568546398E-2</v>
      </c>
      <c r="BS1077" s="17">
        <v>3.9008734495097501E-2</v>
      </c>
      <c r="BT1077" s="17">
        <v>3.1294171175764801E-2</v>
      </c>
      <c r="BU1077" s="17">
        <v>2.5124438846644701E-2</v>
      </c>
      <c r="BV1077" s="17"/>
      <c r="BW1077" s="17">
        <v>1.6191895897341799E-2</v>
      </c>
      <c r="BX1077" s="17">
        <v>1.50961140585948E-2</v>
      </c>
      <c r="BY1077" s="17">
        <v>2.11743197020932E-2</v>
      </c>
      <c r="BZ1077" s="17">
        <v>1.8639208149447299E-2</v>
      </c>
      <c r="CA1077" s="17">
        <v>2.5136485262967401E-2</v>
      </c>
      <c r="CB1077" s="17"/>
      <c r="CC1077" s="17">
        <v>3.6003771994580602E-2</v>
      </c>
      <c r="CD1077" s="17">
        <v>3.1991356088297201E-2</v>
      </c>
      <c r="CE1077" s="17">
        <v>1.04369088520854E-2</v>
      </c>
      <c r="CF1077" s="17">
        <v>1.9729641605455601E-2</v>
      </c>
      <c r="CG1077" s="17">
        <v>2.7567372466294499E-2</v>
      </c>
      <c r="CH1077" s="17">
        <v>2.1308012775986599E-2</v>
      </c>
      <c r="CI1077" s="17">
        <v>1.3536891335687799E-2</v>
      </c>
      <c r="CJ1077" s="17">
        <v>9.3795079511678498E-3</v>
      </c>
      <c r="CK1077" s="17">
        <v>5.2845794502480699E-3</v>
      </c>
      <c r="CL1077" s="17">
        <v>1.16272423235827E-2</v>
      </c>
    </row>
    <row r="1078" spans="2:90" x14ac:dyDescent="0.25"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  <c r="BR1078" s="17"/>
      <c r="BS1078" s="17"/>
      <c r="BT1078" s="17"/>
      <c r="BU1078" s="17"/>
      <c r="BV1078" s="17"/>
      <c r="BW1078" s="17"/>
      <c r="BX1078" s="17"/>
      <c r="BY1078" s="17"/>
      <c r="BZ1078" s="17"/>
      <c r="CA1078" s="17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</row>
    <row r="1079" spans="2:90" x14ac:dyDescent="0.25">
      <c r="B1079" s="6" t="s">
        <v>520</v>
      </c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</row>
    <row r="1080" spans="2:90" x14ac:dyDescent="0.25">
      <c r="B1080" s="24" t="s">
        <v>113</v>
      </c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  <c r="BR1080" s="17"/>
      <c r="BS1080" s="17"/>
      <c r="BT1080" s="17"/>
      <c r="BU1080" s="17"/>
      <c r="BV1080" s="17"/>
      <c r="BW1080" s="17"/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</row>
    <row r="1081" spans="2:90" x14ac:dyDescent="0.25">
      <c r="B1081" t="s">
        <v>512</v>
      </c>
      <c r="C1081" s="17">
        <v>5.7646172077824E-2</v>
      </c>
      <c r="D1081" s="17">
        <v>6.3521877057640896E-2</v>
      </c>
      <c r="E1081" s="17">
        <v>5.1975224430258801E-2</v>
      </c>
      <c r="F1081" s="17"/>
      <c r="G1081" s="17">
        <v>7.3573583927258795E-2</v>
      </c>
      <c r="H1081" s="17">
        <v>7.2393833338339195E-2</v>
      </c>
      <c r="I1081" s="17">
        <v>6.16877812702432E-2</v>
      </c>
      <c r="J1081" s="17">
        <v>5.5379749795732999E-2</v>
      </c>
      <c r="K1081" s="17">
        <v>4.7384169884126401E-2</v>
      </c>
      <c r="L1081" s="17">
        <v>4.5556520719400598E-2</v>
      </c>
      <c r="M1081" s="17"/>
      <c r="N1081" s="17">
        <v>5.0637869493855799E-2</v>
      </c>
      <c r="O1081" s="17">
        <v>5.1531054905652601E-2</v>
      </c>
      <c r="P1081" s="17">
        <v>6.57344230508978E-2</v>
      </c>
      <c r="Q1081" s="17">
        <v>6.5313301361482001E-2</v>
      </c>
      <c r="R1081" s="17"/>
      <c r="S1081" s="17">
        <v>9.0270851624589199E-2</v>
      </c>
      <c r="T1081" s="17">
        <v>5.5448756863689802E-2</v>
      </c>
      <c r="U1081" s="17">
        <v>5.8436721964742297E-2</v>
      </c>
      <c r="V1081" s="17">
        <v>5.4604803125536699E-2</v>
      </c>
      <c r="W1081" s="17">
        <v>2.48864377595567E-2</v>
      </c>
      <c r="X1081" s="17">
        <v>6.0906522509351302E-2</v>
      </c>
      <c r="Y1081" s="17">
        <v>4.7882687670938999E-2</v>
      </c>
      <c r="Z1081" s="17">
        <v>4.9208358729522499E-2</v>
      </c>
      <c r="AA1081" s="17">
        <v>5.2667682144822203E-2</v>
      </c>
      <c r="AB1081" s="17"/>
      <c r="AC1081" s="17">
        <v>4.9437465774773801E-2</v>
      </c>
      <c r="AD1081" s="17">
        <v>7.0810439147052998E-2</v>
      </c>
      <c r="AE1081" s="17">
        <v>4.47449601937265E-2</v>
      </c>
      <c r="AF1081" s="17"/>
      <c r="AG1081" s="17">
        <v>6.0059660351145801E-2</v>
      </c>
      <c r="AH1081" s="17">
        <v>7.4454094498246901E-2</v>
      </c>
      <c r="AI1081" s="17">
        <v>7.1629161608804906E-2</v>
      </c>
      <c r="AJ1081" s="17">
        <v>4.91301996159186E-2</v>
      </c>
      <c r="AK1081" s="17"/>
      <c r="AL1081" s="17">
        <v>5.5981071832595299E-2</v>
      </c>
      <c r="AM1081" s="17">
        <v>4.4937222761609899E-2</v>
      </c>
      <c r="AN1081" s="17">
        <v>5.7048401754227297E-2</v>
      </c>
      <c r="AO1081" s="17">
        <v>9.9259055554325695E-2</v>
      </c>
      <c r="AP1081" s="17">
        <v>3.06127828782616E-2</v>
      </c>
      <c r="AQ1081" s="17"/>
      <c r="AR1081" s="17">
        <v>5.7502391483195497E-2</v>
      </c>
      <c r="AS1081" s="17">
        <v>6.2624108633978603E-2</v>
      </c>
      <c r="AT1081" s="17">
        <v>6.0775644282134299E-2</v>
      </c>
      <c r="AU1081" s="17">
        <v>5.0860884248124003E-2</v>
      </c>
      <c r="AV1081" s="17">
        <v>5.3396057782953699E-2</v>
      </c>
      <c r="AW1081" s="17"/>
      <c r="AX1081" s="17">
        <v>0.109506159165652</v>
      </c>
      <c r="AY1081" s="17">
        <v>5.0322404209928902E-2</v>
      </c>
      <c r="AZ1081" s="17">
        <v>3.16897799344215E-2</v>
      </c>
      <c r="BA1081" s="17">
        <v>5.0166111922768097E-2</v>
      </c>
      <c r="BB1081" s="17">
        <v>2.1741738114707799E-2</v>
      </c>
      <c r="BC1081" s="17">
        <v>3.4751628792774103E-2</v>
      </c>
      <c r="BD1081" s="17"/>
      <c r="BE1081" s="17">
        <v>6.0609752033047297E-2</v>
      </c>
      <c r="BF1081" s="17">
        <v>6.6501558788599105E-2</v>
      </c>
      <c r="BG1081" s="17">
        <v>4.3098055399042899E-2</v>
      </c>
      <c r="BH1081" s="17"/>
      <c r="BI1081" s="17">
        <v>6.5941917932827498E-2</v>
      </c>
      <c r="BJ1081" s="17">
        <v>5.5540070548963198E-2</v>
      </c>
      <c r="BK1081" s="17"/>
      <c r="BL1081" s="17">
        <v>5.39965275292369E-2</v>
      </c>
      <c r="BM1081" s="17">
        <v>3.8532271419522902E-2</v>
      </c>
      <c r="BN1081" s="17">
        <v>6.7035917851864704E-2</v>
      </c>
      <c r="BO1081" s="17">
        <v>7.7675773572922005E-2</v>
      </c>
      <c r="BP1081" s="17">
        <v>7.9265880296993704E-2</v>
      </c>
      <c r="BQ1081" s="17"/>
      <c r="BR1081" s="17">
        <v>5.77230812337826E-2</v>
      </c>
      <c r="BS1081" s="17">
        <v>4.70851751300944E-2</v>
      </c>
      <c r="BT1081" s="17">
        <v>5.0738473062466899E-2</v>
      </c>
      <c r="BU1081" s="17">
        <v>8.2663091914374501E-2</v>
      </c>
      <c r="BV1081" s="17"/>
      <c r="BW1081" s="17">
        <v>5.8812666319710799E-2</v>
      </c>
      <c r="BX1081" s="17">
        <v>6.2334471783199903E-2</v>
      </c>
      <c r="BY1081" s="17">
        <v>4.5981995863600099E-2</v>
      </c>
      <c r="BZ1081" s="17">
        <v>5.3937529251666401E-2</v>
      </c>
      <c r="CA1081" s="17">
        <v>5.8032513455952797E-2</v>
      </c>
      <c r="CB1081" s="17"/>
      <c r="CC1081" s="17">
        <v>5.4884018541631399E-2</v>
      </c>
      <c r="CD1081" s="17">
        <v>7.8677169800826396E-2</v>
      </c>
      <c r="CE1081" s="17">
        <v>5.9445755168652401E-2</v>
      </c>
      <c r="CF1081" s="17">
        <v>6.6192552483297307E-2</v>
      </c>
      <c r="CG1081" s="17">
        <v>6.2717648650669394E-2</v>
      </c>
      <c r="CH1081" s="17">
        <v>5.6929748964814397E-2</v>
      </c>
      <c r="CI1081" s="17">
        <v>4.42957977809647E-2</v>
      </c>
      <c r="CJ1081" s="17">
        <v>4.8624665115012601E-2</v>
      </c>
      <c r="CK1081" s="17">
        <v>3.3688788357143701E-2</v>
      </c>
      <c r="CL1081" s="17">
        <v>4.50337115969539E-2</v>
      </c>
    </row>
    <row r="1082" spans="2:90" x14ac:dyDescent="0.25">
      <c r="B1082" t="s">
        <v>513</v>
      </c>
      <c r="C1082" s="17">
        <v>0.26129712287075801</v>
      </c>
      <c r="D1082" s="17">
        <v>0.29304645286007902</v>
      </c>
      <c r="E1082" s="17">
        <v>0.231666270978234</v>
      </c>
      <c r="F1082" s="17"/>
      <c r="G1082" s="17">
        <v>0.230763806489373</v>
      </c>
      <c r="H1082" s="17">
        <v>0.28517411676863902</v>
      </c>
      <c r="I1082" s="17">
        <v>0.234284918059498</v>
      </c>
      <c r="J1082" s="17">
        <v>0.22033735855903899</v>
      </c>
      <c r="K1082" s="17">
        <v>0.27372262196428099</v>
      </c>
      <c r="L1082" s="17">
        <v>0.29724257948145999</v>
      </c>
      <c r="M1082" s="17"/>
      <c r="N1082" s="17">
        <v>0.28936315291035403</v>
      </c>
      <c r="O1082" s="17">
        <v>0.25813660196717803</v>
      </c>
      <c r="P1082" s="17">
        <v>0.25085416821064299</v>
      </c>
      <c r="Q1082" s="17">
        <v>0.24391977624630901</v>
      </c>
      <c r="R1082" s="17"/>
      <c r="S1082" s="17">
        <v>0.31379304465557001</v>
      </c>
      <c r="T1082" s="17">
        <v>0.26004465860808701</v>
      </c>
      <c r="U1082" s="17">
        <v>0.27076747650886501</v>
      </c>
      <c r="V1082" s="17">
        <v>0.21213228869528999</v>
      </c>
      <c r="W1082" s="17">
        <v>0.23966152289725001</v>
      </c>
      <c r="X1082" s="17">
        <v>0.228732720984825</v>
      </c>
      <c r="Y1082" s="17">
        <v>0.26160789267304602</v>
      </c>
      <c r="Z1082" s="17">
        <v>0.25175217442596998</v>
      </c>
      <c r="AA1082" s="17">
        <v>0.27779137757760602</v>
      </c>
      <c r="AB1082" s="17"/>
      <c r="AC1082" s="17">
        <v>0.250794662990457</v>
      </c>
      <c r="AD1082" s="17">
        <v>0.29336855956279501</v>
      </c>
      <c r="AE1082" s="17">
        <v>0.23945842595195899</v>
      </c>
      <c r="AF1082" s="17"/>
      <c r="AG1082" s="17">
        <v>0.26766190421046399</v>
      </c>
      <c r="AH1082" s="17">
        <v>0.29271076922597</v>
      </c>
      <c r="AI1082" s="17">
        <v>0.34646603676480597</v>
      </c>
      <c r="AJ1082" s="17">
        <v>0.236610293470151</v>
      </c>
      <c r="AK1082" s="17"/>
      <c r="AL1082" s="17">
        <v>0.244250461982811</v>
      </c>
      <c r="AM1082" s="17">
        <v>0.22146076686272201</v>
      </c>
      <c r="AN1082" s="17">
        <v>0.29995652814185497</v>
      </c>
      <c r="AO1082" s="17">
        <v>0.29112715705235498</v>
      </c>
      <c r="AP1082" s="17">
        <v>0.34121099883177902</v>
      </c>
      <c r="AQ1082" s="17"/>
      <c r="AR1082" s="17">
        <v>0.26960789249678901</v>
      </c>
      <c r="AS1082" s="17">
        <v>0.270539553969873</v>
      </c>
      <c r="AT1082" s="17">
        <v>0.25685717277477499</v>
      </c>
      <c r="AU1082" s="17">
        <v>0.26268302533521798</v>
      </c>
      <c r="AV1082" s="17">
        <v>0.25534426336782601</v>
      </c>
      <c r="AW1082" s="17"/>
      <c r="AX1082" s="17">
        <v>0.30597974796475902</v>
      </c>
      <c r="AY1082" s="17">
        <v>0.27484393405629098</v>
      </c>
      <c r="AZ1082" s="17">
        <v>0.24812505403960999</v>
      </c>
      <c r="BA1082" s="17">
        <v>0.26308901601352702</v>
      </c>
      <c r="BB1082" s="17">
        <v>0.18210306927188499</v>
      </c>
      <c r="BC1082" s="17">
        <v>0.18551854804852699</v>
      </c>
      <c r="BD1082" s="17"/>
      <c r="BE1082" s="17">
        <v>0.250319029688995</v>
      </c>
      <c r="BF1082" s="17">
        <v>0.28241989596973399</v>
      </c>
      <c r="BG1082" s="17">
        <v>0.25947685517442198</v>
      </c>
      <c r="BH1082" s="17"/>
      <c r="BI1082" s="17">
        <v>0.23488943275781499</v>
      </c>
      <c r="BJ1082" s="17">
        <v>0.26800143583943498</v>
      </c>
      <c r="BK1082" s="17"/>
      <c r="BL1082" s="17">
        <v>0.290166432847837</v>
      </c>
      <c r="BM1082" s="17">
        <v>0.21945796225726699</v>
      </c>
      <c r="BN1082" s="17">
        <v>0.29276795160883201</v>
      </c>
      <c r="BO1082" s="17">
        <v>0.24574227201290699</v>
      </c>
      <c r="BP1082" s="17">
        <v>0.26411536066678698</v>
      </c>
      <c r="BQ1082" s="17"/>
      <c r="BR1082" s="17">
        <v>0.25483373918924002</v>
      </c>
      <c r="BS1082" s="17">
        <v>0.26734986584007098</v>
      </c>
      <c r="BT1082" s="17">
        <v>0.31516004140367798</v>
      </c>
      <c r="BU1082" s="17">
        <v>0.31151041332739399</v>
      </c>
      <c r="BV1082" s="17"/>
      <c r="BW1082" s="17">
        <v>0.27206523951363398</v>
      </c>
      <c r="BX1082" s="17">
        <v>0.27044913750398097</v>
      </c>
      <c r="BY1082" s="17">
        <v>0.23520618115981001</v>
      </c>
      <c r="BZ1082" s="17">
        <v>0.25279990796202001</v>
      </c>
      <c r="CA1082" s="17">
        <v>0.28847424823444001</v>
      </c>
      <c r="CB1082" s="17"/>
      <c r="CC1082" s="17">
        <v>0.322485171801627</v>
      </c>
      <c r="CD1082" s="17">
        <v>0.26019265073680398</v>
      </c>
      <c r="CE1082" s="17">
        <v>0.26032521723052299</v>
      </c>
      <c r="CF1082" s="17">
        <v>0.278660696970708</v>
      </c>
      <c r="CG1082" s="17">
        <v>0.24611564503080099</v>
      </c>
      <c r="CH1082" s="17">
        <v>0.24105951910696499</v>
      </c>
      <c r="CI1082" s="17">
        <v>0.29358518777766202</v>
      </c>
      <c r="CJ1082" s="17">
        <v>0.22963195073894499</v>
      </c>
      <c r="CK1082" s="17">
        <v>0.264993675526774</v>
      </c>
      <c r="CL1082" s="17">
        <v>0.24098202244115</v>
      </c>
    </row>
    <row r="1083" spans="2:90" x14ac:dyDescent="0.25">
      <c r="B1083" t="s">
        <v>514</v>
      </c>
      <c r="C1083" s="17">
        <v>0.36544043220354799</v>
      </c>
      <c r="D1083" s="17">
        <v>0.36806444909900699</v>
      </c>
      <c r="E1083" s="17">
        <v>0.36313464983295501</v>
      </c>
      <c r="F1083" s="17"/>
      <c r="G1083" s="17">
        <v>0.34037798223022703</v>
      </c>
      <c r="H1083" s="17">
        <v>0.33269614926108498</v>
      </c>
      <c r="I1083" s="17">
        <v>0.35752634691178697</v>
      </c>
      <c r="J1083" s="17">
        <v>0.364442710570411</v>
      </c>
      <c r="K1083" s="17">
        <v>0.40058575933135498</v>
      </c>
      <c r="L1083" s="17">
        <v>0.38284354934919701</v>
      </c>
      <c r="M1083" s="17"/>
      <c r="N1083" s="17">
        <v>0.377802387174003</v>
      </c>
      <c r="O1083" s="17">
        <v>0.35877923810206702</v>
      </c>
      <c r="P1083" s="17">
        <v>0.35967854681741801</v>
      </c>
      <c r="Q1083" s="17">
        <v>0.360525537092173</v>
      </c>
      <c r="R1083" s="17"/>
      <c r="S1083" s="17">
        <v>0.33098752108353002</v>
      </c>
      <c r="T1083" s="17">
        <v>0.34632446431581898</v>
      </c>
      <c r="U1083" s="17">
        <v>0.34556688751593101</v>
      </c>
      <c r="V1083" s="17">
        <v>0.40845500832037901</v>
      </c>
      <c r="W1083" s="17">
        <v>0.38318498403460699</v>
      </c>
      <c r="X1083" s="17">
        <v>0.40515691993083902</v>
      </c>
      <c r="Y1083" s="17">
        <v>0.362875517979735</v>
      </c>
      <c r="Z1083" s="17">
        <v>0.35164627208928501</v>
      </c>
      <c r="AA1083" s="17">
        <v>0.373227027658602</v>
      </c>
      <c r="AB1083" s="17"/>
      <c r="AC1083" s="17">
        <v>0.40678736914166602</v>
      </c>
      <c r="AD1083" s="17">
        <v>0.34700846695521498</v>
      </c>
      <c r="AE1083" s="17">
        <v>0.34530518535022903</v>
      </c>
      <c r="AF1083" s="17"/>
      <c r="AG1083" s="17">
        <v>0.411913546141359</v>
      </c>
      <c r="AH1083" s="17">
        <v>0.34600101358921498</v>
      </c>
      <c r="AI1083" s="17">
        <v>0.29421142314974302</v>
      </c>
      <c r="AJ1083" s="17">
        <v>0.39752877820789201</v>
      </c>
      <c r="AK1083" s="17"/>
      <c r="AL1083" s="17">
        <v>0.35763796980541401</v>
      </c>
      <c r="AM1083" s="17">
        <v>0.38314083271990401</v>
      </c>
      <c r="AN1083" s="17">
        <v>0.335481229646797</v>
      </c>
      <c r="AO1083" s="17">
        <v>0.36815685283793498</v>
      </c>
      <c r="AP1083" s="17">
        <v>0.40769372041157298</v>
      </c>
      <c r="AQ1083" s="17"/>
      <c r="AR1083" s="17">
        <v>0.36709868318435401</v>
      </c>
      <c r="AS1083" s="17">
        <v>0.34492467834940199</v>
      </c>
      <c r="AT1083" s="17">
        <v>0.37247105261943497</v>
      </c>
      <c r="AU1083" s="17">
        <v>0.36679684838649801</v>
      </c>
      <c r="AV1083" s="17">
        <v>0.404973330068853</v>
      </c>
      <c r="AW1083" s="17"/>
      <c r="AX1083" s="17">
        <v>0.32255088843257501</v>
      </c>
      <c r="AY1083" s="17">
        <v>0.37527054271066101</v>
      </c>
      <c r="AZ1083" s="17">
        <v>0.37431989061832899</v>
      </c>
      <c r="BA1083" s="17">
        <v>0.33722710619755503</v>
      </c>
      <c r="BB1083" s="17">
        <v>0.41474976301737199</v>
      </c>
      <c r="BC1083" s="17">
        <v>0.45953478053135699</v>
      </c>
      <c r="BD1083" s="17"/>
      <c r="BE1083" s="17">
        <v>0.35397840196983998</v>
      </c>
      <c r="BF1083" s="17">
        <v>0.36558791456300299</v>
      </c>
      <c r="BG1083" s="17">
        <v>0.38237775234093202</v>
      </c>
      <c r="BH1083" s="17"/>
      <c r="BI1083" s="17">
        <v>0.34033408357012002</v>
      </c>
      <c r="BJ1083" s="17">
        <v>0.37181436411578001</v>
      </c>
      <c r="BK1083" s="17"/>
      <c r="BL1083" s="17">
        <v>0.37129608852658202</v>
      </c>
      <c r="BM1083" s="17">
        <v>0.38360888783840902</v>
      </c>
      <c r="BN1083" s="17">
        <v>0.327372249992118</v>
      </c>
      <c r="BO1083" s="17">
        <v>0.35867925402914902</v>
      </c>
      <c r="BP1083" s="17">
        <v>0.35912842035536202</v>
      </c>
      <c r="BQ1083" s="17"/>
      <c r="BR1083" s="17">
        <v>0.37094932617708198</v>
      </c>
      <c r="BS1083" s="17">
        <v>0.35414688298443497</v>
      </c>
      <c r="BT1083" s="17">
        <v>0.33521970500760201</v>
      </c>
      <c r="BU1083" s="17">
        <v>0.335178788575692</v>
      </c>
      <c r="BV1083" s="17"/>
      <c r="BW1083" s="17">
        <v>0.35541862537955698</v>
      </c>
      <c r="BX1083" s="17">
        <v>0.37855476428270401</v>
      </c>
      <c r="BY1083" s="17">
        <v>0.384450759443215</v>
      </c>
      <c r="BZ1083" s="17">
        <v>0.36713253166835103</v>
      </c>
      <c r="CA1083" s="17">
        <v>0.33799316399289597</v>
      </c>
      <c r="CB1083" s="17"/>
      <c r="CC1083" s="17">
        <v>0.33995372358398401</v>
      </c>
      <c r="CD1083" s="17">
        <v>0.31831279677518698</v>
      </c>
      <c r="CE1083" s="17">
        <v>0.38193933097364902</v>
      </c>
      <c r="CF1083" s="17">
        <v>0.33825864997029398</v>
      </c>
      <c r="CG1083" s="17">
        <v>0.38523237652354397</v>
      </c>
      <c r="CH1083" s="17">
        <v>0.35219412237596398</v>
      </c>
      <c r="CI1083" s="17">
        <v>0.347828992949338</v>
      </c>
      <c r="CJ1083" s="17">
        <v>0.43895953872569698</v>
      </c>
      <c r="CK1083" s="17">
        <v>0.37412470366703898</v>
      </c>
      <c r="CL1083" s="17">
        <v>0.382523921312103</v>
      </c>
    </row>
    <row r="1084" spans="2:90" x14ac:dyDescent="0.25">
      <c r="B1084" t="s">
        <v>515</v>
      </c>
      <c r="C1084" s="17">
        <v>0.119896169777634</v>
      </c>
      <c r="D1084" s="17">
        <v>0.105458851031174</v>
      </c>
      <c r="E1084" s="17">
        <v>0.133925105118951</v>
      </c>
      <c r="F1084" s="17"/>
      <c r="G1084" s="17">
        <v>0.17209712644827099</v>
      </c>
      <c r="H1084" s="17">
        <v>0.142306608680178</v>
      </c>
      <c r="I1084" s="17">
        <v>0.13603364584455399</v>
      </c>
      <c r="J1084" s="17">
        <v>0.120796427614435</v>
      </c>
      <c r="K1084" s="17">
        <v>8.3781877236856095E-2</v>
      </c>
      <c r="L1084" s="17">
        <v>9.2853523040565503E-2</v>
      </c>
      <c r="M1084" s="17"/>
      <c r="N1084" s="17">
        <v>0.121202903429385</v>
      </c>
      <c r="O1084" s="17">
        <v>0.11984582999788</v>
      </c>
      <c r="P1084" s="17">
        <v>0.12740658356145401</v>
      </c>
      <c r="Q1084" s="17">
        <v>0.11245188834676501</v>
      </c>
      <c r="R1084" s="17"/>
      <c r="S1084" s="17">
        <v>0.133025525827075</v>
      </c>
      <c r="T1084" s="17">
        <v>0.119866694442136</v>
      </c>
      <c r="U1084" s="17">
        <v>0.125266117093638</v>
      </c>
      <c r="V1084" s="17">
        <v>9.3010862986068005E-2</v>
      </c>
      <c r="W1084" s="17">
        <v>0.12391377111437001</v>
      </c>
      <c r="X1084" s="17">
        <v>0.10884212590743</v>
      </c>
      <c r="Y1084" s="17">
        <v>0.14101478507770801</v>
      </c>
      <c r="Z1084" s="17">
        <v>0.14411432894502199</v>
      </c>
      <c r="AA1084" s="17">
        <v>0.104114350827209</v>
      </c>
      <c r="AB1084" s="17"/>
      <c r="AC1084" s="17">
        <v>9.9003790893972904E-2</v>
      </c>
      <c r="AD1084" s="17">
        <v>0.11660156759852899</v>
      </c>
      <c r="AE1084" s="17">
        <v>0.14698321195589201</v>
      </c>
      <c r="AF1084" s="17"/>
      <c r="AG1084" s="17">
        <v>9.0657033235547593E-2</v>
      </c>
      <c r="AH1084" s="17">
        <v>0.124963105122709</v>
      </c>
      <c r="AI1084" s="17">
        <v>9.4045455519546906E-2</v>
      </c>
      <c r="AJ1084" s="17">
        <v>0.12708032571500999</v>
      </c>
      <c r="AK1084" s="17"/>
      <c r="AL1084" s="17">
        <v>0.105139582481506</v>
      </c>
      <c r="AM1084" s="17">
        <v>0.13965222603230801</v>
      </c>
      <c r="AN1084" s="17">
        <v>0.12933620473549501</v>
      </c>
      <c r="AO1084" s="17">
        <v>0.113831590734134</v>
      </c>
      <c r="AP1084" s="17">
        <v>0.123449169971656</v>
      </c>
      <c r="AQ1084" s="17"/>
      <c r="AR1084" s="17">
        <v>0.115758071005715</v>
      </c>
      <c r="AS1084" s="17">
        <v>0.11422206740463101</v>
      </c>
      <c r="AT1084" s="17">
        <v>0.122995092587043</v>
      </c>
      <c r="AU1084" s="17">
        <v>0.11972685030348799</v>
      </c>
      <c r="AV1084" s="17">
        <v>0.137043760495247</v>
      </c>
      <c r="AW1084" s="17"/>
      <c r="AX1084" s="17">
        <v>0.114761283212619</v>
      </c>
      <c r="AY1084" s="17">
        <v>0.103928693161318</v>
      </c>
      <c r="AZ1084" s="17">
        <v>0.14073299165591799</v>
      </c>
      <c r="BA1084" s="17">
        <v>0.139460732799677</v>
      </c>
      <c r="BB1084" s="17">
        <v>0.14036257818449099</v>
      </c>
      <c r="BC1084" s="17">
        <v>7.9950812028964494E-2</v>
      </c>
      <c r="BD1084" s="17"/>
      <c r="BE1084" s="17">
        <v>0.131654323661132</v>
      </c>
      <c r="BF1084" s="17">
        <v>0.122819836624941</v>
      </c>
      <c r="BG1084" s="17">
        <v>0.103502930287909</v>
      </c>
      <c r="BH1084" s="17"/>
      <c r="BI1084" s="17">
        <v>0.13165720507076301</v>
      </c>
      <c r="BJ1084" s="17">
        <v>0.116910309935158</v>
      </c>
      <c r="BK1084" s="17"/>
      <c r="BL1084" s="17">
        <v>0.10415138299336001</v>
      </c>
      <c r="BM1084" s="17">
        <v>0.12947305621635799</v>
      </c>
      <c r="BN1084" s="17">
        <v>0.10860690307343</v>
      </c>
      <c r="BO1084" s="17">
        <v>0.131571307056982</v>
      </c>
      <c r="BP1084" s="17">
        <v>0.12993382351466401</v>
      </c>
      <c r="BQ1084" s="17"/>
      <c r="BR1084" s="17">
        <v>0.11683152944327201</v>
      </c>
      <c r="BS1084" s="17">
        <v>0.12490255090659</v>
      </c>
      <c r="BT1084" s="17">
        <v>0.13226176475680601</v>
      </c>
      <c r="BU1084" s="17">
        <v>0.151258354479785</v>
      </c>
      <c r="BV1084" s="17"/>
      <c r="BW1084" s="17">
        <v>0.11987260595819101</v>
      </c>
      <c r="BX1084" s="17">
        <v>0.104573668594008</v>
      </c>
      <c r="BY1084" s="17">
        <v>0.119600055000932</v>
      </c>
      <c r="BZ1084" s="17">
        <v>0.117928993760374</v>
      </c>
      <c r="CA1084" s="17">
        <v>0.13053974820248901</v>
      </c>
      <c r="CB1084" s="17"/>
      <c r="CC1084" s="17">
        <v>0.120554424628251</v>
      </c>
      <c r="CD1084" s="17">
        <v>0.13141524826100301</v>
      </c>
      <c r="CE1084" s="17">
        <v>0.107028420489905</v>
      </c>
      <c r="CF1084" s="17">
        <v>0.13728937475408301</v>
      </c>
      <c r="CG1084" s="17">
        <v>0.114358176437366</v>
      </c>
      <c r="CH1084" s="17">
        <v>0.11743421156742</v>
      </c>
      <c r="CI1084" s="17">
        <v>0.13719278812083099</v>
      </c>
      <c r="CJ1084" s="17">
        <v>8.61758389428917E-2</v>
      </c>
      <c r="CK1084" s="17">
        <v>0.12758591558801</v>
      </c>
      <c r="CL1084" s="17">
        <v>0.105108408633142</v>
      </c>
    </row>
    <row r="1085" spans="2:90" x14ac:dyDescent="0.25">
      <c r="B1085" t="s">
        <v>516</v>
      </c>
      <c r="C1085" s="17">
        <v>8.3335240214157905E-2</v>
      </c>
      <c r="D1085" s="17">
        <v>8.1050888865464493E-2</v>
      </c>
      <c r="E1085" s="17">
        <v>8.5418518250581194E-2</v>
      </c>
      <c r="F1085" s="17"/>
      <c r="G1085" s="17">
        <v>6.7572164859829906E-2</v>
      </c>
      <c r="H1085" s="17">
        <v>8.2852212996113894E-2</v>
      </c>
      <c r="I1085" s="17">
        <v>7.8557168545418596E-2</v>
      </c>
      <c r="J1085" s="17">
        <v>0.119844531564312</v>
      </c>
      <c r="K1085" s="17">
        <v>8.29446501594195E-2</v>
      </c>
      <c r="L1085" s="17">
        <v>6.8271220464168406E-2</v>
      </c>
      <c r="M1085" s="17"/>
      <c r="N1085" s="17">
        <v>8.3195563184333701E-2</v>
      </c>
      <c r="O1085" s="17">
        <v>8.2409527089083098E-2</v>
      </c>
      <c r="P1085" s="17">
        <v>8.6687300850463195E-2</v>
      </c>
      <c r="Q1085" s="17">
        <v>8.2737341095114297E-2</v>
      </c>
      <c r="R1085" s="17"/>
      <c r="S1085" s="17">
        <v>5.8548816658362403E-2</v>
      </c>
      <c r="T1085" s="17">
        <v>9.0750931453377398E-2</v>
      </c>
      <c r="U1085" s="17">
        <v>8.7872301744678902E-2</v>
      </c>
      <c r="V1085" s="17">
        <v>0.101646424197452</v>
      </c>
      <c r="W1085" s="17">
        <v>9.5908076704692397E-2</v>
      </c>
      <c r="X1085" s="17">
        <v>9.1370780783753602E-2</v>
      </c>
      <c r="Y1085" s="17">
        <v>7.4708159220403303E-2</v>
      </c>
      <c r="Z1085" s="17">
        <v>9.0329781166289397E-2</v>
      </c>
      <c r="AA1085" s="17">
        <v>7.3910952176176506E-2</v>
      </c>
      <c r="AB1085" s="17"/>
      <c r="AC1085" s="17">
        <v>8.0676299021241099E-2</v>
      </c>
      <c r="AD1085" s="17">
        <v>8.4943211572618901E-2</v>
      </c>
      <c r="AE1085" s="17">
        <v>8.0295835146228803E-2</v>
      </c>
      <c r="AF1085" s="17"/>
      <c r="AG1085" s="17">
        <v>7.8914325349809605E-2</v>
      </c>
      <c r="AH1085" s="17">
        <v>7.7699244862392894E-2</v>
      </c>
      <c r="AI1085" s="17">
        <v>9.38062426619789E-2</v>
      </c>
      <c r="AJ1085" s="17">
        <v>8.7780059763251497E-2</v>
      </c>
      <c r="AK1085" s="17"/>
      <c r="AL1085" s="17">
        <v>8.9486375805075596E-2</v>
      </c>
      <c r="AM1085" s="17">
        <v>9.40163327970963E-2</v>
      </c>
      <c r="AN1085" s="17">
        <v>7.3998823314347498E-2</v>
      </c>
      <c r="AO1085" s="17">
        <v>6.7649568624586695E-2</v>
      </c>
      <c r="AP1085" s="17">
        <v>0</v>
      </c>
      <c r="AQ1085" s="17"/>
      <c r="AR1085" s="17">
        <v>5.6651858849980398E-2</v>
      </c>
      <c r="AS1085" s="17">
        <v>8.2849902483236204E-2</v>
      </c>
      <c r="AT1085" s="17">
        <v>8.2102592503948704E-2</v>
      </c>
      <c r="AU1085" s="17">
        <v>9.7087104373135003E-2</v>
      </c>
      <c r="AV1085" s="17">
        <v>8.5220609054010105E-2</v>
      </c>
      <c r="AW1085" s="17"/>
      <c r="AX1085" s="17">
        <v>6.8335083808436503E-2</v>
      </c>
      <c r="AY1085" s="17">
        <v>9.2404724526503099E-2</v>
      </c>
      <c r="AZ1085" s="17">
        <v>6.6582227680411096E-2</v>
      </c>
      <c r="BA1085" s="17">
        <v>8.46368333650976E-2</v>
      </c>
      <c r="BB1085" s="17">
        <v>9.4840678206956602E-2</v>
      </c>
      <c r="BC1085" s="17">
        <v>0.10334465784336801</v>
      </c>
      <c r="BD1085" s="17"/>
      <c r="BE1085" s="17">
        <v>7.7180368332597102E-2</v>
      </c>
      <c r="BF1085" s="17">
        <v>8.4588883599928402E-2</v>
      </c>
      <c r="BG1085" s="17">
        <v>8.9297655421453903E-2</v>
      </c>
      <c r="BH1085" s="17"/>
      <c r="BI1085" s="17">
        <v>8.6304481147503206E-2</v>
      </c>
      <c r="BJ1085" s="17">
        <v>8.2581417353793499E-2</v>
      </c>
      <c r="BK1085" s="17"/>
      <c r="BL1085" s="17">
        <v>7.7483423920386194E-2</v>
      </c>
      <c r="BM1085" s="17">
        <v>0.107857120744742</v>
      </c>
      <c r="BN1085" s="17">
        <v>7.76785029598972E-2</v>
      </c>
      <c r="BO1085" s="17">
        <v>6.5483761385506004E-2</v>
      </c>
      <c r="BP1085" s="17">
        <v>7.5268622745186697E-2</v>
      </c>
      <c r="BQ1085" s="17"/>
      <c r="BR1085" s="17">
        <v>8.4971456164124798E-2</v>
      </c>
      <c r="BS1085" s="17">
        <v>8.8801992718341702E-2</v>
      </c>
      <c r="BT1085" s="17">
        <v>8.6130652994854298E-2</v>
      </c>
      <c r="BU1085" s="17">
        <v>3.26844252922888E-2</v>
      </c>
      <c r="BV1085" s="17"/>
      <c r="BW1085" s="17">
        <v>8.6019539349256199E-2</v>
      </c>
      <c r="BX1085" s="17">
        <v>7.6816871175708304E-2</v>
      </c>
      <c r="BY1085" s="17">
        <v>0.103155648130775</v>
      </c>
      <c r="BZ1085" s="17">
        <v>8.6867415936259199E-2</v>
      </c>
      <c r="CA1085" s="17">
        <v>6.8720370555925794E-2</v>
      </c>
      <c r="CB1085" s="17"/>
      <c r="CC1085" s="17">
        <v>5.5542294822685898E-2</v>
      </c>
      <c r="CD1085" s="17">
        <v>9.2841033138797394E-2</v>
      </c>
      <c r="CE1085" s="17">
        <v>9.0452672368784098E-2</v>
      </c>
      <c r="CF1085" s="17">
        <v>7.06275035940718E-2</v>
      </c>
      <c r="CG1085" s="17">
        <v>7.1221588358903604E-2</v>
      </c>
      <c r="CH1085" s="17">
        <v>0.102632724018643</v>
      </c>
      <c r="CI1085" s="17">
        <v>7.9789693148092505E-2</v>
      </c>
      <c r="CJ1085" s="17">
        <v>7.46924518494929E-2</v>
      </c>
      <c r="CK1085" s="17">
        <v>0.102459007333229</v>
      </c>
      <c r="CL1085" s="17">
        <v>0.107294128858359</v>
      </c>
    </row>
    <row r="1086" spans="2:90" x14ac:dyDescent="0.25">
      <c r="B1086" t="s">
        <v>517</v>
      </c>
      <c r="C1086" s="17">
        <v>4.2783664709276997E-2</v>
      </c>
      <c r="D1086" s="17">
        <v>3.0238921941232799E-2</v>
      </c>
      <c r="E1086" s="17">
        <v>5.4708851543097299E-2</v>
      </c>
      <c r="F1086" s="17"/>
      <c r="G1086" s="17">
        <v>3.5283672035218198E-2</v>
      </c>
      <c r="H1086" s="17">
        <v>3.1667622994867903E-2</v>
      </c>
      <c r="I1086" s="17">
        <v>5.5896759392770799E-2</v>
      </c>
      <c r="J1086" s="17">
        <v>5.01998370288642E-2</v>
      </c>
      <c r="K1086" s="17">
        <v>3.7675989376146898E-2</v>
      </c>
      <c r="L1086" s="17">
        <v>4.3257516612390801E-2</v>
      </c>
      <c r="M1086" s="17"/>
      <c r="N1086" s="17">
        <v>3.9046492138447797E-2</v>
      </c>
      <c r="O1086" s="17">
        <v>4.2533288145719397E-2</v>
      </c>
      <c r="P1086" s="17">
        <v>5.06898721532529E-2</v>
      </c>
      <c r="Q1086" s="17">
        <v>4.0759091743731199E-2</v>
      </c>
      <c r="R1086" s="17"/>
      <c r="S1086" s="17">
        <v>2.4834905824487202E-2</v>
      </c>
      <c r="T1086" s="17">
        <v>6.3409015746154804E-2</v>
      </c>
      <c r="U1086" s="17">
        <v>4.5347008139314603E-2</v>
      </c>
      <c r="V1086" s="17">
        <v>5.9845421297369403E-2</v>
      </c>
      <c r="W1086" s="17">
        <v>5.28196150604976E-2</v>
      </c>
      <c r="X1086" s="17">
        <v>5.0326217010505103E-2</v>
      </c>
      <c r="Y1086" s="17">
        <v>2.7455057032687299E-2</v>
      </c>
      <c r="Z1086" s="17">
        <v>2.7524436642769899E-2</v>
      </c>
      <c r="AA1086" s="17">
        <v>2.6537179505833002E-2</v>
      </c>
      <c r="AB1086" s="17"/>
      <c r="AC1086" s="17">
        <v>4.3484291640508099E-2</v>
      </c>
      <c r="AD1086" s="17">
        <v>3.9114592496713001E-2</v>
      </c>
      <c r="AE1086" s="17">
        <v>4.7325227491661397E-2</v>
      </c>
      <c r="AF1086" s="17"/>
      <c r="AG1086" s="17">
        <v>3.5402153181714698E-2</v>
      </c>
      <c r="AH1086" s="17">
        <v>3.8108325899140698E-2</v>
      </c>
      <c r="AI1086" s="17">
        <v>3.1223379049162898E-2</v>
      </c>
      <c r="AJ1086" s="17">
        <v>4.0463443365851698E-2</v>
      </c>
      <c r="AK1086" s="17"/>
      <c r="AL1086" s="17">
        <v>5.60002603861844E-2</v>
      </c>
      <c r="AM1086" s="17">
        <v>3.9488311111310299E-2</v>
      </c>
      <c r="AN1086" s="17">
        <v>4.41537529323116E-2</v>
      </c>
      <c r="AO1086" s="17">
        <v>2.8255695966058099E-2</v>
      </c>
      <c r="AP1086" s="17">
        <v>5.20196237061172E-2</v>
      </c>
      <c r="AQ1086" s="17"/>
      <c r="AR1086" s="17">
        <v>3.2414640089548002E-2</v>
      </c>
      <c r="AS1086" s="17">
        <v>4.4919114320042801E-2</v>
      </c>
      <c r="AT1086" s="17">
        <v>4.2884896228356097E-2</v>
      </c>
      <c r="AU1086" s="17">
        <v>4.55404314809097E-2</v>
      </c>
      <c r="AV1086" s="17">
        <v>4.14949494353129E-2</v>
      </c>
      <c r="AW1086" s="17"/>
      <c r="AX1086" s="17">
        <v>2.6894099221860701E-2</v>
      </c>
      <c r="AY1086" s="17">
        <v>3.7759155352045499E-2</v>
      </c>
      <c r="AZ1086" s="17">
        <v>5.9348094230834099E-2</v>
      </c>
      <c r="BA1086" s="17">
        <v>4.3378232696593598E-2</v>
      </c>
      <c r="BB1086" s="17">
        <v>6.7484185424215498E-2</v>
      </c>
      <c r="BC1086" s="17">
        <v>4.9022868568346097E-2</v>
      </c>
      <c r="BD1086" s="17"/>
      <c r="BE1086" s="17">
        <v>4.6584297181900901E-2</v>
      </c>
      <c r="BF1086" s="17">
        <v>3.72886743965598E-2</v>
      </c>
      <c r="BG1086" s="17">
        <v>4.2729223933260403E-2</v>
      </c>
      <c r="BH1086" s="17"/>
      <c r="BI1086" s="17">
        <v>4.00833331038805E-2</v>
      </c>
      <c r="BJ1086" s="17">
        <v>4.3469217596498903E-2</v>
      </c>
      <c r="BK1086" s="17"/>
      <c r="BL1086" s="17">
        <v>3.9676365441498301E-2</v>
      </c>
      <c r="BM1086" s="17">
        <v>6.0327634655139802E-2</v>
      </c>
      <c r="BN1086" s="17">
        <v>3.20538888992686E-2</v>
      </c>
      <c r="BO1086" s="17">
        <v>4.11924633806365E-2</v>
      </c>
      <c r="BP1086" s="17">
        <v>3.5439725575601398E-2</v>
      </c>
      <c r="BQ1086" s="17"/>
      <c r="BR1086" s="17">
        <v>4.3903181339826097E-2</v>
      </c>
      <c r="BS1086" s="17">
        <v>4.9460045133393998E-2</v>
      </c>
      <c r="BT1086" s="17">
        <v>2.4228101830191001E-2</v>
      </c>
      <c r="BU1086" s="17">
        <v>4.0210018619508903E-2</v>
      </c>
      <c r="BV1086" s="17"/>
      <c r="BW1086" s="17">
        <v>4.1264972109531298E-2</v>
      </c>
      <c r="BX1086" s="17">
        <v>6.1605814369876499E-2</v>
      </c>
      <c r="BY1086" s="17">
        <v>3.7630517142044802E-2</v>
      </c>
      <c r="BZ1086" s="17">
        <v>3.88291764451036E-2</v>
      </c>
      <c r="CA1086" s="17">
        <v>3.72981746078122E-2</v>
      </c>
      <c r="CB1086" s="17"/>
      <c r="CC1086" s="17">
        <v>3.2963047909552297E-2</v>
      </c>
      <c r="CD1086" s="17">
        <v>3.0501250236076902E-2</v>
      </c>
      <c r="CE1086" s="17">
        <v>3.9285593978142401E-2</v>
      </c>
      <c r="CF1086" s="17">
        <v>3.9670234915195703E-2</v>
      </c>
      <c r="CG1086" s="17">
        <v>4.48610573492347E-2</v>
      </c>
      <c r="CH1086" s="17">
        <v>6.0529155936527003E-2</v>
      </c>
      <c r="CI1086" s="17">
        <v>3.8586829287430499E-2</v>
      </c>
      <c r="CJ1086" s="17">
        <v>5.9636330338828002E-2</v>
      </c>
      <c r="CK1086" s="17">
        <v>2.7587870994152601E-2</v>
      </c>
      <c r="CL1086" s="17">
        <v>5.7312197588743397E-2</v>
      </c>
    </row>
    <row r="1087" spans="2:90" x14ac:dyDescent="0.25">
      <c r="B1087" t="s">
        <v>518</v>
      </c>
      <c r="C1087" s="17">
        <v>4.4911641766949402E-2</v>
      </c>
      <c r="D1087" s="17">
        <v>3.3068284974324902E-2</v>
      </c>
      <c r="E1087" s="17">
        <v>5.6189570692052798E-2</v>
      </c>
      <c r="F1087" s="17"/>
      <c r="G1087" s="17">
        <v>2.3903912715837299E-2</v>
      </c>
      <c r="H1087" s="17">
        <v>2.1894598500495799E-2</v>
      </c>
      <c r="I1087" s="17">
        <v>5.5618073884052002E-2</v>
      </c>
      <c r="J1087" s="17">
        <v>4.5864539498204002E-2</v>
      </c>
      <c r="K1087" s="17">
        <v>5.9846167777473001E-2</v>
      </c>
      <c r="L1087" s="17">
        <v>5.2772513713788202E-2</v>
      </c>
      <c r="M1087" s="17"/>
      <c r="N1087" s="17">
        <v>2.17278973272369E-2</v>
      </c>
      <c r="O1087" s="17">
        <v>5.68608796244401E-2</v>
      </c>
      <c r="P1087" s="17">
        <v>4.7625572659648702E-2</v>
      </c>
      <c r="Q1087" s="17">
        <v>5.4612816511727599E-2</v>
      </c>
      <c r="R1087" s="17"/>
      <c r="S1087" s="17">
        <v>2.0943634665002299E-2</v>
      </c>
      <c r="T1087" s="17">
        <v>4.6596071242614598E-2</v>
      </c>
      <c r="U1087" s="17">
        <v>4.8190329919141101E-2</v>
      </c>
      <c r="V1087" s="17">
        <v>4.0651127087635103E-2</v>
      </c>
      <c r="W1087" s="17">
        <v>5.1078360164141502E-2</v>
      </c>
      <c r="X1087" s="17">
        <v>2.5113227622510999E-2</v>
      </c>
      <c r="Y1087" s="17">
        <v>5.3046878875929099E-2</v>
      </c>
      <c r="Z1087" s="17">
        <v>7.6405150801066996E-2</v>
      </c>
      <c r="AA1087" s="17">
        <v>6.6769510051868403E-2</v>
      </c>
      <c r="AB1087" s="17"/>
      <c r="AC1087" s="17">
        <v>5.1543842587730399E-2</v>
      </c>
      <c r="AD1087" s="17">
        <v>3.7310100419638503E-2</v>
      </c>
      <c r="AE1087" s="17">
        <v>4.6641424556176002E-2</v>
      </c>
      <c r="AF1087" s="17"/>
      <c r="AG1087" s="17">
        <v>3.9811775658413297E-2</v>
      </c>
      <c r="AH1087" s="17">
        <v>3.4644257061253403E-2</v>
      </c>
      <c r="AI1087" s="17">
        <v>5.3016777198367601E-2</v>
      </c>
      <c r="AJ1087" s="17">
        <v>4.5577204131242603E-2</v>
      </c>
      <c r="AK1087" s="17"/>
      <c r="AL1087" s="17">
        <v>5.9450283011377399E-2</v>
      </c>
      <c r="AM1087" s="17">
        <v>5.05073631548522E-2</v>
      </c>
      <c r="AN1087" s="17">
        <v>4.2597085952926501E-2</v>
      </c>
      <c r="AO1087" s="17">
        <v>2.29235502818021E-2</v>
      </c>
      <c r="AP1087" s="17">
        <v>1.2540963717464699E-2</v>
      </c>
      <c r="AQ1087" s="17"/>
      <c r="AR1087" s="17">
        <v>4.6238922232920601E-2</v>
      </c>
      <c r="AS1087" s="17">
        <v>5.5739697363178402E-2</v>
      </c>
      <c r="AT1087" s="17">
        <v>4.3346191506975197E-2</v>
      </c>
      <c r="AU1087" s="17">
        <v>3.9390620955697501E-2</v>
      </c>
      <c r="AV1087" s="17">
        <v>1.3554829640909399E-2</v>
      </c>
      <c r="AW1087" s="17"/>
      <c r="AX1087" s="17">
        <v>2.4190032421227501E-2</v>
      </c>
      <c r="AY1087" s="17">
        <v>4.1258625044770701E-2</v>
      </c>
      <c r="AZ1087" s="17">
        <v>5.0301553295703003E-2</v>
      </c>
      <c r="BA1087" s="17">
        <v>5.5612367766771198E-2</v>
      </c>
      <c r="BB1087" s="17">
        <v>6.1379365577870403E-2</v>
      </c>
      <c r="BC1087" s="17">
        <v>7.3368894854125205E-2</v>
      </c>
      <c r="BD1087" s="17"/>
      <c r="BE1087" s="17">
        <v>4.0281428908996698E-2</v>
      </c>
      <c r="BF1087" s="17">
        <v>2.9554580103503401E-2</v>
      </c>
      <c r="BG1087" s="17">
        <v>6.5038926076063999E-2</v>
      </c>
      <c r="BH1087" s="17"/>
      <c r="BI1087" s="17">
        <v>6.4012605533667999E-2</v>
      </c>
      <c r="BJ1087" s="17">
        <v>4.0062340728208301E-2</v>
      </c>
      <c r="BK1087" s="17"/>
      <c r="BL1087" s="17">
        <v>4.81732210539653E-2</v>
      </c>
      <c r="BM1087" s="17">
        <v>4.0788393279471702E-2</v>
      </c>
      <c r="BN1087" s="17">
        <v>5.7073206957382099E-2</v>
      </c>
      <c r="BO1087" s="17">
        <v>4.1531559518090497E-2</v>
      </c>
      <c r="BP1087" s="17">
        <v>4.0598340108129398E-2</v>
      </c>
      <c r="BQ1087" s="17"/>
      <c r="BR1087" s="17">
        <v>4.7924906937061501E-2</v>
      </c>
      <c r="BS1087" s="17">
        <v>3.9002489956286898E-2</v>
      </c>
      <c r="BT1087" s="17">
        <v>2.7936668232540301E-2</v>
      </c>
      <c r="BU1087" s="17">
        <v>1.1735190701634601E-2</v>
      </c>
      <c r="BV1087" s="17"/>
      <c r="BW1087" s="17">
        <v>4.7843325070375302E-2</v>
      </c>
      <c r="BX1087" s="17">
        <v>3.1479104729135898E-2</v>
      </c>
      <c r="BY1087" s="17">
        <v>4.7091000703102501E-2</v>
      </c>
      <c r="BZ1087" s="17">
        <v>5.6138373325428099E-2</v>
      </c>
      <c r="CA1087" s="17">
        <v>4.30870549816188E-2</v>
      </c>
      <c r="CB1087" s="17"/>
      <c r="CC1087" s="17">
        <v>3.4158938258269503E-2</v>
      </c>
      <c r="CD1087" s="17">
        <v>4.6484059628155598E-2</v>
      </c>
      <c r="CE1087" s="17">
        <v>4.4450859930951603E-2</v>
      </c>
      <c r="CF1087" s="17">
        <v>4.432667367623E-2</v>
      </c>
      <c r="CG1087" s="17">
        <v>4.7411795631131001E-2</v>
      </c>
      <c r="CH1087" s="17">
        <v>4.2481888734351103E-2</v>
      </c>
      <c r="CI1087" s="17">
        <v>3.9672103429176798E-2</v>
      </c>
      <c r="CJ1087" s="17">
        <v>4.3477904476374403E-2</v>
      </c>
      <c r="CK1087" s="17">
        <v>5.80231197648629E-2</v>
      </c>
      <c r="CL1087" s="17">
        <v>5.0093121388027101E-2</v>
      </c>
    </row>
    <row r="1088" spans="2:90" x14ac:dyDescent="0.25">
      <c r="B1088" t="s">
        <v>519</v>
      </c>
      <c r="C1088" s="17">
        <v>1.0880926911713501E-2</v>
      </c>
      <c r="D1088" s="17">
        <v>1.00223343333888E-2</v>
      </c>
      <c r="E1088" s="17">
        <v>1.17314037944037E-2</v>
      </c>
      <c r="F1088" s="17"/>
      <c r="G1088" s="17">
        <v>1.22370363149286E-2</v>
      </c>
      <c r="H1088" s="17">
        <v>9.8735790611946296E-3</v>
      </c>
      <c r="I1088" s="17">
        <v>8.2233795600722207E-3</v>
      </c>
      <c r="J1088" s="17">
        <v>1.20382898120535E-2</v>
      </c>
      <c r="K1088" s="17">
        <v>1.0297975164791201E-2</v>
      </c>
      <c r="L1088" s="17">
        <v>1.2429089001258499E-2</v>
      </c>
      <c r="M1088" s="17"/>
      <c r="N1088" s="17">
        <v>1.12975403593911E-2</v>
      </c>
      <c r="O1088" s="17">
        <v>1.1326436127154201E-2</v>
      </c>
      <c r="P1088" s="17">
        <v>8.2207163939387803E-3</v>
      </c>
      <c r="Q1088" s="17">
        <v>1.2470652400805599E-2</v>
      </c>
      <c r="R1088" s="17"/>
      <c r="S1088" s="17">
        <v>9.0471719738166503E-3</v>
      </c>
      <c r="T1088" s="17">
        <v>8.9623624535679798E-3</v>
      </c>
      <c r="U1088" s="17">
        <v>8.3853407303398804E-3</v>
      </c>
      <c r="V1088" s="17">
        <v>1.91016675973E-2</v>
      </c>
      <c r="W1088" s="17">
        <v>1.26200348984075E-2</v>
      </c>
      <c r="X1088" s="17">
        <v>1.23135531611047E-2</v>
      </c>
      <c r="Y1088" s="17">
        <v>1.0986669880930401E-2</v>
      </c>
      <c r="Z1088" s="17">
        <v>4.7731708177479303E-3</v>
      </c>
      <c r="AA1088" s="17">
        <v>1.0350862333038899E-2</v>
      </c>
      <c r="AB1088" s="17"/>
      <c r="AC1088" s="17">
        <v>1.24570564985631E-2</v>
      </c>
      <c r="AD1088" s="17">
        <v>8.0101946406315409E-3</v>
      </c>
      <c r="AE1088" s="17">
        <v>1.56702194483972E-2</v>
      </c>
      <c r="AF1088" s="17"/>
      <c r="AG1088" s="17">
        <v>1.15838394521073E-2</v>
      </c>
      <c r="AH1088" s="17">
        <v>4.1984285054956902E-3</v>
      </c>
      <c r="AI1088" s="17">
        <v>6.26438645984946E-3</v>
      </c>
      <c r="AJ1088" s="17">
        <v>9.2997644558206506E-3</v>
      </c>
      <c r="AK1088" s="17"/>
      <c r="AL1088" s="17">
        <v>1.24675961880229E-2</v>
      </c>
      <c r="AM1088" s="17">
        <v>1.11846081075086E-2</v>
      </c>
      <c r="AN1088" s="17">
        <v>9.0452807007426698E-3</v>
      </c>
      <c r="AO1088" s="17">
        <v>1.83848798521581E-3</v>
      </c>
      <c r="AP1088" s="17">
        <v>0</v>
      </c>
      <c r="AQ1088" s="17"/>
      <c r="AR1088" s="17">
        <v>1.8395123883411298E-2</v>
      </c>
      <c r="AS1088" s="17">
        <v>7.4167331142110798E-3</v>
      </c>
      <c r="AT1088" s="17">
        <v>1.3382576344128099E-2</v>
      </c>
      <c r="AU1088" s="17">
        <v>9.1880371268147805E-3</v>
      </c>
      <c r="AV1088" s="17">
        <v>6.48877988253621E-3</v>
      </c>
      <c r="AW1088" s="17"/>
      <c r="AX1088" s="17">
        <v>1.45373074060887E-2</v>
      </c>
      <c r="AY1088" s="17">
        <v>1.0489104611958301E-2</v>
      </c>
      <c r="AZ1088" s="17">
        <v>1.33351965507102E-2</v>
      </c>
      <c r="BA1088" s="17">
        <v>9.36111283539829E-3</v>
      </c>
      <c r="BB1088" s="17">
        <v>9.4479695250994106E-3</v>
      </c>
      <c r="BC1088" s="17">
        <v>0</v>
      </c>
      <c r="BD1088" s="17"/>
      <c r="BE1088" s="17">
        <v>1.5590139630838801E-2</v>
      </c>
      <c r="BF1088" s="17">
        <v>5.9267429450980801E-3</v>
      </c>
      <c r="BG1088" s="17">
        <v>9.6609495794772703E-3</v>
      </c>
      <c r="BH1088" s="17"/>
      <c r="BI1088" s="17">
        <v>2.3471201878823601E-2</v>
      </c>
      <c r="BJ1088" s="17">
        <v>7.6845419427821002E-3</v>
      </c>
      <c r="BK1088" s="17"/>
      <c r="BL1088" s="17">
        <v>1.08664898514193E-2</v>
      </c>
      <c r="BM1088" s="17">
        <v>6.6514863624308699E-3</v>
      </c>
      <c r="BN1088" s="17">
        <v>2.58688445637297E-2</v>
      </c>
      <c r="BO1088" s="17">
        <v>1.7788511325110098E-2</v>
      </c>
      <c r="BP1088" s="17">
        <v>6.2949644685154401E-3</v>
      </c>
      <c r="BQ1088" s="17"/>
      <c r="BR1088" s="17">
        <v>1.03980315185675E-2</v>
      </c>
      <c r="BS1088" s="17">
        <v>1.47593247072112E-2</v>
      </c>
      <c r="BT1088" s="17">
        <v>8.8807678752457504E-3</v>
      </c>
      <c r="BU1088" s="17">
        <v>1.3210528344053099E-2</v>
      </c>
      <c r="BV1088" s="17"/>
      <c r="BW1088" s="17">
        <v>6.4083715030555204E-3</v>
      </c>
      <c r="BX1088" s="17">
        <v>9.0512038208970594E-3</v>
      </c>
      <c r="BY1088" s="17">
        <v>7.3939710080818503E-3</v>
      </c>
      <c r="BZ1088" s="17">
        <v>1.12070346693465E-2</v>
      </c>
      <c r="CA1088" s="17">
        <v>1.9458696251766699E-2</v>
      </c>
      <c r="CB1088" s="17"/>
      <c r="CC1088" s="17">
        <v>1.3598868946695999E-2</v>
      </c>
      <c r="CD1088" s="17">
        <v>2.6995745852207001E-2</v>
      </c>
      <c r="CE1088" s="17">
        <v>7.7781055974055803E-3</v>
      </c>
      <c r="CF1088" s="17">
        <v>7.2858427629082997E-3</v>
      </c>
      <c r="CG1088" s="17">
        <v>1.5183233521108799E-2</v>
      </c>
      <c r="CH1088" s="17">
        <v>4.6636420719564902E-3</v>
      </c>
      <c r="CI1088" s="17">
        <v>7.16934009985974E-3</v>
      </c>
      <c r="CJ1088" s="17">
        <v>1.35759089605376E-2</v>
      </c>
      <c r="CK1088" s="17">
        <v>2.9298953466099799E-3</v>
      </c>
      <c r="CL1088" s="17">
        <v>8.0998999121399008E-3</v>
      </c>
    </row>
    <row r="1089" spans="2:90" x14ac:dyDescent="0.25">
      <c r="B1089" t="s">
        <v>163</v>
      </c>
      <c r="C1089" s="17">
        <v>1.3808629468138E-2</v>
      </c>
      <c r="D1089" s="17">
        <v>1.55279398376886E-2</v>
      </c>
      <c r="E1089" s="17">
        <v>1.12504053594663E-2</v>
      </c>
      <c r="F1089" s="17"/>
      <c r="G1089" s="17">
        <v>4.4190714979055301E-2</v>
      </c>
      <c r="H1089" s="17">
        <v>2.11412783990866E-2</v>
      </c>
      <c r="I1089" s="17">
        <v>1.21719265316043E-2</v>
      </c>
      <c r="J1089" s="17">
        <v>1.10965555569484E-2</v>
      </c>
      <c r="K1089" s="17">
        <v>3.7607891055507002E-3</v>
      </c>
      <c r="L1089" s="17">
        <v>4.7734876177717399E-3</v>
      </c>
      <c r="M1089" s="17"/>
      <c r="N1089" s="17">
        <v>5.7261939829918599E-3</v>
      </c>
      <c r="O1089" s="17">
        <v>1.8577144040825999E-2</v>
      </c>
      <c r="P1089" s="17">
        <v>3.1028163022847198E-3</v>
      </c>
      <c r="Q1089" s="17">
        <v>2.7209595201893502E-2</v>
      </c>
      <c r="R1089" s="17"/>
      <c r="S1089" s="17">
        <v>1.85485276875678E-2</v>
      </c>
      <c r="T1089" s="17">
        <v>8.5970448745527096E-3</v>
      </c>
      <c r="U1089" s="17">
        <v>1.0167816383349799E-2</v>
      </c>
      <c r="V1089" s="17">
        <v>1.05523966929696E-2</v>
      </c>
      <c r="W1089" s="17">
        <v>1.5927197366477099E-2</v>
      </c>
      <c r="X1089" s="17">
        <v>1.7237932089680798E-2</v>
      </c>
      <c r="Y1089" s="17">
        <v>2.0422351588622E-2</v>
      </c>
      <c r="Z1089" s="17">
        <v>4.2463263823264898E-3</v>
      </c>
      <c r="AA1089" s="17">
        <v>1.46310577248448E-2</v>
      </c>
      <c r="AB1089" s="17"/>
      <c r="AC1089" s="17">
        <v>5.8152214510872003E-3</v>
      </c>
      <c r="AD1089" s="17">
        <v>2.83286760680591E-3</v>
      </c>
      <c r="AE1089" s="17">
        <v>3.3575509905730098E-2</v>
      </c>
      <c r="AF1089" s="17"/>
      <c r="AG1089" s="17">
        <v>3.9957624194384899E-3</v>
      </c>
      <c r="AH1089" s="17">
        <v>7.2207612355759E-3</v>
      </c>
      <c r="AI1089" s="17">
        <v>9.3371375877400898E-3</v>
      </c>
      <c r="AJ1089" s="17">
        <v>6.5299312748621201E-3</v>
      </c>
      <c r="AK1089" s="17"/>
      <c r="AL1089" s="17">
        <v>1.95863985070138E-2</v>
      </c>
      <c r="AM1089" s="17">
        <v>1.56123364526881E-2</v>
      </c>
      <c r="AN1089" s="17">
        <v>8.3826928212981603E-3</v>
      </c>
      <c r="AO1089" s="17">
        <v>6.9580409635874602E-3</v>
      </c>
      <c r="AP1089" s="17">
        <v>3.2472740483148702E-2</v>
      </c>
      <c r="AQ1089" s="17"/>
      <c r="AR1089" s="17">
        <v>3.6332416774086801E-2</v>
      </c>
      <c r="AS1089" s="17">
        <v>1.6764144361447401E-2</v>
      </c>
      <c r="AT1089" s="17">
        <v>5.18478115320508E-3</v>
      </c>
      <c r="AU1089" s="17">
        <v>8.7261977901152595E-3</v>
      </c>
      <c r="AV1089" s="17">
        <v>2.4834202723518499E-3</v>
      </c>
      <c r="AW1089" s="17"/>
      <c r="AX1089" s="17">
        <v>1.32453983667808E-2</v>
      </c>
      <c r="AY1089" s="17">
        <v>1.37228163265239E-2</v>
      </c>
      <c r="AZ1089" s="17">
        <v>1.5565211994063501E-2</v>
      </c>
      <c r="BA1089" s="17">
        <v>1.7068486402611799E-2</v>
      </c>
      <c r="BB1089" s="17">
        <v>7.8906526774025296E-3</v>
      </c>
      <c r="BC1089" s="17">
        <v>1.4507809332538001E-2</v>
      </c>
      <c r="BD1089" s="17"/>
      <c r="BE1089" s="17">
        <v>2.3802258592652899E-2</v>
      </c>
      <c r="BF1089" s="17">
        <v>5.31191300863244E-3</v>
      </c>
      <c r="BG1089" s="17">
        <v>4.8176517874396804E-3</v>
      </c>
      <c r="BH1089" s="17"/>
      <c r="BI1089" s="17">
        <v>1.3305739004598201E-2</v>
      </c>
      <c r="BJ1089" s="17">
        <v>1.39363019393808E-2</v>
      </c>
      <c r="BK1089" s="17"/>
      <c r="BL1089" s="17">
        <v>4.1900678357158503E-3</v>
      </c>
      <c r="BM1089" s="17">
        <v>1.33031872266584E-2</v>
      </c>
      <c r="BN1089" s="17">
        <v>1.1542534093478499E-2</v>
      </c>
      <c r="BO1089" s="17">
        <v>2.03350977186974E-2</v>
      </c>
      <c r="BP1089" s="17">
        <v>9.9548622687616398E-3</v>
      </c>
      <c r="BQ1089" s="17"/>
      <c r="BR1089" s="17">
        <v>1.24647479970443E-2</v>
      </c>
      <c r="BS1089" s="17">
        <v>1.4491672623576399E-2</v>
      </c>
      <c r="BT1089" s="17">
        <v>1.9443824836615799E-2</v>
      </c>
      <c r="BU1089" s="17">
        <v>2.1549188745269201E-2</v>
      </c>
      <c r="BV1089" s="17"/>
      <c r="BW1089" s="17">
        <v>1.22946547966893E-2</v>
      </c>
      <c r="BX1089" s="17">
        <v>5.1349637404892396E-3</v>
      </c>
      <c r="BY1089" s="17">
        <v>1.94898715484387E-2</v>
      </c>
      <c r="BZ1089" s="17">
        <v>1.5159036981450999E-2</v>
      </c>
      <c r="CA1089" s="17">
        <v>1.63960297170983E-2</v>
      </c>
      <c r="CB1089" s="17"/>
      <c r="CC1089" s="17">
        <v>2.58595115073035E-2</v>
      </c>
      <c r="CD1089" s="17">
        <v>1.45800455709426E-2</v>
      </c>
      <c r="CE1089" s="17">
        <v>9.2940442619861008E-3</v>
      </c>
      <c r="CF1089" s="17">
        <v>1.76884708732119E-2</v>
      </c>
      <c r="CG1089" s="17">
        <v>1.2898478497241499E-2</v>
      </c>
      <c r="CH1089" s="17">
        <v>2.20749872233592E-2</v>
      </c>
      <c r="CI1089" s="17">
        <v>1.1879267406645201E-2</v>
      </c>
      <c r="CJ1089" s="17">
        <v>5.2254108522203696E-3</v>
      </c>
      <c r="CK1089" s="17">
        <v>8.6070234221783896E-3</v>
      </c>
      <c r="CL1089" s="17">
        <v>3.5525882693821301E-3</v>
      </c>
    </row>
    <row r="1090" spans="2:90" x14ac:dyDescent="0.25"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</row>
    <row r="1091" spans="2:90" x14ac:dyDescent="0.25">
      <c r="B1091" s="6" t="s">
        <v>532</v>
      </c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</row>
    <row r="1092" spans="2:90" x14ac:dyDescent="0.25">
      <c r="B1092" s="24" t="s">
        <v>113</v>
      </c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</row>
    <row r="1093" spans="2:90" x14ac:dyDescent="0.25">
      <c r="B1093" t="s">
        <v>526</v>
      </c>
      <c r="C1093" s="17">
        <v>3.8352109364699898E-2</v>
      </c>
      <c r="D1093" s="17">
        <v>4.0530843600345701E-2</v>
      </c>
      <c r="E1093" s="17">
        <v>3.6478370308160903E-2</v>
      </c>
      <c r="F1093" s="17"/>
      <c r="G1093" s="17">
        <v>0.10754582337197301</v>
      </c>
      <c r="H1093" s="17">
        <v>5.9057622988008797E-2</v>
      </c>
      <c r="I1093" s="17">
        <v>3.6568327081919698E-2</v>
      </c>
      <c r="J1093" s="17">
        <v>1.63289162546684E-2</v>
      </c>
      <c r="K1093" s="17">
        <v>2.0461426660243798E-2</v>
      </c>
      <c r="L1093" s="17">
        <v>2.1430364557463E-2</v>
      </c>
      <c r="M1093" s="17"/>
      <c r="N1093" s="17">
        <v>4.3891728004196003E-2</v>
      </c>
      <c r="O1093" s="17">
        <v>3.7780977304739498E-2</v>
      </c>
      <c r="P1093" s="17">
        <v>3.94505715169014E-2</v>
      </c>
      <c r="Q1093" s="17">
        <v>3.2564974045733899E-2</v>
      </c>
      <c r="R1093" s="17"/>
      <c r="S1093" s="17">
        <v>5.6301064932571802E-2</v>
      </c>
      <c r="T1093" s="17">
        <v>3.4454552743906297E-2</v>
      </c>
      <c r="U1093" s="17">
        <v>2.1973686648824198E-2</v>
      </c>
      <c r="V1093" s="17">
        <v>3.67268076241807E-2</v>
      </c>
      <c r="W1093" s="17">
        <v>3.4917953089138302E-2</v>
      </c>
      <c r="X1093" s="17">
        <v>4.4364755563416999E-2</v>
      </c>
      <c r="Y1093" s="17">
        <v>2.9436443721450899E-2</v>
      </c>
      <c r="Z1093" s="17">
        <v>3.8034974916955802E-2</v>
      </c>
      <c r="AA1093" s="17">
        <v>4.0090314331247497E-2</v>
      </c>
      <c r="AB1093" s="17"/>
      <c r="AC1093" s="17">
        <v>3.06883398540925E-2</v>
      </c>
      <c r="AD1093" s="17">
        <v>3.7571339328311498E-2</v>
      </c>
      <c r="AE1093" s="17">
        <v>3.7257027379800897E-2</v>
      </c>
      <c r="AF1093" s="17"/>
      <c r="AG1093" s="17">
        <v>3.2794258130562297E-2</v>
      </c>
      <c r="AH1093" s="17">
        <v>6.3372280594227101E-2</v>
      </c>
      <c r="AI1093" s="17">
        <v>5.3577546586318303E-2</v>
      </c>
      <c r="AJ1093" s="17">
        <v>2.26936737131355E-2</v>
      </c>
      <c r="AK1093" s="17"/>
      <c r="AL1093" s="17">
        <v>2.1592602683686402E-2</v>
      </c>
      <c r="AM1093" s="17">
        <v>3.8633919455345903E-2</v>
      </c>
      <c r="AN1093" s="17">
        <v>5.2521387537010703E-2</v>
      </c>
      <c r="AO1093" s="17">
        <v>5.0957639592973503E-2</v>
      </c>
      <c r="AP1093" s="17">
        <v>5.85820905413122E-2</v>
      </c>
      <c r="AQ1093" s="17"/>
      <c r="AR1093" s="17">
        <v>3.9800508416334E-2</v>
      </c>
      <c r="AS1093" s="17">
        <v>3.5268610750091398E-2</v>
      </c>
      <c r="AT1093" s="17">
        <v>3.5075159872237999E-2</v>
      </c>
      <c r="AU1093" s="17">
        <v>3.6443789754782803E-2</v>
      </c>
      <c r="AV1093" s="17">
        <v>5.6766841964076699E-2</v>
      </c>
      <c r="AW1093" s="17"/>
      <c r="AX1093" s="17">
        <v>6.8459779085628197E-2</v>
      </c>
      <c r="AY1093" s="17">
        <v>2.5365519886545101E-2</v>
      </c>
      <c r="AZ1093" s="17">
        <v>4.8742904082859702E-2</v>
      </c>
      <c r="BA1093" s="17">
        <v>3.6709027965279903E-2</v>
      </c>
      <c r="BB1093" s="17">
        <v>8.5208571751259898E-3</v>
      </c>
      <c r="BC1093" s="17">
        <v>2.6273198469752099E-2</v>
      </c>
      <c r="BD1093" s="17"/>
      <c r="BE1093" s="17">
        <v>4.2583218227786802E-2</v>
      </c>
      <c r="BF1093" s="17">
        <v>5.7099750913663601E-2</v>
      </c>
      <c r="BG1093" s="17">
        <v>1.6235790827871799E-2</v>
      </c>
      <c r="BH1093" s="17"/>
      <c r="BI1093" s="17">
        <v>3.7158196956790297E-2</v>
      </c>
      <c r="BJ1093" s="17">
        <v>3.86552166188966E-2</v>
      </c>
      <c r="BK1093" s="17"/>
      <c r="BL1093" s="17">
        <v>3.0401829689999899E-2</v>
      </c>
      <c r="BM1093" s="17">
        <v>3.7796552680936797E-2</v>
      </c>
      <c r="BN1093" s="17">
        <v>4.9977596073625702E-2</v>
      </c>
      <c r="BO1093" s="17">
        <v>4.7088384993368197E-2</v>
      </c>
      <c r="BP1093" s="17">
        <v>4.53536957786322E-2</v>
      </c>
      <c r="BQ1093" s="17"/>
      <c r="BR1093" s="17">
        <v>3.1295666047441099E-2</v>
      </c>
      <c r="BS1093" s="17">
        <v>5.2137759140143597E-2</v>
      </c>
      <c r="BT1093" s="17">
        <v>9.5516328537819606E-2</v>
      </c>
      <c r="BU1093" s="17">
        <v>8.7023749990086496E-2</v>
      </c>
      <c r="BV1093" s="17"/>
      <c r="BW1093" s="17">
        <v>4.1318537151475598E-2</v>
      </c>
      <c r="BX1093" s="17">
        <v>3.8032231843507097E-2</v>
      </c>
      <c r="BY1093" s="17">
        <v>4.34965038247783E-2</v>
      </c>
      <c r="BZ1093" s="17">
        <v>2.9742435915346602E-2</v>
      </c>
      <c r="CA1093" s="17">
        <v>3.9323393494812502E-2</v>
      </c>
      <c r="CB1093" s="17"/>
      <c r="CC1093" s="17">
        <v>3.5388333509655097E-2</v>
      </c>
      <c r="CD1093" s="17">
        <v>3.95705825690768E-2</v>
      </c>
      <c r="CE1093" s="17">
        <v>4.9270878409607297E-2</v>
      </c>
      <c r="CF1093" s="17">
        <v>5.1181130287946797E-2</v>
      </c>
      <c r="CG1093" s="17">
        <v>3.1754633383701797E-2</v>
      </c>
      <c r="CH1093" s="17">
        <v>3.5111576529531001E-2</v>
      </c>
      <c r="CI1093" s="17">
        <v>1.9692324962739E-2</v>
      </c>
      <c r="CJ1093" s="17">
        <v>3.0554849357008002E-2</v>
      </c>
      <c r="CK1093" s="17">
        <v>3.7689225875590197E-2</v>
      </c>
      <c r="CL1093" s="17">
        <v>4.27136894242982E-2</v>
      </c>
    </row>
    <row r="1094" spans="2:90" x14ac:dyDescent="0.25">
      <c r="B1094" t="s">
        <v>527</v>
      </c>
      <c r="C1094" s="17">
        <v>0.169301076896817</v>
      </c>
      <c r="D1094" s="17">
        <v>0.16761657974202401</v>
      </c>
      <c r="E1094" s="17">
        <v>0.17015060187723099</v>
      </c>
      <c r="F1094" s="17"/>
      <c r="G1094" s="17">
        <v>0.25815742365032801</v>
      </c>
      <c r="H1094" s="17">
        <v>0.28089303066809601</v>
      </c>
      <c r="I1094" s="17">
        <v>0.17943054631795799</v>
      </c>
      <c r="J1094" s="17">
        <v>0.13281901070553201</v>
      </c>
      <c r="K1094" s="17">
        <v>8.1359612439069598E-2</v>
      </c>
      <c r="L1094" s="17">
        <v>0.127052390130131</v>
      </c>
      <c r="M1094" s="17"/>
      <c r="N1094" s="17">
        <v>0.203261544914281</v>
      </c>
      <c r="O1094" s="17">
        <v>0.170081422292442</v>
      </c>
      <c r="P1094" s="17">
        <v>0.13810540636256399</v>
      </c>
      <c r="Q1094" s="17">
        <v>0.15916393141386401</v>
      </c>
      <c r="R1094" s="17"/>
      <c r="S1094" s="17">
        <v>0.24061734185147701</v>
      </c>
      <c r="T1094" s="17">
        <v>0.15496982873852699</v>
      </c>
      <c r="U1094" s="17">
        <v>0.14017560724788</v>
      </c>
      <c r="V1094" s="17">
        <v>0.14087362856775401</v>
      </c>
      <c r="W1094" s="17">
        <v>0.154304454007367</v>
      </c>
      <c r="X1094" s="17">
        <v>0.161434293711928</v>
      </c>
      <c r="Y1094" s="17">
        <v>0.18079260877543599</v>
      </c>
      <c r="Z1094" s="17">
        <v>0.15860635870397199</v>
      </c>
      <c r="AA1094" s="17">
        <v>0.15990584410116801</v>
      </c>
      <c r="AB1094" s="17"/>
      <c r="AC1094" s="17">
        <v>0.13498463709731801</v>
      </c>
      <c r="AD1094" s="17">
        <v>0.186816123740251</v>
      </c>
      <c r="AE1094" s="17">
        <v>0.17388071362011701</v>
      </c>
      <c r="AF1094" s="17"/>
      <c r="AG1094" s="17">
        <v>0.16840245414312</v>
      </c>
      <c r="AH1094" s="17">
        <v>0.236159433325457</v>
      </c>
      <c r="AI1094" s="17">
        <v>0.177104454469934</v>
      </c>
      <c r="AJ1094" s="17">
        <v>0.11946709800842301</v>
      </c>
      <c r="AK1094" s="17"/>
      <c r="AL1094" s="17">
        <v>0.13928295713081301</v>
      </c>
      <c r="AM1094" s="17">
        <v>0.14536932174618999</v>
      </c>
      <c r="AN1094" s="17">
        <v>0.182627778545114</v>
      </c>
      <c r="AO1094" s="17">
        <v>0.28405279717474102</v>
      </c>
      <c r="AP1094" s="17">
        <v>0.264523414378181</v>
      </c>
      <c r="AQ1094" s="17"/>
      <c r="AR1094" s="17">
        <v>0.142323367338129</v>
      </c>
      <c r="AS1094" s="17">
        <v>0.156101911362695</v>
      </c>
      <c r="AT1094" s="17">
        <v>0.17285873606449301</v>
      </c>
      <c r="AU1094" s="17">
        <v>0.19212340921465401</v>
      </c>
      <c r="AV1094" s="17">
        <v>0.203411629902503</v>
      </c>
      <c r="AW1094" s="17"/>
      <c r="AX1094" s="17">
        <v>0.243589615015217</v>
      </c>
      <c r="AY1094" s="17">
        <v>0.167002950466489</v>
      </c>
      <c r="AZ1094" s="17">
        <v>0.15780079733468999</v>
      </c>
      <c r="BA1094" s="17">
        <v>0.14889859297850699</v>
      </c>
      <c r="BB1094" s="17">
        <v>8.7606175217996504E-2</v>
      </c>
      <c r="BC1094" s="17">
        <v>0.127830820740684</v>
      </c>
      <c r="BD1094" s="17"/>
      <c r="BE1094" s="17">
        <v>0.17546324571706901</v>
      </c>
      <c r="BF1094" s="17">
        <v>0.22386874396304199</v>
      </c>
      <c r="BG1094" s="17">
        <v>0.11280300573128101</v>
      </c>
      <c r="BH1094" s="17"/>
      <c r="BI1094" s="17">
        <v>0.151169161310097</v>
      </c>
      <c r="BJ1094" s="17">
        <v>0.17390435860358799</v>
      </c>
      <c r="BK1094" s="17"/>
      <c r="BL1094" s="17">
        <v>0.149336907012626</v>
      </c>
      <c r="BM1094" s="17">
        <v>0.167342657990523</v>
      </c>
      <c r="BN1094" s="17">
        <v>0.17835539254357399</v>
      </c>
      <c r="BO1094" s="17">
        <v>0.16552217143759501</v>
      </c>
      <c r="BP1094" s="17">
        <v>0.216369871044021</v>
      </c>
      <c r="BQ1094" s="17"/>
      <c r="BR1094" s="17">
        <v>0.14789074596268301</v>
      </c>
      <c r="BS1094" s="17">
        <v>0.23818487219512299</v>
      </c>
      <c r="BT1094" s="17">
        <v>0.31630154326092602</v>
      </c>
      <c r="BU1094" s="17">
        <v>0.29327193724224199</v>
      </c>
      <c r="BV1094" s="17"/>
      <c r="BW1094" s="17">
        <v>0.174168132347257</v>
      </c>
      <c r="BX1094" s="17">
        <v>0.17252494542874</v>
      </c>
      <c r="BY1094" s="17">
        <v>0.15165328685770699</v>
      </c>
      <c r="BZ1094" s="17">
        <v>0.169493180291651</v>
      </c>
      <c r="CA1094" s="17">
        <v>0.17475646138668099</v>
      </c>
      <c r="CB1094" s="17"/>
      <c r="CC1094" s="17">
        <v>0.18575262995509201</v>
      </c>
      <c r="CD1094" s="17">
        <v>0.20358982263327499</v>
      </c>
      <c r="CE1094" s="17">
        <v>0.16916344855381099</v>
      </c>
      <c r="CF1094" s="17">
        <v>0.16643353748419301</v>
      </c>
      <c r="CG1094" s="17">
        <v>0.16967431061305399</v>
      </c>
      <c r="CH1094" s="17">
        <v>0.153559253442898</v>
      </c>
      <c r="CI1094" s="17">
        <v>0.18129774488272199</v>
      </c>
      <c r="CJ1094" s="17">
        <v>0.16078269518222801</v>
      </c>
      <c r="CK1094" s="17">
        <v>0.13343069463164101</v>
      </c>
      <c r="CL1094" s="17">
        <v>0.15491570474153801</v>
      </c>
    </row>
    <row r="1095" spans="2:90" x14ac:dyDescent="0.25">
      <c r="B1095" t="s">
        <v>528</v>
      </c>
      <c r="C1095" s="17">
        <v>0.49701976869519499</v>
      </c>
      <c r="D1095" s="17">
        <v>0.52444211750061498</v>
      </c>
      <c r="E1095" s="17">
        <v>0.47265714007741899</v>
      </c>
      <c r="F1095" s="17"/>
      <c r="G1095" s="17">
        <v>0.34413104459674398</v>
      </c>
      <c r="H1095" s="17">
        <v>0.43469327082400699</v>
      </c>
      <c r="I1095" s="17">
        <v>0.47965116766219801</v>
      </c>
      <c r="J1095" s="17">
        <v>0.511465394916228</v>
      </c>
      <c r="K1095" s="17">
        <v>0.581151346535553</v>
      </c>
      <c r="L1095" s="17">
        <v>0.55546962724618099</v>
      </c>
      <c r="M1095" s="17"/>
      <c r="N1095" s="17">
        <v>0.51234904375132695</v>
      </c>
      <c r="O1095" s="17">
        <v>0.49213225374098402</v>
      </c>
      <c r="P1095" s="17">
        <v>0.50761775591667502</v>
      </c>
      <c r="Q1095" s="17">
        <v>0.47534574313724398</v>
      </c>
      <c r="R1095" s="17"/>
      <c r="S1095" s="17">
        <v>0.47498401434645898</v>
      </c>
      <c r="T1095" s="17">
        <v>0.50320934027578701</v>
      </c>
      <c r="U1095" s="17">
        <v>0.54988956127249</v>
      </c>
      <c r="V1095" s="17">
        <v>0.52616398257365005</v>
      </c>
      <c r="W1095" s="17">
        <v>0.47504415017394602</v>
      </c>
      <c r="X1095" s="17">
        <v>0.44217690236892998</v>
      </c>
      <c r="Y1095" s="17">
        <v>0.51481652289736302</v>
      </c>
      <c r="Z1095" s="17">
        <v>0.489706479635172</v>
      </c>
      <c r="AA1095" s="17">
        <v>0.497775338941297</v>
      </c>
      <c r="AB1095" s="17"/>
      <c r="AC1095" s="17">
        <v>0.522263336324992</v>
      </c>
      <c r="AD1095" s="17">
        <v>0.50844183242201602</v>
      </c>
      <c r="AE1095" s="17">
        <v>0.481833241626553</v>
      </c>
      <c r="AF1095" s="17"/>
      <c r="AG1095" s="17">
        <v>0.52192802962145501</v>
      </c>
      <c r="AH1095" s="17">
        <v>0.459297548111606</v>
      </c>
      <c r="AI1095" s="17">
        <v>0.51379429884320904</v>
      </c>
      <c r="AJ1095" s="17">
        <v>0.52582890631775603</v>
      </c>
      <c r="AK1095" s="17"/>
      <c r="AL1095" s="17">
        <v>0.50075283310951102</v>
      </c>
      <c r="AM1095" s="17">
        <v>0.49870922543942697</v>
      </c>
      <c r="AN1095" s="17">
        <v>0.49973469303541401</v>
      </c>
      <c r="AO1095" s="17">
        <v>0.45574377147147299</v>
      </c>
      <c r="AP1095" s="17">
        <v>0.48421785308821602</v>
      </c>
      <c r="AQ1095" s="17"/>
      <c r="AR1095" s="17">
        <v>0.50399964808362896</v>
      </c>
      <c r="AS1095" s="17">
        <v>0.48838187303603697</v>
      </c>
      <c r="AT1095" s="17">
        <v>0.48901786973320299</v>
      </c>
      <c r="AU1095" s="17">
        <v>0.51170961750516697</v>
      </c>
      <c r="AV1095" s="17">
        <v>0.50963537421300698</v>
      </c>
      <c r="AW1095" s="17"/>
      <c r="AX1095" s="17">
        <v>0.45514487614288701</v>
      </c>
      <c r="AY1095" s="17">
        <v>0.51426504917637295</v>
      </c>
      <c r="AZ1095" s="17">
        <v>0.469738941977839</v>
      </c>
      <c r="BA1095" s="17">
        <v>0.50562427909697805</v>
      </c>
      <c r="BB1095" s="17">
        <v>0.57554046951748905</v>
      </c>
      <c r="BC1095" s="17">
        <v>0.44925735974422598</v>
      </c>
      <c r="BD1095" s="17"/>
      <c r="BE1095" s="17">
        <v>0.49764887320406398</v>
      </c>
      <c r="BF1095" s="17">
        <v>0.47129948957225598</v>
      </c>
      <c r="BG1095" s="17">
        <v>0.523816140633245</v>
      </c>
      <c r="BH1095" s="17"/>
      <c r="BI1095" s="17">
        <v>0.41622109686795</v>
      </c>
      <c r="BJ1095" s="17">
        <v>0.51753271704722803</v>
      </c>
      <c r="BK1095" s="17"/>
      <c r="BL1095" s="17">
        <v>0.54872709223964999</v>
      </c>
      <c r="BM1095" s="17">
        <v>0.50930100675318102</v>
      </c>
      <c r="BN1095" s="17">
        <v>0.419615430735988</v>
      </c>
      <c r="BO1095" s="17">
        <v>0.43096904674945002</v>
      </c>
      <c r="BP1095" s="17">
        <v>0.447016701629395</v>
      </c>
      <c r="BQ1095" s="17"/>
      <c r="BR1095" s="17">
        <v>0.51479555575397595</v>
      </c>
      <c r="BS1095" s="17">
        <v>0.43048842732767301</v>
      </c>
      <c r="BT1095" s="17">
        <v>0.40701540148799498</v>
      </c>
      <c r="BU1095" s="17">
        <v>0.37769952257685602</v>
      </c>
      <c r="BV1095" s="17"/>
      <c r="BW1095" s="17">
        <v>0.52719053715952302</v>
      </c>
      <c r="BX1095" s="17">
        <v>0.507567088354548</v>
      </c>
      <c r="BY1095" s="17">
        <v>0.49599908361925699</v>
      </c>
      <c r="BZ1095" s="17">
        <v>0.47150053351390098</v>
      </c>
      <c r="CA1095" s="17">
        <v>0.485607032524214</v>
      </c>
      <c r="CB1095" s="17"/>
      <c r="CC1095" s="17">
        <v>0.49338831461802002</v>
      </c>
      <c r="CD1095" s="17">
        <v>0.46126335227979698</v>
      </c>
      <c r="CE1095" s="17">
        <v>0.48199057935387601</v>
      </c>
      <c r="CF1095" s="17">
        <v>0.45966256220171198</v>
      </c>
      <c r="CG1095" s="17">
        <v>0.47490476645042501</v>
      </c>
      <c r="CH1095" s="17">
        <v>0.519415801186488</v>
      </c>
      <c r="CI1095" s="17">
        <v>0.49479628527592301</v>
      </c>
      <c r="CJ1095" s="17">
        <v>0.50108842283397304</v>
      </c>
      <c r="CK1095" s="17">
        <v>0.59789843461689296</v>
      </c>
      <c r="CL1095" s="17">
        <v>0.519748454349376</v>
      </c>
    </row>
    <row r="1096" spans="2:90" x14ac:dyDescent="0.25">
      <c r="B1096" t="s">
        <v>529</v>
      </c>
      <c r="C1096" s="17">
        <v>0.182758966434999</v>
      </c>
      <c r="D1096" s="17">
        <v>0.17387073142250101</v>
      </c>
      <c r="E1096" s="17">
        <v>0.191261303327491</v>
      </c>
      <c r="F1096" s="17"/>
      <c r="G1096" s="17">
        <v>0.168405959946029</v>
      </c>
      <c r="H1096" s="17">
        <v>0.141929287714852</v>
      </c>
      <c r="I1096" s="17">
        <v>0.18968673166054301</v>
      </c>
      <c r="J1096" s="17">
        <v>0.217077211046868</v>
      </c>
      <c r="K1096" s="17">
        <v>0.194364167273685</v>
      </c>
      <c r="L1096" s="17">
        <v>0.18166909272043899</v>
      </c>
      <c r="M1096" s="17"/>
      <c r="N1096" s="17">
        <v>0.166485063141836</v>
      </c>
      <c r="O1096" s="17">
        <v>0.172222218173431</v>
      </c>
      <c r="P1096" s="17">
        <v>0.202035560183742</v>
      </c>
      <c r="Q1096" s="17">
        <v>0.19396395724116899</v>
      </c>
      <c r="R1096" s="17"/>
      <c r="S1096" s="17">
        <v>0.14874600236941801</v>
      </c>
      <c r="T1096" s="17">
        <v>0.18667450798757099</v>
      </c>
      <c r="U1096" s="17">
        <v>0.18161007544237101</v>
      </c>
      <c r="V1096" s="17">
        <v>0.16322908768470101</v>
      </c>
      <c r="W1096" s="17">
        <v>0.208420142696115</v>
      </c>
      <c r="X1096" s="17">
        <v>0.23095168660049201</v>
      </c>
      <c r="Y1096" s="17">
        <v>0.18248017258534199</v>
      </c>
      <c r="Z1096" s="17">
        <v>0.20376597296607801</v>
      </c>
      <c r="AA1096" s="17">
        <v>0.17284377371658799</v>
      </c>
      <c r="AB1096" s="17"/>
      <c r="AC1096" s="17">
        <v>0.193467678558603</v>
      </c>
      <c r="AD1096" s="17">
        <v>0.180202827695122</v>
      </c>
      <c r="AE1096" s="17">
        <v>0.17245388664247299</v>
      </c>
      <c r="AF1096" s="17"/>
      <c r="AG1096" s="17">
        <v>0.17127614837018801</v>
      </c>
      <c r="AH1096" s="17">
        <v>0.160623131076776</v>
      </c>
      <c r="AI1096" s="17">
        <v>0.188176083120525</v>
      </c>
      <c r="AJ1096" s="17">
        <v>0.207213859313299</v>
      </c>
      <c r="AK1096" s="17"/>
      <c r="AL1096" s="17">
        <v>0.198819179184965</v>
      </c>
      <c r="AM1096" s="17">
        <v>0.18641284205512401</v>
      </c>
      <c r="AN1096" s="17">
        <v>0.173359974646321</v>
      </c>
      <c r="AO1096" s="17">
        <v>0.15181405718670499</v>
      </c>
      <c r="AP1096" s="17">
        <v>0.14971661929194699</v>
      </c>
      <c r="AQ1096" s="17"/>
      <c r="AR1096" s="17">
        <v>0.17619166520995599</v>
      </c>
      <c r="AS1096" s="17">
        <v>0.19499581908845701</v>
      </c>
      <c r="AT1096" s="17">
        <v>0.20038946195966501</v>
      </c>
      <c r="AU1096" s="17">
        <v>0.164299751698781</v>
      </c>
      <c r="AV1096" s="17">
        <v>0.150615308169782</v>
      </c>
      <c r="AW1096" s="17"/>
      <c r="AX1096" s="17">
        <v>0.14698803323079099</v>
      </c>
      <c r="AY1096" s="17">
        <v>0.176898349895558</v>
      </c>
      <c r="AZ1096" s="17">
        <v>0.194639533714314</v>
      </c>
      <c r="BA1096" s="17">
        <v>0.18989690083518401</v>
      </c>
      <c r="BB1096" s="17">
        <v>0.21050473301130099</v>
      </c>
      <c r="BC1096" s="17">
        <v>0.25887460470607199</v>
      </c>
      <c r="BD1096" s="17"/>
      <c r="BE1096" s="17">
        <v>0.16788032548550999</v>
      </c>
      <c r="BF1096" s="17">
        <v>0.171279685466912</v>
      </c>
      <c r="BG1096" s="17">
        <v>0.210777785462782</v>
      </c>
      <c r="BH1096" s="17"/>
      <c r="BI1096" s="17">
        <v>0.228642873155882</v>
      </c>
      <c r="BJ1096" s="17">
        <v>0.17111008425080401</v>
      </c>
      <c r="BK1096" s="17"/>
      <c r="BL1096" s="17">
        <v>0.176983383815946</v>
      </c>
      <c r="BM1096" s="17">
        <v>0.18694293734759301</v>
      </c>
      <c r="BN1096" s="17">
        <v>0.209075742151104</v>
      </c>
      <c r="BO1096" s="17">
        <v>0.19879916600574901</v>
      </c>
      <c r="BP1096" s="17">
        <v>0.17289015450756801</v>
      </c>
      <c r="BQ1096" s="17"/>
      <c r="BR1096" s="17">
        <v>0.18891579042569401</v>
      </c>
      <c r="BS1096" s="17">
        <v>0.18197188221455199</v>
      </c>
      <c r="BT1096" s="17">
        <v>0.11377839845689</v>
      </c>
      <c r="BU1096" s="17">
        <v>0.154685166167392</v>
      </c>
      <c r="BV1096" s="17"/>
      <c r="BW1096" s="17">
        <v>0.17137907259211399</v>
      </c>
      <c r="BX1096" s="17">
        <v>0.192476616887405</v>
      </c>
      <c r="BY1096" s="17">
        <v>0.183342235138691</v>
      </c>
      <c r="BZ1096" s="17">
        <v>0.202179239059982</v>
      </c>
      <c r="CA1096" s="17">
        <v>0.16433274637183001</v>
      </c>
      <c r="CB1096" s="17"/>
      <c r="CC1096" s="17">
        <v>0.15675162002096699</v>
      </c>
      <c r="CD1096" s="17">
        <v>0.15904482809793399</v>
      </c>
      <c r="CE1096" s="17">
        <v>0.18826833383157801</v>
      </c>
      <c r="CF1096" s="17">
        <v>0.185993481734987</v>
      </c>
      <c r="CG1096" s="17">
        <v>0.19544149951686299</v>
      </c>
      <c r="CH1096" s="17">
        <v>0.193389606359405</v>
      </c>
      <c r="CI1096" s="17">
        <v>0.20206727307651901</v>
      </c>
      <c r="CJ1096" s="17">
        <v>0.203715673137983</v>
      </c>
      <c r="CK1096" s="17">
        <v>0.151899698712294</v>
      </c>
      <c r="CL1096" s="17">
        <v>0.181023934640796</v>
      </c>
    </row>
    <row r="1097" spans="2:90" x14ac:dyDescent="0.25">
      <c r="B1097" t="s">
        <v>530</v>
      </c>
      <c r="C1097" s="17">
        <v>9.1035157428295196E-2</v>
      </c>
      <c r="D1097" s="17">
        <v>7.5534474848548305E-2</v>
      </c>
      <c r="E1097" s="17">
        <v>0.105533894905828</v>
      </c>
      <c r="F1097" s="17"/>
      <c r="G1097" s="17">
        <v>5.3193917534885497E-2</v>
      </c>
      <c r="H1097" s="17">
        <v>6.1563545883395299E-2</v>
      </c>
      <c r="I1097" s="17">
        <v>9.5109206216750897E-2</v>
      </c>
      <c r="J1097" s="17">
        <v>0.10492049497626001</v>
      </c>
      <c r="K1097" s="17">
        <v>0.106035286460207</v>
      </c>
      <c r="L1097" s="17">
        <v>0.106473615572707</v>
      </c>
      <c r="M1097" s="17"/>
      <c r="N1097" s="17">
        <v>6.1284485990617997E-2</v>
      </c>
      <c r="O1097" s="17">
        <v>0.100737675099781</v>
      </c>
      <c r="P1097" s="17">
        <v>0.101870563993328</v>
      </c>
      <c r="Q1097" s="17">
        <v>0.103987726471042</v>
      </c>
      <c r="R1097" s="17"/>
      <c r="S1097" s="17">
        <v>4.5854718085058699E-2</v>
      </c>
      <c r="T1097" s="17">
        <v>0.108501652888149</v>
      </c>
      <c r="U1097" s="17">
        <v>8.3684896564847094E-2</v>
      </c>
      <c r="V1097" s="17">
        <v>0.11360149392795101</v>
      </c>
      <c r="W1097" s="17">
        <v>9.58994181729554E-2</v>
      </c>
      <c r="X1097" s="17">
        <v>9.4162229345251106E-2</v>
      </c>
      <c r="Y1097" s="17">
        <v>7.0829968878821398E-2</v>
      </c>
      <c r="Z1097" s="17">
        <v>0.105902039153181</v>
      </c>
      <c r="AA1097" s="17">
        <v>0.114109567270715</v>
      </c>
      <c r="AB1097" s="17"/>
      <c r="AC1097" s="17">
        <v>0.10701464919902</v>
      </c>
      <c r="AD1097" s="17">
        <v>7.4292923031495803E-2</v>
      </c>
      <c r="AE1097" s="17">
        <v>9.8252444173747996E-2</v>
      </c>
      <c r="AF1097" s="17"/>
      <c r="AG1097" s="17">
        <v>9.3274601430169302E-2</v>
      </c>
      <c r="AH1097" s="17">
        <v>6.1837695727579897E-2</v>
      </c>
      <c r="AI1097" s="17">
        <v>5.7885291863268802E-2</v>
      </c>
      <c r="AJ1097" s="17">
        <v>0.116680743625223</v>
      </c>
      <c r="AK1097" s="17"/>
      <c r="AL1097" s="17">
        <v>0.108762981524958</v>
      </c>
      <c r="AM1097" s="17">
        <v>0.106805267316828</v>
      </c>
      <c r="AN1097" s="17">
        <v>7.6437972439416205E-2</v>
      </c>
      <c r="AO1097" s="17">
        <v>4.5953806163725401E-2</v>
      </c>
      <c r="AP1097" s="17">
        <v>2.4373132386436298E-2</v>
      </c>
      <c r="AQ1097" s="17"/>
      <c r="AR1097" s="17">
        <v>9.1966078831529199E-2</v>
      </c>
      <c r="AS1097" s="17">
        <v>0.10943599034120401</v>
      </c>
      <c r="AT1097" s="17">
        <v>8.9106095025076895E-2</v>
      </c>
      <c r="AU1097" s="17">
        <v>7.6286368000954105E-2</v>
      </c>
      <c r="AV1097" s="17">
        <v>6.2921302649949801E-2</v>
      </c>
      <c r="AW1097" s="17"/>
      <c r="AX1097" s="17">
        <v>6.1007022749320301E-2</v>
      </c>
      <c r="AY1097" s="17">
        <v>9.3069699741098494E-2</v>
      </c>
      <c r="AZ1097" s="17">
        <v>0.114745112197719</v>
      </c>
      <c r="BA1097" s="17">
        <v>0.103831435816988</v>
      </c>
      <c r="BB1097" s="17">
        <v>0.100113026315926</v>
      </c>
      <c r="BC1097" s="17">
        <v>9.5269763296172302E-2</v>
      </c>
      <c r="BD1097" s="17"/>
      <c r="BE1097" s="17">
        <v>8.3862054914276896E-2</v>
      </c>
      <c r="BF1097" s="17">
        <v>6.5221313549209001E-2</v>
      </c>
      <c r="BG1097" s="17">
        <v>0.12339054358845999</v>
      </c>
      <c r="BH1097" s="17"/>
      <c r="BI1097" s="17">
        <v>0.146451270198762</v>
      </c>
      <c r="BJ1097" s="17">
        <v>7.6966264543997298E-2</v>
      </c>
      <c r="BK1097" s="17"/>
      <c r="BL1097" s="17">
        <v>8.44874620216923E-2</v>
      </c>
      <c r="BM1097" s="17">
        <v>8.3818242197360199E-2</v>
      </c>
      <c r="BN1097" s="17">
        <v>0.109752212798562</v>
      </c>
      <c r="BO1097" s="17">
        <v>0.12775127378818801</v>
      </c>
      <c r="BP1097" s="17">
        <v>8.8718697670220906E-2</v>
      </c>
      <c r="BQ1097" s="17"/>
      <c r="BR1097" s="17">
        <v>9.9258122956406097E-2</v>
      </c>
      <c r="BS1097" s="17">
        <v>5.8722589481759999E-2</v>
      </c>
      <c r="BT1097" s="17">
        <v>2.7229579575956901E-2</v>
      </c>
      <c r="BU1097" s="17">
        <v>5.8647847995427597E-2</v>
      </c>
      <c r="BV1097" s="17"/>
      <c r="BW1097" s="17">
        <v>6.6487313311327706E-2</v>
      </c>
      <c r="BX1097" s="17">
        <v>7.5375971964324398E-2</v>
      </c>
      <c r="BY1097" s="17">
        <v>9.8263562068284793E-2</v>
      </c>
      <c r="BZ1097" s="17">
        <v>0.10843109913075701</v>
      </c>
      <c r="CA1097" s="17">
        <v>0.109085853669749</v>
      </c>
      <c r="CB1097" s="17"/>
      <c r="CC1097" s="17">
        <v>9.9335945519274896E-2</v>
      </c>
      <c r="CD1097" s="17">
        <v>0.10674091945507901</v>
      </c>
      <c r="CE1097" s="17">
        <v>8.9479348825270699E-2</v>
      </c>
      <c r="CF1097" s="17">
        <v>0.12147971756746299</v>
      </c>
      <c r="CG1097" s="17">
        <v>9.6332448700338399E-2</v>
      </c>
      <c r="CH1097" s="17">
        <v>7.3055673581976802E-2</v>
      </c>
      <c r="CI1097" s="17">
        <v>9.6476343864286301E-2</v>
      </c>
      <c r="CJ1097" s="17">
        <v>8.5602369419081406E-2</v>
      </c>
      <c r="CK1097" s="17">
        <v>6.4853381411113298E-2</v>
      </c>
      <c r="CL1097" s="17">
        <v>8.2004551404778095E-2</v>
      </c>
    </row>
    <row r="1098" spans="2:90" x14ac:dyDescent="0.25">
      <c r="B1098" t="s">
        <v>163</v>
      </c>
      <c r="C1098" s="17">
        <v>2.1532921179995002E-2</v>
      </c>
      <c r="D1098" s="17">
        <v>1.8005252885966501E-2</v>
      </c>
      <c r="E1098" s="17">
        <v>2.3918689503869099E-2</v>
      </c>
      <c r="F1098" s="17"/>
      <c r="G1098" s="17">
        <v>6.8565830900040106E-2</v>
      </c>
      <c r="H1098" s="17">
        <v>2.18632419216401E-2</v>
      </c>
      <c r="I1098" s="17">
        <v>1.9554021060630099E-2</v>
      </c>
      <c r="J1098" s="17">
        <v>1.73889721004441E-2</v>
      </c>
      <c r="K1098" s="17">
        <v>1.6628160631241701E-2</v>
      </c>
      <c r="L1098" s="17">
        <v>7.9049097730791197E-3</v>
      </c>
      <c r="M1098" s="17"/>
      <c r="N1098" s="17">
        <v>1.2728134197742999E-2</v>
      </c>
      <c r="O1098" s="17">
        <v>2.7045453388622201E-2</v>
      </c>
      <c r="P1098" s="17">
        <v>1.0920142026790499E-2</v>
      </c>
      <c r="Q1098" s="17">
        <v>3.49736676909468E-2</v>
      </c>
      <c r="R1098" s="17"/>
      <c r="S1098" s="17">
        <v>3.3496858415014701E-2</v>
      </c>
      <c r="T1098" s="17">
        <v>1.2190117366058399E-2</v>
      </c>
      <c r="U1098" s="17">
        <v>2.2666172823587599E-2</v>
      </c>
      <c r="V1098" s="17">
        <v>1.94049996217628E-2</v>
      </c>
      <c r="W1098" s="17">
        <v>3.1413881860479102E-2</v>
      </c>
      <c r="X1098" s="17">
        <v>2.69101324099815E-2</v>
      </c>
      <c r="Y1098" s="17">
        <v>2.1644283141586399E-2</v>
      </c>
      <c r="Z1098" s="17">
        <v>3.9841746246404601E-3</v>
      </c>
      <c r="AA1098" s="17">
        <v>1.5275161638984E-2</v>
      </c>
      <c r="AB1098" s="17"/>
      <c r="AC1098" s="17">
        <v>1.1581358965974601E-2</v>
      </c>
      <c r="AD1098" s="17">
        <v>1.26749537828026E-2</v>
      </c>
      <c r="AE1098" s="17">
        <v>3.6322686557308602E-2</v>
      </c>
      <c r="AF1098" s="17"/>
      <c r="AG1098" s="17">
        <v>1.23245083045049E-2</v>
      </c>
      <c r="AH1098" s="17">
        <v>1.8709911164353901E-2</v>
      </c>
      <c r="AI1098" s="17">
        <v>9.4623251167446996E-3</v>
      </c>
      <c r="AJ1098" s="17">
        <v>8.1157190221641199E-3</v>
      </c>
      <c r="AK1098" s="17"/>
      <c r="AL1098" s="17">
        <v>3.0789446366065201E-2</v>
      </c>
      <c r="AM1098" s="17">
        <v>2.4069423987085399E-2</v>
      </c>
      <c r="AN1098" s="17">
        <v>1.53181937967245E-2</v>
      </c>
      <c r="AO1098" s="17">
        <v>1.1477928410381401E-2</v>
      </c>
      <c r="AP1098" s="17">
        <v>1.85868903139066E-2</v>
      </c>
      <c r="AQ1098" s="17"/>
      <c r="AR1098" s="17">
        <v>4.5718732120421997E-2</v>
      </c>
      <c r="AS1098" s="17">
        <v>1.5815795421515899E-2</v>
      </c>
      <c r="AT1098" s="17">
        <v>1.3552677345323999E-2</v>
      </c>
      <c r="AU1098" s="17">
        <v>1.91370638256621E-2</v>
      </c>
      <c r="AV1098" s="17">
        <v>1.6649543100681102E-2</v>
      </c>
      <c r="AW1098" s="17"/>
      <c r="AX1098" s="17">
        <v>2.48106737761562E-2</v>
      </c>
      <c r="AY1098" s="17">
        <v>2.3398430833936199E-2</v>
      </c>
      <c r="AZ1098" s="17">
        <v>1.4332710692577201E-2</v>
      </c>
      <c r="BA1098" s="17">
        <v>1.50397633070631E-2</v>
      </c>
      <c r="BB1098" s="17">
        <v>1.7714738762160401E-2</v>
      </c>
      <c r="BC1098" s="17">
        <v>4.2494253043094003E-2</v>
      </c>
      <c r="BD1098" s="17"/>
      <c r="BE1098" s="17">
        <v>3.2562282451293202E-2</v>
      </c>
      <c r="BF1098" s="17">
        <v>1.12310165349179E-2</v>
      </c>
      <c r="BG1098" s="17">
        <v>1.29767337563604E-2</v>
      </c>
      <c r="BH1098" s="17"/>
      <c r="BI1098" s="17">
        <v>2.03574015105192E-2</v>
      </c>
      <c r="BJ1098" s="17">
        <v>2.1831358935485799E-2</v>
      </c>
      <c r="BK1098" s="17"/>
      <c r="BL1098" s="17">
        <v>1.0063325220085399E-2</v>
      </c>
      <c r="BM1098" s="17">
        <v>1.47986030304055E-2</v>
      </c>
      <c r="BN1098" s="17">
        <v>3.3223625697145799E-2</v>
      </c>
      <c r="BO1098" s="17">
        <v>2.98699570256503E-2</v>
      </c>
      <c r="BP1098" s="17">
        <v>2.96508793701626E-2</v>
      </c>
      <c r="BQ1098" s="17"/>
      <c r="BR1098" s="17">
        <v>1.7844118853799999E-2</v>
      </c>
      <c r="BS1098" s="17">
        <v>3.8494469640748298E-2</v>
      </c>
      <c r="BT1098" s="17">
        <v>4.01587486804122E-2</v>
      </c>
      <c r="BU1098" s="17">
        <v>2.8671776027996899E-2</v>
      </c>
      <c r="BV1098" s="17"/>
      <c r="BW1098" s="17">
        <v>1.9456407438303298E-2</v>
      </c>
      <c r="BX1098" s="17">
        <v>1.40231455214762E-2</v>
      </c>
      <c r="BY1098" s="17">
        <v>2.7245328491281799E-2</v>
      </c>
      <c r="BZ1098" s="17">
        <v>1.8653512088362901E-2</v>
      </c>
      <c r="CA1098" s="17">
        <v>2.6894512552713499E-2</v>
      </c>
      <c r="CB1098" s="17"/>
      <c r="CC1098" s="17">
        <v>2.9383156376991199E-2</v>
      </c>
      <c r="CD1098" s="17">
        <v>2.9790494964838699E-2</v>
      </c>
      <c r="CE1098" s="17">
        <v>2.1827411025858001E-2</v>
      </c>
      <c r="CF1098" s="17">
        <v>1.5249570723697901E-2</v>
      </c>
      <c r="CG1098" s="17">
        <v>3.18923413356186E-2</v>
      </c>
      <c r="CH1098" s="17">
        <v>2.5468088899702399E-2</v>
      </c>
      <c r="CI1098" s="17">
        <v>5.6700279378110096E-3</v>
      </c>
      <c r="CJ1098" s="17">
        <v>1.8255990069726301E-2</v>
      </c>
      <c r="CK1098" s="17">
        <v>1.42285647524674E-2</v>
      </c>
      <c r="CL1098" s="17">
        <v>1.9593665439212898E-2</v>
      </c>
    </row>
    <row r="1099" spans="2:90" x14ac:dyDescent="0.25"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</row>
    <row r="1100" spans="2:90" x14ac:dyDescent="0.25">
      <c r="B1100" s="6" t="s">
        <v>533</v>
      </c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</row>
    <row r="1101" spans="2:90" x14ac:dyDescent="0.25">
      <c r="B1101" s="24" t="s">
        <v>113</v>
      </c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</row>
    <row r="1102" spans="2:90" x14ac:dyDescent="0.25">
      <c r="B1102" t="s">
        <v>526</v>
      </c>
      <c r="C1102" s="17">
        <v>3.8675678564606401E-2</v>
      </c>
      <c r="D1102" s="17">
        <v>4.29931119342081E-2</v>
      </c>
      <c r="E1102" s="17">
        <v>3.4801709058832203E-2</v>
      </c>
      <c r="F1102" s="17"/>
      <c r="G1102" s="17">
        <v>9.4900406044368404E-2</v>
      </c>
      <c r="H1102" s="17">
        <v>8.0033062759036294E-2</v>
      </c>
      <c r="I1102" s="17">
        <v>3.9215243129371198E-2</v>
      </c>
      <c r="J1102" s="17">
        <v>1.2760072373144899E-2</v>
      </c>
      <c r="K1102" s="17">
        <v>1.14580584697826E-2</v>
      </c>
      <c r="L1102" s="17">
        <v>2.0030926324212099E-2</v>
      </c>
      <c r="M1102" s="17"/>
      <c r="N1102" s="17">
        <v>4.5901080832178399E-2</v>
      </c>
      <c r="O1102" s="17">
        <v>4.1766886796816997E-2</v>
      </c>
      <c r="P1102" s="17">
        <v>2.6717362237941199E-2</v>
      </c>
      <c r="Q1102" s="17">
        <v>3.8057704142550101E-2</v>
      </c>
      <c r="R1102" s="17"/>
      <c r="S1102" s="17">
        <v>5.0482065422762103E-2</v>
      </c>
      <c r="T1102" s="17">
        <v>2.5287478756182501E-2</v>
      </c>
      <c r="U1102" s="17">
        <v>3.1200381361282298E-2</v>
      </c>
      <c r="V1102" s="17">
        <v>2.2781333742337501E-2</v>
      </c>
      <c r="W1102" s="17">
        <v>5.70003867842694E-2</v>
      </c>
      <c r="X1102" s="17">
        <v>3.6361759317442399E-2</v>
      </c>
      <c r="Y1102" s="17">
        <v>4.6735968651329E-2</v>
      </c>
      <c r="Z1102" s="17">
        <v>4.0532662465732401E-2</v>
      </c>
      <c r="AA1102" s="17">
        <v>4.3509141150164903E-2</v>
      </c>
      <c r="AB1102" s="17"/>
      <c r="AC1102" s="17">
        <v>2.61734179433528E-2</v>
      </c>
      <c r="AD1102" s="17">
        <v>4.6293200596851498E-2</v>
      </c>
      <c r="AE1102" s="17">
        <v>2.2841892285619499E-2</v>
      </c>
      <c r="AF1102" s="17"/>
      <c r="AG1102" s="17">
        <v>3.6729451803942902E-2</v>
      </c>
      <c r="AH1102" s="17">
        <v>6.7110081750089298E-2</v>
      </c>
      <c r="AI1102" s="17">
        <v>5.2680670018053398E-2</v>
      </c>
      <c r="AJ1102" s="17">
        <v>2.0832385175752598E-2</v>
      </c>
      <c r="AK1102" s="17"/>
      <c r="AL1102" s="17">
        <v>2.3561826582095099E-2</v>
      </c>
      <c r="AM1102" s="17">
        <v>3.8626619263557503E-2</v>
      </c>
      <c r="AN1102" s="17">
        <v>5.24900790201994E-2</v>
      </c>
      <c r="AO1102" s="17">
        <v>5.0486046929427403E-2</v>
      </c>
      <c r="AP1102" s="17">
        <v>4.7153137542942897E-2</v>
      </c>
      <c r="AQ1102" s="17"/>
      <c r="AR1102" s="17">
        <v>4.3023630692139402E-2</v>
      </c>
      <c r="AS1102" s="17">
        <v>3.4841574271069702E-2</v>
      </c>
      <c r="AT1102" s="17">
        <v>3.6004998787390503E-2</v>
      </c>
      <c r="AU1102" s="17">
        <v>3.5964163147082603E-2</v>
      </c>
      <c r="AV1102" s="17">
        <v>6.0088852691889703E-2</v>
      </c>
      <c r="AW1102" s="17"/>
      <c r="AX1102" s="17">
        <v>8.2331608587349794E-2</v>
      </c>
      <c r="AY1102" s="17">
        <v>2.3936946256743301E-2</v>
      </c>
      <c r="AZ1102" s="17">
        <v>4.1764021712638502E-2</v>
      </c>
      <c r="BA1102" s="17">
        <v>2.3583284374303799E-2</v>
      </c>
      <c r="BB1102" s="17">
        <v>1.15217138943165E-2</v>
      </c>
      <c r="BC1102" s="17">
        <v>3.3155386862184E-2</v>
      </c>
      <c r="BD1102" s="17"/>
      <c r="BE1102" s="17">
        <v>3.8568096700368898E-2</v>
      </c>
      <c r="BF1102" s="17">
        <v>6.5640483449521198E-2</v>
      </c>
      <c r="BG1102" s="17">
        <v>1.44747738812025E-2</v>
      </c>
      <c r="BH1102" s="17"/>
      <c r="BI1102" s="17">
        <v>3.4859275226454899E-2</v>
      </c>
      <c r="BJ1102" s="17">
        <v>3.9644576725870899E-2</v>
      </c>
      <c r="BK1102" s="17"/>
      <c r="BL1102" s="17">
        <v>2.87073559185681E-2</v>
      </c>
      <c r="BM1102" s="17">
        <v>3.9133680285006599E-2</v>
      </c>
      <c r="BN1102" s="17">
        <v>3.29986942163299E-2</v>
      </c>
      <c r="BO1102" s="17">
        <v>5.9077792883622797E-2</v>
      </c>
      <c r="BP1102" s="17">
        <v>5.0267667388621803E-2</v>
      </c>
      <c r="BQ1102" s="17"/>
      <c r="BR1102" s="17">
        <v>3.0887397122818998E-2</v>
      </c>
      <c r="BS1102" s="17">
        <v>6.8873322121246194E-2</v>
      </c>
      <c r="BT1102" s="17">
        <v>7.8036730753452896E-2</v>
      </c>
      <c r="BU1102" s="17">
        <v>9.9599371386717303E-2</v>
      </c>
      <c r="BV1102" s="17"/>
      <c r="BW1102" s="17">
        <v>4.8853965061737101E-2</v>
      </c>
      <c r="BX1102" s="17">
        <v>3.69879166266638E-2</v>
      </c>
      <c r="BY1102" s="17">
        <v>3.4537404997823602E-2</v>
      </c>
      <c r="BZ1102" s="17">
        <v>1.9106144754841899E-2</v>
      </c>
      <c r="CA1102" s="17">
        <v>4.9454164671673899E-2</v>
      </c>
      <c r="CB1102" s="17"/>
      <c r="CC1102" s="17">
        <v>4.7469002337900301E-2</v>
      </c>
      <c r="CD1102" s="17">
        <v>4.4769226562837897E-2</v>
      </c>
      <c r="CE1102" s="17">
        <v>3.5339821587329297E-2</v>
      </c>
      <c r="CF1102" s="17">
        <v>3.10187846224271E-2</v>
      </c>
      <c r="CG1102" s="17">
        <v>2.83989031802818E-2</v>
      </c>
      <c r="CH1102" s="17">
        <v>2.38080251288533E-2</v>
      </c>
      <c r="CI1102" s="17">
        <v>4.6858500400553199E-2</v>
      </c>
      <c r="CJ1102" s="17">
        <v>3.8101855497845498E-2</v>
      </c>
      <c r="CK1102" s="17">
        <v>4.0663227983081203E-2</v>
      </c>
      <c r="CL1102" s="17">
        <v>3.9248492862673602E-2</v>
      </c>
    </row>
    <row r="1103" spans="2:90" x14ac:dyDescent="0.25">
      <c r="B1103" t="s">
        <v>527</v>
      </c>
      <c r="C1103" s="17">
        <v>0.17455768888023601</v>
      </c>
      <c r="D1103" s="17">
        <v>0.16969081814907999</v>
      </c>
      <c r="E1103" s="17">
        <v>0.17882865743557999</v>
      </c>
      <c r="F1103" s="17"/>
      <c r="G1103" s="17">
        <v>0.28659000175275401</v>
      </c>
      <c r="H1103" s="17">
        <v>0.26265200797224503</v>
      </c>
      <c r="I1103" s="17">
        <v>0.17945295587196</v>
      </c>
      <c r="J1103" s="17">
        <v>0.141348154754528</v>
      </c>
      <c r="K1103" s="17">
        <v>0.11332929562644101</v>
      </c>
      <c r="L1103" s="17">
        <v>0.12219717883277199</v>
      </c>
      <c r="M1103" s="17"/>
      <c r="N1103" s="17">
        <v>0.20731622113065901</v>
      </c>
      <c r="O1103" s="17">
        <v>0.170231057234662</v>
      </c>
      <c r="P1103" s="17">
        <v>0.17353746672706299</v>
      </c>
      <c r="Q1103" s="17">
        <v>0.14302067527137899</v>
      </c>
      <c r="R1103" s="17"/>
      <c r="S1103" s="17">
        <v>0.246234847754045</v>
      </c>
      <c r="T1103" s="17">
        <v>0.147607367334043</v>
      </c>
      <c r="U1103" s="17">
        <v>0.14002267447861799</v>
      </c>
      <c r="V1103" s="17">
        <v>0.174121240073314</v>
      </c>
      <c r="W1103" s="17">
        <v>0.117824699315679</v>
      </c>
      <c r="X1103" s="17">
        <v>0.21722750131214799</v>
      </c>
      <c r="Y1103" s="17">
        <v>0.18628939905983</v>
      </c>
      <c r="Z1103" s="17">
        <v>0.14658462290678001</v>
      </c>
      <c r="AA1103" s="17">
        <v>0.15425062926795499</v>
      </c>
      <c r="AB1103" s="17"/>
      <c r="AC1103" s="17">
        <v>0.13732268081566201</v>
      </c>
      <c r="AD1103" s="17">
        <v>0.198834023441812</v>
      </c>
      <c r="AE1103" s="17">
        <v>0.16183099722876301</v>
      </c>
      <c r="AF1103" s="17"/>
      <c r="AG1103" s="17">
        <v>0.17805889030684299</v>
      </c>
      <c r="AH1103" s="17">
        <v>0.23986015310089001</v>
      </c>
      <c r="AI1103" s="17">
        <v>0.177291991905766</v>
      </c>
      <c r="AJ1103" s="17">
        <v>0.129442386475213</v>
      </c>
      <c r="AK1103" s="17"/>
      <c r="AL1103" s="17">
        <v>0.12674071238489801</v>
      </c>
      <c r="AM1103" s="17">
        <v>0.16315650703949</v>
      </c>
      <c r="AN1103" s="17">
        <v>0.200285876982604</v>
      </c>
      <c r="AO1103" s="17">
        <v>0.264040472914782</v>
      </c>
      <c r="AP1103" s="17">
        <v>0.24262506538374201</v>
      </c>
      <c r="AQ1103" s="17"/>
      <c r="AR1103" s="17">
        <v>0.129696292670682</v>
      </c>
      <c r="AS1103" s="17">
        <v>0.14882942380004699</v>
      </c>
      <c r="AT1103" s="17">
        <v>0.177470426782393</v>
      </c>
      <c r="AU1103" s="17">
        <v>0.20367923925741299</v>
      </c>
      <c r="AV1103" s="17">
        <v>0.24643328755073601</v>
      </c>
      <c r="AW1103" s="17"/>
      <c r="AX1103" s="17">
        <v>0.24104601414077501</v>
      </c>
      <c r="AY1103" s="17">
        <v>0.159955995823203</v>
      </c>
      <c r="AZ1103" s="17">
        <v>0.14300792550664601</v>
      </c>
      <c r="BA1103" s="17">
        <v>0.16587513606172399</v>
      </c>
      <c r="BB1103" s="17">
        <v>0.13445587442819301</v>
      </c>
      <c r="BC1103" s="17">
        <v>0.15645698758962001</v>
      </c>
      <c r="BD1103" s="17"/>
      <c r="BE1103" s="17">
        <v>0.18336317160718699</v>
      </c>
      <c r="BF1103" s="17">
        <v>0.22038855507449101</v>
      </c>
      <c r="BG1103" s="17">
        <v>0.12316907862043</v>
      </c>
      <c r="BH1103" s="17"/>
      <c r="BI1103" s="17">
        <v>0.14721697407457701</v>
      </c>
      <c r="BJ1103" s="17">
        <v>0.18149887563532599</v>
      </c>
      <c r="BK1103" s="17"/>
      <c r="BL1103" s="17">
        <v>0.177728016035439</v>
      </c>
      <c r="BM1103" s="17">
        <v>0.17237090329524701</v>
      </c>
      <c r="BN1103" s="17">
        <v>0.127744821012304</v>
      </c>
      <c r="BO1103" s="17">
        <v>0.179967827216266</v>
      </c>
      <c r="BP1103" s="17">
        <v>0.19241505776967099</v>
      </c>
      <c r="BQ1103" s="17"/>
      <c r="BR1103" s="17">
        <v>0.16245996519130801</v>
      </c>
      <c r="BS1103" s="17">
        <v>0.20022631350408601</v>
      </c>
      <c r="BT1103" s="17">
        <v>0.26306909474579998</v>
      </c>
      <c r="BU1103" s="17">
        <v>0.26604421597525402</v>
      </c>
      <c r="BV1103" s="17"/>
      <c r="BW1103" s="17">
        <v>0.16954724051775</v>
      </c>
      <c r="BX1103" s="17">
        <v>0.19968935343892799</v>
      </c>
      <c r="BY1103" s="17">
        <v>0.158772442963587</v>
      </c>
      <c r="BZ1103" s="17">
        <v>0.177686009857282</v>
      </c>
      <c r="CA1103" s="17">
        <v>0.15226204074945801</v>
      </c>
      <c r="CB1103" s="17"/>
      <c r="CC1103" s="17">
        <v>0.165499105671637</v>
      </c>
      <c r="CD1103" s="17">
        <v>0.148323608930502</v>
      </c>
      <c r="CE1103" s="17">
        <v>0.19019887145349401</v>
      </c>
      <c r="CF1103" s="17">
        <v>0.19411844114796001</v>
      </c>
      <c r="CG1103" s="17">
        <v>0.18295383026620199</v>
      </c>
      <c r="CH1103" s="17">
        <v>0.17236008116072499</v>
      </c>
      <c r="CI1103" s="17">
        <v>0.153686145555989</v>
      </c>
      <c r="CJ1103" s="17">
        <v>0.15952102477357499</v>
      </c>
      <c r="CK1103" s="17">
        <v>0.161389434919987</v>
      </c>
      <c r="CL1103" s="17">
        <v>0.181650901613508</v>
      </c>
    </row>
    <row r="1104" spans="2:90" x14ac:dyDescent="0.25">
      <c r="B1104" t="s">
        <v>528</v>
      </c>
      <c r="C1104" s="17">
        <v>0.390234583844632</v>
      </c>
      <c r="D1104" s="17">
        <v>0.41894020717462299</v>
      </c>
      <c r="E1104" s="17">
        <v>0.36463089352734801</v>
      </c>
      <c r="F1104" s="17"/>
      <c r="G1104" s="17">
        <v>0.33157557400850901</v>
      </c>
      <c r="H1104" s="17">
        <v>0.32128749112892802</v>
      </c>
      <c r="I1104" s="17">
        <v>0.38179970131429503</v>
      </c>
      <c r="J1104" s="17">
        <v>0.40110511747689798</v>
      </c>
      <c r="K1104" s="17">
        <v>0.43280978237471501</v>
      </c>
      <c r="L1104" s="17">
        <v>0.43585767638700701</v>
      </c>
      <c r="M1104" s="17"/>
      <c r="N1104" s="17">
        <v>0.42580650070849402</v>
      </c>
      <c r="O1104" s="17">
        <v>0.40014543544853198</v>
      </c>
      <c r="P1104" s="17">
        <v>0.38211912153213101</v>
      </c>
      <c r="Q1104" s="17">
        <v>0.34830021248353799</v>
      </c>
      <c r="R1104" s="17"/>
      <c r="S1104" s="17">
        <v>0.33772375951232297</v>
      </c>
      <c r="T1104" s="17">
        <v>0.41281372310668901</v>
      </c>
      <c r="U1104" s="17">
        <v>0.42213360660985899</v>
      </c>
      <c r="V1104" s="17">
        <v>0.41099772575121202</v>
      </c>
      <c r="W1104" s="17">
        <v>0.41174178513941001</v>
      </c>
      <c r="X1104" s="17">
        <v>0.37958786279152001</v>
      </c>
      <c r="Y1104" s="17">
        <v>0.39269717642120699</v>
      </c>
      <c r="Z1104" s="17">
        <v>0.39943132298427397</v>
      </c>
      <c r="AA1104" s="17">
        <v>0.37165472351184498</v>
      </c>
      <c r="AB1104" s="17"/>
      <c r="AC1104" s="17">
        <v>0.41678108987631501</v>
      </c>
      <c r="AD1104" s="17">
        <v>0.39250185817371402</v>
      </c>
      <c r="AE1104" s="17">
        <v>0.385205993445493</v>
      </c>
      <c r="AF1104" s="17"/>
      <c r="AG1104" s="17">
        <v>0.41545713934655198</v>
      </c>
      <c r="AH1104" s="17">
        <v>0.38728636087212898</v>
      </c>
      <c r="AI1104" s="17">
        <v>0.40196155828476998</v>
      </c>
      <c r="AJ1104" s="17">
        <v>0.39543348550139801</v>
      </c>
      <c r="AK1104" s="17"/>
      <c r="AL1104" s="17">
        <v>0.40940215339055502</v>
      </c>
      <c r="AM1104" s="17">
        <v>0.39172489945400402</v>
      </c>
      <c r="AN1104" s="17">
        <v>0.37800251364922099</v>
      </c>
      <c r="AO1104" s="17">
        <v>0.38074437971460801</v>
      </c>
      <c r="AP1104" s="17">
        <v>0.39703996851839402</v>
      </c>
      <c r="AQ1104" s="17"/>
      <c r="AR1104" s="17">
        <v>0.354223680327582</v>
      </c>
      <c r="AS1104" s="17">
        <v>0.38472046017899197</v>
      </c>
      <c r="AT1104" s="17">
        <v>0.40380783391066699</v>
      </c>
      <c r="AU1104" s="17">
        <v>0.39525585266282698</v>
      </c>
      <c r="AV1104" s="17">
        <v>0.41743914096680901</v>
      </c>
      <c r="AW1104" s="17"/>
      <c r="AX1104" s="17">
        <v>0.33500017758431699</v>
      </c>
      <c r="AY1104" s="17">
        <v>0.39589872416910399</v>
      </c>
      <c r="AZ1104" s="17">
        <v>0.43553782622999099</v>
      </c>
      <c r="BA1104" s="17">
        <v>0.38583451035977401</v>
      </c>
      <c r="BB1104" s="17">
        <v>0.47657104092149299</v>
      </c>
      <c r="BC1104" s="17">
        <v>0.32965673023717701</v>
      </c>
      <c r="BD1104" s="17"/>
      <c r="BE1104" s="17">
        <v>0.38839844681688002</v>
      </c>
      <c r="BF1104" s="17">
        <v>0.35742378355181198</v>
      </c>
      <c r="BG1104" s="17">
        <v>0.42515231077675097</v>
      </c>
      <c r="BH1104" s="17"/>
      <c r="BI1104" s="17">
        <v>0.32354718607781902</v>
      </c>
      <c r="BJ1104" s="17">
        <v>0.40716500009017398</v>
      </c>
      <c r="BK1104" s="17"/>
      <c r="BL1104" s="17">
        <v>0.42815658508189502</v>
      </c>
      <c r="BM1104" s="17">
        <v>0.43722074731753102</v>
      </c>
      <c r="BN1104" s="17">
        <v>0.35127590267106101</v>
      </c>
      <c r="BO1104" s="17">
        <v>0.274902994166278</v>
      </c>
      <c r="BP1104" s="17">
        <v>0.32907478765488102</v>
      </c>
      <c r="BQ1104" s="17"/>
      <c r="BR1104" s="17">
        <v>0.40409539067857198</v>
      </c>
      <c r="BS1104" s="17">
        <v>0.36131427374931802</v>
      </c>
      <c r="BT1104" s="17">
        <v>0.30914459622130402</v>
      </c>
      <c r="BU1104" s="17">
        <v>0.26599525736052099</v>
      </c>
      <c r="BV1104" s="17"/>
      <c r="BW1104" s="17">
        <v>0.436421525099493</v>
      </c>
      <c r="BX1104" s="17">
        <v>0.36697231267765101</v>
      </c>
      <c r="BY1104" s="17">
        <v>0.43018130397851401</v>
      </c>
      <c r="BZ1104" s="17">
        <v>0.39246851729082699</v>
      </c>
      <c r="CA1104" s="17">
        <v>0.34580025046247398</v>
      </c>
      <c r="CB1104" s="17"/>
      <c r="CC1104" s="17">
        <v>0.340935292424625</v>
      </c>
      <c r="CD1104" s="17">
        <v>0.36468107444270498</v>
      </c>
      <c r="CE1104" s="17">
        <v>0.36514182964964098</v>
      </c>
      <c r="CF1104" s="17">
        <v>0.37323627847437402</v>
      </c>
      <c r="CG1104" s="17">
        <v>0.37070810100238399</v>
      </c>
      <c r="CH1104" s="17">
        <v>0.41405151758633701</v>
      </c>
      <c r="CI1104" s="17">
        <v>0.41582157503260803</v>
      </c>
      <c r="CJ1104" s="17">
        <v>0.43604915647169101</v>
      </c>
      <c r="CK1104" s="17">
        <v>0.45942404923089097</v>
      </c>
      <c r="CL1104" s="17">
        <v>0.42122461556498503</v>
      </c>
    </row>
    <row r="1105" spans="2:90" x14ac:dyDescent="0.25">
      <c r="B1105" t="s">
        <v>529</v>
      </c>
      <c r="C1105" s="17">
        <v>0.233799695091467</v>
      </c>
      <c r="D1105" s="17">
        <v>0.22558555459016399</v>
      </c>
      <c r="E1105" s="17">
        <v>0.24147083346874801</v>
      </c>
      <c r="F1105" s="17"/>
      <c r="G1105" s="17">
        <v>0.14718521726460301</v>
      </c>
      <c r="H1105" s="17">
        <v>0.200849828616531</v>
      </c>
      <c r="I1105" s="17">
        <v>0.25234492950031001</v>
      </c>
      <c r="J1105" s="17">
        <v>0.26472724436849399</v>
      </c>
      <c r="K1105" s="17">
        <v>0.24275424557147099</v>
      </c>
      <c r="L1105" s="17">
        <v>0.25545122919298002</v>
      </c>
      <c r="M1105" s="17"/>
      <c r="N1105" s="17">
        <v>0.22199962652515901</v>
      </c>
      <c r="O1105" s="17">
        <v>0.23873815736697199</v>
      </c>
      <c r="P1105" s="17">
        <v>0.246172037350054</v>
      </c>
      <c r="Q1105" s="17">
        <v>0.23304310029455699</v>
      </c>
      <c r="R1105" s="17"/>
      <c r="S1105" s="17">
        <v>0.222166105691079</v>
      </c>
      <c r="T1105" s="17">
        <v>0.25480964640222697</v>
      </c>
      <c r="U1105" s="17">
        <v>0.24297951520256</v>
      </c>
      <c r="V1105" s="17">
        <v>0.204229156353155</v>
      </c>
      <c r="W1105" s="17">
        <v>0.25386640751970302</v>
      </c>
      <c r="X1105" s="17">
        <v>0.201652322324264</v>
      </c>
      <c r="Y1105" s="17">
        <v>0.24453162711986501</v>
      </c>
      <c r="Z1105" s="17">
        <v>0.23590959910898901</v>
      </c>
      <c r="AA1105" s="17">
        <v>0.243066958297568</v>
      </c>
      <c r="AB1105" s="17"/>
      <c r="AC1105" s="17">
        <v>0.25159866070364401</v>
      </c>
      <c r="AD1105" s="17">
        <v>0.231771193891182</v>
      </c>
      <c r="AE1105" s="17">
        <v>0.21935464023091</v>
      </c>
      <c r="AF1105" s="17"/>
      <c r="AG1105" s="17">
        <v>0.23192245163362499</v>
      </c>
      <c r="AH1105" s="17">
        <v>0.18896645753126201</v>
      </c>
      <c r="AI1105" s="17">
        <v>0.22832206025192001</v>
      </c>
      <c r="AJ1105" s="17">
        <v>0.28597793662667698</v>
      </c>
      <c r="AK1105" s="17"/>
      <c r="AL1105" s="17">
        <v>0.236584556489328</v>
      </c>
      <c r="AM1105" s="17">
        <v>0.223624304379722</v>
      </c>
      <c r="AN1105" s="17">
        <v>0.24258962347398999</v>
      </c>
      <c r="AO1105" s="17">
        <v>0.21286888644320501</v>
      </c>
      <c r="AP1105" s="17">
        <v>0.220497646830984</v>
      </c>
      <c r="AQ1105" s="17"/>
      <c r="AR1105" s="17">
        <v>0.21906406164859901</v>
      </c>
      <c r="AS1105" s="17">
        <v>0.23935153353479899</v>
      </c>
      <c r="AT1105" s="17">
        <v>0.237340672570135</v>
      </c>
      <c r="AU1105" s="17">
        <v>0.25125108334750601</v>
      </c>
      <c r="AV1105" s="17">
        <v>0.20567514359070499</v>
      </c>
      <c r="AW1105" s="17"/>
      <c r="AX1105" s="17">
        <v>0.18731702744993101</v>
      </c>
      <c r="AY1105" s="17">
        <v>0.258988851068849</v>
      </c>
      <c r="AZ1105" s="17">
        <v>0.23484662810745899</v>
      </c>
      <c r="BA1105" s="17">
        <v>0.227572882861026</v>
      </c>
      <c r="BB1105" s="17">
        <v>0.22442302239276701</v>
      </c>
      <c r="BC1105" s="17">
        <v>0.32714310811521902</v>
      </c>
      <c r="BD1105" s="17"/>
      <c r="BE1105" s="17">
        <v>0.227890421399636</v>
      </c>
      <c r="BF1105" s="17">
        <v>0.22333448202990999</v>
      </c>
      <c r="BG1105" s="17">
        <v>0.25192395804071199</v>
      </c>
      <c r="BH1105" s="17"/>
      <c r="BI1105" s="17">
        <v>0.244963609719687</v>
      </c>
      <c r="BJ1105" s="17">
        <v>0.230965430628991</v>
      </c>
      <c r="BK1105" s="17"/>
      <c r="BL1105" s="17">
        <v>0.23291525206209401</v>
      </c>
      <c r="BM1105" s="17">
        <v>0.228656199801124</v>
      </c>
      <c r="BN1105" s="17">
        <v>0.26895811347667098</v>
      </c>
      <c r="BO1105" s="17">
        <v>0.22825217159998201</v>
      </c>
      <c r="BP1105" s="17">
        <v>0.23781842788663601</v>
      </c>
      <c r="BQ1105" s="17"/>
      <c r="BR1105" s="17">
        <v>0.238506158905508</v>
      </c>
      <c r="BS1105" s="17">
        <v>0.195233837311973</v>
      </c>
      <c r="BT1105" s="17">
        <v>0.19495639965466299</v>
      </c>
      <c r="BU1105" s="17">
        <v>0.26129714693456402</v>
      </c>
      <c r="BV1105" s="17"/>
      <c r="BW1105" s="17">
        <v>0.22383083691317099</v>
      </c>
      <c r="BX1105" s="17">
        <v>0.25004902214753399</v>
      </c>
      <c r="BY1105" s="17">
        <v>0.22714875608090401</v>
      </c>
      <c r="BZ1105" s="17">
        <v>0.22650433906061901</v>
      </c>
      <c r="CA1105" s="17">
        <v>0.24466062131380401</v>
      </c>
      <c r="CB1105" s="17"/>
      <c r="CC1105" s="17">
        <v>0.22709142893470699</v>
      </c>
      <c r="CD1105" s="17">
        <v>0.23691697583181501</v>
      </c>
      <c r="CE1105" s="17">
        <v>0.22920867416524701</v>
      </c>
      <c r="CF1105" s="17">
        <v>0.22901916126374899</v>
      </c>
      <c r="CG1105" s="17">
        <v>0.23825657824691501</v>
      </c>
      <c r="CH1105" s="17">
        <v>0.22449057667550901</v>
      </c>
      <c r="CI1105" s="17">
        <v>0.25834227599805099</v>
      </c>
      <c r="CJ1105" s="17">
        <v>0.23713066046947101</v>
      </c>
      <c r="CK1105" s="17">
        <v>0.23255739106322701</v>
      </c>
      <c r="CL1105" s="17">
        <v>0.23545176572847901</v>
      </c>
    </row>
    <row r="1106" spans="2:90" x14ac:dyDescent="0.25">
      <c r="B1106" t="s">
        <v>530</v>
      </c>
      <c r="C1106" s="17">
        <v>0.13527715429482401</v>
      </c>
      <c r="D1106" s="17">
        <v>0.12283859739686601</v>
      </c>
      <c r="E1106" s="17">
        <v>0.146680403076064</v>
      </c>
      <c r="F1106" s="17"/>
      <c r="G1106" s="17">
        <v>7.72408656342672E-2</v>
      </c>
      <c r="H1106" s="17">
        <v>0.10072898715706601</v>
      </c>
      <c r="I1106" s="17">
        <v>0.121308252755573</v>
      </c>
      <c r="J1106" s="17">
        <v>0.15612984715124401</v>
      </c>
      <c r="K1106" s="17">
        <v>0.181935458750656</v>
      </c>
      <c r="L1106" s="17">
        <v>0.14955618373316301</v>
      </c>
      <c r="M1106" s="17"/>
      <c r="N1106" s="17">
        <v>8.2861475761742798E-2</v>
      </c>
      <c r="O1106" s="17">
        <v>0.121285770458387</v>
      </c>
      <c r="P1106" s="17">
        <v>0.15952768993092001</v>
      </c>
      <c r="Q1106" s="17">
        <v>0.18419030969375899</v>
      </c>
      <c r="R1106" s="17"/>
      <c r="S1106" s="17">
        <v>0.105138427810053</v>
      </c>
      <c r="T1106" s="17">
        <v>0.14027777468180999</v>
      </c>
      <c r="U1106" s="17">
        <v>0.14230896898216</v>
      </c>
      <c r="V1106" s="17">
        <v>0.15743714124765501</v>
      </c>
      <c r="W1106" s="17">
        <v>0.14002334207787701</v>
      </c>
      <c r="X1106" s="17">
        <v>0.138260912914173</v>
      </c>
      <c r="Y1106" s="17">
        <v>0.101298437884732</v>
      </c>
      <c r="Z1106" s="17">
        <v>0.157137601064678</v>
      </c>
      <c r="AA1106" s="17">
        <v>0.15292945927990101</v>
      </c>
      <c r="AB1106" s="17"/>
      <c r="AC1106" s="17">
        <v>0.154142576520099</v>
      </c>
      <c r="AD1106" s="17">
        <v>0.11501106636136001</v>
      </c>
      <c r="AE1106" s="17">
        <v>0.155224372780117</v>
      </c>
      <c r="AF1106" s="17"/>
      <c r="AG1106" s="17">
        <v>0.118477000925257</v>
      </c>
      <c r="AH1106" s="17">
        <v>9.97980377450437E-2</v>
      </c>
      <c r="AI1106" s="17">
        <v>0.13121696193148299</v>
      </c>
      <c r="AJ1106" s="17">
        <v>0.15524305242957601</v>
      </c>
      <c r="AK1106" s="17"/>
      <c r="AL1106" s="17">
        <v>0.16751607397483601</v>
      </c>
      <c r="AM1106" s="17">
        <v>0.15381330346359101</v>
      </c>
      <c r="AN1106" s="17">
        <v>0.10634799330884299</v>
      </c>
      <c r="AO1106" s="17">
        <v>7.3413145553803599E-2</v>
      </c>
      <c r="AP1106" s="17">
        <v>4.4390388417125802E-2</v>
      </c>
      <c r="AQ1106" s="17"/>
      <c r="AR1106" s="17">
        <v>0.19337921650534401</v>
      </c>
      <c r="AS1106" s="17">
        <v>0.16729089664503799</v>
      </c>
      <c r="AT1106" s="17">
        <v>0.12685339227321299</v>
      </c>
      <c r="AU1106" s="17">
        <v>9.7156235147214706E-2</v>
      </c>
      <c r="AV1106" s="17">
        <v>5.3163611191120598E-2</v>
      </c>
      <c r="AW1106" s="17"/>
      <c r="AX1106" s="17">
        <v>0.115662785370097</v>
      </c>
      <c r="AY1106" s="17">
        <v>0.13498598319049401</v>
      </c>
      <c r="AZ1106" s="17">
        <v>0.12513329278879501</v>
      </c>
      <c r="BA1106" s="17">
        <v>0.173628117543625</v>
      </c>
      <c r="BB1106" s="17">
        <v>0.131685531027988</v>
      </c>
      <c r="BC1106" s="17">
        <v>0.12801346144327799</v>
      </c>
      <c r="BD1106" s="17"/>
      <c r="BE1106" s="17">
        <v>0.128383946130293</v>
      </c>
      <c r="BF1106" s="17">
        <v>0.109172948901398</v>
      </c>
      <c r="BG1106" s="17">
        <v>0.167896287270833</v>
      </c>
      <c r="BH1106" s="17"/>
      <c r="BI1106" s="17">
        <v>0.220866067974645</v>
      </c>
      <c r="BJ1106" s="17">
        <v>0.113548072292403</v>
      </c>
      <c r="BK1106" s="17"/>
      <c r="BL1106" s="17">
        <v>0.118339712206589</v>
      </c>
      <c r="BM1106" s="17">
        <v>0.104895247515323</v>
      </c>
      <c r="BN1106" s="17">
        <v>0.16991320655185199</v>
      </c>
      <c r="BO1106" s="17">
        <v>0.20803469605432501</v>
      </c>
      <c r="BP1106" s="17">
        <v>0.155838890298195</v>
      </c>
      <c r="BQ1106" s="17"/>
      <c r="BR1106" s="17">
        <v>0.14131289479921599</v>
      </c>
      <c r="BS1106" s="17">
        <v>0.114493853420273</v>
      </c>
      <c r="BT1106" s="17">
        <v>0.103304050188169</v>
      </c>
      <c r="BU1106" s="17">
        <v>8.2765044460450396E-2</v>
      </c>
      <c r="BV1106" s="17"/>
      <c r="BW1106" s="17">
        <v>0.107362146395295</v>
      </c>
      <c r="BX1106" s="17">
        <v>0.13032586401403901</v>
      </c>
      <c r="BY1106" s="17">
        <v>0.116971719979563</v>
      </c>
      <c r="BZ1106" s="17">
        <v>0.15593713336286999</v>
      </c>
      <c r="CA1106" s="17">
        <v>0.169388083746256</v>
      </c>
      <c r="CB1106" s="17"/>
      <c r="CC1106" s="17">
        <v>0.17024299860033101</v>
      </c>
      <c r="CD1106" s="17">
        <v>0.16835498788716599</v>
      </c>
      <c r="CE1106" s="17">
        <v>0.15438458100028901</v>
      </c>
      <c r="CF1106" s="17">
        <v>0.13953977610806101</v>
      </c>
      <c r="CG1106" s="17">
        <v>0.14956720577377799</v>
      </c>
      <c r="CH1106" s="17">
        <v>0.13342857253269599</v>
      </c>
      <c r="CI1106" s="17">
        <v>0.119928784190931</v>
      </c>
      <c r="CJ1106" s="17">
        <v>0.115933225533386</v>
      </c>
      <c r="CK1106" s="17">
        <v>9.4503743670662693E-2</v>
      </c>
      <c r="CL1106" s="17">
        <v>0.104248947111234</v>
      </c>
    </row>
    <row r="1107" spans="2:90" x14ac:dyDescent="0.25">
      <c r="B1107" t="s">
        <v>163</v>
      </c>
      <c r="C1107" s="17">
        <v>2.74551993242351E-2</v>
      </c>
      <c r="D1107" s="17">
        <v>1.99517107550586E-2</v>
      </c>
      <c r="E1107" s="17">
        <v>3.3587503433427798E-2</v>
      </c>
      <c r="F1107" s="17"/>
      <c r="G1107" s="17">
        <v>6.2507935295499306E-2</v>
      </c>
      <c r="H1107" s="17">
        <v>3.4448622366194698E-2</v>
      </c>
      <c r="I1107" s="17">
        <v>2.5878917428490002E-2</v>
      </c>
      <c r="J1107" s="17">
        <v>2.39295638756911E-2</v>
      </c>
      <c r="K1107" s="17">
        <v>1.7713159206935301E-2</v>
      </c>
      <c r="L1107" s="17">
        <v>1.69068055298667E-2</v>
      </c>
      <c r="M1107" s="17"/>
      <c r="N1107" s="17">
        <v>1.61150950417671E-2</v>
      </c>
      <c r="O1107" s="17">
        <v>2.7832692694629499E-2</v>
      </c>
      <c r="P1107" s="17">
        <v>1.1926322221891701E-2</v>
      </c>
      <c r="Q1107" s="17">
        <v>5.3387998114216399E-2</v>
      </c>
      <c r="R1107" s="17"/>
      <c r="S1107" s="17">
        <v>3.82547938097378E-2</v>
      </c>
      <c r="T1107" s="17">
        <v>1.9204009719048901E-2</v>
      </c>
      <c r="U1107" s="17">
        <v>2.13548533655201E-2</v>
      </c>
      <c r="V1107" s="17">
        <v>3.0433402832326699E-2</v>
      </c>
      <c r="W1107" s="17">
        <v>1.9543379163062199E-2</v>
      </c>
      <c r="X1107" s="17">
        <v>2.6909641340452699E-2</v>
      </c>
      <c r="Y1107" s="17">
        <v>2.8447390863036499E-2</v>
      </c>
      <c r="Z1107" s="17">
        <v>2.0404191469547101E-2</v>
      </c>
      <c r="AA1107" s="17">
        <v>3.4589088492565E-2</v>
      </c>
      <c r="AB1107" s="17"/>
      <c r="AC1107" s="17">
        <v>1.3981574140926999E-2</v>
      </c>
      <c r="AD1107" s="17">
        <v>1.55886575350792E-2</v>
      </c>
      <c r="AE1107" s="17">
        <v>5.5542104029098198E-2</v>
      </c>
      <c r="AF1107" s="17"/>
      <c r="AG1107" s="17">
        <v>1.9355065983779E-2</v>
      </c>
      <c r="AH1107" s="17">
        <v>1.6978909000585799E-2</v>
      </c>
      <c r="AI1107" s="17">
        <v>8.5267576080077807E-3</v>
      </c>
      <c r="AJ1107" s="17">
        <v>1.30707537913838E-2</v>
      </c>
      <c r="AK1107" s="17"/>
      <c r="AL1107" s="17">
        <v>3.6194677178287601E-2</v>
      </c>
      <c r="AM1107" s="17">
        <v>2.9054366399635399E-2</v>
      </c>
      <c r="AN1107" s="17">
        <v>2.0283913565143499E-2</v>
      </c>
      <c r="AO1107" s="17">
        <v>1.84470684441739E-2</v>
      </c>
      <c r="AP1107" s="17">
        <v>4.8293793306811703E-2</v>
      </c>
      <c r="AQ1107" s="17"/>
      <c r="AR1107" s="17">
        <v>6.0613118155653699E-2</v>
      </c>
      <c r="AS1107" s="17">
        <v>2.4966111570053601E-2</v>
      </c>
      <c r="AT1107" s="17">
        <v>1.8522675676201E-2</v>
      </c>
      <c r="AU1107" s="17">
        <v>1.6693426437957098E-2</v>
      </c>
      <c r="AV1107" s="17">
        <v>1.7199964008739299E-2</v>
      </c>
      <c r="AW1107" s="17"/>
      <c r="AX1107" s="17">
        <v>3.86423868675305E-2</v>
      </c>
      <c r="AY1107" s="17">
        <v>2.6233499491606499E-2</v>
      </c>
      <c r="AZ1107" s="17">
        <v>1.97103056544705E-2</v>
      </c>
      <c r="BA1107" s="17">
        <v>2.3506068799547999E-2</v>
      </c>
      <c r="BB1107" s="17">
        <v>2.13428173352418E-2</v>
      </c>
      <c r="BC1107" s="17">
        <v>2.5574325752522799E-2</v>
      </c>
      <c r="BD1107" s="17"/>
      <c r="BE1107" s="17">
        <v>3.3395917345635399E-2</v>
      </c>
      <c r="BF1107" s="17">
        <v>2.4039746992867699E-2</v>
      </c>
      <c r="BG1107" s="17">
        <v>1.7383591410072501E-2</v>
      </c>
      <c r="BH1107" s="17"/>
      <c r="BI1107" s="17">
        <v>2.8546886926817099E-2</v>
      </c>
      <c r="BJ1107" s="17">
        <v>2.71780446272347E-2</v>
      </c>
      <c r="BK1107" s="17"/>
      <c r="BL1107" s="17">
        <v>1.41530786954163E-2</v>
      </c>
      <c r="BM1107" s="17">
        <v>1.7723221785768802E-2</v>
      </c>
      <c r="BN1107" s="17">
        <v>4.9109262071781797E-2</v>
      </c>
      <c r="BO1107" s="17">
        <v>4.9764518079527503E-2</v>
      </c>
      <c r="BP1107" s="17">
        <v>3.4585169001994799E-2</v>
      </c>
      <c r="BQ1107" s="17"/>
      <c r="BR1107" s="17">
        <v>2.27381933025772E-2</v>
      </c>
      <c r="BS1107" s="17">
        <v>5.9858399893103001E-2</v>
      </c>
      <c r="BT1107" s="17">
        <v>5.1489128436611298E-2</v>
      </c>
      <c r="BU1107" s="17">
        <v>2.4298963882493401E-2</v>
      </c>
      <c r="BV1107" s="17"/>
      <c r="BW1107" s="17">
        <v>1.39842860125537E-2</v>
      </c>
      <c r="BX1107" s="17">
        <v>1.59755310951844E-2</v>
      </c>
      <c r="BY1107" s="17">
        <v>3.23883719996075E-2</v>
      </c>
      <c r="BZ1107" s="17">
        <v>2.8297855673559E-2</v>
      </c>
      <c r="CA1107" s="17">
        <v>3.8434839056335199E-2</v>
      </c>
      <c r="CB1107" s="17"/>
      <c r="CC1107" s="17">
        <v>4.8762172030800299E-2</v>
      </c>
      <c r="CD1107" s="17">
        <v>3.69541263449744E-2</v>
      </c>
      <c r="CE1107" s="17">
        <v>2.5726222144000398E-2</v>
      </c>
      <c r="CF1107" s="17">
        <v>3.3067558383429001E-2</v>
      </c>
      <c r="CG1107" s="17">
        <v>3.01153815304393E-2</v>
      </c>
      <c r="CH1107" s="17">
        <v>3.1861226915878997E-2</v>
      </c>
      <c r="CI1107" s="17">
        <v>5.3627188218686997E-3</v>
      </c>
      <c r="CJ1107" s="17">
        <v>1.3264077254031101E-2</v>
      </c>
      <c r="CK1107" s="17">
        <v>1.1462153132150699E-2</v>
      </c>
      <c r="CL1107" s="17">
        <v>1.81752771191213E-2</v>
      </c>
    </row>
    <row r="1108" spans="2:90" x14ac:dyDescent="0.25"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  <c r="BN1108" s="17"/>
      <c r="BO1108" s="17"/>
      <c r="BP1108" s="17"/>
      <c r="BQ1108" s="17"/>
      <c r="BR1108" s="17"/>
      <c r="BS1108" s="17"/>
      <c r="BT1108" s="17"/>
      <c r="BU1108" s="17"/>
      <c r="BV1108" s="17"/>
      <c r="BW1108" s="17"/>
      <c r="BX1108" s="17"/>
      <c r="BY1108" s="17"/>
      <c r="BZ1108" s="17"/>
      <c r="CA1108" s="17"/>
      <c r="CB1108" s="17"/>
      <c r="CC1108" s="17"/>
      <c r="CD1108" s="17"/>
      <c r="CE1108" s="17"/>
      <c r="CF1108" s="17"/>
      <c r="CG1108" s="17"/>
      <c r="CH1108" s="17"/>
      <c r="CI1108" s="17"/>
      <c r="CJ1108" s="17"/>
      <c r="CK1108" s="17"/>
      <c r="CL1108" s="17"/>
    </row>
    <row r="1109" spans="2:90" x14ac:dyDescent="0.25">
      <c r="B1109" s="6" t="s">
        <v>534</v>
      </c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</row>
    <row r="1110" spans="2:90" x14ac:dyDescent="0.25">
      <c r="B1110" s="24" t="s">
        <v>113</v>
      </c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</row>
    <row r="1111" spans="2:90" x14ac:dyDescent="0.25">
      <c r="B1111" t="s">
        <v>526</v>
      </c>
      <c r="C1111" s="17">
        <v>6.2491024417782599E-2</v>
      </c>
      <c r="D1111" s="17">
        <v>5.5007649598297501E-2</v>
      </c>
      <c r="E1111" s="17">
        <v>6.9764205297085602E-2</v>
      </c>
      <c r="F1111" s="17"/>
      <c r="G1111" s="17">
        <v>7.8313289522622898E-2</v>
      </c>
      <c r="H1111" s="17">
        <v>7.12076009886662E-2</v>
      </c>
      <c r="I1111" s="17">
        <v>5.4776930910462297E-2</v>
      </c>
      <c r="J1111" s="17">
        <v>6.4024431829382E-2</v>
      </c>
      <c r="K1111" s="17">
        <v>6.3883479759069106E-2</v>
      </c>
      <c r="L1111" s="17">
        <v>5.2404573324678898E-2</v>
      </c>
      <c r="M1111" s="17"/>
      <c r="N1111" s="17">
        <v>7.1540326326336098E-2</v>
      </c>
      <c r="O1111" s="17">
        <v>5.5673104335649898E-2</v>
      </c>
      <c r="P1111" s="17">
        <v>7.1114819510988705E-2</v>
      </c>
      <c r="Q1111" s="17">
        <v>5.3142852375496999E-2</v>
      </c>
      <c r="R1111" s="17"/>
      <c r="S1111" s="17">
        <v>7.2096793603420001E-2</v>
      </c>
      <c r="T1111" s="17">
        <v>7.2040083694001097E-2</v>
      </c>
      <c r="U1111" s="17">
        <v>4.9416209626251699E-2</v>
      </c>
      <c r="V1111" s="17">
        <v>4.3904778748781098E-2</v>
      </c>
      <c r="W1111" s="17">
        <v>6.5754164446474903E-2</v>
      </c>
      <c r="X1111" s="17">
        <v>6.5437511203598503E-2</v>
      </c>
      <c r="Y1111" s="17">
        <v>6.7010083611158094E-2</v>
      </c>
      <c r="Z1111" s="17">
        <v>5.2881083316559899E-2</v>
      </c>
      <c r="AA1111" s="17">
        <v>6.0562820792479197E-2</v>
      </c>
      <c r="AB1111" s="17"/>
      <c r="AC1111" s="17">
        <v>6.7688733675451196E-2</v>
      </c>
      <c r="AD1111" s="17">
        <v>5.9574393497477701E-2</v>
      </c>
      <c r="AE1111" s="17">
        <v>5.1166821237216401E-2</v>
      </c>
      <c r="AF1111" s="17"/>
      <c r="AG1111" s="17">
        <v>6.2108584047095398E-2</v>
      </c>
      <c r="AH1111" s="17">
        <v>7.48545105106901E-2</v>
      </c>
      <c r="AI1111" s="17">
        <v>6.9497311528455799E-2</v>
      </c>
      <c r="AJ1111" s="17">
        <v>5.7985246095768703E-2</v>
      </c>
      <c r="AK1111" s="17"/>
      <c r="AL1111" s="17">
        <v>4.44490367978174E-2</v>
      </c>
      <c r="AM1111" s="17">
        <v>6.5676547555135106E-2</v>
      </c>
      <c r="AN1111" s="17">
        <v>6.1947365003727703E-2</v>
      </c>
      <c r="AO1111" s="17">
        <v>9.0104362941030802E-2</v>
      </c>
      <c r="AP1111" s="17">
        <v>0.104350848197475</v>
      </c>
      <c r="AQ1111" s="17"/>
      <c r="AR1111" s="17">
        <v>5.8469346640564301E-2</v>
      </c>
      <c r="AS1111" s="17">
        <v>6.7152971893216895E-2</v>
      </c>
      <c r="AT1111" s="17">
        <v>5.5285372006610899E-2</v>
      </c>
      <c r="AU1111" s="17">
        <v>5.9058590093621098E-2</v>
      </c>
      <c r="AV1111" s="17">
        <v>7.6689750462442099E-2</v>
      </c>
      <c r="AW1111" s="17"/>
      <c r="AX1111" s="17">
        <v>7.3053086711503401E-2</v>
      </c>
      <c r="AY1111" s="17">
        <v>5.0155450409389103E-2</v>
      </c>
      <c r="AZ1111" s="17">
        <v>6.8736312167008096E-2</v>
      </c>
      <c r="BA1111" s="17">
        <v>6.2040964631771403E-2</v>
      </c>
      <c r="BB1111" s="17">
        <v>6.06505462376878E-2</v>
      </c>
      <c r="BC1111" s="17">
        <v>7.81872452346455E-2</v>
      </c>
      <c r="BD1111" s="17"/>
      <c r="BE1111" s="17">
        <v>6.0522667187504701E-2</v>
      </c>
      <c r="BF1111" s="17">
        <v>7.0393212901087299E-2</v>
      </c>
      <c r="BG1111" s="17">
        <v>5.8752393758940202E-2</v>
      </c>
      <c r="BH1111" s="17"/>
      <c r="BI1111" s="17">
        <v>4.9754960100275802E-2</v>
      </c>
      <c r="BJ1111" s="17">
        <v>6.5724421992829199E-2</v>
      </c>
      <c r="BK1111" s="17"/>
      <c r="BL1111" s="17">
        <v>6.5367220408132407E-2</v>
      </c>
      <c r="BM1111" s="17">
        <v>6.20926433563199E-2</v>
      </c>
      <c r="BN1111" s="17">
        <v>5.0040336576481298E-2</v>
      </c>
      <c r="BO1111" s="17">
        <v>4.7391388024375897E-2</v>
      </c>
      <c r="BP1111" s="17">
        <v>7.0726339474983996E-2</v>
      </c>
      <c r="BQ1111" s="17"/>
      <c r="BR1111" s="17">
        <v>5.9558791972257497E-2</v>
      </c>
      <c r="BS1111" s="17">
        <v>7.0635593180837897E-2</v>
      </c>
      <c r="BT1111" s="17">
        <v>9.7887621926676105E-2</v>
      </c>
      <c r="BU1111" s="17">
        <v>6.9744841429982399E-2</v>
      </c>
      <c r="BV1111" s="17"/>
      <c r="BW1111" s="17">
        <v>6.3218489996156396E-2</v>
      </c>
      <c r="BX1111" s="17">
        <v>7.4387711041194196E-2</v>
      </c>
      <c r="BY1111" s="17">
        <v>6.8101158110636301E-2</v>
      </c>
      <c r="BZ1111" s="17">
        <v>4.8032715097251003E-2</v>
      </c>
      <c r="CA1111" s="17">
        <v>6.17704668474972E-2</v>
      </c>
      <c r="CB1111" s="17"/>
      <c r="CC1111" s="17">
        <v>5.0452142745265403E-2</v>
      </c>
      <c r="CD1111" s="17">
        <v>6.5539792224839397E-2</v>
      </c>
      <c r="CE1111" s="17">
        <v>5.6803164804488201E-2</v>
      </c>
      <c r="CF1111" s="17">
        <v>8.2974537728896097E-2</v>
      </c>
      <c r="CG1111" s="17">
        <v>4.2515023590674099E-2</v>
      </c>
      <c r="CH1111" s="17">
        <v>6.82401021383547E-2</v>
      </c>
      <c r="CI1111" s="17">
        <v>5.3167662270300502E-2</v>
      </c>
      <c r="CJ1111" s="17">
        <v>7.8825776557730903E-2</v>
      </c>
      <c r="CK1111" s="17">
        <v>7.46539100211107E-2</v>
      </c>
      <c r="CL1111" s="17">
        <v>4.8456114707414302E-2</v>
      </c>
    </row>
    <row r="1112" spans="2:90" x14ac:dyDescent="0.25">
      <c r="B1112" t="s">
        <v>527</v>
      </c>
      <c r="C1112" s="17">
        <v>0.243463962801687</v>
      </c>
      <c r="D1112" s="17">
        <v>0.26166130989358999</v>
      </c>
      <c r="E1112" s="17">
        <v>0.225020491424339</v>
      </c>
      <c r="F1112" s="17"/>
      <c r="G1112" s="17">
        <v>0.27149621328670398</v>
      </c>
      <c r="H1112" s="17">
        <v>0.35304871919730801</v>
      </c>
      <c r="I1112" s="17">
        <v>0.26951658770216902</v>
      </c>
      <c r="J1112" s="17">
        <v>0.22649652339669701</v>
      </c>
      <c r="K1112" s="17">
        <v>0.193921353952382</v>
      </c>
      <c r="L1112" s="17">
        <v>0.17879230859669501</v>
      </c>
      <c r="M1112" s="17"/>
      <c r="N1112" s="17">
        <v>0.28211888110486799</v>
      </c>
      <c r="O1112" s="17">
        <v>0.259807017503075</v>
      </c>
      <c r="P1112" s="17">
        <v>0.232242767090554</v>
      </c>
      <c r="Q1112" s="17">
        <v>0.19458058752135701</v>
      </c>
      <c r="R1112" s="17"/>
      <c r="S1112" s="17">
        <v>0.28323791934189602</v>
      </c>
      <c r="T1112" s="17">
        <v>0.232698952416907</v>
      </c>
      <c r="U1112" s="17">
        <v>0.25478028424467503</v>
      </c>
      <c r="V1112" s="17">
        <v>0.20909899955978201</v>
      </c>
      <c r="W1112" s="17">
        <v>0.23309926560121</v>
      </c>
      <c r="X1112" s="17">
        <v>0.230121108101524</v>
      </c>
      <c r="Y1112" s="17">
        <v>0.25669631178410102</v>
      </c>
      <c r="Z1112" s="17">
        <v>0.21425261329529599</v>
      </c>
      <c r="AA1112" s="17">
        <v>0.24779777869490699</v>
      </c>
      <c r="AB1112" s="17"/>
      <c r="AC1112" s="17">
        <v>0.211468490620978</v>
      </c>
      <c r="AD1112" s="17">
        <v>0.28150554221961799</v>
      </c>
      <c r="AE1112" s="17">
        <v>0.22660040034861301</v>
      </c>
      <c r="AF1112" s="17"/>
      <c r="AG1112" s="17">
        <v>0.232158131799969</v>
      </c>
      <c r="AH1112" s="17">
        <v>0.31398194287880798</v>
      </c>
      <c r="AI1112" s="17">
        <v>0.30987343658754302</v>
      </c>
      <c r="AJ1112" s="17">
        <v>0.19496630388557701</v>
      </c>
      <c r="AK1112" s="17"/>
      <c r="AL1112" s="17">
        <v>0.19440294585625301</v>
      </c>
      <c r="AM1112" s="17">
        <v>0.22382584837035199</v>
      </c>
      <c r="AN1112" s="17">
        <v>0.27561759372633698</v>
      </c>
      <c r="AO1112" s="17">
        <v>0.33754039851149098</v>
      </c>
      <c r="AP1112" s="17">
        <v>0.27223128093418197</v>
      </c>
      <c r="AQ1112" s="17"/>
      <c r="AR1112" s="17">
        <v>0.194260404752196</v>
      </c>
      <c r="AS1112" s="17">
        <v>0.214244160986059</v>
      </c>
      <c r="AT1112" s="17">
        <v>0.25238506642780101</v>
      </c>
      <c r="AU1112" s="17">
        <v>0.27010756166369998</v>
      </c>
      <c r="AV1112" s="17">
        <v>0.33401299218208003</v>
      </c>
      <c r="AW1112" s="17"/>
      <c r="AX1112" s="17">
        <v>0.27569312724241501</v>
      </c>
      <c r="AY1112" s="17">
        <v>0.244973975782768</v>
      </c>
      <c r="AZ1112" s="17">
        <v>0.22621210256555699</v>
      </c>
      <c r="BA1112" s="17">
        <v>0.238652447617274</v>
      </c>
      <c r="BB1112" s="17">
        <v>0.212010490259223</v>
      </c>
      <c r="BC1112" s="17">
        <v>0.21990018958985799</v>
      </c>
      <c r="BD1112" s="17"/>
      <c r="BE1112" s="17">
        <v>0.22961290818504501</v>
      </c>
      <c r="BF1112" s="17">
        <v>0.31561402792127002</v>
      </c>
      <c r="BG1112" s="17">
        <v>0.195610571387836</v>
      </c>
      <c r="BH1112" s="17"/>
      <c r="BI1112" s="17">
        <v>0.19159205466481899</v>
      </c>
      <c r="BJ1112" s="17">
        <v>0.25663306259590102</v>
      </c>
      <c r="BK1112" s="17"/>
      <c r="BL1112" s="17">
        <v>0.227955709322157</v>
      </c>
      <c r="BM1112" s="17">
        <v>0.26997855531661002</v>
      </c>
      <c r="BN1112" s="17">
        <v>0.17702673714481201</v>
      </c>
      <c r="BO1112" s="17">
        <v>0.257797879721264</v>
      </c>
      <c r="BP1112" s="17">
        <v>0.26203370827792399</v>
      </c>
      <c r="BQ1112" s="17"/>
      <c r="BR1112" s="17">
        <v>0.23351829172097099</v>
      </c>
      <c r="BS1112" s="17">
        <v>0.27758542586715701</v>
      </c>
      <c r="BT1112" s="17">
        <v>0.30750761704392399</v>
      </c>
      <c r="BU1112" s="17">
        <v>0.305020919061327</v>
      </c>
      <c r="BV1112" s="17"/>
      <c r="BW1112" s="17">
        <v>0.24132875346788199</v>
      </c>
      <c r="BX1112" s="17">
        <v>0.257775150139125</v>
      </c>
      <c r="BY1112" s="17">
        <v>0.24700870865924601</v>
      </c>
      <c r="BZ1112" s="17">
        <v>0.233123475773658</v>
      </c>
      <c r="CA1112" s="17">
        <v>0.23572841488972901</v>
      </c>
      <c r="CB1112" s="17"/>
      <c r="CC1112" s="17">
        <v>0.24228172732362799</v>
      </c>
      <c r="CD1112" s="17">
        <v>0.23538466036778</v>
      </c>
      <c r="CE1112" s="17">
        <v>0.223015444105682</v>
      </c>
      <c r="CF1112" s="17">
        <v>0.22066703410175101</v>
      </c>
      <c r="CG1112" s="17">
        <v>0.27200808612782101</v>
      </c>
      <c r="CH1112" s="17">
        <v>0.27326324788080297</v>
      </c>
      <c r="CI1112" s="17">
        <v>0.239768483477619</v>
      </c>
      <c r="CJ1112" s="17">
        <v>0.24769158884692599</v>
      </c>
      <c r="CK1112" s="17">
        <v>0.239287437613738</v>
      </c>
      <c r="CL1112" s="17">
        <v>0.24126925913702399</v>
      </c>
    </row>
    <row r="1113" spans="2:90" x14ac:dyDescent="0.25">
      <c r="B1113" t="s">
        <v>528</v>
      </c>
      <c r="C1113" s="17">
        <v>0.45785658985150501</v>
      </c>
      <c r="D1113" s="17">
        <v>0.470974356722765</v>
      </c>
      <c r="E1113" s="17">
        <v>0.44671288061520498</v>
      </c>
      <c r="F1113" s="17"/>
      <c r="G1113" s="17">
        <v>0.311034282901686</v>
      </c>
      <c r="H1113" s="17">
        <v>0.37406452930032402</v>
      </c>
      <c r="I1113" s="17">
        <v>0.42326907760787202</v>
      </c>
      <c r="J1113" s="17">
        <v>0.46332646440748598</v>
      </c>
      <c r="K1113" s="17">
        <v>0.53996360146989697</v>
      </c>
      <c r="L1113" s="17">
        <v>0.54899591398106895</v>
      </c>
      <c r="M1113" s="17"/>
      <c r="N1113" s="17">
        <v>0.46751836415674902</v>
      </c>
      <c r="O1113" s="17">
        <v>0.46005921385303999</v>
      </c>
      <c r="P1113" s="17">
        <v>0.47167121704011999</v>
      </c>
      <c r="Q1113" s="17">
        <v>0.43202810201757602</v>
      </c>
      <c r="R1113" s="17"/>
      <c r="S1113" s="17">
        <v>0.40631726071004798</v>
      </c>
      <c r="T1113" s="17">
        <v>0.46213918408947002</v>
      </c>
      <c r="U1113" s="17">
        <v>0.49002255221318503</v>
      </c>
      <c r="V1113" s="17">
        <v>0.53969116238177095</v>
      </c>
      <c r="W1113" s="17">
        <v>0.47409931447727999</v>
      </c>
      <c r="X1113" s="17">
        <v>0.42375413062405798</v>
      </c>
      <c r="Y1113" s="17">
        <v>0.45781560929547599</v>
      </c>
      <c r="Z1113" s="17">
        <v>0.45703267485946097</v>
      </c>
      <c r="AA1113" s="17">
        <v>0.43705612462490601</v>
      </c>
      <c r="AB1113" s="17"/>
      <c r="AC1113" s="17">
        <v>0.494480004684277</v>
      </c>
      <c r="AD1113" s="17">
        <v>0.46074019858151299</v>
      </c>
      <c r="AE1113" s="17">
        <v>0.447943276677011</v>
      </c>
      <c r="AF1113" s="17"/>
      <c r="AG1113" s="17">
        <v>0.50247955160255897</v>
      </c>
      <c r="AH1113" s="17">
        <v>0.40050405785579901</v>
      </c>
      <c r="AI1113" s="17">
        <v>0.44454079432461402</v>
      </c>
      <c r="AJ1113" s="17">
        <v>0.509165061979866</v>
      </c>
      <c r="AK1113" s="17"/>
      <c r="AL1113" s="17">
        <v>0.48612796226225802</v>
      </c>
      <c r="AM1113" s="17">
        <v>0.45710212783457299</v>
      </c>
      <c r="AN1113" s="17">
        <v>0.45608493756132801</v>
      </c>
      <c r="AO1113" s="17">
        <v>0.38286785238191101</v>
      </c>
      <c r="AP1113" s="17">
        <v>0.43041011735263002</v>
      </c>
      <c r="AQ1113" s="17"/>
      <c r="AR1113" s="17">
        <v>0.42025723847176299</v>
      </c>
      <c r="AS1113" s="17">
        <v>0.469309523680212</v>
      </c>
      <c r="AT1113" s="17">
        <v>0.45272185294697598</v>
      </c>
      <c r="AU1113" s="17">
        <v>0.47376901545424499</v>
      </c>
      <c r="AV1113" s="17">
        <v>0.46185964102804999</v>
      </c>
      <c r="AW1113" s="17"/>
      <c r="AX1113" s="17">
        <v>0.42023012265590998</v>
      </c>
      <c r="AY1113" s="17">
        <v>0.46043137474538798</v>
      </c>
      <c r="AZ1113" s="17">
        <v>0.45620690578689299</v>
      </c>
      <c r="BA1113" s="17">
        <v>0.439631997539704</v>
      </c>
      <c r="BB1113" s="17">
        <v>0.563926944451829</v>
      </c>
      <c r="BC1113" s="17">
        <v>0.45003364542907698</v>
      </c>
      <c r="BD1113" s="17"/>
      <c r="BE1113" s="17">
        <v>0.455941609597658</v>
      </c>
      <c r="BF1113" s="17">
        <v>0.406925628723941</v>
      </c>
      <c r="BG1113" s="17">
        <v>0.51148658581913797</v>
      </c>
      <c r="BH1113" s="17"/>
      <c r="BI1113" s="17">
        <v>0.40854780777231398</v>
      </c>
      <c r="BJ1113" s="17">
        <v>0.47037497013199697</v>
      </c>
      <c r="BK1113" s="17"/>
      <c r="BL1113" s="17">
        <v>0.520914979468174</v>
      </c>
      <c r="BM1113" s="17">
        <v>0.45696117675668202</v>
      </c>
      <c r="BN1113" s="17">
        <v>0.42193167936300502</v>
      </c>
      <c r="BO1113" s="17">
        <v>0.36349342916942101</v>
      </c>
      <c r="BP1113" s="17">
        <v>0.40905147818203103</v>
      </c>
      <c r="BQ1113" s="17"/>
      <c r="BR1113" s="17">
        <v>0.48038544214539802</v>
      </c>
      <c r="BS1113" s="17">
        <v>0.387085565946648</v>
      </c>
      <c r="BT1113" s="17">
        <v>0.30854250143790402</v>
      </c>
      <c r="BU1113" s="17">
        <v>0.346842185229355</v>
      </c>
      <c r="BV1113" s="17"/>
      <c r="BW1113" s="17">
        <v>0.48799847695225401</v>
      </c>
      <c r="BX1113" s="17">
        <v>0.45282784189509301</v>
      </c>
      <c r="BY1113" s="17">
        <v>0.46320898363263502</v>
      </c>
      <c r="BZ1113" s="17">
        <v>0.47737472228774502</v>
      </c>
      <c r="CA1113" s="17">
        <v>0.42645880031052802</v>
      </c>
      <c r="CB1113" s="17"/>
      <c r="CC1113" s="17">
        <v>0.41922020343160099</v>
      </c>
      <c r="CD1113" s="17">
        <v>0.410997636734031</v>
      </c>
      <c r="CE1113" s="17">
        <v>0.442833185745521</v>
      </c>
      <c r="CF1113" s="17">
        <v>0.50207913740396304</v>
      </c>
      <c r="CG1113" s="17">
        <v>0.44957406052710402</v>
      </c>
      <c r="CH1113" s="17">
        <v>0.43770426099499199</v>
      </c>
      <c r="CI1113" s="17">
        <v>0.50716706964512903</v>
      </c>
      <c r="CJ1113" s="17">
        <v>0.44520365098876702</v>
      </c>
      <c r="CK1113" s="17">
        <v>0.50572695971215698</v>
      </c>
      <c r="CL1113" s="17">
        <v>0.50964151624565601</v>
      </c>
    </row>
    <row r="1114" spans="2:90" x14ac:dyDescent="0.25">
      <c r="B1114" t="s">
        <v>529</v>
      </c>
      <c r="C1114" s="17">
        <v>0.14523629018062201</v>
      </c>
      <c r="D1114" s="17">
        <v>0.14042998897467601</v>
      </c>
      <c r="E1114" s="17">
        <v>0.15036073390898499</v>
      </c>
      <c r="F1114" s="17"/>
      <c r="G1114" s="17">
        <v>0.190998152709561</v>
      </c>
      <c r="H1114" s="17">
        <v>0.115752787580424</v>
      </c>
      <c r="I1114" s="17">
        <v>0.180781999031628</v>
      </c>
      <c r="J1114" s="17">
        <v>0.150375271649725</v>
      </c>
      <c r="K1114" s="17">
        <v>0.112736227644347</v>
      </c>
      <c r="L1114" s="17">
        <v>0.139812191572252</v>
      </c>
      <c r="M1114" s="17"/>
      <c r="N1114" s="17">
        <v>0.12702066389736499</v>
      </c>
      <c r="O1114" s="17">
        <v>0.13283973270023999</v>
      </c>
      <c r="P1114" s="17">
        <v>0.142626547188552</v>
      </c>
      <c r="Q1114" s="17">
        <v>0.18059488251575301</v>
      </c>
      <c r="R1114" s="17"/>
      <c r="S1114" s="17">
        <v>0.138990605135971</v>
      </c>
      <c r="T1114" s="17">
        <v>0.149679726398534</v>
      </c>
      <c r="U1114" s="17">
        <v>0.12660556102020101</v>
      </c>
      <c r="V1114" s="17">
        <v>0.13294777271174901</v>
      </c>
      <c r="W1114" s="17">
        <v>0.14841850025132999</v>
      </c>
      <c r="X1114" s="17">
        <v>0.167061912410022</v>
      </c>
      <c r="Y1114" s="17">
        <v>0.13516480912089601</v>
      </c>
      <c r="Z1114" s="17">
        <v>0.15278861365656801</v>
      </c>
      <c r="AA1114" s="17">
        <v>0.15726713602924999</v>
      </c>
      <c r="AB1114" s="17"/>
      <c r="AC1114" s="17">
        <v>0.14635201237484899</v>
      </c>
      <c r="AD1114" s="17">
        <v>0.13243820754643301</v>
      </c>
      <c r="AE1114" s="17">
        <v>0.14851950270765099</v>
      </c>
      <c r="AF1114" s="17"/>
      <c r="AG1114" s="17">
        <v>0.13486405245319399</v>
      </c>
      <c r="AH1114" s="17">
        <v>0.14493318633668301</v>
      </c>
      <c r="AI1114" s="17">
        <v>0.11322819300769001</v>
      </c>
      <c r="AJ1114" s="17">
        <v>0.15357093621152801</v>
      </c>
      <c r="AK1114" s="17"/>
      <c r="AL1114" s="17">
        <v>0.154699539281036</v>
      </c>
      <c r="AM1114" s="17">
        <v>0.15655918491694901</v>
      </c>
      <c r="AN1114" s="17">
        <v>0.14324783009660499</v>
      </c>
      <c r="AO1114" s="17">
        <v>0.13205373088932601</v>
      </c>
      <c r="AP1114" s="17">
        <v>0.109491831884344</v>
      </c>
      <c r="AQ1114" s="17"/>
      <c r="AR1114" s="17">
        <v>0.155256551759277</v>
      </c>
      <c r="AS1114" s="17">
        <v>0.150425081945464</v>
      </c>
      <c r="AT1114" s="17">
        <v>0.162024181969425</v>
      </c>
      <c r="AU1114" s="17">
        <v>0.141458097125604</v>
      </c>
      <c r="AV1114" s="17">
        <v>8.9716359056542003E-2</v>
      </c>
      <c r="AW1114" s="17"/>
      <c r="AX1114" s="17">
        <v>0.135509785161681</v>
      </c>
      <c r="AY1114" s="17">
        <v>0.15805694783392699</v>
      </c>
      <c r="AZ1114" s="17">
        <v>0.154128273441199</v>
      </c>
      <c r="BA1114" s="17">
        <v>0.16043507557582001</v>
      </c>
      <c r="BB1114" s="17">
        <v>9.8912210427358205E-2</v>
      </c>
      <c r="BC1114" s="17">
        <v>0.13890586592322501</v>
      </c>
      <c r="BD1114" s="17"/>
      <c r="BE1114" s="17">
        <v>0.15624795727232901</v>
      </c>
      <c r="BF1114" s="17">
        <v>0.13817898320541799</v>
      </c>
      <c r="BG1114" s="17">
        <v>0.13563923391841601</v>
      </c>
      <c r="BH1114" s="17"/>
      <c r="BI1114" s="17">
        <v>0.190481339144942</v>
      </c>
      <c r="BJ1114" s="17">
        <v>0.13374959947641499</v>
      </c>
      <c r="BK1114" s="17"/>
      <c r="BL1114" s="17">
        <v>0.12362394705721801</v>
      </c>
      <c r="BM1114" s="17">
        <v>0.149744460258671</v>
      </c>
      <c r="BN1114" s="17">
        <v>0.21502978381864901</v>
      </c>
      <c r="BO1114" s="17">
        <v>0.18195487930504101</v>
      </c>
      <c r="BP1114" s="17">
        <v>0.14323314355845199</v>
      </c>
      <c r="BQ1114" s="17"/>
      <c r="BR1114" s="17">
        <v>0.13896803702987101</v>
      </c>
      <c r="BS1114" s="17">
        <v>0.15375949248235399</v>
      </c>
      <c r="BT1114" s="17">
        <v>0.18230824816211</v>
      </c>
      <c r="BU1114" s="17">
        <v>0.20079669973945299</v>
      </c>
      <c r="BV1114" s="17"/>
      <c r="BW1114" s="17">
        <v>0.14258053521363701</v>
      </c>
      <c r="BX1114" s="17">
        <v>0.14725172543294801</v>
      </c>
      <c r="BY1114" s="17">
        <v>0.13253521795397499</v>
      </c>
      <c r="BZ1114" s="17">
        <v>0.15274845360408201</v>
      </c>
      <c r="CA1114" s="17">
        <v>0.14453487213140301</v>
      </c>
      <c r="CB1114" s="17"/>
      <c r="CC1114" s="17">
        <v>0.14513688442752601</v>
      </c>
      <c r="CD1114" s="17">
        <v>0.159182310923838</v>
      </c>
      <c r="CE1114" s="17">
        <v>0.17454891464038699</v>
      </c>
      <c r="CF1114" s="17">
        <v>0.11342607991556899</v>
      </c>
      <c r="CG1114" s="17">
        <v>0.13980340523150001</v>
      </c>
      <c r="CH1114" s="17">
        <v>0.14206942994082999</v>
      </c>
      <c r="CI1114" s="17">
        <v>0.124145382129107</v>
      </c>
      <c r="CJ1114" s="17">
        <v>0.16442772071839701</v>
      </c>
      <c r="CK1114" s="17">
        <v>0.12711785813528101</v>
      </c>
      <c r="CL1114" s="17">
        <v>0.147093551890773</v>
      </c>
    </row>
    <row r="1115" spans="2:90" x14ac:dyDescent="0.25">
      <c r="B1115" t="s">
        <v>530</v>
      </c>
      <c r="C1115" s="17">
        <v>6.5602456199999507E-2</v>
      </c>
      <c r="D1115" s="17">
        <v>5.2743097007965402E-2</v>
      </c>
      <c r="E1115" s="17">
        <v>7.7920478572813298E-2</v>
      </c>
      <c r="F1115" s="17"/>
      <c r="G1115" s="17">
        <v>8.1184185014320495E-2</v>
      </c>
      <c r="H1115" s="17">
        <v>5.8253458758969E-2</v>
      </c>
      <c r="I1115" s="17">
        <v>5.1237880116714797E-2</v>
      </c>
      <c r="J1115" s="17">
        <v>7.5936217875173698E-2</v>
      </c>
      <c r="K1115" s="17">
        <v>6.2954089840484895E-2</v>
      </c>
      <c r="L1115" s="17">
        <v>6.8408001410504599E-2</v>
      </c>
      <c r="M1115" s="17"/>
      <c r="N1115" s="17">
        <v>3.9279749024644699E-2</v>
      </c>
      <c r="O1115" s="17">
        <v>6.5677463540202694E-2</v>
      </c>
      <c r="P1115" s="17">
        <v>6.6289754929328995E-2</v>
      </c>
      <c r="Q1115" s="17">
        <v>9.2506797844541397E-2</v>
      </c>
      <c r="R1115" s="17"/>
      <c r="S1115" s="17">
        <v>6.1293043173087397E-2</v>
      </c>
      <c r="T1115" s="17">
        <v>5.9347628537199298E-2</v>
      </c>
      <c r="U1115" s="17">
        <v>6.5828991794506006E-2</v>
      </c>
      <c r="V1115" s="17">
        <v>5.2389316577141E-2</v>
      </c>
      <c r="W1115" s="17">
        <v>5.6383766783797098E-2</v>
      </c>
      <c r="X1115" s="17">
        <v>8.59291568314033E-2</v>
      </c>
      <c r="Y1115" s="17">
        <v>5.0057378744126899E-2</v>
      </c>
      <c r="Z1115" s="17">
        <v>0.108482984443675</v>
      </c>
      <c r="AA1115" s="17">
        <v>7.5225452536466703E-2</v>
      </c>
      <c r="AB1115" s="17"/>
      <c r="AC1115" s="17">
        <v>6.5656344833422794E-2</v>
      </c>
      <c r="AD1115" s="17">
        <v>5.0777537556681698E-2</v>
      </c>
      <c r="AE1115" s="17">
        <v>8.2323386335302007E-2</v>
      </c>
      <c r="AF1115" s="17"/>
      <c r="AG1115" s="17">
        <v>4.9274301624009503E-2</v>
      </c>
      <c r="AH1115" s="17">
        <v>5.1580500352731998E-2</v>
      </c>
      <c r="AI1115" s="17">
        <v>4.801095819851E-2</v>
      </c>
      <c r="AJ1115" s="17">
        <v>7.2608433178839304E-2</v>
      </c>
      <c r="AK1115" s="17"/>
      <c r="AL1115" s="17">
        <v>8.1382613509934296E-2</v>
      </c>
      <c r="AM1115" s="17">
        <v>6.6257838598426197E-2</v>
      </c>
      <c r="AN1115" s="17">
        <v>4.8550927541481902E-2</v>
      </c>
      <c r="AO1115" s="17">
        <v>4.3226625617050901E-2</v>
      </c>
      <c r="AP1115" s="17">
        <v>6.4929031317461694E-2</v>
      </c>
      <c r="AQ1115" s="17"/>
      <c r="AR1115" s="17">
        <v>0.117726579371335</v>
      </c>
      <c r="AS1115" s="17">
        <v>7.3085286038199193E-2</v>
      </c>
      <c r="AT1115" s="17">
        <v>6.12633797263437E-2</v>
      </c>
      <c r="AU1115" s="17">
        <v>3.6965963306635902E-2</v>
      </c>
      <c r="AV1115" s="17">
        <v>2.0864779483639798E-2</v>
      </c>
      <c r="AW1115" s="17"/>
      <c r="AX1115" s="17">
        <v>6.1580894235657699E-2</v>
      </c>
      <c r="AY1115" s="17">
        <v>6.24099686609286E-2</v>
      </c>
      <c r="AZ1115" s="17">
        <v>7.5402561658281297E-2</v>
      </c>
      <c r="BA1115" s="17">
        <v>8.2610122160645602E-2</v>
      </c>
      <c r="BB1115" s="17">
        <v>4.4475318202148201E-2</v>
      </c>
      <c r="BC1115" s="17">
        <v>6.3449170885736997E-2</v>
      </c>
      <c r="BD1115" s="17"/>
      <c r="BE1115" s="17">
        <v>6.4020233299397197E-2</v>
      </c>
      <c r="BF1115" s="17">
        <v>5.2990352610773998E-2</v>
      </c>
      <c r="BG1115" s="17">
        <v>7.89146025551727E-2</v>
      </c>
      <c r="BH1115" s="17"/>
      <c r="BI1115" s="17">
        <v>0.13281128529650699</v>
      </c>
      <c r="BJ1115" s="17">
        <v>4.8539660378243803E-2</v>
      </c>
      <c r="BK1115" s="17"/>
      <c r="BL1115" s="17">
        <v>4.9942445619592102E-2</v>
      </c>
      <c r="BM1115" s="17">
        <v>4.3924308050955999E-2</v>
      </c>
      <c r="BN1115" s="17">
        <v>9.5859252241294296E-2</v>
      </c>
      <c r="BO1115" s="17">
        <v>0.116618164374844</v>
      </c>
      <c r="BP1115" s="17">
        <v>7.9311803745676701E-2</v>
      </c>
      <c r="BQ1115" s="17"/>
      <c r="BR1115" s="17">
        <v>6.5745691971505898E-2</v>
      </c>
      <c r="BS1115" s="17">
        <v>5.46920383262419E-2</v>
      </c>
      <c r="BT1115" s="17">
        <v>6.7221115987101301E-2</v>
      </c>
      <c r="BU1115" s="17">
        <v>5.96430862919042E-2</v>
      </c>
      <c r="BV1115" s="17"/>
      <c r="BW1115" s="17">
        <v>4.67487533034016E-2</v>
      </c>
      <c r="BX1115" s="17">
        <v>5.6279291264394099E-2</v>
      </c>
      <c r="BY1115" s="17">
        <v>5.6784832086876402E-2</v>
      </c>
      <c r="BZ1115" s="17">
        <v>6.4941390420133596E-2</v>
      </c>
      <c r="CA1115" s="17">
        <v>9.5750388020267599E-2</v>
      </c>
      <c r="CB1115" s="17"/>
      <c r="CC1115" s="17">
        <v>9.8415432914657097E-2</v>
      </c>
      <c r="CD1115" s="17">
        <v>9.1522415077429697E-2</v>
      </c>
      <c r="CE1115" s="17">
        <v>7.8323720244058107E-2</v>
      </c>
      <c r="CF1115" s="17">
        <v>5.7488776022578798E-2</v>
      </c>
      <c r="CG1115" s="17">
        <v>6.2508525182235999E-2</v>
      </c>
      <c r="CH1115" s="17">
        <v>5.9377836734934603E-2</v>
      </c>
      <c r="CI1115" s="17">
        <v>5.9774353865310201E-2</v>
      </c>
      <c r="CJ1115" s="17">
        <v>5.0135346406344303E-2</v>
      </c>
      <c r="CK1115" s="17">
        <v>4.1751681385562303E-2</v>
      </c>
      <c r="CL1115" s="17">
        <v>3.69372591777586E-2</v>
      </c>
    </row>
    <row r="1116" spans="2:90" x14ac:dyDescent="0.25">
      <c r="B1116" t="s">
        <v>163</v>
      </c>
      <c r="C1116" s="17">
        <v>2.5349676548403598E-2</v>
      </c>
      <c r="D1116" s="17">
        <v>1.91835978027056E-2</v>
      </c>
      <c r="E1116" s="17">
        <v>3.0221210181571902E-2</v>
      </c>
      <c r="F1116" s="17"/>
      <c r="G1116" s="17">
        <v>6.6973876565105006E-2</v>
      </c>
      <c r="H1116" s="17">
        <v>2.7672904174308899E-2</v>
      </c>
      <c r="I1116" s="17">
        <v>2.0417524631154399E-2</v>
      </c>
      <c r="J1116" s="17">
        <v>1.9841090841536201E-2</v>
      </c>
      <c r="K1116" s="17">
        <v>2.6541247333820701E-2</v>
      </c>
      <c r="L1116" s="17">
        <v>1.15870111148008E-2</v>
      </c>
      <c r="M1116" s="17"/>
      <c r="N1116" s="17">
        <v>1.25220154900382E-2</v>
      </c>
      <c r="O1116" s="17">
        <v>2.5943468067791998E-2</v>
      </c>
      <c r="P1116" s="17">
        <v>1.6054894240455801E-2</v>
      </c>
      <c r="Q1116" s="17">
        <v>4.7146777725275403E-2</v>
      </c>
      <c r="R1116" s="17"/>
      <c r="S1116" s="17">
        <v>3.80643780355771E-2</v>
      </c>
      <c r="T1116" s="17">
        <v>2.4094424863889199E-2</v>
      </c>
      <c r="U1116" s="17">
        <v>1.3346401101181E-2</v>
      </c>
      <c r="V1116" s="17">
        <v>2.1967970020776498E-2</v>
      </c>
      <c r="W1116" s="17">
        <v>2.2244988439907801E-2</v>
      </c>
      <c r="X1116" s="17">
        <v>2.76961808293947E-2</v>
      </c>
      <c r="Y1116" s="17">
        <v>3.3255807444241503E-2</v>
      </c>
      <c r="Z1116" s="17">
        <v>1.4562030428440601E-2</v>
      </c>
      <c r="AA1116" s="17">
        <v>2.2090687321990599E-2</v>
      </c>
      <c r="AB1116" s="17"/>
      <c r="AC1116" s="17">
        <v>1.4354413811022501E-2</v>
      </c>
      <c r="AD1116" s="17">
        <v>1.4964120598275701E-2</v>
      </c>
      <c r="AE1116" s="17">
        <v>4.34466126942065E-2</v>
      </c>
      <c r="AF1116" s="17"/>
      <c r="AG1116" s="17">
        <v>1.9115378473173E-2</v>
      </c>
      <c r="AH1116" s="17">
        <v>1.41458020652884E-2</v>
      </c>
      <c r="AI1116" s="17">
        <v>1.48493063531875E-2</v>
      </c>
      <c r="AJ1116" s="17">
        <v>1.1704018648421299E-2</v>
      </c>
      <c r="AK1116" s="17"/>
      <c r="AL1116" s="17">
        <v>3.89379022927017E-2</v>
      </c>
      <c r="AM1116" s="17">
        <v>3.0578452724564099E-2</v>
      </c>
      <c r="AN1116" s="17">
        <v>1.45513460705198E-2</v>
      </c>
      <c r="AO1116" s="17">
        <v>1.4207029659190599E-2</v>
      </c>
      <c r="AP1116" s="17">
        <v>1.85868903139066E-2</v>
      </c>
      <c r="AQ1116" s="17"/>
      <c r="AR1116" s="17">
        <v>5.4029879004864202E-2</v>
      </c>
      <c r="AS1116" s="17">
        <v>2.57829754568492E-2</v>
      </c>
      <c r="AT1116" s="17">
        <v>1.6320146922843101E-2</v>
      </c>
      <c r="AU1116" s="17">
        <v>1.86407723561933E-2</v>
      </c>
      <c r="AV1116" s="17">
        <v>1.68564777872461E-2</v>
      </c>
      <c r="AW1116" s="17"/>
      <c r="AX1116" s="17">
        <v>3.3932983992832198E-2</v>
      </c>
      <c r="AY1116" s="17">
        <v>2.3972282567598899E-2</v>
      </c>
      <c r="AZ1116" s="17">
        <v>1.9313844381060902E-2</v>
      </c>
      <c r="BA1116" s="17">
        <v>1.66293924747846E-2</v>
      </c>
      <c r="BB1116" s="17">
        <v>2.0024490421753499E-2</v>
      </c>
      <c r="BC1116" s="17">
        <v>4.9523882937456999E-2</v>
      </c>
      <c r="BD1116" s="17"/>
      <c r="BE1116" s="17">
        <v>3.3654624458066697E-2</v>
      </c>
      <c r="BF1116" s="17">
        <v>1.5897794637510201E-2</v>
      </c>
      <c r="BG1116" s="17">
        <v>1.9596612560496302E-2</v>
      </c>
      <c r="BH1116" s="17"/>
      <c r="BI1116" s="17">
        <v>2.6812553021142101E-2</v>
      </c>
      <c r="BJ1116" s="17">
        <v>2.4978285424613299E-2</v>
      </c>
      <c r="BK1116" s="17"/>
      <c r="BL1116" s="17">
        <v>1.21956981247269E-2</v>
      </c>
      <c r="BM1116" s="17">
        <v>1.7298856260762201E-2</v>
      </c>
      <c r="BN1116" s="17">
        <v>4.0112210855758799E-2</v>
      </c>
      <c r="BO1116" s="17">
        <v>3.2744259405054703E-2</v>
      </c>
      <c r="BP1116" s="17">
        <v>3.5643526760932701E-2</v>
      </c>
      <c r="BQ1116" s="17"/>
      <c r="BR1116" s="17">
        <v>2.1823745159996102E-2</v>
      </c>
      <c r="BS1116" s="17">
        <v>5.6241884196761301E-2</v>
      </c>
      <c r="BT1116" s="17">
        <v>3.6532895442284503E-2</v>
      </c>
      <c r="BU1116" s="17">
        <v>1.7952268247978399E-2</v>
      </c>
      <c r="BV1116" s="17"/>
      <c r="BW1116" s="17">
        <v>1.8124991066669101E-2</v>
      </c>
      <c r="BX1116" s="17">
        <v>1.1478280227245299E-2</v>
      </c>
      <c r="BY1116" s="17">
        <v>3.2361099556630898E-2</v>
      </c>
      <c r="BZ1116" s="17">
        <v>2.3779242817130501E-2</v>
      </c>
      <c r="CA1116" s="17">
        <v>3.5757057800575302E-2</v>
      </c>
      <c r="CB1116" s="17"/>
      <c r="CC1116" s="17">
        <v>4.4493609157321798E-2</v>
      </c>
      <c r="CD1116" s="17">
        <v>3.7373184672082498E-2</v>
      </c>
      <c r="CE1116" s="17">
        <v>2.44755704598641E-2</v>
      </c>
      <c r="CF1116" s="17">
        <v>2.3364434827241199E-2</v>
      </c>
      <c r="CG1116" s="17">
        <v>3.3590899340665697E-2</v>
      </c>
      <c r="CH1116" s="17">
        <v>1.9345122310085699E-2</v>
      </c>
      <c r="CI1116" s="17">
        <v>1.5977048612534701E-2</v>
      </c>
      <c r="CJ1116" s="17">
        <v>1.37159164818347E-2</v>
      </c>
      <c r="CK1116" s="17">
        <v>1.1462153132150699E-2</v>
      </c>
      <c r="CL1116" s="17">
        <v>1.6602298841374399E-2</v>
      </c>
    </row>
    <row r="1117" spans="2:90" x14ac:dyDescent="0.25"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</row>
    <row r="1118" spans="2:90" x14ac:dyDescent="0.25">
      <c r="B1118" s="6" t="s">
        <v>535</v>
      </c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</row>
    <row r="1119" spans="2:90" x14ac:dyDescent="0.25">
      <c r="B1119" s="24" t="s">
        <v>113</v>
      </c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</row>
    <row r="1120" spans="2:90" x14ac:dyDescent="0.25">
      <c r="B1120" t="s">
        <v>526</v>
      </c>
      <c r="C1120" s="17">
        <v>4.3444337320287997E-2</v>
      </c>
      <c r="D1120" s="17">
        <v>4.9397208807127502E-2</v>
      </c>
      <c r="E1120" s="17">
        <v>3.7437691698014502E-2</v>
      </c>
      <c r="F1120" s="17"/>
      <c r="G1120" s="17">
        <v>7.5000041187956099E-2</v>
      </c>
      <c r="H1120" s="17">
        <v>7.6909453000828507E-2</v>
      </c>
      <c r="I1120" s="17">
        <v>4.3022135174697697E-2</v>
      </c>
      <c r="J1120" s="17">
        <v>3.2656332147804501E-2</v>
      </c>
      <c r="K1120" s="17">
        <v>2.8190011062126701E-2</v>
      </c>
      <c r="L1120" s="17">
        <v>2.3329587974630299E-2</v>
      </c>
      <c r="M1120" s="17"/>
      <c r="N1120" s="17">
        <v>4.7078087561181398E-2</v>
      </c>
      <c r="O1120" s="17">
        <v>3.87738009544197E-2</v>
      </c>
      <c r="P1120" s="17">
        <v>3.9867561209938798E-2</v>
      </c>
      <c r="Q1120" s="17">
        <v>4.8168269065596903E-2</v>
      </c>
      <c r="R1120" s="17"/>
      <c r="S1120" s="17">
        <v>5.27309873638361E-2</v>
      </c>
      <c r="T1120" s="17">
        <v>3.7253025871914501E-2</v>
      </c>
      <c r="U1120" s="17">
        <v>4.0574726033954497E-2</v>
      </c>
      <c r="V1120" s="17">
        <v>5.5565955675358499E-2</v>
      </c>
      <c r="W1120" s="17">
        <v>4.0345076595200702E-2</v>
      </c>
      <c r="X1120" s="17">
        <v>4.9259333959209201E-2</v>
      </c>
      <c r="Y1120" s="17">
        <v>4.6572862233296E-2</v>
      </c>
      <c r="Z1120" s="17">
        <v>4.1422771339761397E-2</v>
      </c>
      <c r="AA1120" s="17">
        <v>2.77777605786645E-2</v>
      </c>
      <c r="AB1120" s="17"/>
      <c r="AC1120" s="17">
        <v>4.01886764133201E-2</v>
      </c>
      <c r="AD1120" s="17">
        <v>4.47633911821416E-2</v>
      </c>
      <c r="AE1120" s="17">
        <v>3.9068561129104201E-2</v>
      </c>
      <c r="AF1120" s="17"/>
      <c r="AG1120" s="17">
        <v>3.76869828361854E-2</v>
      </c>
      <c r="AH1120" s="17">
        <v>6.8648615960370904E-2</v>
      </c>
      <c r="AI1120" s="17">
        <v>5.01394475017116E-2</v>
      </c>
      <c r="AJ1120" s="17">
        <v>2.9438640417311299E-2</v>
      </c>
      <c r="AK1120" s="17"/>
      <c r="AL1120" s="17">
        <v>2.8428525203892E-2</v>
      </c>
      <c r="AM1120" s="17">
        <v>4.3259931652386702E-2</v>
      </c>
      <c r="AN1120" s="17">
        <v>4.5403738425475001E-2</v>
      </c>
      <c r="AO1120" s="17">
        <v>6.2572357098760994E-2</v>
      </c>
      <c r="AP1120" s="17">
        <v>7.3268055257724299E-2</v>
      </c>
      <c r="AQ1120" s="17"/>
      <c r="AR1120" s="17">
        <v>5.10115501100845E-2</v>
      </c>
      <c r="AS1120" s="17">
        <v>4.1311182460733002E-2</v>
      </c>
      <c r="AT1120" s="17">
        <v>3.7837179856092203E-2</v>
      </c>
      <c r="AU1120" s="17">
        <v>3.7325549055009399E-2</v>
      </c>
      <c r="AV1120" s="17">
        <v>7.7714199797726799E-2</v>
      </c>
      <c r="AW1120" s="17"/>
      <c r="AX1120" s="17">
        <v>7.2879225745228898E-2</v>
      </c>
      <c r="AY1120" s="17">
        <v>2.92626763191479E-2</v>
      </c>
      <c r="AZ1120" s="17">
        <v>3.8832777854376797E-2</v>
      </c>
      <c r="BA1120" s="17">
        <v>3.64262968118549E-2</v>
      </c>
      <c r="BB1120" s="17">
        <v>1.7700979167441299E-2</v>
      </c>
      <c r="BC1120" s="17">
        <v>8.3607779310400906E-2</v>
      </c>
      <c r="BD1120" s="17"/>
      <c r="BE1120" s="17">
        <v>4.0855194052380202E-2</v>
      </c>
      <c r="BF1120" s="17">
        <v>6.7652508594437694E-2</v>
      </c>
      <c r="BG1120" s="17">
        <v>2.5045533845225201E-2</v>
      </c>
      <c r="BH1120" s="17"/>
      <c r="BI1120" s="17">
        <v>4.3832040742281003E-2</v>
      </c>
      <c r="BJ1120" s="17">
        <v>4.3345908223727497E-2</v>
      </c>
      <c r="BK1120" s="17"/>
      <c r="BL1120" s="17">
        <v>4.2252768752240502E-2</v>
      </c>
      <c r="BM1120" s="17">
        <v>3.9552540446933702E-2</v>
      </c>
      <c r="BN1120" s="17">
        <v>4.2663729832784901E-2</v>
      </c>
      <c r="BO1120" s="17">
        <v>3.3139414002863903E-2</v>
      </c>
      <c r="BP1120" s="17">
        <v>5.3472998350710302E-2</v>
      </c>
      <c r="BQ1120" s="17"/>
      <c r="BR1120" s="17">
        <v>3.7901283987576299E-2</v>
      </c>
      <c r="BS1120" s="17">
        <v>5.89843233486455E-2</v>
      </c>
      <c r="BT1120" s="17">
        <v>7.0071511823324703E-2</v>
      </c>
      <c r="BU1120" s="17">
        <v>9.2871360713970896E-2</v>
      </c>
      <c r="BV1120" s="17"/>
      <c r="BW1120" s="17">
        <v>4.2371771205980797E-2</v>
      </c>
      <c r="BX1120" s="17">
        <v>4.7602945225917799E-2</v>
      </c>
      <c r="BY1120" s="17">
        <v>3.5741449705800801E-2</v>
      </c>
      <c r="BZ1120" s="17">
        <v>3.9618464839474003E-2</v>
      </c>
      <c r="CA1120" s="17">
        <v>4.5040489470497699E-2</v>
      </c>
      <c r="CB1120" s="17"/>
      <c r="CC1120" s="17">
        <v>3.83947587359511E-2</v>
      </c>
      <c r="CD1120" s="17">
        <v>4.5978306344227803E-2</v>
      </c>
      <c r="CE1120" s="17">
        <v>5.7621022075978599E-2</v>
      </c>
      <c r="CF1120" s="17">
        <v>4.3159280262436199E-2</v>
      </c>
      <c r="CG1120" s="17">
        <v>2.72455879655964E-2</v>
      </c>
      <c r="CH1120" s="17">
        <v>4.3197952802408401E-2</v>
      </c>
      <c r="CI1120" s="17">
        <v>2.94665904048429E-2</v>
      </c>
      <c r="CJ1120" s="17">
        <v>4.6811741107023401E-2</v>
      </c>
      <c r="CK1120" s="17">
        <v>3.9401046230671498E-2</v>
      </c>
      <c r="CL1120" s="17">
        <v>4.7313821824091599E-2</v>
      </c>
    </row>
    <row r="1121" spans="2:90" x14ac:dyDescent="0.25">
      <c r="B1121" t="s">
        <v>527</v>
      </c>
      <c r="C1121" s="17">
        <v>0.19138084866760599</v>
      </c>
      <c r="D1121" s="17">
        <v>0.19031006866863501</v>
      </c>
      <c r="E1121" s="17">
        <v>0.19237380483310701</v>
      </c>
      <c r="F1121" s="17"/>
      <c r="G1121" s="17">
        <v>0.22835544654953999</v>
      </c>
      <c r="H1121" s="17">
        <v>0.269640633933519</v>
      </c>
      <c r="I1121" s="17">
        <v>0.201390243380654</v>
      </c>
      <c r="J1121" s="17">
        <v>0.14010899672078</v>
      </c>
      <c r="K1121" s="17">
        <v>0.128356619483628</v>
      </c>
      <c r="L1121" s="17">
        <v>0.190330357741398</v>
      </c>
      <c r="M1121" s="17"/>
      <c r="N1121" s="17">
        <v>0.22909981741046601</v>
      </c>
      <c r="O1121" s="17">
        <v>0.19134809577721101</v>
      </c>
      <c r="P1121" s="17">
        <v>0.17677944236994</v>
      </c>
      <c r="Q1121" s="17">
        <v>0.165406672169636</v>
      </c>
      <c r="R1121" s="17"/>
      <c r="S1121" s="17">
        <v>0.22260658411745901</v>
      </c>
      <c r="T1121" s="17">
        <v>0.17447761867104</v>
      </c>
      <c r="U1121" s="17">
        <v>0.18113001463574799</v>
      </c>
      <c r="V1121" s="17">
        <v>0.16085646840829501</v>
      </c>
      <c r="W1121" s="17">
        <v>0.19460662059214701</v>
      </c>
      <c r="X1121" s="17">
        <v>0.173074874269081</v>
      </c>
      <c r="Y1121" s="17">
        <v>0.21796522027922599</v>
      </c>
      <c r="Z1121" s="17">
        <v>0.15706591376416501</v>
      </c>
      <c r="AA1121" s="17">
        <v>0.21412881060233199</v>
      </c>
      <c r="AB1121" s="17"/>
      <c r="AC1121" s="17">
        <v>0.18384789852880601</v>
      </c>
      <c r="AD1121" s="17">
        <v>0.208367001816118</v>
      </c>
      <c r="AE1121" s="17">
        <v>0.157216163526402</v>
      </c>
      <c r="AF1121" s="17"/>
      <c r="AG1121" s="17">
        <v>0.22012403721378199</v>
      </c>
      <c r="AH1121" s="17">
        <v>0.230229039094623</v>
      </c>
      <c r="AI1121" s="17">
        <v>0.179468622845016</v>
      </c>
      <c r="AJ1121" s="17">
        <v>0.175656140980437</v>
      </c>
      <c r="AK1121" s="17"/>
      <c r="AL1121" s="17">
        <v>0.16851954697847199</v>
      </c>
      <c r="AM1121" s="17">
        <v>0.17183443606794699</v>
      </c>
      <c r="AN1121" s="17">
        <v>0.21556348357413499</v>
      </c>
      <c r="AO1121" s="17">
        <v>0.260143344057985</v>
      </c>
      <c r="AP1121" s="17">
        <v>0.20643715562755499</v>
      </c>
      <c r="AQ1121" s="17"/>
      <c r="AR1121" s="17">
        <v>0.13875127453392799</v>
      </c>
      <c r="AS1121" s="17">
        <v>0.19900822337283799</v>
      </c>
      <c r="AT1121" s="17">
        <v>0.18532093877085801</v>
      </c>
      <c r="AU1121" s="17">
        <v>0.19583672881014899</v>
      </c>
      <c r="AV1121" s="17">
        <v>0.24206881493704199</v>
      </c>
      <c r="AW1121" s="17"/>
      <c r="AX1121" s="17">
        <v>0.230591720050458</v>
      </c>
      <c r="AY1121" s="17">
        <v>0.16711933395032499</v>
      </c>
      <c r="AZ1121" s="17">
        <v>0.16338419852185601</v>
      </c>
      <c r="BA1121" s="17">
        <v>0.194867413034544</v>
      </c>
      <c r="BB1121" s="17">
        <v>0.199916743159926</v>
      </c>
      <c r="BC1121" s="17">
        <v>0.191887090570728</v>
      </c>
      <c r="BD1121" s="17"/>
      <c r="BE1121" s="17">
        <v>0.17807562374702701</v>
      </c>
      <c r="BF1121" s="17">
        <v>0.23814408659488501</v>
      </c>
      <c r="BG1121" s="17">
        <v>0.166572951579671</v>
      </c>
      <c r="BH1121" s="17"/>
      <c r="BI1121" s="17">
        <v>0.16727693651907799</v>
      </c>
      <c r="BJ1121" s="17">
        <v>0.19750028471529099</v>
      </c>
      <c r="BK1121" s="17"/>
      <c r="BL1121" s="17">
        <v>0.21029143526300201</v>
      </c>
      <c r="BM1121" s="17">
        <v>0.20056298095194999</v>
      </c>
      <c r="BN1121" s="17">
        <v>0.17201751539042301</v>
      </c>
      <c r="BO1121" s="17">
        <v>0.159852867284521</v>
      </c>
      <c r="BP1121" s="17">
        <v>0.16612869205941999</v>
      </c>
      <c r="BQ1121" s="17"/>
      <c r="BR1121" s="17">
        <v>0.17831913493555801</v>
      </c>
      <c r="BS1121" s="17">
        <v>0.22533648632254999</v>
      </c>
      <c r="BT1121" s="17">
        <v>0.284718790274475</v>
      </c>
      <c r="BU1121" s="17">
        <v>0.26798265851846897</v>
      </c>
      <c r="BV1121" s="17"/>
      <c r="BW1121" s="17">
        <v>0.187665327840423</v>
      </c>
      <c r="BX1121" s="17">
        <v>0.19246616759844901</v>
      </c>
      <c r="BY1121" s="17">
        <v>0.19489915778011599</v>
      </c>
      <c r="BZ1121" s="17">
        <v>0.17976646130548199</v>
      </c>
      <c r="CA1121" s="17">
        <v>0.19965975207629899</v>
      </c>
      <c r="CB1121" s="17"/>
      <c r="CC1121" s="17">
        <v>0.222642842934443</v>
      </c>
      <c r="CD1121" s="17">
        <v>0.169508215803372</v>
      </c>
      <c r="CE1121" s="17">
        <v>0.18119879819979301</v>
      </c>
      <c r="CF1121" s="17">
        <v>0.195929804246053</v>
      </c>
      <c r="CG1121" s="17">
        <v>0.218452187821955</v>
      </c>
      <c r="CH1121" s="17">
        <v>0.187676247250981</v>
      </c>
      <c r="CI1121" s="17">
        <v>0.184028398721021</v>
      </c>
      <c r="CJ1121" s="17">
        <v>0.17368964239424001</v>
      </c>
      <c r="CK1121" s="17">
        <v>0.170323918112154</v>
      </c>
      <c r="CL1121" s="17">
        <v>0.20711416949032399</v>
      </c>
    </row>
    <row r="1122" spans="2:90" x14ac:dyDescent="0.25">
      <c r="B1122" t="s">
        <v>528</v>
      </c>
      <c r="C1122" s="17">
        <v>0.484901570289343</v>
      </c>
      <c r="D1122" s="17">
        <v>0.49675726947390803</v>
      </c>
      <c r="E1122" s="17">
        <v>0.474050470485047</v>
      </c>
      <c r="F1122" s="17"/>
      <c r="G1122" s="17">
        <v>0.35563253343718498</v>
      </c>
      <c r="H1122" s="17">
        <v>0.37608405740731099</v>
      </c>
      <c r="I1122" s="17">
        <v>0.440031506754891</v>
      </c>
      <c r="J1122" s="17">
        <v>0.53291039623796399</v>
      </c>
      <c r="K1122" s="17">
        <v>0.55605108322484398</v>
      </c>
      <c r="L1122" s="17">
        <v>0.57062261902837197</v>
      </c>
      <c r="M1122" s="17"/>
      <c r="N1122" s="17">
        <v>0.50928392036006698</v>
      </c>
      <c r="O1122" s="17">
        <v>0.48619233287748598</v>
      </c>
      <c r="P1122" s="17">
        <v>0.47901432677705003</v>
      </c>
      <c r="Q1122" s="17">
        <v>0.46023583868262202</v>
      </c>
      <c r="R1122" s="17"/>
      <c r="S1122" s="17">
        <v>0.44953964224362902</v>
      </c>
      <c r="T1122" s="17">
        <v>0.50678007707903805</v>
      </c>
      <c r="U1122" s="17">
        <v>0.52467773471627599</v>
      </c>
      <c r="V1122" s="17">
        <v>0.52021987240337497</v>
      </c>
      <c r="W1122" s="17">
        <v>0.45055763854404801</v>
      </c>
      <c r="X1122" s="17">
        <v>0.46006337113063001</v>
      </c>
      <c r="Y1122" s="17">
        <v>0.480024224571792</v>
      </c>
      <c r="Z1122" s="17">
        <v>0.47783163175765597</v>
      </c>
      <c r="AA1122" s="17">
        <v>0.48806435061249798</v>
      </c>
      <c r="AB1122" s="17"/>
      <c r="AC1122" s="17">
        <v>0.50649560045265196</v>
      </c>
      <c r="AD1122" s="17">
        <v>0.51047895812155297</v>
      </c>
      <c r="AE1122" s="17">
        <v>0.44304166971953102</v>
      </c>
      <c r="AF1122" s="17"/>
      <c r="AG1122" s="17">
        <v>0.50678106680692603</v>
      </c>
      <c r="AH1122" s="17">
        <v>0.462122144521949</v>
      </c>
      <c r="AI1122" s="17">
        <v>0.52350826635944603</v>
      </c>
      <c r="AJ1122" s="17">
        <v>0.47753644870678302</v>
      </c>
      <c r="AK1122" s="17"/>
      <c r="AL1122" s="17">
        <v>0.46315489811198901</v>
      </c>
      <c r="AM1122" s="17">
        <v>0.48086821654554901</v>
      </c>
      <c r="AN1122" s="17">
        <v>0.49663437604259197</v>
      </c>
      <c r="AO1122" s="17">
        <v>0.46717918791191998</v>
      </c>
      <c r="AP1122" s="17">
        <v>0.464293861092553</v>
      </c>
      <c r="AQ1122" s="17"/>
      <c r="AR1122" s="17">
        <v>0.44343960396587301</v>
      </c>
      <c r="AS1122" s="17">
        <v>0.47530432140936901</v>
      </c>
      <c r="AT1122" s="17">
        <v>0.499962632412986</v>
      </c>
      <c r="AU1122" s="17">
        <v>0.50960165107511801</v>
      </c>
      <c r="AV1122" s="17">
        <v>0.48764275718886102</v>
      </c>
      <c r="AW1122" s="17"/>
      <c r="AX1122" s="17">
        <v>0.425998593715681</v>
      </c>
      <c r="AY1122" s="17">
        <v>0.51980912363659904</v>
      </c>
      <c r="AZ1122" s="17">
        <v>0.47523476583055702</v>
      </c>
      <c r="BA1122" s="17">
        <v>0.47046893747192198</v>
      </c>
      <c r="BB1122" s="17">
        <v>0.58463898133937697</v>
      </c>
      <c r="BC1122" s="17">
        <v>0.410891690245549</v>
      </c>
      <c r="BD1122" s="17"/>
      <c r="BE1122" s="17">
        <v>0.47436169325390898</v>
      </c>
      <c r="BF1122" s="17">
        <v>0.439624706792478</v>
      </c>
      <c r="BG1122" s="17">
        <v>0.54258745435267497</v>
      </c>
      <c r="BH1122" s="17"/>
      <c r="BI1122" s="17">
        <v>0.441633932846282</v>
      </c>
      <c r="BJ1122" s="17">
        <v>0.49588624110276602</v>
      </c>
      <c r="BK1122" s="17"/>
      <c r="BL1122" s="17">
        <v>0.53660428770538104</v>
      </c>
      <c r="BM1122" s="17">
        <v>0.495220825204361</v>
      </c>
      <c r="BN1122" s="17">
        <v>0.42753321243056802</v>
      </c>
      <c r="BO1122" s="17">
        <v>0.44320789874601102</v>
      </c>
      <c r="BP1122" s="17">
        <v>0.43147925670888498</v>
      </c>
      <c r="BQ1122" s="17"/>
      <c r="BR1122" s="17">
        <v>0.50648356548792495</v>
      </c>
      <c r="BS1122" s="17">
        <v>0.41552164492055399</v>
      </c>
      <c r="BT1122" s="17">
        <v>0.35518724222320402</v>
      </c>
      <c r="BU1122" s="17">
        <v>0.35503084245618799</v>
      </c>
      <c r="BV1122" s="17"/>
      <c r="BW1122" s="17">
        <v>0.53803236411850697</v>
      </c>
      <c r="BX1122" s="17">
        <v>0.48472060227729602</v>
      </c>
      <c r="BY1122" s="17">
        <v>0.50582884120889304</v>
      </c>
      <c r="BZ1122" s="17">
        <v>0.49470134585223202</v>
      </c>
      <c r="CA1122" s="17">
        <v>0.42078200569651802</v>
      </c>
      <c r="CB1122" s="17"/>
      <c r="CC1122" s="17">
        <v>0.37971572234752599</v>
      </c>
      <c r="CD1122" s="17">
        <v>0.453000804316054</v>
      </c>
      <c r="CE1122" s="17">
        <v>0.45055613212312001</v>
      </c>
      <c r="CF1122" s="17">
        <v>0.47214094766068199</v>
      </c>
      <c r="CG1122" s="17">
        <v>0.47589453438264101</v>
      </c>
      <c r="CH1122" s="17">
        <v>0.50300942419960604</v>
      </c>
      <c r="CI1122" s="17">
        <v>0.57784913738271104</v>
      </c>
      <c r="CJ1122" s="17">
        <v>0.51009047268862295</v>
      </c>
      <c r="CK1122" s="17">
        <v>0.57853765515116096</v>
      </c>
      <c r="CL1122" s="17">
        <v>0.510332696037477</v>
      </c>
    </row>
    <row r="1123" spans="2:90" x14ac:dyDescent="0.25">
      <c r="B1123" t="s">
        <v>529</v>
      </c>
      <c r="C1123" s="17">
        <v>0.16550196381153401</v>
      </c>
      <c r="D1123" s="17">
        <v>0.16015677266068001</v>
      </c>
      <c r="E1123" s="17">
        <v>0.17121813464809099</v>
      </c>
      <c r="F1123" s="17"/>
      <c r="G1123" s="17">
        <v>0.18059824426253401</v>
      </c>
      <c r="H1123" s="17">
        <v>0.15211067204711301</v>
      </c>
      <c r="I1123" s="17">
        <v>0.173985462725607</v>
      </c>
      <c r="J1123" s="17">
        <v>0.176698915011573</v>
      </c>
      <c r="K1123" s="17">
        <v>0.17618894560781601</v>
      </c>
      <c r="L1123" s="17">
        <v>0.14731597541453201</v>
      </c>
      <c r="M1123" s="17"/>
      <c r="N1123" s="17">
        <v>0.14803066924382599</v>
      </c>
      <c r="O1123" s="17">
        <v>0.15374947549634899</v>
      </c>
      <c r="P1123" s="17">
        <v>0.198426972869055</v>
      </c>
      <c r="Q1123" s="17">
        <v>0.16737569784866199</v>
      </c>
      <c r="R1123" s="17"/>
      <c r="S1123" s="17">
        <v>0.161709762910242</v>
      </c>
      <c r="T1123" s="17">
        <v>0.168737779293542</v>
      </c>
      <c r="U1123" s="17">
        <v>0.14622762151768801</v>
      </c>
      <c r="V1123" s="17">
        <v>0.16411999960890999</v>
      </c>
      <c r="W1123" s="17">
        <v>0.18765735078905099</v>
      </c>
      <c r="X1123" s="17">
        <v>0.16068858351613599</v>
      </c>
      <c r="Y1123" s="17">
        <v>0.163645447000524</v>
      </c>
      <c r="Z1123" s="17">
        <v>0.18816656667186701</v>
      </c>
      <c r="AA1123" s="17">
        <v>0.164471060532522</v>
      </c>
      <c r="AB1123" s="17"/>
      <c r="AC1123" s="17">
        <v>0.16430235263071</v>
      </c>
      <c r="AD1123" s="17">
        <v>0.14740432998623201</v>
      </c>
      <c r="AE1123" s="17">
        <v>0.20915518619710799</v>
      </c>
      <c r="AF1123" s="17"/>
      <c r="AG1123" s="17">
        <v>0.16661174497352699</v>
      </c>
      <c r="AH1123" s="17">
        <v>0.14215991647359599</v>
      </c>
      <c r="AI1123" s="17">
        <v>0.15045695316698199</v>
      </c>
      <c r="AJ1123" s="17">
        <v>0.18553866041412001</v>
      </c>
      <c r="AK1123" s="17"/>
      <c r="AL1123" s="17">
        <v>0.17890886059547401</v>
      </c>
      <c r="AM1123" s="17">
        <v>0.17203276706631301</v>
      </c>
      <c r="AN1123" s="17">
        <v>0.15564509361213</v>
      </c>
      <c r="AO1123" s="17">
        <v>0.14680160599806799</v>
      </c>
      <c r="AP1123" s="17">
        <v>0.180002840956732</v>
      </c>
      <c r="AQ1123" s="17"/>
      <c r="AR1123" s="17">
        <v>0.17448552487055199</v>
      </c>
      <c r="AS1123" s="17">
        <v>0.170571530632083</v>
      </c>
      <c r="AT1123" s="17">
        <v>0.16525859396897</v>
      </c>
      <c r="AU1123" s="17">
        <v>0.17318688691758599</v>
      </c>
      <c r="AV1123" s="17">
        <v>0.12971949826637</v>
      </c>
      <c r="AW1123" s="17"/>
      <c r="AX1123" s="17">
        <v>0.16704855908248301</v>
      </c>
      <c r="AY1123" s="17">
        <v>0.16736048550473101</v>
      </c>
      <c r="AZ1123" s="17">
        <v>0.18774865297912599</v>
      </c>
      <c r="BA1123" s="17">
        <v>0.169017916289468</v>
      </c>
      <c r="BB1123" s="17">
        <v>0.11838161131272899</v>
      </c>
      <c r="BC1123" s="17">
        <v>0.18192909891593001</v>
      </c>
      <c r="BD1123" s="17"/>
      <c r="BE1123" s="17">
        <v>0.16653398355704099</v>
      </c>
      <c r="BF1123" s="17">
        <v>0.15606232531884701</v>
      </c>
      <c r="BG1123" s="17">
        <v>0.171568522765842</v>
      </c>
      <c r="BH1123" s="17"/>
      <c r="BI1123" s="17">
        <v>0.18461209843520501</v>
      </c>
      <c r="BJ1123" s="17">
        <v>0.16065033450042501</v>
      </c>
      <c r="BK1123" s="17"/>
      <c r="BL1123" s="17">
        <v>0.14293364993543001</v>
      </c>
      <c r="BM1123" s="17">
        <v>0.164667645486612</v>
      </c>
      <c r="BN1123" s="17">
        <v>0.20289743640070601</v>
      </c>
      <c r="BO1123" s="17">
        <v>0.183726634105188</v>
      </c>
      <c r="BP1123" s="17">
        <v>0.18782236049044199</v>
      </c>
      <c r="BQ1123" s="17"/>
      <c r="BR1123" s="17">
        <v>0.167354636602283</v>
      </c>
      <c r="BS1123" s="17">
        <v>0.171642924443279</v>
      </c>
      <c r="BT1123" s="17">
        <v>0.15412445336700401</v>
      </c>
      <c r="BU1123" s="17">
        <v>0.14046259935553301</v>
      </c>
      <c r="BV1123" s="17"/>
      <c r="BW1123" s="17">
        <v>0.133369142983466</v>
      </c>
      <c r="BX1123" s="17">
        <v>0.18260248181115901</v>
      </c>
      <c r="BY1123" s="17">
        <v>0.158012401227798</v>
      </c>
      <c r="BZ1123" s="17">
        <v>0.16953792886194599</v>
      </c>
      <c r="CA1123" s="17">
        <v>0.18634883616918199</v>
      </c>
      <c r="CB1123" s="17"/>
      <c r="CC1123" s="17">
        <v>0.17660472428788801</v>
      </c>
      <c r="CD1123" s="17">
        <v>0.190726149587362</v>
      </c>
      <c r="CE1123" s="17">
        <v>0.18588688352101801</v>
      </c>
      <c r="CF1123" s="17">
        <v>0.17847555063135001</v>
      </c>
      <c r="CG1123" s="17">
        <v>0.146991614804107</v>
      </c>
      <c r="CH1123" s="17">
        <v>0.14544935376988399</v>
      </c>
      <c r="CI1123" s="17">
        <v>0.15652773158373101</v>
      </c>
      <c r="CJ1123" s="17">
        <v>0.16576317141701799</v>
      </c>
      <c r="CK1123" s="17">
        <v>0.151773577294256</v>
      </c>
      <c r="CL1123" s="17">
        <v>0.152918636889359</v>
      </c>
    </row>
    <row r="1124" spans="2:90" x14ac:dyDescent="0.25">
      <c r="B1124" t="s">
        <v>530</v>
      </c>
      <c r="C1124" s="17">
        <v>8.9933387045663199E-2</v>
      </c>
      <c r="D1124" s="17">
        <v>8.1559760653756405E-2</v>
      </c>
      <c r="E1124" s="17">
        <v>9.8158079564869299E-2</v>
      </c>
      <c r="F1124" s="17"/>
      <c r="G1124" s="17">
        <v>8.3034417249492995E-2</v>
      </c>
      <c r="H1124" s="17">
        <v>9.5974497569459194E-2</v>
      </c>
      <c r="I1124" s="17">
        <v>0.117310169745393</v>
      </c>
      <c r="J1124" s="17">
        <v>9.8669790936790902E-2</v>
      </c>
      <c r="K1124" s="17">
        <v>9.7220680059656103E-2</v>
      </c>
      <c r="L1124" s="17">
        <v>5.8351024659941998E-2</v>
      </c>
      <c r="M1124" s="17"/>
      <c r="N1124" s="17">
        <v>5.5239528708962503E-2</v>
      </c>
      <c r="O1124" s="17">
        <v>9.9225616922267196E-2</v>
      </c>
      <c r="P1124" s="17">
        <v>9.1656166285164695E-2</v>
      </c>
      <c r="Q1124" s="17">
        <v>0.11573939229145699</v>
      </c>
      <c r="R1124" s="17"/>
      <c r="S1124" s="17">
        <v>7.8741321559796906E-2</v>
      </c>
      <c r="T1124" s="17">
        <v>9.6846983836184702E-2</v>
      </c>
      <c r="U1124" s="17">
        <v>8.4675468182968602E-2</v>
      </c>
      <c r="V1124" s="17">
        <v>7.8729112852738106E-2</v>
      </c>
      <c r="W1124" s="17">
        <v>8.9556182302481399E-2</v>
      </c>
      <c r="X1124" s="17">
        <v>0.124491501860387</v>
      </c>
      <c r="Y1124" s="17">
        <v>6.70805283832311E-2</v>
      </c>
      <c r="Z1124" s="17">
        <v>0.119392545527486</v>
      </c>
      <c r="AA1124" s="17">
        <v>8.7073213063968494E-2</v>
      </c>
      <c r="AB1124" s="17"/>
      <c r="AC1124" s="17">
        <v>9.2932166308261205E-2</v>
      </c>
      <c r="AD1124" s="17">
        <v>7.3242562354408194E-2</v>
      </c>
      <c r="AE1124" s="17">
        <v>0.10856846636289599</v>
      </c>
      <c r="AF1124" s="17"/>
      <c r="AG1124" s="17">
        <v>5.4495361872886498E-2</v>
      </c>
      <c r="AH1124" s="17">
        <v>7.3353865223174705E-2</v>
      </c>
      <c r="AI1124" s="17">
        <v>8.7899952518837199E-2</v>
      </c>
      <c r="AJ1124" s="17">
        <v>0.122968709634419</v>
      </c>
      <c r="AK1124" s="17"/>
      <c r="AL1124" s="17">
        <v>0.12546895217419601</v>
      </c>
      <c r="AM1124" s="17">
        <v>0.102429398425968</v>
      </c>
      <c r="AN1124" s="17">
        <v>7.2592737637269394E-2</v>
      </c>
      <c r="AO1124" s="17">
        <v>4.7449806937239901E-2</v>
      </c>
      <c r="AP1124" s="17">
        <v>2.89315885091979E-2</v>
      </c>
      <c r="AQ1124" s="17"/>
      <c r="AR1124" s="17">
        <v>0.14535065009784801</v>
      </c>
      <c r="AS1124" s="17">
        <v>9.3131967782572503E-2</v>
      </c>
      <c r="AT1124" s="17">
        <v>8.9961423674058502E-2</v>
      </c>
      <c r="AU1124" s="17">
        <v>6.9135712916772396E-2</v>
      </c>
      <c r="AV1124" s="17">
        <v>4.6389222441775499E-2</v>
      </c>
      <c r="AW1124" s="17"/>
      <c r="AX1124" s="17">
        <v>7.51002549364434E-2</v>
      </c>
      <c r="AY1124" s="17">
        <v>9.2225814061399597E-2</v>
      </c>
      <c r="AZ1124" s="17">
        <v>0.116296886525844</v>
      </c>
      <c r="BA1124" s="17">
        <v>0.10241614726715199</v>
      </c>
      <c r="BB1124" s="17">
        <v>6.3988394191387701E-2</v>
      </c>
      <c r="BC1124" s="17">
        <v>9.5056300529741497E-2</v>
      </c>
      <c r="BD1124" s="17"/>
      <c r="BE1124" s="17">
        <v>0.103629838990404</v>
      </c>
      <c r="BF1124" s="17">
        <v>8.1921961423841394E-2</v>
      </c>
      <c r="BG1124" s="17">
        <v>8.0653664322027294E-2</v>
      </c>
      <c r="BH1124" s="17"/>
      <c r="BI1124" s="17">
        <v>0.14086128109527701</v>
      </c>
      <c r="BJ1124" s="17">
        <v>7.7003950995635104E-2</v>
      </c>
      <c r="BK1124" s="17"/>
      <c r="BL1124" s="17">
        <v>5.8461597681369597E-2</v>
      </c>
      <c r="BM1124" s="17">
        <v>8.0985905891579904E-2</v>
      </c>
      <c r="BN1124" s="17">
        <v>0.115246835756201</v>
      </c>
      <c r="BO1124" s="17">
        <v>0.14748445040063499</v>
      </c>
      <c r="BP1124" s="17">
        <v>0.121280592346265</v>
      </c>
      <c r="BQ1124" s="17"/>
      <c r="BR1124" s="17">
        <v>8.9391538337458207E-2</v>
      </c>
      <c r="BS1124" s="17">
        <v>9.1034771696449704E-2</v>
      </c>
      <c r="BT1124" s="17">
        <v>7.78078356565364E-2</v>
      </c>
      <c r="BU1124" s="17">
        <v>0.116735342297346</v>
      </c>
      <c r="BV1124" s="17"/>
      <c r="BW1124" s="17">
        <v>7.7024182902345903E-2</v>
      </c>
      <c r="BX1124" s="17">
        <v>8.0241192955590707E-2</v>
      </c>
      <c r="BY1124" s="17">
        <v>7.7031415531701203E-2</v>
      </c>
      <c r="BZ1124" s="17">
        <v>9.2080745028963795E-2</v>
      </c>
      <c r="CA1124" s="17">
        <v>0.11283983176078501</v>
      </c>
      <c r="CB1124" s="17"/>
      <c r="CC1124" s="17">
        <v>0.14210428546022899</v>
      </c>
      <c r="CD1124" s="17">
        <v>0.101138151494991</v>
      </c>
      <c r="CE1124" s="17">
        <v>9.7350235404448093E-2</v>
      </c>
      <c r="CF1124" s="17">
        <v>9.4919639852443102E-2</v>
      </c>
      <c r="CG1124" s="17">
        <v>9.6140976043720197E-2</v>
      </c>
      <c r="CH1124" s="17">
        <v>9.4281655469279302E-2</v>
      </c>
      <c r="CI1124" s="17">
        <v>4.6970129815606103E-2</v>
      </c>
      <c r="CJ1124" s="17">
        <v>8.8895563729742902E-2</v>
      </c>
      <c r="CK1124" s="17">
        <v>4.5051407497256203E-2</v>
      </c>
      <c r="CL1124" s="17">
        <v>6.4960844196903095E-2</v>
      </c>
    </row>
    <row r="1125" spans="2:90" x14ac:dyDescent="0.25">
      <c r="B1125" t="s">
        <v>163</v>
      </c>
      <c r="C1125" s="17">
        <v>2.4837892865565502E-2</v>
      </c>
      <c r="D1125" s="17">
        <v>2.1818919735892901E-2</v>
      </c>
      <c r="E1125" s="17">
        <v>2.67618187708718E-2</v>
      </c>
      <c r="F1125" s="17"/>
      <c r="G1125" s="17">
        <v>7.7379317313290896E-2</v>
      </c>
      <c r="H1125" s="17">
        <v>2.9280686041769501E-2</v>
      </c>
      <c r="I1125" s="17">
        <v>2.4260482218756301E-2</v>
      </c>
      <c r="J1125" s="17">
        <v>1.8955568945087899E-2</v>
      </c>
      <c r="K1125" s="17">
        <v>1.39926605619289E-2</v>
      </c>
      <c r="L1125" s="17">
        <v>1.0050435181125699E-2</v>
      </c>
      <c r="M1125" s="17"/>
      <c r="N1125" s="17">
        <v>1.12679767154974E-2</v>
      </c>
      <c r="O1125" s="17">
        <v>3.07106779722672E-2</v>
      </c>
      <c r="P1125" s="17">
        <v>1.4255530488851699E-2</v>
      </c>
      <c r="Q1125" s="17">
        <v>4.3074129942026897E-2</v>
      </c>
      <c r="R1125" s="17"/>
      <c r="S1125" s="17">
        <v>3.4671701805036703E-2</v>
      </c>
      <c r="T1125" s="17">
        <v>1.5904515248280401E-2</v>
      </c>
      <c r="U1125" s="17">
        <v>2.2714434913364799E-2</v>
      </c>
      <c r="V1125" s="17">
        <v>2.0508591051324201E-2</v>
      </c>
      <c r="W1125" s="17">
        <v>3.7277131177072098E-2</v>
      </c>
      <c r="X1125" s="17">
        <v>3.2422335264556401E-2</v>
      </c>
      <c r="Y1125" s="17">
        <v>2.4711717531930601E-2</v>
      </c>
      <c r="Z1125" s="17">
        <v>1.6120570939064899E-2</v>
      </c>
      <c r="AA1125" s="17">
        <v>1.8484804610015001E-2</v>
      </c>
      <c r="AB1125" s="17"/>
      <c r="AC1125" s="17">
        <v>1.22333056662506E-2</v>
      </c>
      <c r="AD1125" s="17">
        <v>1.5743756539547401E-2</v>
      </c>
      <c r="AE1125" s="17">
        <v>4.2949953064957802E-2</v>
      </c>
      <c r="AF1125" s="17"/>
      <c r="AG1125" s="17">
        <v>1.43008062966929E-2</v>
      </c>
      <c r="AH1125" s="17">
        <v>2.3486418726286502E-2</v>
      </c>
      <c r="AI1125" s="17">
        <v>8.5267576080077807E-3</v>
      </c>
      <c r="AJ1125" s="17">
        <v>8.8613998469295307E-3</v>
      </c>
      <c r="AK1125" s="17"/>
      <c r="AL1125" s="17">
        <v>3.5519216935977198E-2</v>
      </c>
      <c r="AM1125" s="17">
        <v>2.95752502418372E-2</v>
      </c>
      <c r="AN1125" s="17">
        <v>1.41605707083979E-2</v>
      </c>
      <c r="AO1125" s="17">
        <v>1.58536979960263E-2</v>
      </c>
      <c r="AP1125" s="17">
        <v>4.70664985562377E-2</v>
      </c>
      <c r="AQ1125" s="17"/>
      <c r="AR1125" s="17">
        <v>4.6961396421715498E-2</v>
      </c>
      <c r="AS1125" s="17">
        <v>2.0672774342403999E-2</v>
      </c>
      <c r="AT1125" s="17">
        <v>2.1659231317035E-2</v>
      </c>
      <c r="AU1125" s="17">
        <v>1.4913471225365901E-2</v>
      </c>
      <c r="AV1125" s="17">
        <v>1.64655073682245E-2</v>
      </c>
      <c r="AW1125" s="17"/>
      <c r="AX1125" s="17">
        <v>2.8381646469705001E-2</v>
      </c>
      <c r="AY1125" s="17">
        <v>2.4222566527797199E-2</v>
      </c>
      <c r="AZ1125" s="17">
        <v>1.85027182882402E-2</v>
      </c>
      <c r="BA1125" s="17">
        <v>2.6803289125058801E-2</v>
      </c>
      <c r="BB1125" s="17">
        <v>1.5373290829138599E-2</v>
      </c>
      <c r="BC1125" s="17">
        <v>3.6628040427650298E-2</v>
      </c>
      <c r="BD1125" s="17"/>
      <c r="BE1125" s="17">
        <v>3.6543666399238402E-2</v>
      </c>
      <c r="BF1125" s="17">
        <v>1.6594411275510298E-2</v>
      </c>
      <c r="BG1125" s="17">
        <v>1.3571873134560399E-2</v>
      </c>
      <c r="BH1125" s="17"/>
      <c r="BI1125" s="17">
        <v>2.17837103618761E-2</v>
      </c>
      <c r="BJ1125" s="17">
        <v>2.5613280462156399E-2</v>
      </c>
      <c r="BK1125" s="17"/>
      <c r="BL1125" s="17">
        <v>9.4562606625765606E-3</v>
      </c>
      <c r="BM1125" s="17">
        <v>1.9010102018563398E-2</v>
      </c>
      <c r="BN1125" s="17">
        <v>3.9641270189317297E-2</v>
      </c>
      <c r="BO1125" s="17">
        <v>3.2588735460781601E-2</v>
      </c>
      <c r="BP1125" s="17">
        <v>3.9816100044277603E-2</v>
      </c>
      <c r="BQ1125" s="17"/>
      <c r="BR1125" s="17">
        <v>2.0549840649199399E-2</v>
      </c>
      <c r="BS1125" s="17">
        <v>3.7479849268521E-2</v>
      </c>
      <c r="BT1125" s="17">
        <v>5.8090166655455501E-2</v>
      </c>
      <c r="BU1125" s="17">
        <v>2.6917196658493101E-2</v>
      </c>
      <c r="BV1125" s="17"/>
      <c r="BW1125" s="17">
        <v>2.15372109492772E-2</v>
      </c>
      <c r="BX1125" s="17">
        <v>1.2366610131587401E-2</v>
      </c>
      <c r="BY1125" s="17">
        <v>2.8486734545691301E-2</v>
      </c>
      <c r="BZ1125" s="17">
        <v>2.4295054111901599E-2</v>
      </c>
      <c r="CA1125" s="17">
        <v>3.5329084826718898E-2</v>
      </c>
      <c r="CB1125" s="17"/>
      <c r="CC1125" s="17">
        <v>4.0537666233961399E-2</v>
      </c>
      <c r="CD1125" s="17">
        <v>3.9648372453993802E-2</v>
      </c>
      <c r="CE1125" s="17">
        <v>2.7386928675641901E-2</v>
      </c>
      <c r="CF1125" s="17">
        <v>1.5374777347035601E-2</v>
      </c>
      <c r="CG1125" s="17">
        <v>3.5275098981980897E-2</v>
      </c>
      <c r="CH1125" s="17">
        <v>2.63853665078412E-2</v>
      </c>
      <c r="CI1125" s="17">
        <v>5.1580120920882502E-3</v>
      </c>
      <c r="CJ1125" s="17">
        <v>1.4749408663352E-2</v>
      </c>
      <c r="CK1125" s="17">
        <v>1.4912395714500501E-2</v>
      </c>
      <c r="CL1125" s="17">
        <v>1.7359831561845101E-2</v>
      </c>
    </row>
    <row r="1126" spans="2:90" x14ac:dyDescent="0.25"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</row>
    <row r="1127" spans="2:90" x14ac:dyDescent="0.25">
      <c r="B1127" s="6" t="s">
        <v>536</v>
      </c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</row>
    <row r="1128" spans="2:90" x14ac:dyDescent="0.25">
      <c r="B1128" s="24" t="s">
        <v>113</v>
      </c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</row>
    <row r="1129" spans="2:90" x14ac:dyDescent="0.25">
      <c r="B1129" t="s">
        <v>526</v>
      </c>
      <c r="C1129" s="17">
        <v>2.83729501639601E-2</v>
      </c>
      <c r="D1129" s="17">
        <v>2.8219237329173998E-2</v>
      </c>
      <c r="E1129" s="17">
        <v>2.8016524867301901E-2</v>
      </c>
      <c r="F1129" s="17"/>
      <c r="G1129" s="17">
        <v>6.45769768598215E-2</v>
      </c>
      <c r="H1129" s="17">
        <v>4.3287835857908401E-2</v>
      </c>
      <c r="I1129" s="17">
        <v>3.19144203931266E-2</v>
      </c>
      <c r="J1129" s="17">
        <v>1.40793350200344E-2</v>
      </c>
      <c r="K1129" s="17">
        <v>1.16754950442575E-2</v>
      </c>
      <c r="L1129" s="17">
        <v>2.0390762613650901E-2</v>
      </c>
      <c r="M1129" s="17"/>
      <c r="N1129" s="17">
        <v>3.4931662713363003E-2</v>
      </c>
      <c r="O1129" s="17">
        <v>1.8830534697797299E-2</v>
      </c>
      <c r="P1129" s="17">
        <v>2.2683555428922302E-2</v>
      </c>
      <c r="Q1129" s="17">
        <v>3.66373445369318E-2</v>
      </c>
      <c r="R1129" s="17"/>
      <c r="S1129" s="17">
        <v>4.03235661629213E-2</v>
      </c>
      <c r="T1129" s="17">
        <v>2.37530084700052E-2</v>
      </c>
      <c r="U1129" s="17">
        <v>2.2022051344873499E-2</v>
      </c>
      <c r="V1129" s="17">
        <v>1.9319205266604401E-2</v>
      </c>
      <c r="W1129" s="17">
        <v>2.68558664052575E-2</v>
      </c>
      <c r="X1129" s="17">
        <v>2.5715541638302301E-2</v>
      </c>
      <c r="Y1129" s="17">
        <v>2.78724030149653E-2</v>
      </c>
      <c r="Z1129" s="17">
        <v>4.1870079749144799E-2</v>
      </c>
      <c r="AA1129" s="17">
        <v>3.09530125351236E-2</v>
      </c>
      <c r="AB1129" s="17"/>
      <c r="AC1129" s="17">
        <v>2.1103677339838599E-2</v>
      </c>
      <c r="AD1129" s="17">
        <v>3.5187072478152698E-2</v>
      </c>
      <c r="AE1129" s="17">
        <v>1.90896535749304E-2</v>
      </c>
      <c r="AF1129" s="17"/>
      <c r="AG1129" s="17">
        <v>2.6510203691459198E-2</v>
      </c>
      <c r="AH1129" s="17">
        <v>4.5762593691758897E-2</v>
      </c>
      <c r="AI1129" s="17">
        <v>3.2304097966263698E-2</v>
      </c>
      <c r="AJ1129" s="17">
        <v>2.0809473448963701E-2</v>
      </c>
      <c r="AK1129" s="17"/>
      <c r="AL1129" s="17">
        <v>2.4320401991245699E-2</v>
      </c>
      <c r="AM1129" s="17">
        <v>2.3411938305693599E-2</v>
      </c>
      <c r="AN1129" s="17">
        <v>3.0956450303638701E-2</v>
      </c>
      <c r="AO1129" s="17">
        <v>3.8928742430919303E-2</v>
      </c>
      <c r="AP1129" s="17">
        <v>6.2544478916843005E-2</v>
      </c>
      <c r="AQ1129" s="17"/>
      <c r="AR1129" s="17">
        <v>4.4120902672939902E-2</v>
      </c>
      <c r="AS1129" s="17">
        <v>2.7615841720146E-2</v>
      </c>
      <c r="AT1129" s="17">
        <v>2.0173401085940401E-2</v>
      </c>
      <c r="AU1129" s="17">
        <v>2.4093126813814002E-2</v>
      </c>
      <c r="AV1129" s="17">
        <v>4.6806783452671002E-2</v>
      </c>
      <c r="AW1129" s="17"/>
      <c r="AX1129" s="17">
        <v>6.0081079294731998E-2</v>
      </c>
      <c r="AY1129" s="17">
        <v>1.50657253965633E-2</v>
      </c>
      <c r="AZ1129" s="17">
        <v>1.57058668676851E-2</v>
      </c>
      <c r="BA1129" s="17">
        <v>2.6770235627471502E-2</v>
      </c>
      <c r="BB1129" s="17">
        <v>1.29143318317286E-2</v>
      </c>
      <c r="BC1129" s="17">
        <v>3.3268500186723601E-2</v>
      </c>
      <c r="BD1129" s="17"/>
      <c r="BE1129" s="17">
        <v>2.4000455414315301E-2</v>
      </c>
      <c r="BF1129" s="17">
        <v>4.7749628230869201E-2</v>
      </c>
      <c r="BG1129" s="17">
        <v>1.64673335800943E-2</v>
      </c>
      <c r="BH1129" s="17"/>
      <c r="BI1129" s="17">
        <v>2.4870975204481501E-2</v>
      </c>
      <c r="BJ1129" s="17">
        <v>2.9262022098551901E-2</v>
      </c>
      <c r="BK1129" s="17"/>
      <c r="BL1129" s="17">
        <v>2.3164788431860001E-2</v>
      </c>
      <c r="BM1129" s="17">
        <v>2.8973951331609401E-2</v>
      </c>
      <c r="BN1129" s="17">
        <v>2.79516581108308E-2</v>
      </c>
      <c r="BO1129" s="17">
        <v>1.8981001127367999E-2</v>
      </c>
      <c r="BP1129" s="17">
        <v>4.4298971106698698E-2</v>
      </c>
      <c r="BQ1129" s="17"/>
      <c r="BR1129" s="17">
        <v>2.4396532043200699E-2</v>
      </c>
      <c r="BS1129" s="17">
        <v>4.9746711365406801E-2</v>
      </c>
      <c r="BT1129" s="17">
        <v>5.7533309398048099E-2</v>
      </c>
      <c r="BU1129" s="17">
        <v>3.9155113386857697E-2</v>
      </c>
      <c r="BV1129" s="17"/>
      <c r="BW1129" s="17">
        <v>3.69085124490185E-2</v>
      </c>
      <c r="BX1129" s="17">
        <v>2.2378760499553001E-2</v>
      </c>
      <c r="BY1129" s="17">
        <v>2.0874669046197301E-2</v>
      </c>
      <c r="BZ1129" s="17">
        <v>2.0965019897370402E-2</v>
      </c>
      <c r="CA1129" s="17">
        <v>3.6238605218223002E-2</v>
      </c>
      <c r="CB1129" s="17"/>
      <c r="CC1129" s="17">
        <v>2.8110090933660101E-2</v>
      </c>
      <c r="CD1129" s="17">
        <v>1.91591009974665E-2</v>
      </c>
      <c r="CE1129" s="17">
        <v>3.4390849935987698E-2</v>
      </c>
      <c r="CF1129" s="17">
        <v>3.2134653724433297E-2</v>
      </c>
      <c r="CG1129" s="17">
        <v>2.32485825833963E-2</v>
      </c>
      <c r="CH1129" s="17">
        <v>2.4175218256357E-2</v>
      </c>
      <c r="CI1129" s="17">
        <v>1.43024018047838E-2</v>
      </c>
      <c r="CJ1129" s="17">
        <v>3.4914164622995701E-2</v>
      </c>
      <c r="CK1129" s="17">
        <v>3.1321696009113699E-2</v>
      </c>
      <c r="CL1129" s="17">
        <v>2.5155457593461199E-2</v>
      </c>
    </row>
    <row r="1130" spans="2:90" x14ac:dyDescent="0.25">
      <c r="B1130" t="s">
        <v>527</v>
      </c>
      <c r="C1130" s="17">
        <v>0.124551269426644</v>
      </c>
      <c r="D1130" s="17">
        <v>0.137133846437964</v>
      </c>
      <c r="E1130" s="17">
        <v>0.11331214004401299</v>
      </c>
      <c r="F1130" s="17"/>
      <c r="G1130" s="17">
        <v>0.17530190830956299</v>
      </c>
      <c r="H1130" s="17">
        <v>0.21859160625118201</v>
      </c>
      <c r="I1130" s="17">
        <v>0.149209861595199</v>
      </c>
      <c r="J1130" s="17">
        <v>8.8053172554918596E-2</v>
      </c>
      <c r="K1130" s="17">
        <v>7.0823517046186293E-2</v>
      </c>
      <c r="L1130" s="17">
        <v>7.8776118287272906E-2</v>
      </c>
      <c r="M1130" s="17"/>
      <c r="N1130" s="17">
        <v>0.17099301728698801</v>
      </c>
      <c r="O1130" s="17">
        <v>0.110146139737857</v>
      </c>
      <c r="P1130" s="17">
        <v>0.110523817708493</v>
      </c>
      <c r="Q1130" s="17">
        <v>0.102598485426666</v>
      </c>
      <c r="R1130" s="17"/>
      <c r="S1130" s="17">
        <v>0.155011871601138</v>
      </c>
      <c r="T1130" s="17">
        <v>0.10469988254658</v>
      </c>
      <c r="U1130" s="17">
        <v>0.122667356420811</v>
      </c>
      <c r="V1130" s="17">
        <v>0.125149937703016</v>
      </c>
      <c r="W1130" s="17">
        <v>0.10875654668100899</v>
      </c>
      <c r="X1130" s="17">
        <v>0.133347502691751</v>
      </c>
      <c r="Y1130" s="17">
        <v>0.11752808610076</v>
      </c>
      <c r="Z1130" s="17">
        <v>0.108642777334347</v>
      </c>
      <c r="AA1130" s="17">
        <v>0.128283105387168</v>
      </c>
      <c r="AB1130" s="17"/>
      <c r="AC1130" s="17">
        <v>9.8829751844124694E-2</v>
      </c>
      <c r="AD1130" s="17">
        <v>0.14577604902248201</v>
      </c>
      <c r="AE1130" s="17">
        <v>0.119801498252357</v>
      </c>
      <c r="AF1130" s="17"/>
      <c r="AG1130" s="17">
        <v>0.121676726623066</v>
      </c>
      <c r="AH1130" s="17">
        <v>0.17507577979042799</v>
      </c>
      <c r="AI1130" s="17">
        <v>0.110045273706491</v>
      </c>
      <c r="AJ1130" s="17">
        <v>0.102400466696924</v>
      </c>
      <c r="AK1130" s="17"/>
      <c r="AL1130" s="17">
        <v>7.2554494842150902E-2</v>
      </c>
      <c r="AM1130" s="17">
        <v>0.110704395648346</v>
      </c>
      <c r="AN1130" s="17">
        <v>0.164585780244659</v>
      </c>
      <c r="AO1130" s="17">
        <v>0.201671051604634</v>
      </c>
      <c r="AP1130" s="17">
        <v>0.181576311058537</v>
      </c>
      <c r="AQ1130" s="17"/>
      <c r="AR1130" s="17">
        <v>9.62233121011975E-2</v>
      </c>
      <c r="AS1130" s="17">
        <v>0.105232704509706</v>
      </c>
      <c r="AT1130" s="17">
        <v>0.12759933226893599</v>
      </c>
      <c r="AU1130" s="17">
        <v>0.14028694836081401</v>
      </c>
      <c r="AV1130" s="17">
        <v>0.18173528021167401</v>
      </c>
      <c r="AW1130" s="17"/>
      <c r="AX1130" s="17">
        <v>0.17520570279561001</v>
      </c>
      <c r="AY1130" s="17">
        <v>0.101886825234749</v>
      </c>
      <c r="AZ1130" s="17">
        <v>0.123622990739007</v>
      </c>
      <c r="BA1130" s="17">
        <v>0.12117902620879401</v>
      </c>
      <c r="BB1130" s="17">
        <v>8.2232145073774895E-2</v>
      </c>
      <c r="BC1130" s="17">
        <v>0.13664019369119201</v>
      </c>
      <c r="BD1130" s="17"/>
      <c r="BE1130" s="17">
        <v>0.11303414485128099</v>
      </c>
      <c r="BF1130" s="17">
        <v>0.18573986816406099</v>
      </c>
      <c r="BG1130" s="17">
        <v>8.3674096601778797E-2</v>
      </c>
      <c r="BH1130" s="17"/>
      <c r="BI1130" s="17">
        <v>8.3917621508618007E-2</v>
      </c>
      <c r="BJ1130" s="17">
        <v>0.13486723010084101</v>
      </c>
      <c r="BK1130" s="17"/>
      <c r="BL1130" s="17">
        <v>0.118326853574052</v>
      </c>
      <c r="BM1130" s="17">
        <v>0.13361880025551801</v>
      </c>
      <c r="BN1130" s="17">
        <v>0.12540875056648401</v>
      </c>
      <c r="BO1130" s="17">
        <v>0.113525243244276</v>
      </c>
      <c r="BP1130" s="17">
        <v>0.139852786364807</v>
      </c>
      <c r="BQ1130" s="17"/>
      <c r="BR1130" s="17">
        <v>0.10839329546295801</v>
      </c>
      <c r="BS1130" s="17">
        <v>0.17746473884880901</v>
      </c>
      <c r="BT1130" s="17">
        <v>0.210943584135586</v>
      </c>
      <c r="BU1130" s="17">
        <v>0.24120636997931999</v>
      </c>
      <c r="BV1130" s="17"/>
      <c r="BW1130" s="17">
        <v>0.106171720341161</v>
      </c>
      <c r="BX1130" s="17">
        <v>0.14913812285286401</v>
      </c>
      <c r="BY1130" s="17">
        <v>0.114738356016354</v>
      </c>
      <c r="BZ1130" s="17">
        <v>0.116547088496392</v>
      </c>
      <c r="CA1130" s="17">
        <v>0.13025447266613399</v>
      </c>
      <c r="CB1130" s="17"/>
      <c r="CC1130" s="17">
        <v>0.14453005796010299</v>
      </c>
      <c r="CD1130" s="17">
        <v>0.13494077371440799</v>
      </c>
      <c r="CE1130" s="17">
        <v>0.126072532072769</v>
      </c>
      <c r="CF1130" s="17">
        <v>0.12426510406636999</v>
      </c>
      <c r="CG1130" s="17">
        <v>0.14233888199413</v>
      </c>
      <c r="CH1130" s="17">
        <v>0.112590460019888</v>
      </c>
      <c r="CI1130" s="17">
        <v>0.102503242739773</v>
      </c>
      <c r="CJ1130" s="17">
        <v>0.11286753302123199</v>
      </c>
      <c r="CK1130" s="17">
        <v>0.114139633580323</v>
      </c>
      <c r="CL1130" s="17">
        <v>0.119137166121939</v>
      </c>
    </row>
    <row r="1131" spans="2:90" x14ac:dyDescent="0.25">
      <c r="B1131" t="s">
        <v>528</v>
      </c>
      <c r="C1131" s="17">
        <v>0.43103723536239602</v>
      </c>
      <c r="D1131" s="17">
        <v>0.44093045223216598</v>
      </c>
      <c r="E1131" s="17">
        <v>0.42261194633101701</v>
      </c>
      <c r="F1131" s="17"/>
      <c r="G1131" s="17">
        <v>0.29069300494289502</v>
      </c>
      <c r="H1131" s="17">
        <v>0.35803148165686799</v>
      </c>
      <c r="I1131" s="17">
        <v>0.39661503742155602</v>
      </c>
      <c r="J1131" s="17">
        <v>0.44133156513712601</v>
      </c>
      <c r="K1131" s="17">
        <v>0.46689293695080503</v>
      </c>
      <c r="L1131" s="17">
        <v>0.53928013205124203</v>
      </c>
      <c r="M1131" s="17"/>
      <c r="N1131" s="17">
        <v>0.47488519360114401</v>
      </c>
      <c r="O1131" s="17">
        <v>0.45004573701436301</v>
      </c>
      <c r="P1131" s="17">
        <v>0.422187601147403</v>
      </c>
      <c r="Q1131" s="17">
        <v>0.37093789823041601</v>
      </c>
      <c r="R1131" s="17"/>
      <c r="S1131" s="17">
        <v>0.38663195734153399</v>
      </c>
      <c r="T1131" s="17">
        <v>0.43999756578591398</v>
      </c>
      <c r="U1131" s="17">
        <v>0.43739924542929998</v>
      </c>
      <c r="V1131" s="17">
        <v>0.46825639954327197</v>
      </c>
      <c r="W1131" s="17">
        <v>0.42067492585629401</v>
      </c>
      <c r="X1131" s="17">
        <v>0.42379619497877302</v>
      </c>
      <c r="Y1131" s="17">
        <v>0.455130111270515</v>
      </c>
      <c r="Z1131" s="17">
        <v>0.39791677329729602</v>
      </c>
      <c r="AA1131" s="17">
        <v>0.44355156196284601</v>
      </c>
      <c r="AB1131" s="17"/>
      <c r="AC1131" s="17">
        <v>0.46294206860500797</v>
      </c>
      <c r="AD1131" s="17">
        <v>0.44574098720739203</v>
      </c>
      <c r="AE1131" s="17">
        <v>0.39307988484727002</v>
      </c>
      <c r="AF1131" s="17"/>
      <c r="AG1131" s="17">
        <v>0.49793138739637699</v>
      </c>
      <c r="AH1131" s="17">
        <v>0.43185954068387999</v>
      </c>
      <c r="AI1131" s="17">
        <v>0.45069086539736197</v>
      </c>
      <c r="AJ1131" s="17">
        <v>0.39620027822422699</v>
      </c>
      <c r="AK1131" s="17"/>
      <c r="AL1131" s="17">
        <v>0.43344597762390202</v>
      </c>
      <c r="AM1131" s="17">
        <v>0.42455962109415002</v>
      </c>
      <c r="AN1131" s="17">
        <v>0.42879502947801101</v>
      </c>
      <c r="AO1131" s="17">
        <v>0.42663638100655799</v>
      </c>
      <c r="AP1131" s="17">
        <v>0.44196377770788398</v>
      </c>
      <c r="AQ1131" s="17"/>
      <c r="AR1131" s="17">
        <v>0.36111746084733798</v>
      </c>
      <c r="AS1131" s="17">
        <v>0.44786643181121999</v>
      </c>
      <c r="AT1131" s="17">
        <v>0.43544281037231097</v>
      </c>
      <c r="AU1131" s="17">
        <v>0.44404381731450199</v>
      </c>
      <c r="AV1131" s="17">
        <v>0.462064926460656</v>
      </c>
      <c r="AW1131" s="17"/>
      <c r="AX1131" s="17">
        <v>0.38060545433132298</v>
      </c>
      <c r="AY1131" s="17">
        <v>0.449335850024489</v>
      </c>
      <c r="AZ1131" s="17">
        <v>0.42448522074393402</v>
      </c>
      <c r="BA1131" s="17">
        <v>0.41067982581365903</v>
      </c>
      <c r="BB1131" s="17">
        <v>0.55028434445321295</v>
      </c>
      <c r="BC1131" s="17">
        <v>0.38072943208070198</v>
      </c>
      <c r="BD1131" s="17"/>
      <c r="BE1131" s="17">
        <v>0.41740053494844698</v>
      </c>
      <c r="BF1131" s="17">
        <v>0.381158203049133</v>
      </c>
      <c r="BG1131" s="17">
        <v>0.49921251393555599</v>
      </c>
      <c r="BH1131" s="17"/>
      <c r="BI1131" s="17">
        <v>0.38060019089854003</v>
      </c>
      <c r="BJ1131" s="17">
        <v>0.44384205584667802</v>
      </c>
      <c r="BK1131" s="17"/>
      <c r="BL1131" s="17">
        <v>0.51445825365652598</v>
      </c>
      <c r="BM1131" s="17">
        <v>0.41073578219277501</v>
      </c>
      <c r="BN1131" s="17">
        <v>0.367937907252263</v>
      </c>
      <c r="BO1131" s="17">
        <v>0.353677148110911</v>
      </c>
      <c r="BP1131" s="17">
        <v>0.349091851299626</v>
      </c>
      <c r="BQ1131" s="17"/>
      <c r="BR1131" s="17">
        <v>0.44987558611054501</v>
      </c>
      <c r="BS1131" s="17">
        <v>0.36252370113249899</v>
      </c>
      <c r="BT1131" s="17">
        <v>0.34353600936770101</v>
      </c>
      <c r="BU1131" s="17">
        <v>0.29122041748054101</v>
      </c>
      <c r="BV1131" s="17"/>
      <c r="BW1131" s="17">
        <v>0.46728542212913898</v>
      </c>
      <c r="BX1131" s="17">
        <v>0.42489894080181301</v>
      </c>
      <c r="BY1131" s="17">
        <v>0.467748217202971</v>
      </c>
      <c r="BZ1131" s="17">
        <v>0.431575586500345</v>
      </c>
      <c r="CA1131" s="17">
        <v>0.37890114068089797</v>
      </c>
      <c r="CB1131" s="17"/>
      <c r="CC1131" s="17">
        <v>0.36508453639173399</v>
      </c>
      <c r="CD1131" s="17">
        <v>0.34722216295640701</v>
      </c>
      <c r="CE1131" s="17">
        <v>0.41060720965813802</v>
      </c>
      <c r="CF1131" s="17">
        <v>0.44971001815080403</v>
      </c>
      <c r="CG1131" s="17">
        <v>0.42265936665758103</v>
      </c>
      <c r="CH1131" s="17">
        <v>0.444551631519359</v>
      </c>
      <c r="CI1131" s="17">
        <v>0.50917887276782703</v>
      </c>
      <c r="CJ1131" s="17">
        <v>0.43918303677676201</v>
      </c>
      <c r="CK1131" s="17">
        <v>0.48456588982148902</v>
      </c>
      <c r="CL1131" s="17">
        <v>0.49227159452675101</v>
      </c>
    </row>
    <row r="1132" spans="2:90" x14ac:dyDescent="0.25">
      <c r="B1132" t="s">
        <v>529</v>
      </c>
      <c r="C1132" s="17">
        <v>0.22077439032725399</v>
      </c>
      <c r="D1132" s="17">
        <v>0.219854066004597</v>
      </c>
      <c r="E1132" s="17">
        <v>0.222167230040623</v>
      </c>
      <c r="F1132" s="17"/>
      <c r="G1132" s="17">
        <v>0.24315236037450899</v>
      </c>
      <c r="H1132" s="17">
        <v>0.19706950487659899</v>
      </c>
      <c r="I1132" s="17">
        <v>0.222748036070894</v>
      </c>
      <c r="J1132" s="17">
        <v>0.23540760884464099</v>
      </c>
      <c r="K1132" s="17">
        <v>0.23456899246868401</v>
      </c>
      <c r="L1132" s="17">
        <v>0.206805820766787</v>
      </c>
      <c r="M1132" s="17"/>
      <c r="N1132" s="17">
        <v>0.21225746979898799</v>
      </c>
      <c r="O1132" s="17">
        <v>0.22129423883730001</v>
      </c>
      <c r="P1132" s="17">
        <v>0.234305059098112</v>
      </c>
      <c r="Q1132" s="17">
        <v>0.21567843680770299</v>
      </c>
      <c r="R1132" s="17"/>
      <c r="S1132" s="17">
        <v>0.22477331454982799</v>
      </c>
      <c r="T1132" s="17">
        <v>0.22903791129039699</v>
      </c>
      <c r="U1132" s="17">
        <v>0.21790478324019799</v>
      </c>
      <c r="V1132" s="17">
        <v>0.20166057361066</v>
      </c>
      <c r="W1132" s="17">
        <v>0.221176315624287</v>
      </c>
      <c r="X1132" s="17">
        <v>0.22644973927854301</v>
      </c>
      <c r="Y1132" s="17">
        <v>0.20030161332702801</v>
      </c>
      <c r="Z1132" s="17">
        <v>0.24922598433048801</v>
      </c>
      <c r="AA1132" s="17">
        <v>0.22409731995061399</v>
      </c>
      <c r="AB1132" s="17"/>
      <c r="AC1132" s="17">
        <v>0.218052043123977</v>
      </c>
      <c r="AD1132" s="17">
        <v>0.218191809497882</v>
      </c>
      <c r="AE1132" s="17">
        <v>0.23825227698181001</v>
      </c>
      <c r="AF1132" s="17"/>
      <c r="AG1132" s="17">
        <v>0.20639641206146001</v>
      </c>
      <c r="AH1132" s="17">
        <v>0.19484794808313499</v>
      </c>
      <c r="AI1132" s="17">
        <v>0.22317626609824401</v>
      </c>
      <c r="AJ1132" s="17">
        <v>0.26271087591922998</v>
      </c>
      <c r="AK1132" s="17"/>
      <c r="AL1132" s="17">
        <v>0.213942560742722</v>
      </c>
      <c r="AM1132" s="17">
        <v>0.231090021762758</v>
      </c>
      <c r="AN1132" s="17">
        <v>0.218924842623509</v>
      </c>
      <c r="AO1132" s="17">
        <v>0.226163913470839</v>
      </c>
      <c r="AP1132" s="17">
        <v>0.17952068794408499</v>
      </c>
      <c r="AQ1132" s="17"/>
      <c r="AR1132" s="17">
        <v>0.237506913720717</v>
      </c>
      <c r="AS1132" s="17">
        <v>0.208359994364472</v>
      </c>
      <c r="AT1132" s="17">
        <v>0.23083720617714301</v>
      </c>
      <c r="AU1132" s="17">
        <v>0.229392420055651</v>
      </c>
      <c r="AV1132" s="17">
        <v>0.20695996809059</v>
      </c>
      <c r="AW1132" s="17"/>
      <c r="AX1132" s="17">
        <v>0.20747076187927299</v>
      </c>
      <c r="AY1132" s="17">
        <v>0.22986279759355599</v>
      </c>
      <c r="AZ1132" s="17">
        <v>0.19946621192540601</v>
      </c>
      <c r="BA1132" s="17">
        <v>0.236701768463289</v>
      </c>
      <c r="BB1132" s="17">
        <v>0.209650260728549</v>
      </c>
      <c r="BC1132" s="17">
        <v>0.24864373814412699</v>
      </c>
      <c r="BD1132" s="17"/>
      <c r="BE1132" s="17">
        <v>0.21883097825376999</v>
      </c>
      <c r="BF1132" s="17">
        <v>0.23367845213090899</v>
      </c>
      <c r="BG1132" s="17">
        <v>0.210354788902651</v>
      </c>
      <c r="BH1132" s="17"/>
      <c r="BI1132" s="17">
        <v>0.23372170009768301</v>
      </c>
      <c r="BJ1132" s="17">
        <v>0.21748736232775401</v>
      </c>
      <c r="BK1132" s="17"/>
      <c r="BL1132" s="17">
        <v>0.196715932287786</v>
      </c>
      <c r="BM1132" s="17">
        <v>0.25167283239367699</v>
      </c>
      <c r="BN1132" s="17">
        <v>0.21532774895867701</v>
      </c>
      <c r="BO1132" s="17">
        <v>0.282177735527189</v>
      </c>
      <c r="BP1132" s="17">
        <v>0.212890777041189</v>
      </c>
      <c r="BQ1132" s="17"/>
      <c r="BR1132" s="17">
        <v>0.219835864745626</v>
      </c>
      <c r="BS1132" s="17">
        <v>0.22581124027650501</v>
      </c>
      <c r="BT1132" s="17">
        <v>0.245771199541925</v>
      </c>
      <c r="BU1132" s="17">
        <v>0.217619535164738</v>
      </c>
      <c r="BV1132" s="17"/>
      <c r="BW1132" s="17">
        <v>0.230394614354649</v>
      </c>
      <c r="BX1132" s="17">
        <v>0.234401997510228</v>
      </c>
      <c r="BY1132" s="17">
        <v>0.21002131694502901</v>
      </c>
      <c r="BZ1132" s="17">
        <v>0.22048707490855299</v>
      </c>
      <c r="CA1132" s="17">
        <v>0.21487718180217399</v>
      </c>
      <c r="CB1132" s="17"/>
      <c r="CC1132" s="17">
        <v>0.206140075543193</v>
      </c>
      <c r="CD1132" s="17">
        <v>0.24019747806326799</v>
      </c>
      <c r="CE1132" s="17">
        <v>0.22444604112994601</v>
      </c>
      <c r="CF1132" s="17">
        <v>0.19093032327319601</v>
      </c>
      <c r="CG1132" s="17">
        <v>0.209544256441829</v>
      </c>
      <c r="CH1132" s="17">
        <v>0.22213984602099501</v>
      </c>
      <c r="CI1132" s="17">
        <v>0.22324498301487899</v>
      </c>
      <c r="CJ1132" s="17">
        <v>0.243859549834679</v>
      </c>
      <c r="CK1132" s="17">
        <v>0.228228944179723</v>
      </c>
      <c r="CL1132" s="17">
        <v>0.22959413102395401</v>
      </c>
    </row>
    <row r="1133" spans="2:90" x14ac:dyDescent="0.25">
      <c r="B1133" t="s">
        <v>530</v>
      </c>
      <c r="C1133" s="17">
        <v>0.15953265643512701</v>
      </c>
      <c r="D1133" s="17">
        <v>0.14515089062664299</v>
      </c>
      <c r="E1133" s="17">
        <v>0.17285914780817099</v>
      </c>
      <c r="F1133" s="17"/>
      <c r="G1133" s="17">
        <v>0.15385868712219</v>
      </c>
      <c r="H1133" s="17">
        <v>0.145055382595524</v>
      </c>
      <c r="I1133" s="17">
        <v>0.166375056038432</v>
      </c>
      <c r="J1133" s="17">
        <v>0.186560558448714</v>
      </c>
      <c r="K1133" s="17">
        <v>0.18464308814556599</v>
      </c>
      <c r="L1133" s="17">
        <v>0.13148062560062199</v>
      </c>
      <c r="M1133" s="17"/>
      <c r="N1133" s="17">
        <v>8.9950997328406807E-2</v>
      </c>
      <c r="O1133" s="17">
        <v>0.15882182795286001</v>
      </c>
      <c r="P1133" s="17">
        <v>0.18619490607333999</v>
      </c>
      <c r="Q1133" s="17">
        <v>0.21342933103848999</v>
      </c>
      <c r="R1133" s="17"/>
      <c r="S1133" s="17">
        <v>0.148750247842977</v>
      </c>
      <c r="T1133" s="17">
        <v>0.167605777371824</v>
      </c>
      <c r="U1133" s="17">
        <v>0.16432749811782299</v>
      </c>
      <c r="V1133" s="17">
        <v>0.158142411593405</v>
      </c>
      <c r="W1133" s="17">
        <v>0.18719638889189699</v>
      </c>
      <c r="X1133" s="17">
        <v>0.150925117330865</v>
      </c>
      <c r="Y1133" s="17">
        <v>0.15609001888139301</v>
      </c>
      <c r="Z1133" s="17">
        <v>0.173048623847155</v>
      </c>
      <c r="AA1133" s="17">
        <v>0.14600683141651399</v>
      </c>
      <c r="AB1133" s="17"/>
      <c r="AC1133" s="17">
        <v>0.173961952984795</v>
      </c>
      <c r="AD1133" s="17">
        <v>0.12956569133343701</v>
      </c>
      <c r="AE1133" s="17">
        <v>0.17899366961185001</v>
      </c>
      <c r="AF1133" s="17"/>
      <c r="AG1133" s="17">
        <v>0.120511367883748</v>
      </c>
      <c r="AH1133" s="17">
        <v>0.13123160536739001</v>
      </c>
      <c r="AI1133" s="17">
        <v>0.149849380254062</v>
      </c>
      <c r="AJ1133" s="17">
        <v>0.197577070230013</v>
      </c>
      <c r="AK1133" s="17"/>
      <c r="AL1133" s="17">
        <v>0.20789960632308099</v>
      </c>
      <c r="AM1133" s="17">
        <v>0.16982213548469599</v>
      </c>
      <c r="AN1133" s="17">
        <v>0.12746183383679299</v>
      </c>
      <c r="AO1133" s="17">
        <v>8.4379713102930604E-2</v>
      </c>
      <c r="AP1133" s="17">
        <v>8.8380045706478005E-2</v>
      </c>
      <c r="AQ1133" s="17"/>
      <c r="AR1133" s="17">
        <v>0.196257813726507</v>
      </c>
      <c r="AS1133" s="17">
        <v>0.178225234084986</v>
      </c>
      <c r="AT1133" s="17">
        <v>0.160381216900391</v>
      </c>
      <c r="AU1133" s="17">
        <v>0.13388530003069901</v>
      </c>
      <c r="AV1133" s="17">
        <v>8.3342983299514006E-2</v>
      </c>
      <c r="AW1133" s="17"/>
      <c r="AX1133" s="17">
        <v>0.13377397953773301</v>
      </c>
      <c r="AY1133" s="17">
        <v>0.17099997767460401</v>
      </c>
      <c r="AZ1133" s="17">
        <v>0.198113426747761</v>
      </c>
      <c r="BA1133" s="17">
        <v>0.16977514438025201</v>
      </c>
      <c r="BB1133" s="17">
        <v>0.122669872256611</v>
      </c>
      <c r="BC1133" s="17">
        <v>0.15905873298985901</v>
      </c>
      <c r="BD1133" s="17"/>
      <c r="BE1133" s="17">
        <v>0.17850019627661001</v>
      </c>
      <c r="BF1133" s="17">
        <v>0.12886404090962</v>
      </c>
      <c r="BG1133" s="17">
        <v>0.163047219588034</v>
      </c>
      <c r="BH1133" s="17"/>
      <c r="BI1133" s="17">
        <v>0.23658835051612101</v>
      </c>
      <c r="BJ1133" s="17">
        <v>0.13996996515360399</v>
      </c>
      <c r="BK1133" s="17"/>
      <c r="BL1133" s="17">
        <v>0.12793903773654999</v>
      </c>
      <c r="BM1133" s="17">
        <v>0.14261987211957999</v>
      </c>
      <c r="BN1133" s="17">
        <v>0.213597717973317</v>
      </c>
      <c r="BO1133" s="17">
        <v>0.190085836612854</v>
      </c>
      <c r="BP1133" s="17">
        <v>0.20722743146472999</v>
      </c>
      <c r="BQ1133" s="17"/>
      <c r="BR1133" s="17">
        <v>0.16458610626422099</v>
      </c>
      <c r="BS1133" s="17">
        <v>0.12657582002564799</v>
      </c>
      <c r="BT1133" s="17">
        <v>0.103513709527094</v>
      </c>
      <c r="BU1133" s="17">
        <v>0.18036239792448699</v>
      </c>
      <c r="BV1133" s="17"/>
      <c r="BW1133" s="17">
        <v>0.128121592437972</v>
      </c>
      <c r="BX1133" s="17">
        <v>0.14877522517626801</v>
      </c>
      <c r="BY1133" s="17">
        <v>0.14944549482147099</v>
      </c>
      <c r="BZ1133" s="17">
        <v>0.17113662662596901</v>
      </c>
      <c r="CA1133" s="17">
        <v>0.190762608241941</v>
      </c>
      <c r="CB1133" s="17"/>
      <c r="CC1133" s="17">
        <v>0.200831639823255</v>
      </c>
      <c r="CD1133" s="17">
        <v>0.199444790664626</v>
      </c>
      <c r="CE1133" s="17">
        <v>0.169729490114787</v>
      </c>
      <c r="CF1133" s="17">
        <v>0.17034745415754199</v>
      </c>
      <c r="CG1133" s="17">
        <v>0.15130417333058099</v>
      </c>
      <c r="CH1133" s="17">
        <v>0.17171249234504701</v>
      </c>
      <c r="CI1133" s="17">
        <v>0.14139142172437599</v>
      </c>
      <c r="CJ1133" s="17">
        <v>0.140514263802128</v>
      </c>
      <c r="CK1133" s="17">
        <v>0.112593379392501</v>
      </c>
      <c r="CL1133" s="17">
        <v>0.113066692699443</v>
      </c>
    </row>
    <row r="1134" spans="2:90" x14ac:dyDescent="0.25">
      <c r="B1134" t="s">
        <v>163</v>
      </c>
      <c r="C1134" s="17">
        <v>3.5731498284618003E-2</v>
      </c>
      <c r="D1134" s="17">
        <v>2.8711507369455502E-2</v>
      </c>
      <c r="E1134" s="17">
        <v>4.1033010908874297E-2</v>
      </c>
      <c r="F1134" s="17"/>
      <c r="G1134" s="17">
        <v>7.2417062391021594E-2</v>
      </c>
      <c r="H1134" s="17">
        <v>3.7964188761919301E-2</v>
      </c>
      <c r="I1134" s="17">
        <v>3.3137588480792401E-2</v>
      </c>
      <c r="J1134" s="17">
        <v>3.4567759994566002E-2</v>
      </c>
      <c r="K1134" s="17">
        <v>3.1395970344500999E-2</v>
      </c>
      <c r="L1134" s="17">
        <v>2.3266540680425898E-2</v>
      </c>
      <c r="M1134" s="17"/>
      <c r="N1134" s="17">
        <v>1.6981659271110301E-2</v>
      </c>
      <c r="O1134" s="17">
        <v>4.0861521759823299E-2</v>
      </c>
      <c r="P1134" s="17">
        <v>2.41050605437301E-2</v>
      </c>
      <c r="Q1134" s="17">
        <v>6.0718503959791899E-2</v>
      </c>
      <c r="R1134" s="17"/>
      <c r="S1134" s="17">
        <v>4.4509042501601599E-2</v>
      </c>
      <c r="T1134" s="17">
        <v>3.4905854535280001E-2</v>
      </c>
      <c r="U1134" s="17">
        <v>3.5679065446994299E-2</v>
      </c>
      <c r="V1134" s="17">
        <v>2.7471472283043401E-2</v>
      </c>
      <c r="W1134" s="17">
        <v>3.5339956541255997E-2</v>
      </c>
      <c r="X1134" s="17">
        <v>3.9765904081765301E-2</v>
      </c>
      <c r="Y1134" s="17">
        <v>4.3077767405338398E-2</v>
      </c>
      <c r="Z1134" s="17">
        <v>2.9295761441569299E-2</v>
      </c>
      <c r="AA1134" s="17">
        <v>2.7108168747734699E-2</v>
      </c>
      <c r="AB1134" s="17"/>
      <c r="AC1134" s="17">
        <v>2.51105061022566E-2</v>
      </c>
      <c r="AD1134" s="17">
        <v>2.55383904606548E-2</v>
      </c>
      <c r="AE1134" s="17">
        <v>5.0783016731783599E-2</v>
      </c>
      <c r="AF1134" s="17"/>
      <c r="AG1134" s="17">
        <v>2.69739023438898E-2</v>
      </c>
      <c r="AH1134" s="17">
        <v>2.1222532383407999E-2</v>
      </c>
      <c r="AI1134" s="17">
        <v>3.3934116577577597E-2</v>
      </c>
      <c r="AJ1134" s="17">
        <v>2.0301835480641298E-2</v>
      </c>
      <c r="AK1134" s="17"/>
      <c r="AL1134" s="17">
        <v>4.7836958476899102E-2</v>
      </c>
      <c r="AM1134" s="17">
        <v>4.0411887704355699E-2</v>
      </c>
      <c r="AN1134" s="17">
        <v>2.9276063513389301E-2</v>
      </c>
      <c r="AO1134" s="17">
        <v>2.2220198384119101E-2</v>
      </c>
      <c r="AP1134" s="17">
        <v>4.6014698666173602E-2</v>
      </c>
      <c r="AQ1134" s="17"/>
      <c r="AR1134" s="17">
        <v>6.4773596931300706E-2</v>
      </c>
      <c r="AS1134" s="17">
        <v>3.26997935094702E-2</v>
      </c>
      <c r="AT1134" s="17">
        <v>2.5566033195278601E-2</v>
      </c>
      <c r="AU1134" s="17">
        <v>2.8298387424521801E-2</v>
      </c>
      <c r="AV1134" s="17">
        <v>1.90900584848951E-2</v>
      </c>
      <c r="AW1134" s="17"/>
      <c r="AX1134" s="17">
        <v>4.2863022161328299E-2</v>
      </c>
      <c r="AY1134" s="17">
        <v>3.2848824076038001E-2</v>
      </c>
      <c r="AZ1134" s="17">
        <v>3.8606282976206802E-2</v>
      </c>
      <c r="BA1134" s="17">
        <v>3.4893999506534101E-2</v>
      </c>
      <c r="BB1134" s="17">
        <v>2.2249045656123699E-2</v>
      </c>
      <c r="BC1134" s="17">
        <v>4.1659402907397503E-2</v>
      </c>
      <c r="BD1134" s="17"/>
      <c r="BE1134" s="17">
        <v>4.8233690255576701E-2</v>
      </c>
      <c r="BF1134" s="17">
        <v>2.28098075154082E-2</v>
      </c>
      <c r="BG1134" s="17">
        <v>2.7244047391885001E-2</v>
      </c>
      <c r="BH1134" s="17"/>
      <c r="BI1134" s="17">
        <v>4.0301161774556102E-2</v>
      </c>
      <c r="BJ1134" s="17">
        <v>3.4571364472571003E-2</v>
      </c>
      <c r="BK1134" s="17"/>
      <c r="BL1134" s="17">
        <v>1.9395134313225301E-2</v>
      </c>
      <c r="BM1134" s="17">
        <v>3.2378761706840502E-2</v>
      </c>
      <c r="BN1134" s="17">
        <v>4.9776217138427503E-2</v>
      </c>
      <c r="BO1134" s="17">
        <v>4.1553035377402098E-2</v>
      </c>
      <c r="BP1134" s="17">
        <v>4.6638182722949499E-2</v>
      </c>
      <c r="BQ1134" s="17"/>
      <c r="BR1134" s="17">
        <v>3.2912615373448903E-2</v>
      </c>
      <c r="BS1134" s="17">
        <v>5.7877788351132803E-2</v>
      </c>
      <c r="BT1134" s="17">
        <v>3.8702188029646201E-2</v>
      </c>
      <c r="BU1134" s="17">
        <v>3.04361660640559E-2</v>
      </c>
      <c r="BV1134" s="17"/>
      <c r="BW1134" s="17">
        <v>3.1118138288061401E-2</v>
      </c>
      <c r="BX1134" s="17">
        <v>2.04069531592742E-2</v>
      </c>
      <c r="BY1134" s="17">
        <v>3.7171945967977398E-2</v>
      </c>
      <c r="BZ1134" s="17">
        <v>3.9288603571369797E-2</v>
      </c>
      <c r="CA1134" s="17">
        <v>4.8965991390630202E-2</v>
      </c>
      <c r="CB1134" s="17"/>
      <c r="CC1134" s="17">
        <v>5.5303599348056197E-2</v>
      </c>
      <c r="CD1134" s="17">
        <v>5.9035693603823998E-2</v>
      </c>
      <c r="CE1134" s="17">
        <v>3.4753877088372999E-2</v>
      </c>
      <c r="CF1134" s="17">
        <v>3.2612446627654501E-2</v>
      </c>
      <c r="CG1134" s="17">
        <v>5.0904738992482802E-2</v>
      </c>
      <c r="CH1134" s="17">
        <v>2.48303518383544E-2</v>
      </c>
      <c r="CI1134" s="17">
        <v>9.3790779483618903E-3</v>
      </c>
      <c r="CJ1134" s="17">
        <v>2.8661451942203299E-2</v>
      </c>
      <c r="CK1134" s="17">
        <v>2.91504570168503E-2</v>
      </c>
      <c r="CL1134" s="17">
        <v>2.0774958034451601E-2</v>
      </c>
    </row>
    <row r="1135" spans="2:90" x14ac:dyDescent="0.25"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  <c r="BP1135" s="17"/>
      <c r="BQ1135" s="17"/>
      <c r="BR1135" s="17"/>
      <c r="BS1135" s="17"/>
      <c r="BT1135" s="17"/>
      <c r="BU1135" s="17"/>
      <c r="BV1135" s="17"/>
      <c r="BW1135" s="17"/>
      <c r="BX1135" s="17"/>
      <c r="BY1135" s="17"/>
      <c r="BZ1135" s="17"/>
      <c r="CA1135" s="17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</row>
    <row r="1136" spans="2:90" x14ac:dyDescent="0.25">
      <c r="B1136" s="6" t="s">
        <v>545</v>
      </c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</row>
    <row r="1137" spans="2:90" x14ac:dyDescent="0.25">
      <c r="B1137" s="24" t="s">
        <v>113</v>
      </c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  <c r="BN1137" s="17"/>
      <c r="BO1137" s="17"/>
      <c r="BP1137" s="17"/>
      <c r="BQ1137" s="17"/>
      <c r="BR1137" s="17"/>
      <c r="BS1137" s="17"/>
      <c r="BT1137" s="17"/>
      <c r="BU1137" s="17"/>
      <c r="BV1137" s="17"/>
      <c r="BW1137" s="17"/>
      <c r="BX1137" s="17"/>
      <c r="BY1137" s="17"/>
      <c r="BZ1137" s="17"/>
      <c r="CA1137" s="17"/>
      <c r="CB1137" s="17"/>
      <c r="CC1137" s="17"/>
      <c r="CD1137" s="17"/>
      <c r="CE1137" s="17"/>
      <c r="CF1137" s="17"/>
      <c r="CG1137" s="17"/>
      <c r="CH1137" s="17"/>
      <c r="CI1137" s="17"/>
      <c r="CJ1137" s="17"/>
      <c r="CK1137" s="17"/>
      <c r="CL1137" s="17"/>
    </row>
    <row r="1138" spans="2:90" x14ac:dyDescent="0.25">
      <c r="B1138" t="s">
        <v>542</v>
      </c>
      <c r="C1138" s="17">
        <v>0.216577001756978</v>
      </c>
      <c r="D1138" s="17">
        <v>0.22855945495083499</v>
      </c>
      <c r="E1138" s="17">
        <v>0.204870757771314</v>
      </c>
      <c r="F1138" s="17"/>
      <c r="G1138" s="17">
        <v>0.28154578379808898</v>
      </c>
      <c r="H1138" s="17">
        <v>0.27601061909378899</v>
      </c>
      <c r="I1138" s="17">
        <v>0.20877595885060701</v>
      </c>
      <c r="J1138" s="17">
        <v>0.17624623520266</v>
      </c>
      <c r="K1138" s="17">
        <v>0.18454292944109099</v>
      </c>
      <c r="L1138" s="17">
        <v>0.200247941812112</v>
      </c>
      <c r="M1138" s="17"/>
      <c r="N1138" s="17">
        <v>0.32126137004119898</v>
      </c>
      <c r="O1138" s="17">
        <v>0.20484883549687399</v>
      </c>
      <c r="P1138" s="17">
        <v>0.185117163596074</v>
      </c>
      <c r="Q1138" s="17">
        <v>0.141602804917176</v>
      </c>
      <c r="R1138" s="17"/>
      <c r="S1138" s="17">
        <v>0.31325830730763499</v>
      </c>
      <c r="T1138" s="17">
        <v>0.22271768128824501</v>
      </c>
      <c r="U1138" s="17">
        <v>0.18776758422488801</v>
      </c>
      <c r="V1138" s="17">
        <v>0.167128357418101</v>
      </c>
      <c r="W1138" s="17">
        <v>0.19038590269653</v>
      </c>
      <c r="X1138" s="17">
        <v>0.22710761021083001</v>
      </c>
      <c r="Y1138" s="17">
        <v>0.17921860473482801</v>
      </c>
      <c r="Z1138" s="17">
        <v>0.146922237518433</v>
      </c>
      <c r="AA1138" s="17">
        <v>0.21971581950183899</v>
      </c>
      <c r="AB1138" s="17"/>
      <c r="AC1138" s="17">
        <v>0.19567287249884199</v>
      </c>
      <c r="AD1138" s="17">
        <v>0.26182083908385501</v>
      </c>
      <c r="AE1138" s="17">
        <v>0.171884020953956</v>
      </c>
      <c r="AF1138" s="17"/>
      <c r="AG1138" s="17">
        <v>0.23580395310985999</v>
      </c>
      <c r="AH1138" s="17">
        <v>0.29479284349677198</v>
      </c>
      <c r="AI1138" s="17">
        <v>0.26251640629156398</v>
      </c>
      <c r="AJ1138" s="17">
        <v>0.16907828580761999</v>
      </c>
      <c r="AK1138" s="17"/>
      <c r="AL1138" s="17">
        <v>0.135094826036329</v>
      </c>
      <c r="AM1138" s="17">
        <v>0.185861369419837</v>
      </c>
      <c r="AN1138" s="17">
        <v>0.27221364460785002</v>
      </c>
      <c r="AO1138" s="17">
        <v>0.36722412994745901</v>
      </c>
      <c r="AP1138" s="17">
        <v>0.34733093079382799</v>
      </c>
      <c r="AQ1138" s="17"/>
      <c r="AR1138" s="17">
        <v>0.141071792479422</v>
      </c>
      <c r="AS1138" s="17">
        <v>0.17971868916943401</v>
      </c>
      <c r="AT1138" s="17">
        <v>0.212453338460111</v>
      </c>
      <c r="AU1138" s="17">
        <v>0.25681511605514301</v>
      </c>
      <c r="AV1138" s="17">
        <v>0.38794753946510302</v>
      </c>
      <c r="AW1138" s="17"/>
      <c r="AX1138" s="17">
        <v>0.30062743546217302</v>
      </c>
      <c r="AY1138" s="17">
        <v>0.19492139989409399</v>
      </c>
      <c r="AZ1138" s="17">
        <v>0.17313747969129401</v>
      </c>
      <c r="BA1138" s="17">
        <v>0.161078348819756</v>
      </c>
      <c r="BB1138" s="17">
        <v>0.23975149921087699</v>
      </c>
      <c r="BC1138" s="17">
        <v>0.20774168965098</v>
      </c>
      <c r="BD1138" s="17"/>
      <c r="BE1138" s="17">
        <v>0.17908458790810799</v>
      </c>
      <c r="BF1138" s="17">
        <v>0.29972256040829598</v>
      </c>
      <c r="BG1138" s="17">
        <v>0.18956210241980001</v>
      </c>
      <c r="BH1138" s="17"/>
      <c r="BI1138" s="17">
        <v>0.15518066331518399</v>
      </c>
      <c r="BJ1138" s="17">
        <v>0.23216413816626599</v>
      </c>
      <c r="BK1138" s="17"/>
      <c r="BL1138" s="17">
        <v>0.25251994253423998</v>
      </c>
      <c r="BM1138" s="17">
        <v>0.241156539766053</v>
      </c>
      <c r="BN1138" s="17">
        <v>0.11496534246281399</v>
      </c>
      <c r="BO1138" s="17">
        <v>0.15495669900976899</v>
      </c>
      <c r="BP1138" s="17">
        <v>0.201097657448227</v>
      </c>
      <c r="BQ1138" s="17"/>
      <c r="BR1138" s="17">
        <v>0.19750669954866101</v>
      </c>
      <c r="BS1138" s="17">
        <v>0.27982159580177501</v>
      </c>
      <c r="BT1138" s="17">
        <v>0.363979527854769</v>
      </c>
      <c r="BU1138" s="17">
        <v>0.29801947332614798</v>
      </c>
      <c r="BV1138" s="17"/>
      <c r="BW1138" s="17">
        <v>0.260973211031584</v>
      </c>
      <c r="BX1138" s="17">
        <v>0.22363133958724701</v>
      </c>
      <c r="BY1138" s="17">
        <v>0.22783930252471099</v>
      </c>
      <c r="BZ1138" s="17">
        <v>0.19170928342553001</v>
      </c>
      <c r="CA1138" s="17">
        <v>0.17886508669307699</v>
      </c>
      <c r="CB1138" s="17"/>
      <c r="CC1138" s="17">
        <v>0.18173254916558401</v>
      </c>
      <c r="CD1138" s="17">
        <v>0.204719054540212</v>
      </c>
      <c r="CE1138" s="17">
        <v>0.223184490226359</v>
      </c>
      <c r="CF1138" s="17">
        <v>0.202697976665766</v>
      </c>
      <c r="CG1138" s="17">
        <v>0.215502333882996</v>
      </c>
      <c r="CH1138" s="17">
        <v>0.190366505408567</v>
      </c>
      <c r="CI1138" s="17">
        <v>0.23091506576333301</v>
      </c>
      <c r="CJ1138" s="17">
        <v>0.24256120491660799</v>
      </c>
      <c r="CK1138" s="17">
        <v>0.21760558545640399</v>
      </c>
      <c r="CL1138" s="17">
        <v>0.26333251164510502</v>
      </c>
    </row>
    <row r="1139" spans="2:90" x14ac:dyDescent="0.25">
      <c r="B1139" t="s">
        <v>543</v>
      </c>
      <c r="C1139" s="17">
        <v>0.72474624356171902</v>
      </c>
      <c r="D1139" s="17">
        <v>0.71618616134125401</v>
      </c>
      <c r="E1139" s="17">
        <v>0.73400512168504695</v>
      </c>
      <c r="F1139" s="17"/>
      <c r="G1139" s="17">
        <v>0.63081192065262903</v>
      </c>
      <c r="H1139" s="17">
        <v>0.62305419970884901</v>
      </c>
      <c r="I1139" s="17">
        <v>0.725063492897013</v>
      </c>
      <c r="J1139" s="17">
        <v>0.77185607761004005</v>
      </c>
      <c r="K1139" s="17">
        <v>0.78223717550864802</v>
      </c>
      <c r="L1139" s="17">
        <v>0.76787349836549401</v>
      </c>
      <c r="M1139" s="17"/>
      <c r="N1139" s="17">
        <v>0.62858052997825498</v>
      </c>
      <c r="O1139" s="17">
        <v>0.737874369082824</v>
      </c>
      <c r="P1139" s="17">
        <v>0.76904358934412598</v>
      </c>
      <c r="Q1139" s="17">
        <v>0.77689214607374402</v>
      </c>
      <c r="R1139" s="17"/>
      <c r="S1139" s="17">
        <v>0.60277382939441004</v>
      </c>
      <c r="T1139" s="17">
        <v>0.72324432855022802</v>
      </c>
      <c r="U1139" s="17">
        <v>0.763683589940504</v>
      </c>
      <c r="V1139" s="17">
        <v>0.79482581750604198</v>
      </c>
      <c r="W1139" s="17">
        <v>0.743276738832924</v>
      </c>
      <c r="X1139" s="17">
        <v>0.69997297803414904</v>
      </c>
      <c r="Y1139" s="17">
        <v>0.77051757205318905</v>
      </c>
      <c r="Z1139" s="17">
        <v>0.82035458094953195</v>
      </c>
      <c r="AA1139" s="17">
        <v>0.72145954875401497</v>
      </c>
      <c r="AB1139" s="17"/>
      <c r="AC1139" s="17">
        <v>0.75904174423852599</v>
      </c>
      <c r="AD1139" s="17">
        <v>0.697157442701137</v>
      </c>
      <c r="AE1139" s="17">
        <v>0.72703717323818695</v>
      </c>
      <c r="AF1139" s="17"/>
      <c r="AG1139" s="17">
        <v>0.71786680834526495</v>
      </c>
      <c r="AH1139" s="17">
        <v>0.653775443532983</v>
      </c>
      <c r="AI1139" s="17">
        <v>0.68756495196372902</v>
      </c>
      <c r="AJ1139" s="17">
        <v>0.78365450693394001</v>
      </c>
      <c r="AK1139" s="17"/>
      <c r="AL1139" s="17">
        <v>0.80152117643245901</v>
      </c>
      <c r="AM1139" s="17">
        <v>0.74827217858371897</v>
      </c>
      <c r="AN1139" s="17">
        <v>0.67409052131236302</v>
      </c>
      <c r="AO1139" s="17">
        <v>0.57692769857777804</v>
      </c>
      <c r="AP1139" s="17">
        <v>0.57224173018471802</v>
      </c>
      <c r="AQ1139" s="17"/>
      <c r="AR1139" s="17">
        <v>0.75402327363493804</v>
      </c>
      <c r="AS1139" s="17">
        <v>0.75560700928788904</v>
      </c>
      <c r="AT1139" s="17">
        <v>0.73956056045848295</v>
      </c>
      <c r="AU1139" s="17">
        <v>0.70576456224748196</v>
      </c>
      <c r="AV1139" s="17">
        <v>0.55923973231944102</v>
      </c>
      <c r="AW1139" s="17"/>
      <c r="AX1139" s="17">
        <v>0.63107514885764404</v>
      </c>
      <c r="AY1139" s="17">
        <v>0.74448550736367403</v>
      </c>
      <c r="AZ1139" s="17">
        <v>0.75947754933322098</v>
      </c>
      <c r="BA1139" s="17">
        <v>0.78739074286100696</v>
      </c>
      <c r="BB1139" s="17">
        <v>0.72749751683656305</v>
      </c>
      <c r="BC1139" s="17">
        <v>0.73178498544572101</v>
      </c>
      <c r="BD1139" s="17"/>
      <c r="BE1139" s="17">
        <v>0.75692399900137497</v>
      </c>
      <c r="BF1139" s="17">
        <v>0.63128433039274501</v>
      </c>
      <c r="BG1139" s="17">
        <v>0.77150765824016598</v>
      </c>
      <c r="BH1139" s="17"/>
      <c r="BI1139" s="17">
        <v>0.78496550923305297</v>
      </c>
      <c r="BJ1139" s="17">
        <v>0.709457939205001</v>
      </c>
      <c r="BK1139" s="17"/>
      <c r="BL1139" s="17">
        <v>0.71242364827975102</v>
      </c>
      <c r="BM1139" s="17">
        <v>0.7039223249298</v>
      </c>
      <c r="BN1139" s="17">
        <v>0.79631578615950604</v>
      </c>
      <c r="BO1139" s="17">
        <v>0.76671712105741296</v>
      </c>
      <c r="BP1139" s="17">
        <v>0.726947106036409</v>
      </c>
      <c r="BQ1139" s="17"/>
      <c r="BR1139" s="17">
        <v>0.74969580544032099</v>
      </c>
      <c r="BS1139" s="17">
        <v>0.61899520585156997</v>
      </c>
      <c r="BT1139" s="17">
        <v>0.56929176447460395</v>
      </c>
      <c r="BU1139" s="17">
        <v>0.62129781347446</v>
      </c>
      <c r="BV1139" s="17"/>
      <c r="BW1139" s="17">
        <v>0.68936320147554497</v>
      </c>
      <c r="BX1139" s="17">
        <v>0.72607357269153305</v>
      </c>
      <c r="BY1139" s="17">
        <v>0.70874411394770898</v>
      </c>
      <c r="BZ1139" s="17">
        <v>0.76407462190985798</v>
      </c>
      <c r="CA1139" s="17">
        <v>0.73868249157707799</v>
      </c>
      <c r="CB1139" s="17"/>
      <c r="CC1139" s="17">
        <v>0.72170259346406795</v>
      </c>
      <c r="CD1139" s="17">
        <v>0.72528813353109101</v>
      </c>
      <c r="CE1139" s="17">
        <v>0.73889076741967197</v>
      </c>
      <c r="CF1139" s="17">
        <v>0.71449745656311503</v>
      </c>
      <c r="CG1139" s="17">
        <v>0.71061111305897795</v>
      </c>
      <c r="CH1139" s="17">
        <v>0.75910349231653795</v>
      </c>
      <c r="CI1139" s="17">
        <v>0.73115772379302002</v>
      </c>
      <c r="CJ1139" s="17">
        <v>0.71802716135779998</v>
      </c>
      <c r="CK1139" s="17">
        <v>0.74348099940514201</v>
      </c>
      <c r="CL1139" s="17">
        <v>0.70349818077484505</v>
      </c>
    </row>
    <row r="1140" spans="2:90" x14ac:dyDescent="0.25">
      <c r="B1140" t="s">
        <v>163</v>
      </c>
      <c r="C1140" s="17">
        <v>5.8676754681302602E-2</v>
      </c>
      <c r="D1140" s="17">
        <v>5.5254383707910699E-2</v>
      </c>
      <c r="E1140" s="17">
        <v>6.11241205436392E-2</v>
      </c>
      <c r="F1140" s="17"/>
      <c r="G1140" s="17">
        <v>8.7642295549281907E-2</v>
      </c>
      <c r="H1140" s="17">
        <v>0.100935181197362</v>
      </c>
      <c r="I1140" s="17">
        <v>6.6160548252379506E-2</v>
      </c>
      <c r="J1140" s="17">
        <v>5.18976871872995E-2</v>
      </c>
      <c r="K1140" s="17">
        <v>3.3219895050260503E-2</v>
      </c>
      <c r="L1140" s="17">
        <v>3.1878559822394299E-2</v>
      </c>
      <c r="M1140" s="17"/>
      <c r="N1140" s="17">
        <v>5.0158099980546302E-2</v>
      </c>
      <c r="O1140" s="17">
        <v>5.7276795420301903E-2</v>
      </c>
      <c r="P1140" s="17">
        <v>4.5839247059800699E-2</v>
      </c>
      <c r="Q1140" s="17">
        <v>8.15050490090799E-2</v>
      </c>
      <c r="R1140" s="17"/>
      <c r="S1140" s="17">
        <v>8.3967863297954998E-2</v>
      </c>
      <c r="T1140" s="17">
        <v>5.40379901615268E-2</v>
      </c>
      <c r="U1140" s="17">
        <v>4.8548825834608303E-2</v>
      </c>
      <c r="V1140" s="17">
        <v>3.8045825075856701E-2</v>
      </c>
      <c r="W1140" s="17">
        <v>6.6337358470545393E-2</v>
      </c>
      <c r="X1140" s="17">
        <v>7.2919411755021105E-2</v>
      </c>
      <c r="Y1140" s="17">
        <v>5.0263823211982299E-2</v>
      </c>
      <c r="Z1140" s="17">
        <v>3.2723181532034698E-2</v>
      </c>
      <c r="AA1140" s="17">
        <v>5.8824631744146101E-2</v>
      </c>
      <c r="AB1140" s="17"/>
      <c r="AC1140" s="17">
        <v>4.5285383262631901E-2</v>
      </c>
      <c r="AD1140" s="17">
        <v>4.1021718215008003E-2</v>
      </c>
      <c r="AE1140" s="17">
        <v>0.101078805807857</v>
      </c>
      <c r="AF1140" s="17"/>
      <c r="AG1140" s="17">
        <v>4.6329238544874897E-2</v>
      </c>
      <c r="AH1140" s="17">
        <v>5.1431712970245597E-2</v>
      </c>
      <c r="AI1140" s="17">
        <v>4.9918641744706997E-2</v>
      </c>
      <c r="AJ1140" s="17">
        <v>4.7267207258440198E-2</v>
      </c>
      <c r="AK1140" s="17"/>
      <c r="AL1140" s="17">
        <v>6.3383997531211905E-2</v>
      </c>
      <c r="AM1140" s="17">
        <v>6.5866451996443504E-2</v>
      </c>
      <c r="AN1140" s="17">
        <v>5.3695834079787397E-2</v>
      </c>
      <c r="AO1140" s="17">
        <v>5.5848171474762898E-2</v>
      </c>
      <c r="AP1140" s="17">
        <v>8.0427339021453201E-2</v>
      </c>
      <c r="AQ1140" s="17"/>
      <c r="AR1140" s="17">
        <v>0.10490493388564</v>
      </c>
      <c r="AS1140" s="17">
        <v>6.4674301542676296E-2</v>
      </c>
      <c r="AT1140" s="17">
        <v>4.7986101081406302E-2</v>
      </c>
      <c r="AU1140" s="17">
        <v>3.7420321697375698E-2</v>
      </c>
      <c r="AV1140" s="17">
        <v>5.2812728215456101E-2</v>
      </c>
      <c r="AW1140" s="17"/>
      <c r="AX1140" s="17">
        <v>6.8297415680183202E-2</v>
      </c>
      <c r="AY1140" s="17">
        <v>6.05930927422327E-2</v>
      </c>
      <c r="AZ1140" s="17">
        <v>6.73849709754855E-2</v>
      </c>
      <c r="BA1140" s="17">
        <v>5.1530908319237401E-2</v>
      </c>
      <c r="BB1140" s="17">
        <v>3.2750983952560597E-2</v>
      </c>
      <c r="BC1140" s="17">
        <v>6.0473324903299E-2</v>
      </c>
      <c r="BD1140" s="17"/>
      <c r="BE1140" s="17">
        <v>6.3991413090516494E-2</v>
      </c>
      <c r="BF1140" s="17">
        <v>6.8993109198959596E-2</v>
      </c>
      <c r="BG1140" s="17">
        <v>3.8930239340033902E-2</v>
      </c>
      <c r="BH1140" s="17"/>
      <c r="BI1140" s="17">
        <v>5.9853827451762799E-2</v>
      </c>
      <c r="BJ1140" s="17">
        <v>5.8377922628733002E-2</v>
      </c>
      <c r="BK1140" s="17"/>
      <c r="BL1140" s="17">
        <v>3.5056409186008899E-2</v>
      </c>
      <c r="BM1140" s="17">
        <v>5.4921135304147599E-2</v>
      </c>
      <c r="BN1140" s="17">
        <v>8.8718871377680003E-2</v>
      </c>
      <c r="BO1140" s="17">
        <v>7.8326179932818596E-2</v>
      </c>
      <c r="BP1140" s="17">
        <v>7.1955236515362994E-2</v>
      </c>
      <c r="BQ1140" s="17"/>
      <c r="BR1140" s="17">
        <v>5.27974950110182E-2</v>
      </c>
      <c r="BS1140" s="17">
        <v>0.101183198346654</v>
      </c>
      <c r="BT1140" s="17">
        <v>6.6728707670627496E-2</v>
      </c>
      <c r="BU1140" s="17">
        <v>8.0682713199392297E-2</v>
      </c>
      <c r="BV1140" s="17"/>
      <c r="BW1140" s="17">
        <v>4.9663587492871399E-2</v>
      </c>
      <c r="BX1140" s="17">
        <v>5.0295087721220502E-2</v>
      </c>
      <c r="BY1140" s="17">
        <v>6.3416583527580006E-2</v>
      </c>
      <c r="BZ1140" s="17">
        <v>4.4216094664611703E-2</v>
      </c>
      <c r="CA1140" s="17">
        <v>8.2452421729845293E-2</v>
      </c>
      <c r="CB1140" s="17"/>
      <c r="CC1140" s="17">
        <v>9.6564857370348103E-2</v>
      </c>
      <c r="CD1140" s="17">
        <v>6.9992811928697093E-2</v>
      </c>
      <c r="CE1140" s="17">
        <v>3.7924742353968199E-2</v>
      </c>
      <c r="CF1140" s="17">
        <v>8.2804566771118804E-2</v>
      </c>
      <c r="CG1140" s="17">
        <v>7.3886553058025495E-2</v>
      </c>
      <c r="CH1140" s="17">
        <v>5.0530002274895403E-2</v>
      </c>
      <c r="CI1140" s="17">
        <v>3.7927210443646699E-2</v>
      </c>
      <c r="CJ1140" s="17">
        <v>3.9411633725591602E-2</v>
      </c>
      <c r="CK1140" s="17">
        <v>3.8913415138453998E-2</v>
      </c>
      <c r="CL1140" s="17">
        <v>3.3169307580049698E-2</v>
      </c>
    </row>
    <row r="1141" spans="2:90" x14ac:dyDescent="0.25"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/>
      <c r="BT1141" s="17"/>
      <c r="BU1141" s="17"/>
      <c r="BV1141" s="17"/>
      <c r="BW1141" s="17"/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/>
      <c r="CH1141" s="17"/>
      <c r="CI1141" s="17"/>
      <c r="CJ1141" s="17"/>
      <c r="CK1141" s="17"/>
      <c r="CL1141" s="17"/>
    </row>
    <row r="1142" spans="2:90" x14ac:dyDescent="0.25">
      <c r="B1142" s="6" t="s">
        <v>546</v>
      </c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/>
      <c r="BU1142" s="17"/>
      <c r="BV1142" s="17"/>
      <c r="BW1142" s="17"/>
      <c r="BX1142" s="17"/>
      <c r="BY1142" s="17"/>
      <c r="BZ1142" s="17"/>
      <c r="CA1142" s="17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</row>
    <row r="1143" spans="2:90" x14ac:dyDescent="0.25">
      <c r="B1143" s="24" t="s">
        <v>113</v>
      </c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/>
      <c r="BV1143" s="17"/>
      <c r="BW1143" s="17"/>
      <c r="BX1143" s="17"/>
      <c r="BY1143" s="17"/>
      <c r="BZ1143" s="17"/>
      <c r="CA1143" s="17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</row>
    <row r="1144" spans="2:90" x14ac:dyDescent="0.25">
      <c r="B1144" t="s">
        <v>542</v>
      </c>
      <c r="C1144" s="17">
        <v>0.35943987454160597</v>
      </c>
      <c r="D1144" s="17">
        <v>0.32388152659479702</v>
      </c>
      <c r="E1144" s="17">
        <v>0.393434608478264</v>
      </c>
      <c r="F1144" s="17"/>
      <c r="G1144" s="17">
        <v>0.30613464499572501</v>
      </c>
      <c r="H1144" s="17">
        <v>0.41001261420493301</v>
      </c>
      <c r="I1144" s="17">
        <v>0.432993772091394</v>
      </c>
      <c r="J1144" s="17">
        <v>0.370964461492506</v>
      </c>
      <c r="K1144" s="17">
        <v>0.34773123783857102</v>
      </c>
      <c r="L1144" s="17">
        <v>0.29495164141456298</v>
      </c>
      <c r="M1144" s="17"/>
      <c r="N1144" s="17">
        <v>0.37574228896179201</v>
      </c>
      <c r="O1144" s="17">
        <v>0.38073974641806102</v>
      </c>
      <c r="P1144" s="17">
        <v>0.37117524614550801</v>
      </c>
      <c r="Q1144" s="17">
        <v>0.307777925520827</v>
      </c>
      <c r="R1144" s="17"/>
      <c r="S1144" s="17">
        <v>0.328925188681015</v>
      </c>
      <c r="T1144" s="17">
        <v>0.37251376163510302</v>
      </c>
      <c r="U1144" s="17">
        <v>0.35365956801016102</v>
      </c>
      <c r="V1144" s="17">
        <v>0.39274546915141301</v>
      </c>
      <c r="W1144" s="17">
        <v>0.33470129878168098</v>
      </c>
      <c r="X1144" s="17">
        <v>0.36039622281128503</v>
      </c>
      <c r="Y1144" s="17">
        <v>0.36456809912632498</v>
      </c>
      <c r="Z1144" s="17">
        <v>0.34507755228486398</v>
      </c>
      <c r="AA1144" s="17">
        <v>0.37317374011408999</v>
      </c>
      <c r="AB1144" s="17"/>
      <c r="AC1144" s="17">
        <v>0.34712353679378</v>
      </c>
      <c r="AD1144" s="17">
        <v>0.40403998942674002</v>
      </c>
      <c r="AE1144" s="17">
        <v>0.32292456522902102</v>
      </c>
      <c r="AF1144" s="17"/>
      <c r="AG1144" s="17">
        <v>0.39775563985324502</v>
      </c>
      <c r="AH1144" s="17">
        <v>0.39341205362553</v>
      </c>
      <c r="AI1144" s="17">
        <v>0.38709327521742398</v>
      </c>
      <c r="AJ1144" s="17">
        <v>0.34185886990518</v>
      </c>
      <c r="AK1144" s="17"/>
      <c r="AL1144" s="17">
        <v>0.30240667608715099</v>
      </c>
      <c r="AM1144" s="17">
        <v>0.34917725847654801</v>
      </c>
      <c r="AN1144" s="17">
        <v>0.398142543268723</v>
      </c>
      <c r="AO1144" s="17">
        <v>0.43480980883112502</v>
      </c>
      <c r="AP1144" s="17">
        <v>0.38822432024033698</v>
      </c>
      <c r="AQ1144" s="17"/>
      <c r="AR1144" s="17">
        <v>0.27843156953479398</v>
      </c>
      <c r="AS1144" s="17">
        <v>0.32658332807381502</v>
      </c>
      <c r="AT1144" s="17">
        <v>0.37017924371997701</v>
      </c>
      <c r="AU1144" s="17">
        <v>0.40976121211348898</v>
      </c>
      <c r="AV1144" s="17">
        <v>0.43171874481392197</v>
      </c>
      <c r="AW1144" s="17"/>
      <c r="AX1144" s="17">
        <v>0.36449434258584301</v>
      </c>
      <c r="AY1144" s="17">
        <v>0.33250103435092099</v>
      </c>
      <c r="AZ1144" s="17">
        <v>0.30063215130863302</v>
      </c>
      <c r="BA1144" s="17">
        <v>0.38531308845578599</v>
      </c>
      <c r="BB1144" s="17">
        <v>0.42159897376067201</v>
      </c>
      <c r="BC1144" s="17">
        <v>0.40881002102654801</v>
      </c>
      <c r="BD1144" s="17"/>
      <c r="BE1144" s="17">
        <v>0.30737822943256998</v>
      </c>
      <c r="BF1144" s="17">
        <v>0.44972696012012198</v>
      </c>
      <c r="BG1144" s="17">
        <v>0.34569662498631798</v>
      </c>
      <c r="BH1144" s="17"/>
      <c r="BI1144" s="17">
        <v>0.36461595059794</v>
      </c>
      <c r="BJ1144" s="17">
        <v>0.35812578634673098</v>
      </c>
      <c r="BK1144" s="17"/>
      <c r="BL1144" s="17">
        <v>0.35333845443872203</v>
      </c>
      <c r="BM1144" s="17">
        <v>0.43346198662726798</v>
      </c>
      <c r="BN1144" s="17">
        <v>0.29939250627594</v>
      </c>
      <c r="BO1144" s="17">
        <v>0.31522625668040299</v>
      </c>
      <c r="BP1144" s="17">
        <v>0.348355331740069</v>
      </c>
      <c r="BQ1144" s="17"/>
      <c r="BR1144" s="17">
        <v>0.36734443945214401</v>
      </c>
      <c r="BS1144" s="17">
        <v>0.29858257062854499</v>
      </c>
      <c r="BT1144" s="17">
        <v>0.34785315273494999</v>
      </c>
      <c r="BU1144" s="17">
        <v>0.34101484656418801</v>
      </c>
      <c r="BV1144" s="17"/>
      <c r="BW1144" s="17">
        <v>0.36031197560442901</v>
      </c>
      <c r="BX1144" s="17">
        <v>0.37859341731024498</v>
      </c>
      <c r="BY1144" s="17">
        <v>0.35451994321764602</v>
      </c>
      <c r="BZ1144" s="17">
        <v>0.37551747061235402</v>
      </c>
      <c r="CA1144" s="17">
        <v>0.33482404219289602</v>
      </c>
      <c r="CB1144" s="17"/>
      <c r="CC1144" s="17">
        <v>0.32319252807353499</v>
      </c>
      <c r="CD1144" s="17">
        <v>0.33373714831555301</v>
      </c>
      <c r="CE1144" s="17">
        <v>0.32471665702196001</v>
      </c>
      <c r="CF1144" s="17">
        <v>0.37079273752804698</v>
      </c>
      <c r="CG1144" s="17">
        <v>0.322976116651012</v>
      </c>
      <c r="CH1144" s="17">
        <v>0.36158702021141198</v>
      </c>
      <c r="CI1144" s="17">
        <v>0.41618030909334602</v>
      </c>
      <c r="CJ1144" s="17">
        <v>0.38228904005020198</v>
      </c>
      <c r="CK1144" s="17">
        <v>0.39660161408092498</v>
      </c>
      <c r="CL1144" s="17">
        <v>0.38494658279738297</v>
      </c>
    </row>
    <row r="1145" spans="2:90" x14ac:dyDescent="0.25">
      <c r="B1145" t="s">
        <v>543</v>
      </c>
      <c r="C1145" s="17">
        <v>0.58321248347042898</v>
      </c>
      <c r="D1145" s="17">
        <v>0.61592699370927395</v>
      </c>
      <c r="E1145" s="17">
        <v>0.55304168256615704</v>
      </c>
      <c r="F1145" s="17"/>
      <c r="G1145" s="17">
        <v>0.58350255967643705</v>
      </c>
      <c r="H1145" s="17">
        <v>0.50678091217191001</v>
      </c>
      <c r="I1145" s="17">
        <v>0.500990025745217</v>
      </c>
      <c r="J1145" s="17">
        <v>0.57418417572559399</v>
      </c>
      <c r="K1145" s="17">
        <v>0.617936957194267</v>
      </c>
      <c r="L1145" s="17">
        <v>0.67887867428748205</v>
      </c>
      <c r="M1145" s="17"/>
      <c r="N1145" s="17">
        <v>0.58050548903775301</v>
      </c>
      <c r="O1145" s="17">
        <v>0.56294298503025197</v>
      </c>
      <c r="P1145" s="17">
        <v>0.58243616306313395</v>
      </c>
      <c r="Q1145" s="17">
        <v>0.60861900968303495</v>
      </c>
      <c r="R1145" s="17"/>
      <c r="S1145" s="17">
        <v>0.58926257802340798</v>
      </c>
      <c r="T1145" s="17">
        <v>0.58066371298412001</v>
      </c>
      <c r="U1145" s="17">
        <v>0.59809990686260395</v>
      </c>
      <c r="V1145" s="17">
        <v>0.55545930180835201</v>
      </c>
      <c r="W1145" s="17">
        <v>0.60434334765678199</v>
      </c>
      <c r="X1145" s="17">
        <v>0.57839333414363003</v>
      </c>
      <c r="Y1145" s="17">
        <v>0.57536997553803104</v>
      </c>
      <c r="Z1145" s="17">
        <v>0.61035457249966196</v>
      </c>
      <c r="AA1145" s="17">
        <v>0.57672175598486497</v>
      </c>
      <c r="AB1145" s="17"/>
      <c r="AC1145" s="17">
        <v>0.61112701595867303</v>
      </c>
      <c r="AD1145" s="17">
        <v>0.55322904427368902</v>
      </c>
      <c r="AE1145" s="17">
        <v>0.57981127007685795</v>
      </c>
      <c r="AF1145" s="17"/>
      <c r="AG1145" s="17">
        <v>0.56546360413947605</v>
      </c>
      <c r="AH1145" s="17">
        <v>0.55140371430200796</v>
      </c>
      <c r="AI1145" s="17">
        <v>0.57312468906296099</v>
      </c>
      <c r="AJ1145" s="17">
        <v>0.60804884691356398</v>
      </c>
      <c r="AK1145" s="17"/>
      <c r="AL1145" s="17">
        <v>0.63268691204694505</v>
      </c>
      <c r="AM1145" s="17">
        <v>0.59592200472454404</v>
      </c>
      <c r="AN1145" s="17">
        <v>0.54337308300716403</v>
      </c>
      <c r="AO1145" s="17">
        <v>0.52144766282946298</v>
      </c>
      <c r="AP1145" s="17">
        <v>0.49657713826748301</v>
      </c>
      <c r="AQ1145" s="17"/>
      <c r="AR1145" s="17">
        <v>0.63835790287794603</v>
      </c>
      <c r="AS1145" s="17">
        <v>0.61257112360857702</v>
      </c>
      <c r="AT1145" s="17">
        <v>0.58703520495201</v>
      </c>
      <c r="AU1145" s="17">
        <v>0.53582536854807505</v>
      </c>
      <c r="AV1145" s="17">
        <v>0.52371986466182796</v>
      </c>
      <c r="AW1145" s="17"/>
      <c r="AX1145" s="17">
        <v>0.56039598132512103</v>
      </c>
      <c r="AY1145" s="17">
        <v>0.60960395433117198</v>
      </c>
      <c r="AZ1145" s="17">
        <v>0.64917061097005502</v>
      </c>
      <c r="BA1145" s="17">
        <v>0.56388760431180995</v>
      </c>
      <c r="BB1145" s="17">
        <v>0.53706147487075295</v>
      </c>
      <c r="BC1145" s="17">
        <v>0.54575985552818895</v>
      </c>
      <c r="BD1145" s="17"/>
      <c r="BE1145" s="17">
        <v>0.63300407973052497</v>
      </c>
      <c r="BF1145" s="17">
        <v>0.47657454200001598</v>
      </c>
      <c r="BG1145" s="17">
        <v>0.62120851196749005</v>
      </c>
      <c r="BH1145" s="17"/>
      <c r="BI1145" s="17">
        <v>0.58017401835426397</v>
      </c>
      <c r="BJ1145" s="17">
        <v>0.58398388077916896</v>
      </c>
      <c r="BK1145" s="17"/>
      <c r="BL1145" s="17">
        <v>0.61424157047942296</v>
      </c>
      <c r="BM1145" s="17">
        <v>0.51014313724688098</v>
      </c>
      <c r="BN1145" s="17">
        <v>0.61571436508155597</v>
      </c>
      <c r="BO1145" s="17">
        <v>0.60339119618420201</v>
      </c>
      <c r="BP1145" s="17">
        <v>0.57943998758104698</v>
      </c>
      <c r="BQ1145" s="17"/>
      <c r="BR1145" s="17">
        <v>0.58510373045645903</v>
      </c>
      <c r="BS1145" s="17">
        <v>0.58276349444222997</v>
      </c>
      <c r="BT1145" s="17">
        <v>0.55345108217551098</v>
      </c>
      <c r="BU1145" s="17">
        <v>0.58628420221278699</v>
      </c>
      <c r="BV1145" s="17"/>
      <c r="BW1145" s="17">
        <v>0.58134970813352904</v>
      </c>
      <c r="BX1145" s="17">
        <v>0.58115551545189004</v>
      </c>
      <c r="BY1145" s="17">
        <v>0.58776095854287902</v>
      </c>
      <c r="BZ1145" s="17">
        <v>0.57232861933757095</v>
      </c>
      <c r="CA1145" s="17">
        <v>0.59938758204932097</v>
      </c>
      <c r="CB1145" s="17"/>
      <c r="CC1145" s="17">
        <v>0.60001502385807204</v>
      </c>
      <c r="CD1145" s="17">
        <v>0.60540698577987795</v>
      </c>
      <c r="CE1145" s="17">
        <v>0.61465491929469895</v>
      </c>
      <c r="CF1145" s="17">
        <v>0.55451613656907095</v>
      </c>
      <c r="CG1145" s="17">
        <v>0.60790771860628201</v>
      </c>
      <c r="CH1145" s="17">
        <v>0.58746637264171297</v>
      </c>
      <c r="CI1145" s="17">
        <v>0.542999164372305</v>
      </c>
      <c r="CJ1145" s="17">
        <v>0.58036415482385695</v>
      </c>
      <c r="CK1145" s="17">
        <v>0.56671518232710905</v>
      </c>
      <c r="CL1145" s="17">
        <v>0.58992159517827003</v>
      </c>
    </row>
    <row r="1146" spans="2:90" x14ac:dyDescent="0.25">
      <c r="B1146" t="s">
        <v>163</v>
      </c>
      <c r="C1146" s="17">
        <v>5.7347641987964999E-2</v>
      </c>
      <c r="D1146" s="17">
        <v>6.0191479695929001E-2</v>
      </c>
      <c r="E1146" s="17">
        <v>5.3523708955578703E-2</v>
      </c>
      <c r="F1146" s="17"/>
      <c r="G1146" s="17">
        <v>0.11036279532783801</v>
      </c>
      <c r="H1146" s="17">
        <v>8.3206473623157001E-2</v>
      </c>
      <c r="I1146" s="17">
        <v>6.6016202163388896E-2</v>
      </c>
      <c r="J1146" s="17">
        <v>5.4851362781900399E-2</v>
      </c>
      <c r="K1146" s="17">
        <v>3.4331804967161997E-2</v>
      </c>
      <c r="L1146" s="17">
        <v>2.6169684297955301E-2</v>
      </c>
      <c r="M1146" s="17"/>
      <c r="N1146" s="17">
        <v>4.3752222000455497E-2</v>
      </c>
      <c r="O1146" s="17">
        <v>5.6317268551686797E-2</v>
      </c>
      <c r="P1146" s="17">
        <v>4.6388590791358597E-2</v>
      </c>
      <c r="Q1146" s="17">
        <v>8.3603064796138604E-2</v>
      </c>
      <c r="R1146" s="17"/>
      <c r="S1146" s="17">
        <v>8.1812233295576506E-2</v>
      </c>
      <c r="T1146" s="17">
        <v>4.6822525380776601E-2</v>
      </c>
      <c r="U1146" s="17">
        <v>4.8240525127235E-2</v>
      </c>
      <c r="V1146" s="17">
        <v>5.1795229040235299E-2</v>
      </c>
      <c r="W1146" s="17">
        <v>6.0955353561537202E-2</v>
      </c>
      <c r="X1146" s="17">
        <v>6.1210443045085002E-2</v>
      </c>
      <c r="Y1146" s="17">
        <v>6.0061925335644202E-2</v>
      </c>
      <c r="Z1146" s="17">
        <v>4.4567875215474499E-2</v>
      </c>
      <c r="AA1146" s="17">
        <v>5.0104503901045601E-2</v>
      </c>
      <c r="AB1146" s="17"/>
      <c r="AC1146" s="17">
        <v>4.1749447247546097E-2</v>
      </c>
      <c r="AD1146" s="17">
        <v>4.2730966299570301E-2</v>
      </c>
      <c r="AE1146" s="17">
        <v>9.7264164694121205E-2</v>
      </c>
      <c r="AF1146" s="17"/>
      <c r="AG1146" s="17">
        <v>3.6780756007279501E-2</v>
      </c>
      <c r="AH1146" s="17">
        <v>5.51842320724623E-2</v>
      </c>
      <c r="AI1146" s="17">
        <v>3.9782035719614597E-2</v>
      </c>
      <c r="AJ1146" s="17">
        <v>5.0092283181255998E-2</v>
      </c>
      <c r="AK1146" s="17"/>
      <c r="AL1146" s="17">
        <v>6.4906411865903901E-2</v>
      </c>
      <c r="AM1146" s="17">
        <v>5.4900736798908098E-2</v>
      </c>
      <c r="AN1146" s="17">
        <v>5.8484373724112998E-2</v>
      </c>
      <c r="AO1146" s="17">
        <v>4.37425283394123E-2</v>
      </c>
      <c r="AP1146" s="17">
        <v>0.11519854149218101</v>
      </c>
      <c r="AQ1146" s="17"/>
      <c r="AR1146" s="17">
        <v>8.3210527587259206E-2</v>
      </c>
      <c r="AS1146" s="17">
        <v>6.0845548317608703E-2</v>
      </c>
      <c r="AT1146" s="17">
        <v>4.2785551328012997E-2</v>
      </c>
      <c r="AU1146" s="17">
        <v>5.4413419338435999E-2</v>
      </c>
      <c r="AV1146" s="17">
        <v>4.4561390524250101E-2</v>
      </c>
      <c r="AW1146" s="17"/>
      <c r="AX1146" s="17">
        <v>7.5109676089035696E-2</v>
      </c>
      <c r="AY1146" s="17">
        <v>5.7895011317907398E-2</v>
      </c>
      <c r="AZ1146" s="17">
        <v>5.0197237721311599E-2</v>
      </c>
      <c r="BA1146" s="17">
        <v>5.0799307232404903E-2</v>
      </c>
      <c r="BB1146" s="17">
        <v>4.1339551368574597E-2</v>
      </c>
      <c r="BC1146" s="17">
        <v>4.54301234452631E-2</v>
      </c>
      <c r="BD1146" s="17"/>
      <c r="BE1146" s="17">
        <v>5.9617690836905199E-2</v>
      </c>
      <c r="BF1146" s="17">
        <v>7.3698497879861394E-2</v>
      </c>
      <c r="BG1146" s="17">
        <v>3.3094863046191803E-2</v>
      </c>
      <c r="BH1146" s="17"/>
      <c r="BI1146" s="17">
        <v>5.5210031047796503E-2</v>
      </c>
      <c r="BJ1146" s="17">
        <v>5.7890332874099497E-2</v>
      </c>
      <c r="BK1146" s="17"/>
      <c r="BL1146" s="17">
        <v>3.2419975081855103E-2</v>
      </c>
      <c r="BM1146" s="17">
        <v>5.6394876125850799E-2</v>
      </c>
      <c r="BN1146" s="17">
        <v>8.4893128642503798E-2</v>
      </c>
      <c r="BO1146" s="17">
        <v>8.1382547135395195E-2</v>
      </c>
      <c r="BP1146" s="17">
        <v>7.22046806788849E-2</v>
      </c>
      <c r="BQ1146" s="17"/>
      <c r="BR1146" s="17">
        <v>4.7551830091397303E-2</v>
      </c>
      <c r="BS1146" s="17">
        <v>0.11865393492922501</v>
      </c>
      <c r="BT1146" s="17">
        <v>9.8695765089538603E-2</v>
      </c>
      <c r="BU1146" s="17">
        <v>7.2700951223025098E-2</v>
      </c>
      <c r="BV1146" s="17"/>
      <c r="BW1146" s="17">
        <v>5.8338316262041702E-2</v>
      </c>
      <c r="BX1146" s="17">
        <v>4.0251067237865E-2</v>
      </c>
      <c r="BY1146" s="17">
        <v>5.7719098239474798E-2</v>
      </c>
      <c r="BZ1146" s="17">
        <v>5.2153910050075802E-2</v>
      </c>
      <c r="CA1146" s="17">
        <v>6.5788375757783402E-2</v>
      </c>
      <c r="CB1146" s="17"/>
      <c r="CC1146" s="17">
        <v>7.6792448068393596E-2</v>
      </c>
      <c r="CD1146" s="17">
        <v>6.0855865904568998E-2</v>
      </c>
      <c r="CE1146" s="17">
        <v>6.0628423683340697E-2</v>
      </c>
      <c r="CF1146" s="17">
        <v>7.4691125902881794E-2</v>
      </c>
      <c r="CG1146" s="17">
        <v>6.9116164742706404E-2</v>
      </c>
      <c r="CH1146" s="17">
        <v>5.09466071468751E-2</v>
      </c>
      <c r="CI1146" s="17">
        <v>4.0820526534348998E-2</v>
      </c>
      <c r="CJ1146" s="17">
        <v>3.7346805125941199E-2</v>
      </c>
      <c r="CK1146" s="17">
        <v>3.6683203591965897E-2</v>
      </c>
      <c r="CL1146" s="17">
        <v>2.5131822024347099E-2</v>
      </c>
    </row>
    <row r="1147" spans="2:90" x14ac:dyDescent="0.25"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  <c r="CJ1147" s="17"/>
      <c r="CK1147" s="17"/>
      <c r="CL1147" s="17"/>
    </row>
    <row r="1148" spans="2:90" x14ac:dyDescent="0.25">
      <c r="B1148" s="6" t="s">
        <v>547</v>
      </c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</row>
    <row r="1149" spans="2:90" x14ac:dyDescent="0.25">
      <c r="B1149" s="24" t="s">
        <v>113</v>
      </c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</row>
    <row r="1150" spans="2:90" x14ac:dyDescent="0.25">
      <c r="B1150" t="s">
        <v>542</v>
      </c>
      <c r="C1150" s="17">
        <v>0.32076927247616199</v>
      </c>
      <c r="D1150" s="17">
        <v>0.34077072010069898</v>
      </c>
      <c r="E1150" s="17">
        <v>0.30301238877536402</v>
      </c>
      <c r="F1150" s="17"/>
      <c r="G1150" s="17">
        <v>0.338624447890225</v>
      </c>
      <c r="H1150" s="17">
        <v>0.39084176578004198</v>
      </c>
      <c r="I1150" s="17">
        <v>0.334791071950718</v>
      </c>
      <c r="J1150" s="17">
        <v>0.244186856441797</v>
      </c>
      <c r="K1150" s="17">
        <v>0.31290706865796802</v>
      </c>
      <c r="L1150" s="17">
        <v>0.31204806160820298</v>
      </c>
      <c r="M1150" s="17"/>
      <c r="N1150" s="17">
        <v>0.40262040652757503</v>
      </c>
      <c r="O1150" s="17">
        <v>0.289762679465427</v>
      </c>
      <c r="P1150" s="17">
        <v>0.34961223643814199</v>
      </c>
      <c r="Q1150" s="17">
        <v>0.23889955022753501</v>
      </c>
      <c r="R1150" s="17"/>
      <c r="S1150" s="17">
        <v>0.367690849354116</v>
      </c>
      <c r="T1150" s="17">
        <v>0.32251545144338001</v>
      </c>
      <c r="U1150" s="17">
        <v>0.32484935401729997</v>
      </c>
      <c r="V1150" s="17">
        <v>0.31706061549820203</v>
      </c>
      <c r="W1150" s="17">
        <v>0.32317883262340902</v>
      </c>
      <c r="X1150" s="17">
        <v>0.338409830396665</v>
      </c>
      <c r="Y1150" s="17">
        <v>0.27791936429653702</v>
      </c>
      <c r="Z1150" s="17">
        <v>0.29591080526721802</v>
      </c>
      <c r="AA1150" s="17">
        <v>0.28770628923999197</v>
      </c>
      <c r="AB1150" s="17"/>
      <c r="AC1150" s="17">
        <v>0.32562176416963101</v>
      </c>
      <c r="AD1150" s="17">
        <v>0.34775271478196101</v>
      </c>
      <c r="AE1150" s="17">
        <v>0.25210175497851001</v>
      </c>
      <c r="AF1150" s="17"/>
      <c r="AG1150" s="17">
        <v>0.38074410063567399</v>
      </c>
      <c r="AH1150" s="17">
        <v>0.38009322198113699</v>
      </c>
      <c r="AI1150" s="17">
        <v>0.32454981517812498</v>
      </c>
      <c r="AJ1150" s="17">
        <v>0.30983665887781803</v>
      </c>
      <c r="AK1150" s="17"/>
      <c r="AL1150" s="17">
        <v>0.26725139327879399</v>
      </c>
      <c r="AM1150" s="17">
        <v>0.28910346115361102</v>
      </c>
      <c r="AN1150" s="17">
        <v>0.34388838913504799</v>
      </c>
      <c r="AO1150" s="17">
        <v>0.43347505485089699</v>
      </c>
      <c r="AP1150" s="17">
        <v>0.43446467444132802</v>
      </c>
      <c r="AQ1150" s="17"/>
      <c r="AR1150" s="17">
        <v>0.22996022926812401</v>
      </c>
      <c r="AS1150" s="17">
        <v>0.29781046723636501</v>
      </c>
      <c r="AT1150" s="17">
        <v>0.320433668730087</v>
      </c>
      <c r="AU1150" s="17">
        <v>0.33297791177871899</v>
      </c>
      <c r="AV1150" s="17">
        <v>0.50995830968780698</v>
      </c>
      <c r="AW1150" s="17"/>
      <c r="AX1150" s="17">
        <v>0.362667557792619</v>
      </c>
      <c r="AY1150" s="17">
        <v>0.31193839889365499</v>
      </c>
      <c r="AZ1150" s="17">
        <v>0.27347530034707301</v>
      </c>
      <c r="BA1150" s="17">
        <v>0.27517392663204399</v>
      </c>
      <c r="BB1150" s="17">
        <v>0.38913995957055098</v>
      </c>
      <c r="BC1150" s="17">
        <v>0.30907770908031501</v>
      </c>
      <c r="BD1150" s="17"/>
      <c r="BE1150" s="17">
        <v>0.27567874029894301</v>
      </c>
      <c r="BF1150" s="17">
        <v>0.401951172385908</v>
      </c>
      <c r="BG1150" s="17">
        <v>0.30521911752179598</v>
      </c>
      <c r="BH1150" s="17"/>
      <c r="BI1150" s="17">
        <v>0.26783845285729102</v>
      </c>
      <c r="BJ1150" s="17">
        <v>0.33420720585449998</v>
      </c>
      <c r="BK1150" s="17"/>
      <c r="BL1150" s="17">
        <v>0.36337176566394302</v>
      </c>
      <c r="BM1150" s="17">
        <v>0.34405374572342201</v>
      </c>
      <c r="BN1150" s="17">
        <v>0.22434578981886799</v>
      </c>
      <c r="BO1150" s="17">
        <v>0.24491678243221199</v>
      </c>
      <c r="BP1150" s="17">
        <v>0.28828494432207502</v>
      </c>
      <c r="BQ1150" s="17"/>
      <c r="BR1150" s="17">
        <v>0.31063613287226699</v>
      </c>
      <c r="BS1150" s="17">
        <v>0.33402302551254598</v>
      </c>
      <c r="BT1150" s="17">
        <v>0.428398217816158</v>
      </c>
      <c r="BU1150" s="17">
        <v>0.39175711728453499</v>
      </c>
      <c r="BV1150" s="17"/>
      <c r="BW1150" s="17">
        <v>0.35538146777693302</v>
      </c>
      <c r="BX1150" s="17">
        <v>0.36494193091438298</v>
      </c>
      <c r="BY1150" s="17">
        <v>0.31311862189332301</v>
      </c>
      <c r="BZ1150" s="17">
        <v>0.31724509739564999</v>
      </c>
      <c r="CA1150" s="17">
        <v>0.25252549005983399</v>
      </c>
      <c r="CB1150" s="17"/>
      <c r="CC1150" s="17">
        <v>0.26912244409738501</v>
      </c>
      <c r="CD1150" s="17">
        <v>0.26156310457758802</v>
      </c>
      <c r="CE1150" s="17">
        <v>0.27685847680181802</v>
      </c>
      <c r="CF1150" s="17">
        <v>0.31092555470815397</v>
      </c>
      <c r="CG1150" s="17">
        <v>0.34175590473374801</v>
      </c>
      <c r="CH1150" s="17">
        <v>0.31869997184674398</v>
      </c>
      <c r="CI1150" s="17">
        <v>0.34091545081705399</v>
      </c>
      <c r="CJ1150" s="17">
        <v>0.327213199448329</v>
      </c>
      <c r="CK1150" s="17">
        <v>0.37560831275736101</v>
      </c>
      <c r="CL1150" s="17">
        <v>0.40304563350831302</v>
      </c>
    </row>
    <row r="1151" spans="2:90" x14ac:dyDescent="0.25">
      <c r="B1151" t="s">
        <v>543</v>
      </c>
      <c r="C1151" s="17">
        <v>0.438853067970632</v>
      </c>
      <c r="D1151" s="17">
        <v>0.44618857597362099</v>
      </c>
      <c r="E1151" s="17">
        <v>0.43223904568229499</v>
      </c>
      <c r="F1151" s="17"/>
      <c r="G1151" s="17">
        <v>0.42477346177153102</v>
      </c>
      <c r="H1151" s="17">
        <v>0.38408941599209301</v>
      </c>
      <c r="I1151" s="17">
        <v>0.38989806582825198</v>
      </c>
      <c r="J1151" s="17">
        <v>0.50769715504382296</v>
      </c>
      <c r="K1151" s="17">
        <v>0.42076315717841001</v>
      </c>
      <c r="L1151" s="17">
        <v>0.48225625733461602</v>
      </c>
      <c r="M1151" s="17"/>
      <c r="N1151" s="17">
        <v>0.40599162415397799</v>
      </c>
      <c r="O1151" s="17">
        <v>0.45269603872703801</v>
      </c>
      <c r="P1151" s="17">
        <v>0.43150667043924901</v>
      </c>
      <c r="Q1151" s="17">
        <v>0.46571337588953499</v>
      </c>
      <c r="R1151" s="17"/>
      <c r="S1151" s="17">
        <v>0.366570204915455</v>
      </c>
      <c r="T1151" s="17">
        <v>0.42679310771532802</v>
      </c>
      <c r="U1151" s="17">
        <v>0.448970190665053</v>
      </c>
      <c r="V1151" s="17">
        <v>0.43019774739227401</v>
      </c>
      <c r="W1151" s="17">
        <v>0.455392936468416</v>
      </c>
      <c r="X1151" s="17">
        <v>0.435003353583782</v>
      </c>
      <c r="Y1151" s="17">
        <v>0.46849549395290802</v>
      </c>
      <c r="Z1151" s="17">
        <v>0.45612815215917202</v>
      </c>
      <c r="AA1151" s="17">
        <v>0.50375922539941498</v>
      </c>
      <c r="AB1151" s="17"/>
      <c r="AC1151" s="17">
        <v>0.46278093289764199</v>
      </c>
      <c r="AD1151" s="17">
        <v>0.434273105481772</v>
      </c>
      <c r="AE1151" s="17">
        <v>0.41455508732338597</v>
      </c>
      <c r="AF1151" s="17"/>
      <c r="AG1151" s="17">
        <v>0.43152378062281699</v>
      </c>
      <c r="AH1151" s="17">
        <v>0.41603112388123697</v>
      </c>
      <c r="AI1151" s="17">
        <v>0.430443548557849</v>
      </c>
      <c r="AJ1151" s="17">
        <v>0.48315904383354302</v>
      </c>
      <c r="AK1151" s="17"/>
      <c r="AL1151" s="17">
        <v>0.45823308779689798</v>
      </c>
      <c r="AM1151" s="17">
        <v>0.47134485675048199</v>
      </c>
      <c r="AN1151" s="17">
        <v>0.41379643647859299</v>
      </c>
      <c r="AO1151" s="17">
        <v>0.38143936867370198</v>
      </c>
      <c r="AP1151" s="17">
        <v>0.37614527632040001</v>
      </c>
      <c r="AQ1151" s="17"/>
      <c r="AR1151" s="17">
        <v>0.461870066535575</v>
      </c>
      <c r="AS1151" s="17">
        <v>0.46090617337162998</v>
      </c>
      <c r="AT1151" s="17">
        <v>0.47052614537259801</v>
      </c>
      <c r="AU1151" s="17">
        <v>0.41533052700467799</v>
      </c>
      <c r="AV1151" s="17">
        <v>0.32240687030007598</v>
      </c>
      <c r="AW1151" s="17"/>
      <c r="AX1151" s="17">
        <v>0.39896752863134699</v>
      </c>
      <c r="AY1151" s="17">
        <v>0.43321228511875898</v>
      </c>
      <c r="AZ1151" s="17">
        <v>0.47642611758703002</v>
      </c>
      <c r="BA1151" s="17">
        <v>0.47146133302364901</v>
      </c>
      <c r="BB1151" s="17">
        <v>0.44089303724793599</v>
      </c>
      <c r="BC1151" s="17">
        <v>0.43882267358964699</v>
      </c>
      <c r="BD1151" s="17"/>
      <c r="BE1151" s="17">
        <v>0.45561296688286601</v>
      </c>
      <c r="BF1151" s="17">
        <v>0.39534367227907502</v>
      </c>
      <c r="BG1151" s="17">
        <v>0.46246307122990798</v>
      </c>
      <c r="BH1151" s="17"/>
      <c r="BI1151" s="17">
        <v>0.46015752827762901</v>
      </c>
      <c r="BJ1151" s="17">
        <v>0.433444349187732</v>
      </c>
      <c r="BK1151" s="17"/>
      <c r="BL1151" s="17">
        <v>0.44189290163910799</v>
      </c>
      <c r="BM1151" s="17">
        <v>0.42266026024027797</v>
      </c>
      <c r="BN1151" s="17">
        <v>0.486641975995311</v>
      </c>
      <c r="BO1151" s="17">
        <v>0.47099210648441497</v>
      </c>
      <c r="BP1151" s="17">
        <v>0.432078691930047</v>
      </c>
      <c r="BQ1151" s="17"/>
      <c r="BR1151" s="17">
        <v>0.44793385785273399</v>
      </c>
      <c r="BS1151" s="17">
        <v>0.42593019094314999</v>
      </c>
      <c r="BT1151" s="17">
        <v>0.36534906531521399</v>
      </c>
      <c r="BU1151" s="17">
        <v>0.38167476855305899</v>
      </c>
      <c r="BV1151" s="17"/>
      <c r="BW1151" s="17">
        <v>0.40813875794015098</v>
      </c>
      <c r="BX1151" s="17">
        <v>0.41202142466847902</v>
      </c>
      <c r="BY1151" s="17">
        <v>0.45378452994123403</v>
      </c>
      <c r="BZ1151" s="17">
        <v>0.42760177375953801</v>
      </c>
      <c r="CA1151" s="17">
        <v>0.49449982029033301</v>
      </c>
      <c r="CB1151" s="17"/>
      <c r="CC1151" s="17">
        <v>0.47333857347897701</v>
      </c>
      <c r="CD1151" s="17">
        <v>0.468613122483029</v>
      </c>
      <c r="CE1151" s="17">
        <v>0.47296572671523102</v>
      </c>
      <c r="CF1151" s="17">
        <v>0.40307859444203997</v>
      </c>
      <c r="CG1151" s="17">
        <v>0.41182153319268799</v>
      </c>
      <c r="CH1151" s="17">
        <v>0.43387157381652602</v>
      </c>
      <c r="CI1151" s="17">
        <v>0.45502498382043799</v>
      </c>
      <c r="CJ1151" s="17">
        <v>0.44799445885635403</v>
      </c>
      <c r="CK1151" s="17">
        <v>0.44554076657967601</v>
      </c>
      <c r="CL1151" s="17">
        <v>0.39400101090381501</v>
      </c>
    </row>
    <row r="1152" spans="2:90" x14ac:dyDescent="0.25">
      <c r="B1152" t="s">
        <v>163</v>
      </c>
      <c r="C1152" s="17">
        <v>0.240377659553206</v>
      </c>
      <c r="D1152" s="17">
        <v>0.21304070392568</v>
      </c>
      <c r="E1152" s="17">
        <v>0.26474856554234</v>
      </c>
      <c r="F1152" s="17"/>
      <c r="G1152" s="17">
        <v>0.236602090338244</v>
      </c>
      <c r="H1152" s="17">
        <v>0.22506881822786501</v>
      </c>
      <c r="I1152" s="17">
        <v>0.27531086222103002</v>
      </c>
      <c r="J1152" s="17">
        <v>0.24811598851437999</v>
      </c>
      <c r="K1152" s="17">
        <v>0.26632977416362202</v>
      </c>
      <c r="L1152" s="17">
        <v>0.205695681057181</v>
      </c>
      <c r="M1152" s="17"/>
      <c r="N1152" s="17">
        <v>0.19138796931844701</v>
      </c>
      <c r="O1152" s="17">
        <v>0.25754128180753499</v>
      </c>
      <c r="P1152" s="17">
        <v>0.21888109312260801</v>
      </c>
      <c r="Q1152" s="17">
        <v>0.29538707388293001</v>
      </c>
      <c r="R1152" s="17"/>
      <c r="S1152" s="17">
        <v>0.265738945730429</v>
      </c>
      <c r="T1152" s="17">
        <v>0.25069144084129202</v>
      </c>
      <c r="U1152" s="17">
        <v>0.226180455317646</v>
      </c>
      <c r="V1152" s="17">
        <v>0.25274163710952502</v>
      </c>
      <c r="W1152" s="17">
        <v>0.22142823090817501</v>
      </c>
      <c r="X1152" s="17">
        <v>0.22658681601955299</v>
      </c>
      <c r="Y1152" s="17">
        <v>0.25358514175055502</v>
      </c>
      <c r="Z1152" s="17">
        <v>0.24796104257360899</v>
      </c>
      <c r="AA1152" s="17">
        <v>0.20853448536059299</v>
      </c>
      <c r="AB1152" s="17"/>
      <c r="AC1152" s="17">
        <v>0.21159730293272799</v>
      </c>
      <c r="AD1152" s="17">
        <v>0.21797417973626701</v>
      </c>
      <c r="AE1152" s="17">
        <v>0.33334315769810402</v>
      </c>
      <c r="AF1152" s="17"/>
      <c r="AG1152" s="17">
        <v>0.187732118741509</v>
      </c>
      <c r="AH1152" s="17">
        <v>0.20387565413762701</v>
      </c>
      <c r="AI1152" s="17">
        <v>0.245006636264026</v>
      </c>
      <c r="AJ1152" s="17">
        <v>0.20700429728863801</v>
      </c>
      <c r="AK1152" s="17"/>
      <c r="AL1152" s="17">
        <v>0.27451551892430798</v>
      </c>
      <c r="AM1152" s="17">
        <v>0.23955168209590699</v>
      </c>
      <c r="AN1152" s="17">
        <v>0.242315174386358</v>
      </c>
      <c r="AO1152" s="17">
        <v>0.185085576475401</v>
      </c>
      <c r="AP1152" s="17">
        <v>0.18939004923827199</v>
      </c>
      <c r="AQ1152" s="17"/>
      <c r="AR1152" s="17">
        <v>0.30816970419630102</v>
      </c>
      <c r="AS1152" s="17">
        <v>0.24128335939200601</v>
      </c>
      <c r="AT1152" s="17">
        <v>0.20904018589731499</v>
      </c>
      <c r="AU1152" s="17">
        <v>0.25169156121660202</v>
      </c>
      <c r="AV1152" s="17">
        <v>0.16763482001211599</v>
      </c>
      <c r="AW1152" s="17"/>
      <c r="AX1152" s="17">
        <v>0.23836491357603401</v>
      </c>
      <c r="AY1152" s="17">
        <v>0.25484931598758598</v>
      </c>
      <c r="AZ1152" s="17">
        <v>0.25009858206589702</v>
      </c>
      <c r="BA1152" s="17">
        <v>0.253364740344307</v>
      </c>
      <c r="BB1152" s="17">
        <v>0.16996700318151201</v>
      </c>
      <c r="BC1152" s="17">
        <v>0.252099617330037</v>
      </c>
      <c r="BD1152" s="17"/>
      <c r="BE1152" s="17">
        <v>0.26870829281819097</v>
      </c>
      <c r="BF1152" s="17">
        <v>0.20270515533501701</v>
      </c>
      <c r="BG1152" s="17">
        <v>0.23231781124829501</v>
      </c>
      <c r="BH1152" s="17"/>
      <c r="BI1152" s="17">
        <v>0.27200401886508002</v>
      </c>
      <c r="BJ1152" s="17">
        <v>0.23234844495776799</v>
      </c>
      <c r="BK1152" s="17"/>
      <c r="BL1152" s="17">
        <v>0.19473533269694901</v>
      </c>
      <c r="BM1152" s="17">
        <v>0.23328599403629999</v>
      </c>
      <c r="BN1152" s="17">
        <v>0.28901223418582001</v>
      </c>
      <c r="BO1152" s="17">
        <v>0.28409111108337298</v>
      </c>
      <c r="BP1152" s="17">
        <v>0.27963636374787698</v>
      </c>
      <c r="BQ1152" s="17"/>
      <c r="BR1152" s="17">
        <v>0.241430009274998</v>
      </c>
      <c r="BS1152" s="17">
        <v>0.240046783544305</v>
      </c>
      <c r="BT1152" s="17">
        <v>0.20625271686862801</v>
      </c>
      <c r="BU1152" s="17">
        <v>0.22656811416240599</v>
      </c>
      <c r="BV1152" s="17"/>
      <c r="BW1152" s="17">
        <v>0.236479774282916</v>
      </c>
      <c r="BX1152" s="17">
        <v>0.223036644417138</v>
      </c>
      <c r="BY1152" s="17">
        <v>0.23309684816544299</v>
      </c>
      <c r="BZ1152" s="17">
        <v>0.255153128844812</v>
      </c>
      <c r="CA1152" s="17">
        <v>0.252974689649833</v>
      </c>
      <c r="CB1152" s="17"/>
      <c r="CC1152" s="17">
        <v>0.25753898242363799</v>
      </c>
      <c r="CD1152" s="17">
        <v>0.26982377293938398</v>
      </c>
      <c r="CE1152" s="17">
        <v>0.25017579648295102</v>
      </c>
      <c r="CF1152" s="17">
        <v>0.285995850849806</v>
      </c>
      <c r="CG1152" s="17">
        <v>0.246422562073564</v>
      </c>
      <c r="CH1152" s="17">
        <v>0.247428454336729</v>
      </c>
      <c r="CI1152" s="17">
        <v>0.20405956536250699</v>
      </c>
      <c r="CJ1152" s="17">
        <v>0.22479234169531701</v>
      </c>
      <c r="CK1152" s="17">
        <v>0.17885092066296299</v>
      </c>
      <c r="CL1152" s="17">
        <v>0.202953355587872</v>
      </c>
    </row>
    <row r="1153" spans="2:90" x14ac:dyDescent="0.25"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  <c r="BP1153" s="17"/>
      <c r="BQ1153" s="17"/>
      <c r="BR1153" s="17"/>
      <c r="BS1153" s="17"/>
      <c r="BT1153" s="17"/>
      <c r="BU1153" s="17"/>
      <c r="BV1153" s="17"/>
      <c r="BW1153" s="17"/>
      <c r="BX1153" s="17"/>
      <c r="BY1153" s="17"/>
      <c r="BZ1153" s="17"/>
      <c r="CA1153" s="17"/>
      <c r="CB1153" s="17"/>
      <c r="CC1153" s="17"/>
      <c r="CD1153" s="17"/>
      <c r="CE1153" s="17"/>
      <c r="CF1153" s="17"/>
      <c r="CG1153" s="17"/>
      <c r="CH1153" s="17"/>
      <c r="CI1153" s="17"/>
      <c r="CJ1153" s="17"/>
      <c r="CK1153" s="17"/>
      <c r="CL1153" s="17"/>
    </row>
    <row r="1154" spans="2:90" x14ac:dyDescent="0.25">
      <c r="B1154" s="6" t="s">
        <v>548</v>
      </c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  <c r="BR1154" s="17"/>
      <c r="BS1154" s="17"/>
      <c r="BT1154" s="17"/>
      <c r="BU1154" s="17"/>
      <c r="BV1154" s="17"/>
      <c r="BW1154" s="17"/>
      <c r="BX1154" s="17"/>
      <c r="BY1154" s="17"/>
      <c r="BZ1154" s="17"/>
      <c r="CA1154" s="17"/>
      <c r="CB1154" s="17"/>
      <c r="CC1154" s="17"/>
      <c r="CD1154" s="17"/>
      <c r="CE1154" s="17"/>
      <c r="CF1154" s="17"/>
      <c r="CG1154" s="17"/>
      <c r="CH1154" s="17"/>
      <c r="CI1154" s="17"/>
      <c r="CJ1154" s="17"/>
      <c r="CK1154" s="17"/>
      <c r="CL1154" s="17"/>
    </row>
    <row r="1155" spans="2:90" x14ac:dyDescent="0.25">
      <c r="B1155" s="24" t="s">
        <v>113</v>
      </c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</row>
    <row r="1156" spans="2:90" x14ac:dyDescent="0.25">
      <c r="B1156" t="s">
        <v>542</v>
      </c>
      <c r="C1156" s="17">
        <v>0.29881200208251701</v>
      </c>
      <c r="D1156" s="17">
        <v>0.31134939862611999</v>
      </c>
      <c r="E1156" s="17">
        <v>0.28732349734385199</v>
      </c>
      <c r="F1156" s="17"/>
      <c r="G1156" s="17">
        <v>0.30912556036080602</v>
      </c>
      <c r="H1156" s="17">
        <v>0.331192080484081</v>
      </c>
      <c r="I1156" s="17">
        <v>0.31264008021844197</v>
      </c>
      <c r="J1156" s="17">
        <v>0.27295615593963302</v>
      </c>
      <c r="K1156" s="17">
        <v>0.29112022169020302</v>
      </c>
      <c r="L1156" s="17">
        <v>0.28468400590649701</v>
      </c>
      <c r="M1156" s="17"/>
      <c r="N1156" s="17">
        <v>0.34200810548689797</v>
      </c>
      <c r="O1156" s="17">
        <v>0.31150722511177797</v>
      </c>
      <c r="P1156" s="17">
        <v>0.30245889227106498</v>
      </c>
      <c r="Q1156" s="17">
        <v>0.23494609447002199</v>
      </c>
      <c r="R1156" s="17"/>
      <c r="S1156" s="17">
        <v>0.33919228101943499</v>
      </c>
      <c r="T1156" s="17">
        <v>0.30694821232644798</v>
      </c>
      <c r="U1156" s="17">
        <v>0.361096019874244</v>
      </c>
      <c r="V1156" s="17">
        <v>0.319705709391088</v>
      </c>
      <c r="W1156" s="17">
        <v>0.29100021338920601</v>
      </c>
      <c r="X1156" s="17">
        <v>0.26233032890861202</v>
      </c>
      <c r="Y1156" s="17">
        <v>0.28182998022746802</v>
      </c>
      <c r="Z1156" s="17">
        <v>0.228650859935319</v>
      </c>
      <c r="AA1156" s="17">
        <v>0.246882173734991</v>
      </c>
      <c r="AB1156" s="17"/>
      <c r="AC1156" s="17">
        <v>0.27929873816804501</v>
      </c>
      <c r="AD1156" s="17">
        <v>0.33984480432102498</v>
      </c>
      <c r="AE1156" s="17">
        <v>0.25408407928098398</v>
      </c>
      <c r="AF1156" s="17"/>
      <c r="AG1156" s="17">
        <v>0.30894359197736998</v>
      </c>
      <c r="AH1156" s="17">
        <v>0.34189234037670002</v>
      </c>
      <c r="AI1156" s="17">
        <v>0.34467127662429797</v>
      </c>
      <c r="AJ1156" s="17">
        <v>0.26689177926983199</v>
      </c>
      <c r="AK1156" s="17"/>
      <c r="AL1156" s="17">
        <v>0.241238611206811</v>
      </c>
      <c r="AM1156" s="17">
        <v>0.29023434836055201</v>
      </c>
      <c r="AN1156" s="17">
        <v>0.32849527550847102</v>
      </c>
      <c r="AO1156" s="17">
        <v>0.358063383317827</v>
      </c>
      <c r="AP1156" s="17">
        <v>0.37608529622592002</v>
      </c>
      <c r="AQ1156" s="17"/>
      <c r="AR1156" s="17">
        <v>0.26675789300140501</v>
      </c>
      <c r="AS1156" s="17">
        <v>0.29286768489945803</v>
      </c>
      <c r="AT1156" s="17">
        <v>0.29558418923288898</v>
      </c>
      <c r="AU1156" s="17">
        <v>0.30388870393844097</v>
      </c>
      <c r="AV1156" s="17">
        <v>0.39014342921127498</v>
      </c>
      <c r="AW1156" s="17"/>
      <c r="AX1156" s="17">
        <v>0.335338602998762</v>
      </c>
      <c r="AY1156" s="17">
        <v>0.25384382437041197</v>
      </c>
      <c r="AZ1156" s="17">
        <v>0.285817478215944</v>
      </c>
      <c r="BA1156" s="17">
        <v>0.322764465534713</v>
      </c>
      <c r="BB1156" s="17">
        <v>0.32074355664458098</v>
      </c>
      <c r="BC1156" s="17">
        <v>0.30397839123366399</v>
      </c>
      <c r="BD1156" s="17"/>
      <c r="BE1156" s="17">
        <v>0.30420348186427498</v>
      </c>
      <c r="BF1156" s="17">
        <v>0.32946411590963598</v>
      </c>
      <c r="BG1156" s="17">
        <v>0.26550006896713901</v>
      </c>
      <c r="BH1156" s="17"/>
      <c r="BI1156" s="17">
        <v>0.25814208161104502</v>
      </c>
      <c r="BJ1156" s="17">
        <v>0.30913717153451498</v>
      </c>
      <c r="BK1156" s="17"/>
      <c r="BL1156" s="17">
        <v>0.311884759564933</v>
      </c>
      <c r="BM1156" s="17">
        <v>0.30045747806322998</v>
      </c>
      <c r="BN1156" s="17">
        <v>0.25397793902368798</v>
      </c>
      <c r="BO1156" s="17">
        <v>0.294736643851716</v>
      </c>
      <c r="BP1156" s="17">
        <v>0.28614400203796497</v>
      </c>
      <c r="BQ1156" s="17"/>
      <c r="BR1156" s="17">
        <v>0.29204921821886998</v>
      </c>
      <c r="BS1156" s="17">
        <v>0.33270208880803698</v>
      </c>
      <c r="BT1156" s="17">
        <v>0.34776114892998899</v>
      </c>
      <c r="BU1156" s="17">
        <v>0.31322496303394298</v>
      </c>
      <c r="BV1156" s="17"/>
      <c r="BW1156" s="17">
        <v>0.28943511711699199</v>
      </c>
      <c r="BX1156" s="17">
        <v>0.328459823290773</v>
      </c>
      <c r="BY1156" s="17">
        <v>0.29460774713282101</v>
      </c>
      <c r="BZ1156" s="17">
        <v>0.28861540158079202</v>
      </c>
      <c r="CA1156" s="17">
        <v>0.29215782204616902</v>
      </c>
      <c r="CB1156" s="17"/>
      <c r="CC1156" s="17">
        <v>0.30248925147060801</v>
      </c>
      <c r="CD1156" s="17">
        <v>0.25442731043884198</v>
      </c>
      <c r="CE1156" s="17">
        <v>0.27601001003756398</v>
      </c>
      <c r="CF1156" s="17">
        <v>0.28726144147201899</v>
      </c>
      <c r="CG1156" s="17">
        <v>0.34700431835810203</v>
      </c>
      <c r="CH1156" s="17">
        <v>0.30183304039090703</v>
      </c>
      <c r="CI1156" s="17">
        <v>0.291290517388472</v>
      </c>
      <c r="CJ1156" s="17">
        <v>0.297332681061237</v>
      </c>
      <c r="CK1156" s="17">
        <v>0.30355517666598902</v>
      </c>
      <c r="CL1156" s="17">
        <v>0.34343848113575698</v>
      </c>
    </row>
    <row r="1157" spans="2:90" x14ac:dyDescent="0.25">
      <c r="B1157" t="s">
        <v>543</v>
      </c>
      <c r="C1157" s="17">
        <v>0.53835714106800103</v>
      </c>
      <c r="D1157" s="17">
        <v>0.54003444730197103</v>
      </c>
      <c r="E1157" s="17">
        <v>0.53684858899638199</v>
      </c>
      <c r="F1157" s="17"/>
      <c r="G1157" s="17">
        <v>0.48609867863706602</v>
      </c>
      <c r="H1157" s="17">
        <v>0.45454604446610197</v>
      </c>
      <c r="I1157" s="17">
        <v>0.47983938476407201</v>
      </c>
      <c r="J1157" s="17">
        <v>0.57823482998700204</v>
      </c>
      <c r="K1157" s="17">
        <v>0.55438719503351297</v>
      </c>
      <c r="L1157" s="17">
        <v>0.62416387426477205</v>
      </c>
      <c r="M1157" s="17"/>
      <c r="N1157" s="17">
        <v>0.53079713994019795</v>
      </c>
      <c r="O1157" s="17">
        <v>0.53150526916664698</v>
      </c>
      <c r="P1157" s="17">
        <v>0.55043666232393196</v>
      </c>
      <c r="Q1157" s="17">
        <v>0.54691641635877997</v>
      </c>
      <c r="R1157" s="17"/>
      <c r="S1157" s="17">
        <v>0.462898886651115</v>
      </c>
      <c r="T1157" s="17">
        <v>0.53579208011439805</v>
      </c>
      <c r="U1157" s="17">
        <v>0.50775636540616198</v>
      </c>
      <c r="V1157" s="17">
        <v>0.54539442472363198</v>
      </c>
      <c r="W1157" s="17">
        <v>0.53228914765711</v>
      </c>
      <c r="X1157" s="17">
        <v>0.577642782929915</v>
      </c>
      <c r="Y1157" s="17">
        <v>0.54253886385901295</v>
      </c>
      <c r="Z1157" s="17">
        <v>0.57692294261442001</v>
      </c>
      <c r="AA1157" s="17">
        <v>0.60530721331889703</v>
      </c>
      <c r="AB1157" s="17"/>
      <c r="AC1157" s="17">
        <v>0.58940453136917403</v>
      </c>
      <c r="AD1157" s="17">
        <v>0.52622796924410797</v>
      </c>
      <c r="AE1157" s="17">
        <v>0.47989092703605002</v>
      </c>
      <c r="AF1157" s="17"/>
      <c r="AG1157" s="17">
        <v>0.562844755425154</v>
      </c>
      <c r="AH1157" s="17">
        <v>0.519528328140485</v>
      </c>
      <c r="AI1157" s="17">
        <v>0.507145240473732</v>
      </c>
      <c r="AJ1157" s="17">
        <v>0.59487405318031294</v>
      </c>
      <c r="AK1157" s="17"/>
      <c r="AL1157" s="17">
        <v>0.56258791018961496</v>
      </c>
      <c r="AM1157" s="17">
        <v>0.53939099301753701</v>
      </c>
      <c r="AN1157" s="17">
        <v>0.52889013420854103</v>
      </c>
      <c r="AO1157" s="17">
        <v>0.49340700274958199</v>
      </c>
      <c r="AP1157" s="17">
        <v>0.46620541349306799</v>
      </c>
      <c r="AQ1157" s="17"/>
      <c r="AR1157" s="17">
        <v>0.49409253400450398</v>
      </c>
      <c r="AS1157" s="17">
        <v>0.54463072381057798</v>
      </c>
      <c r="AT1157" s="17">
        <v>0.56940899469754302</v>
      </c>
      <c r="AU1157" s="17">
        <v>0.53385514762531705</v>
      </c>
      <c r="AV1157" s="17">
        <v>0.47939093624790402</v>
      </c>
      <c r="AW1157" s="17"/>
      <c r="AX1157" s="17">
        <v>0.47517375232578901</v>
      </c>
      <c r="AY1157" s="17">
        <v>0.57642010793295695</v>
      </c>
      <c r="AZ1157" s="17">
        <v>0.54052298921588304</v>
      </c>
      <c r="BA1157" s="17">
        <v>0.52496148512200003</v>
      </c>
      <c r="BB1157" s="17">
        <v>0.58274622482585203</v>
      </c>
      <c r="BC1157" s="17">
        <v>0.545216503270464</v>
      </c>
      <c r="BD1157" s="17"/>
      <c r="BE1157" s="17">
        <v>0.50384204282899403</v>
      </c>
      <c r="BF1157" s="17">
        <v>0.50888706409835105</v>
      </c>
      <c r="BG1157" s="17">
        <v>0.612913273523229</v>
      </c>
      <c r="BH1157" s="17"/>
      <c r="BI1157" s="17">
        <v>0.55953434483823195</v>
      </c>
      <c r="BJ1157" s="17">
        <v>0.53298072983059797</v>
      </c>
      <c r="BK1157" s="17"/>
      <c r="BL1157" s="17">
        <v>0.58538860225402101</v>
      </c>
      <c r="BM1157" s="17">
        <v>0.54210500058667299</v>
      </c>
      <c r="BN1157" s="17">
        <v>0.55451636522891301</v>
      </c>
      <c r="BO1157" s="17">
        <v>0.49326024053551598</v>
      </c>
      <c r="BP1157" s="17">
        <v>0.46997103539206803</v>
      </c>
      <c r="BQ1157" s="17"/>
      <c r="BR1157" s="17">
        <v>0.55338476073643506</v>
      </c>
      <c r="BS1157" s="17">
        <v>0.44662307410375202</v>
      </c>
      <c r="BT1157" s="17">
        <v>0.449325526791584</v>
      </c>
      <c r="BU1157" s="17">
        <v>0.52154859130821396</v>
      </c>
      <c r="BV1157" s="17"/>
      <c r="BW1157" s="17">
        <v>0.53883918578730505</v>
      </c>
      <c r="BX1157" s="17">
        <v>0.52145973445357297</v>
      </c>
      <c r="BY1157" s="17">
        <v>0.55514246623869301</v>
      </c>
      <c r="BZ1157" s="17">
        <v>0.55923779445727695</v>
      </c>
      <c r="CA1157" s="17">
        <v>0.52224417032884696</v>
      </c>
      <c r="CB1157" s="17"/>
      <c r="CC1157" s="17">
        <v>0.51862560134199198</v>
      </c>
      <c r="CD1157" s="17">
        <v>0.53843584649795895</v>
      </c>
      <c r="CE1157" s="17">
        <v>0.56653674243163299</v>
      </c>
      <c r="CF1157" s="17">
        <v>0.534824391889267</v>
      </c>
      <c r="CG1157" s="17">
        <v>0.47629693950868801</v>
      </c>
      <c r="CH1157" s="17">
        <v>0.53264160155927198</v>
      </c>
      <c r="CI1157" s="17">
        <v>0.57426863818276996</v>
      </c>
      <c r="CJ1157" s="17">
        <v>0.58138054381853899</v>
      </c>
      <c r="CK1157" s="17">
        <v>0.56602722536961203</v>
      </c>
      <c r="CL1157" s="17">
        <v>0.51102122984477105</v>
      </c>
    </row>
    <row r="1158" spans="2:90" x14ac:dyDescent="0.25">
      <c r="B1158" t="s">
        <v>163</v>
      </c>
      <c r="C1158" s="17">
        <v>0.16283085684948201</v>
      </c>
      <c r="D1158" s="17">
        <v>0.14861615407190901</v>
      </c>
      <c r="E1158" s="17">
        <v>0.17582791365976599</v>
      </c>
      <c r="F1158" s="17"/>
      <c r="G1158" s="17">
        <v>0.20477576100212799</v>
      </c>
      <c r="H1158" s="17">
        <v>0.214261875049818</v>
      </c>
      <c r="I1158" s="17">
        <v>0.20752053501748499</v>
      </c>
      <c r="J1158" s="17">
        <v>0.148809014073365</v>
      </c>
      <c r="K1158" s="17">
        <v>0.15449258327628501</v>
      </c>
      <c r="L1158" s="17">
        <v>9.1152119828730394E-2</v>
      </c>
      <c r="M1158" s="17"/>
      <c r="N1158" s="17">
        <v>0.127194754572904</v>
      </c>
      <c r="O1158" s="17">
        <v>0.15698750572157499</v>
      </c>
      <c r="P1158" s="17">
        <v>0.147104445405003</v>
      </c>
      <c r="Q1158" s="17">
        <v>0.21813748917119899</v>
      </c>
      <c r="R1158" s="17"/>
      <c r="S1158" s="17">
        <v>0.19790883232945</v>
      </c>
      <c r="T1158" s="17">
        <v>0.157259707559154</v>
      </c>
      <c r="U1158" s="17">
        <v>0.13114761471959499</v>
      </c>
      <c r="V1158" s="17">
        <v>0.13489986588528</v>
      </c>
      <c r="W1158" s="17">
        <v>0.176710638953685</v>
      </c>
      <c r="X1158" s="17">
        <v>0.16002688816147301</v>
      </c>
      <c r="Y1158" s="17">
        <v>0.17563115591351899</v>
      </c>
      <c r="Z1158" s="17">
        <v>0.19442619745026099</v>
      </c>
      <c r="AA1158" s="17">
        <v>0.147810612946112</v>
      </c>
      <c r="AB1158" s="17"/>
      <c r="AC1158" s="17">
        <v>0.13129673046278101</v>
      </c>
      <c r="AD1158" s="17">
        <v>0.13392722643486701</v>
      </c>
      <c r="AE1158" s="17">
        <v>0.266024993682966</v>
      </c>
      <c r="AF1158" s="17"/>
      <c r="AG1158" s="17">
        <v>0.12821165259747599</v>
      </c>
      <c r="AH1158" s="17">
        <v>0.13857933148281501</v>
      </c>
      <c r="AI1158" s="17">
        <v>0.14818348290197</v>
      </c>
      <c r="AJ1158" s="17">
        <v>0.13823416754985601</v>
      </c>
      <c r="AK1158" s="17"/>
      <c r="AL1158" s="17">
        <v>0.19617347860357401</v>
      </c>
      <c r="AM1158" s="17">
        <v>0.17037465862191101</v>
      </c>
      <c r="AN1158" s="17">
        <v>0.14261459028298701</v>
      </c>
      <c r="AO1158" s="17">
        <v>0.14852961393259001</v>
      </c>
      <c r="AP1158" s="17">
        <v>0.15770929028101199</v>
      </c>
      <c r="AQ1158" s="17"/>
      <c r="AR1158" s="17">
        <v>0.23914957299409101</v>
      </c>
      <c r="AS1158" s="17">
        <v>0.162501591289963</v>
      </c>
      <c r="AT1158" s="17">
        <v>0.13500681606956799</v>
      </c>
      <c r="AU1158" s="17">
        <v>0.162256148436242</v>
      </c>
      <c r="AV1158" s="17">
        <v>0.130465634540821</v>
      </c>
      <c r="AW1158" s="17"/>
      <c r="AX1158" s="17">
        <v>0.18948764467544901</v>
      </c>
      <c r="AY1158" s="17">
        <v>0.16973606769663099</v>
      </c>
      <c r="AZ1158" s="17">
        <v>0.17365953256817199</v>
      </c>
      <c r="BA1158" s="17">
        <v>0.152274049343287</v>
      </c>
      <c r="BB1158" s="17">
        <v>9.6510218529567704E-2</v>
      </c>
      <c r="BC1158" s="17">
        <v>0.150805105495872</v>
      </c>
      <c r="BD1158" s="17"/>
      <c r="BE1158" s="17">
        <v>0.19195447530673199</v>
      </c>
      <c r="BF1158" s="17">
        <v>0.161648819992013</v>
      </c>
      <c r="BG1158" s="17">
        <v>0.121586657509632</v>
      </c>
      <c r="BH1158" s="17"/>
      <c r="BI1158" s="17">
        <v>0.18232357355072301</v>
      </c>
      <c r="BJ1158" s="17">
        <v>0.157882098634888</v>
      </c>
      <c r="BK1158" s="17"/>
      <c r="BL1158" s="17">
        <v>0.10272663818104601</v>
      </c>
      <c r="BM1158" s="17">
        <v>0.157437521350097</v>
      </c>
      <c r="BN1158" s="17">
        <v>0.19150569574739901</v>
      </c>
      <c r="BO1158" s="17">
        <v>0.21200311561276799</v>
      </c>
      <c r="BP1158" s="17">
        <v>0.243884962569967</v>
      </c>
      <c r="BQ1158" s="17"/>
      <c r="BR1158" s="17">
        <v>0.154566021044695</v>
      </c>
      <c r="BS1158" s="17">
        <v>0.22067483708821101</v>
      </c>
      <c r="BT1158" s="17">
        <v>0.20291332427842701</v>
      </c>
      <c r="BU1158" s="17">
        <v>0.165226445657843</v>
      </c>
      <c r="BV1158" s="17"/>
      <c r="BW1158" s="17">
        <v>0.17172569709570301</v>
      </c>
      <c r="BX1158" s="17">
        <v>0.15008044225565401</v>
      </c>
      <c r="BY1158" s="17">
        <v>0.15024978662848501</v>
      </c>
      <c r="BZ1158" s="17">
        <v>0.15214680396193001</v>
      </c>
      <c r="CA1158" s="17">
        <v>0.18559800762498399</v>
      </c>
      <c r="CB1158" s="17"/>
      <c r="CC1158" s="17">
        <v>0.17888514718740001</v>
      </c>
      <c r="CD1158" s="17">
        <v>0.20713684306319999</v>
      </c>
      <c r="CE1158" s="17">
        <v>0.157453247530803</v>
      </c>
      <c r="CF1158" s="17">
        <v>0.17791416663871401</v>
      </c>
      <c r="CG1158" s="17">
        <v>0.17669874213320899</v>
      </c>
      <c r="CH1158" s="17">
        <v>0.16552535804982099</v>
      </c>
      <c r="CI1158" s="17">
        <v>0.13444084442875801</v>
      </c>
      <c r="CJ1158" s="17">
        <v>0.121286775120224</v>
      </c>
      <c r="CK1158" s="17">
        <v>0.130417597964399</v>
      </c>
      <c r="CL1158" s="17">
        <v>0.145540289019472</v>
      </c>
    </row>
    <row r="1159" spans="2:90" x14ac:dyDescent="0.25"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</row>
    <row r="1160" spans="2:90" x14ac:dyDescent="0.25">
      <c r="B1160" s="6" t="s">
        <v>549</v>
      </c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</row>
    <row r="1161" spans="2:90" x14ac:dyDescent="0.25">
      <c r="B1161" s="24" t="s">
        <v>113</v>
      </c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</row>
    <row r="1162" spans="2:90" x14ac:dyDescent="0.25">
      <c r="B1162" t="s">
        <v>542</v>
      </c>
      <c r="C1162" s="17">
        <v>0.19830061397857601</v>
      </c>
      <c r="D1162" s="17">
        <v>0.22464558386633199</v>
      </c>
      <c r="E1162" s="17">
        <v>0.17409814909684501</v>
      </c>
      <c r="F1162" s="17"/>
      <c r="G1162" s="17">
        <v>0.214901837022514</v>
      </c>
      <c r="H1162" s="17">
        <v>0.26766451842377198</v>
      </c>
      <c r="I1162" s="17">
        <v>0.185279108260888</v>
      </c>
      <c r="J1162" s="17">
        <v>0.153061741686352</v>
      </c>
      <c r="K1162" s="17">
        <v>0.184012441565233</v>
      </c>
      <c r="L1162" s="17">
        <v>0.191496005319821</v>
      </c>
      <c r="M1162" s="17"/>
      <c r="N1162" s="17">
        <v>0.31301062602128998</v>
      </c>
      <c r="O1162" s="17">
        <v>0.17435711502141099</v>
      </c>
      <c r="P1162" s="17">
        <v>0.16430819894283699</v>
      </c>
      <c r="Q1162" s="17">
        <v>0.13093871252945599</v>
      </c>
      <c r="R1162" s="17"/>
      <c r="S1162" s="17">
        <v>0.25194583532450399</v>
      </c>
      <c r="T1162" s="17">
        <v>0.20605420683356701</v>
      </c>
      <c r="U1162" s="17">
        <v>0.18451298949141101</v>
      </c>
      <c r="V1162" s="17">
        <v>0.239688295662731</v>
      </c>
      <c r="W1162" s="17">
        <v>0.146495599332328</v>
      </c>
      <c r="X1162" s="17">
        <v>0.17833266248475599</v>
      </c>
      <c r="Y1162" s="17">
        <v>0.16415099367574901</v>
      </c>
      <c r="Z1162" s="17">
        <v>0.160094849605077</v>
      </c>
      <c r="AA1162" s="17">
        <v>0.19002723337253399</v>
      </c>
      <c r="AB1162" s="17"/>
      <c r="AC1162" s="17">
        <v>0.19429368882777001</v>
      </c>
      <c r="AD1162" s="17">
        <v>0.246522789990063</v>
      </c>
      <c r="AE1162" s="17">
        <v>0.121781683145654</v>
      </c>
      <c r="AF1162" s="17"/>
      <c r="AG1162" s="17">
        <v>0.212584647065233</v>
      </c>
      <c r="AH1162" s="17">
        <v>0.28832806929112498</v>
      </c>
      <c r="AI1162" s="17">
        <v>0.22328630580161599</v>
      </c>
      <c r="AJ1162" s="17">
        <v>0.162338276349446</v>
      </c>
      <c r="AK1162" s="17"/>
      <c r="AL1162" s="17">
        <v>0.10604175836489101</v>
      </c>
      <c r="AM1162" s="17">
        <v>0.144797234487552</v>
      </c>
      <c r="AN1162" s="17">
        <v>0.26773511162410402</v>
      </c>
      <c r="AO1162" s="17">
        <v>0.351704080151929</v>
      </c>
      <c r="AP1162" s="17">
        <v>0.38676244025057799</v>
      </c>
      <c r="AQ1162" s="17"/>
      <c r="AR1162" s="17">
        <v>0.12733890772276299</v>
      </c>
      <c r="AS1162" s="17">
        <v>0.170765395218759</v>
      </c>
      <c r="AT1162" s="17">
        <v>0.18467958626415501</v>
      </c>
      <c r="AU1162" s="17">
        <v>0.241945895907304</v>
      </c>
      <c r="AV1162" s="17">
        <v>0.36476045737621299</v>
      </c>
      <c r="AW1162" s="17"/>
      <c r="AX1162" s="17">
        <v>0.27919530294265599</v>
      </c>
      <c r="AY1162" s="17">
        <v>0.15739109530971401</v>
      </c>
      <c r="AZ1162" s="17">
        <v>0.15998950369104301</v>
      </c>
      <c r="BA1162" s="17">
        <v>0.161129511139811</v>
      </c>
      <c r="BB1162" s="17">
        <v>0.23688842014723799</v>
      </c>
      <c r="BC1162" s="17">
        <v>0.21141783723704699</v>
      </c>
      <c r="BD1162" s="17"/>
      <c r="BE1162" s="17">
        <v>0.16045308999515701</v>
      </c>
      <c r="BF1162" s="17">
        <v>0.27456833732691199</v>
      </c>
      <c r="BG1162" s="17">
        <v>0.175922943216646</v>
      </c>
      <c r="BH1162" s="17"/>
      <c r="BI1162" s="17">
        <v>0.174239613771066</v>
      </c>
      <c r="BJ1162" s="17">
        <v>0.204409155658694</v>
      </c>
      <c r="BK1162" s="17"/>
      <c r="BL1162" s="17">
        <v>0.24557040976981601</v>
      </c>
      <c r="BM1162" s="17">
        <v>0.20605823688409999</v>
      </c>
      <c r="BN1162" s="17">
        <v>0.13514210042732</v>
      </c>
      <c r="BO1162" s="17">
        <v>0.186439636638009</v>
      </c>
      <c r="BP1162" s="17">
        <v>0.13683104552033101</v>
      </c>
      <c r="BQ1162" s="17"/>
      <c r="BR1162" s="17">
        <v>0.18780139621427</v>
      </c>
      <c r="BS1162" s="17">
        <v>0.17808216369264901</v>
      </c>
      <c r="BT1162" s="17">
        <v>0.31734643423974401</v>
      </c>
      <c r="BU1162" s="17">
        <v>0.291699225384559</v>
      </c>
      <c r="BV1162" s="17"/>
      <c r="BW1162" s="17">
        <v>0.217591572703074</v>
      </c>
      <c r="BX1162" s="17">
        <v>0.22499961660321599</v>
      </c>
      <c r="BY1162" s="17">
        <v>0.187816321648828</v>
      </c>
      <c r="BZ1162" s="17">
        <v>0.19087054264283401</v>
      </c>
      <c r="CA1162" s="17">
        <v>0.16848822673668601</v>
      </c>
      <c r="CB1162" s="17"/>
      <c r="CC1162" s="17">
        <v>0.17300347951237299</v>
      </c>
      <c r="CD1162" s="17">
        <v>0.17691821441068301</v>
      </c>
      <c r="CE1162" s="17">
        <v>0.19469641043864699</v>
      </c>
      <c r="CF1162" s="17">
        <v>0.19308751451144399</v>
      </c>
      <c r="CG1162" s="17">
        <v>0.20192996215474901</v>
      </c>
      <c r="CH1162" s="17">
        <v>0.173291498563514</v>
      </c>
      <c r="CI1162" s="17">
        <v>0.206517524152702</v>
      </c>
      <c r="CJ1162" s="17">
        <v>0.207425648790591</v>
      </c>
      <c r="CK1162" s="17">
        <v>0.22327999709585</v>
      </c>
      <c r="CL1162" s="17">
        <v>0.23245892292888401</v>
      </c>
    </row>
    <row r="1163" spans="2:90" x14ac:dyDescent="0.25">
      <c r="B1163" t="s">
        <v>543</v>
      </c>
      <c r="C1163" s="17">
        <v>0.73091605088629197</v>
      </c>
      <c r="D1163" s="17">
        <v>0.70997684606336797</v>
      </c>
      <c r="E1163" s="17">
        <v>0.75076267792292395</v>
      </c>
      <c r="F1163" s="17"/>
      <c r="G1163" s="17">
        <v>0.64334637011026097</v>
      </c>
      <c r="H1163" s="17">
        <v>0.62424185129461296</v>
      </c>
      <c r="I1163" s="17">
        <v>0.72539863070671196</v>
      </c>
      <c r="J1163" s="17">
        <v>0.78168963455664797</v>
      </c>
      <c r="K1163" s="17">
        <v>0.77554647141379496</v>
      </c>
      <c r="L1163" s="17">
        <v>0.78500416872676604</v>
      </c>
      <c r="M1163" s="17"/>
      <c r="N1163" s="17">
        <v>0.63916044842263398</v>
      </c>
      <c r="O1163" s="17">
        <v>0.76428685253552697</v>
      </c>
      <c r="P1163" s="17">
        <v>0.76305477414265999</v>
      </c>
      <c r="Q1163" s="17">
        <v>0.76521568154156006</v>
      </c>
      <c r="R1163" s="17"/>
      <c r="S1163" s="17">
        <v>0.65360154269819204</v>
      </c>
      <c r="T1163" s="17">
        <v>0.74626327179957097</v>
      </c>
      <c r="U1163" s="17">
        <v>0.77101316079999704</v>
      </c>
      <c r="V1163" s="17">
        <v>0.69811863326398405</v>
      </c>
      <c r="W1163" s="17">
        <v>0.77491422399176302</v>
      </c>
      <c r="X1163" s="17">
        <v>0.72572862202751198</v>
      </c>
      <c r="Y1163" s="17">
        <v>0.76934503351480399</v>
      </c>
      <c r="Z1163" s="17">
        <v>0.78212604082100701</v>
      </c>
      <c r="AA1163" s="17">
        <v>0.72828638356217801</v>
      </c>
      <c r="AB1163" s="17"/>
      <c r="AC1163" s="17">
        <v>0.75693649177851996</v>
      </c>
      <c r="AD1163" s="17">
        <v>0.70557669856569705</v>
      </c>
      <c r="AE1163" s="17">
        <v>0.75835253847969297</v>
      </c>
      <c r="AF1163" s="17"/>
      <c r="AG1163" s="17">
        <v>0.73356524260089095</v>
      </c>
      <c r="AH1163" s="17">
        <v>0.64782978917029999</v>
      </c>
      <c r="AI1163" s="17">
        <v>0.72639954726667</v>
      </c>
      <c r="AJ1163" s="17">
        <v>0.78316161399181705</v>
      </c>
      <c r="AK1163" s="17"/>
      <c r="AL1163" s="17">
        <v>0.81128500214565702</v>
      </c>
      <c r="AM1163" s="17">
        <v>0.78935564169011896</v>
      </c>
      <c r="AN1163" s="17">
        <v>0.66995083548419798</v>
      </c>
      <c r="AO1163" s="17">
        <v>0.57105611971572001</v>
      </c>
      <c r="AP1163" s="17">
        <v>0.53665284937126401</v>
      </c>
      <c r="AQ1163" s="17"/>
      <c r="AR1163" s="17">
        <v>0.76026919426349104</v>
      </c>
      <c r="AS1163" s="17">
        <v>0.74961934896289995</v>
      </c>
      <c r="AT1163" s="17">
        <v>0.75491261069342397</v>
      </c>
      <c r="AU1163" s="17">
        <v>0.70586245443969697</v>
      </c>
      <c r="AV1163" s="17">
        <v>0.58843811806382895</v>
      </c>
      <c r="AW1163" s="17"/>
      <c r="AX1163" s="17">
        <v>0.63418880957783597</v>
      </c>
      <c r="AY1163" s="17">
        <v>0.77527170821241198</v>
      </c>
      <c r="AZ1163" s="17">
        <v>0.76944372734111199</v>
      </c>
      <c r="BA1163" s="17">
        <v>0.77095075553625803</v>
      </c>
      <c r="BB1163" s="17">
        <v>0.71474949040319802</v>
      </c>
      <c r="BC1163" s="17">
        <v>0.70929872198508404</v>
      </c>
      <c r="BD1163" s="17"/>
      <c r="BE1163" s="17">
        <v>0.76439934458818304</v>
      </c>
      <c r="BF1163" s="17">
        <v>0.62479508741425804</v>
      </c>
      <c r="BG1163" s="17">
        <v>0.79185907632302099</v>
      </c>
      <c r="BH1163" s="17"/>
      <c r="BI1163" s="17">
        <v>0.75427500630929101</v>
      </c>
      <c r="BJ1163" s="17">
        <v>0.72498574243798097</v>
      </c>
      <c r="BK1163" s="17"/>
      <c r="BL1163" s="17">
        <v>0.72091771631627299</v>
      </c>
      <c r="BM1163" s="17">
        <v>0.72377970012613202</v>
      </c>
      <c r="BN1163" s="17">
        <v>0.74559355529941396</v>
      </c>
      <c r="BO1163" s="17">
        <v>0.71832186477068405</v>
      </c>
      <c r="BP1163" s="17">
        <v>0.75977805339751103</v>
      </c>
      <c r="BQ1163" s="17"/>
      <c r="BR1163" s="17">
        <v>0.750967011224282</v>
      </c>
      <c r="BS1163" s="17">
        <v>0.68571213338866199</v>
      </c>
      <c r="BT1163" s="17">
        <v>0.57565035436215595</v>
      </c>
      <c r="BU1163" s="17">
        <v>0.63047561999729496</v>
      </c>
      <c r="BV1163" s="17"/>
      <c r="BW1163" s="17">
        <v>0.71785937428721303</v>
      </c>
      <c r="BX1163" s="17">
        <v>0.72874434988955705</v>
      </c>
      <c r="BY1163" s="17">
        <v>0.73289846529474101</v>
      </c>
      <c r="BZ1163" s="17">
        <v>0.74346594256986198</v>
      </c>
      <c r="CA1163" s="17">
        <v>0.73948563859551697</v>
      </c>
      <c r="CB1163" s="17"/>
      <c r="CC1163" s="17">
        <v>0.71933796214936097</v>
      </c>
      <c r="CD1163" s="17">
        <v>0.73481254650641303</v>
      </c>
      <c r="CE1163" s="17">
        <v>0.75143182397752595</v>
      </c>
      <c r="CF1163" s="17">
        <v>0.70650224756865299</v>
      </c>
      <c r="CG1163" s="17">
        <v>0.72271026648029701</v>
      </c>
      <c r="CH1163" s="17">
        <v>0.75496029863320302</v>
      </c>
      <c r="CI1163" s="17">
        <v>0.752835701359158</v>
      </c>
      <c r="CJ1163" s="17">
        <v>0.73816537074520805</v>
      </c>
      <c r="CK1163" s="17">
        <v>0.72729263445788395</v>
      </c>
      <c r="CL1163" s="17">
        <v>0.73134343784624301</v>
      </c>
    </row>
    <row r="1164" spans="2:90" x14ac:dyDescent="0.25">
      <c r="B1164" t="s">
        <v>163</v>
      </c>
      <c r="C1164" s="17">
        <v>7.07833351351317E-2</v>
      </c>
      <c r="D1164" s="17">
        <v>6.5377570070299706E-2</v>
      </c>
      <c r="E1164" s="17">
        <v>7.5139172980230304E-2</v>
      </c>
      <c r="F1164" s="17"/>
      <c r="G1164" s="17">
        <v>0.141751792867224</v>
      </c>
      <c r="H1164" s="17">
        <v>0.10809363028161401</v>
      </c>
      <c r="I1164" s="17">
        <v>8.9322261032400901E-2</v>
      </c>
      <c r="J1164" s="17">
        <v>6.5248623756999594E-2</v>
      </c>
      <c r="K1164" s="17">
        <v>4.0441087020972703E-2</v>
      </c>
      <c r="L1164" s="17">
        <v>2.3499825953413E-2</v>
      </c>
      <c r="M1164" s="17"/>
      <c r="N1164" s="17">
        <v>4.7828925556075597E-2</v>
      </c>
      <c r="O1164" s="17">
        <v>6.1356032443062002E-2</v>
      </c>
      <c r="P1164" s="17">
        <v>7.26370269145033E-2</v>
      </c>
      <c r="Q1164" s="17">
        <v>0.10384560592898399</v>
      </c>
      <c r="R1164" s="17"/>
      <c r="S1164" s="17">
        <v>9.4452621977304099E-2</v>
      </c>
      <c r="T1164" s="17">
        <v>4.7682521366862199E-2</v>
      </c>
      <c r="U1164" s="17">
        <v>4.4473849708592902E-2</v>
      </c>
      <c r="V1164" s="17">
        <v>6.21930710732852E-2</v>
      </c>
      <c r="W1164" s="17">
        <v>7.8590176675908896E-2</v>
      </c>
      <c r="X1164" s="17">
        <v>9.5938715487732695E-2</v>
      </c>
      <c r="Y1164" s="17">
        <v>6.6503972809447406E-2</v>
      </c>
      <c r="Z1164" s="17">
        <v>5.7779109573915501E-2</v>
      </c>
      <c r="AA1164" s="17">
        <v>8.1686383065288901E-2</v>
      </c>
      <c r="AB1164" s="17"/>
      <c r="AC1164" s="17">
        <v>4.8769819393709599E-2</v>
      </c>
      <c r="AD1164" s="17">
        <v>4.7900511444239603E-2</v>
      </c>
      <c r="AE1164" s="17">
        <v>0.119865778374653</v>
      </c>
      <c r="AF1164" s="17"/>
      <c r="AG1164" s="17">
        <v>5.3850110333875899E-2</v>
      </c>
      <c r="AH1164" s="17">
        <v>6.3842141538575495E-2</v>
      </c>
      <c r="AI1164" s="17">
        <v>5.0314146931714897E-2</v>
      </c>
      <c r="AJ1164" s="17">
        <v>5.4500109658736799E-2</v>
      </c>
      <c r="AK1164" s="17"/>
      <c r="AL1164" s="17">
        <v>8.26732394894516E-2</v>
      </c>
      <c r="AM1164" s="17">
        <v>6.5847123822328796E-2</v>
      </c>
      <c r="AN1164" s="17">
        <v>6.2314052891698703E-2</v>
      </c>
      <c r="AO1164" s="17">
        <v>7.7239800132351599E-2</v>
      </c>
      <c r="AP1164" s="17">
        <v>7.6584710378157395E-2</v>
      </c>
      <c r="AQ1164" s="17"/>
      <c r="AR1164" s="17">
        <v>0.11239189801374599</v>
      </c>
      <c r="AS1164" s="17">
        <v>7.9615255818341807E-2</v>
      </c>
      <c r="AT1164" s="17">
        <v>6.0407803042421201E-2</v>
      </c>
      <c r="AU1164" s="17">
        <v>5.21916496529993E-2</v>
      </c>
      <c r="AV1164" s="17">
        <v>4.6801424559958699E-2</v>
      </c>
      <c r="AW1164" s="17"/>
      <c r="AX1164" s="17">
        <v>8.66158874795082E-2</v>
      </c>
      <c r="AY1164" s="17">
        <v>6.7337196477874298E-2</v>
      </c>
      <c r="AZ1164" s="17">
        <v>7.0566768967844903E-2</v>
      </c>
      <c r="BA1164" s="17">
        <v>6.7919733323930503E-2</v>
      </c>
      <c r="BB1164" s="17">
        <v>4.83620894495633E-2</v>
      </c>
      <c r="BC1164" s="17">
        <v>7.9283440777868405E-2</v>
      </c>
      <c r="BD1164" s="17"/>
      <c r="BE1164" s="17">
        <v>7.5147565416660303E-2</v>
      </c>
      <c r="BF1164" s="17">
        <v>0.100636575258831</v>
      </c>
      <c r="BG1164" s="17">
        <v>3.2217980460333397E-2</v>
      </c>
      <c r="BH1164" s="17"/>
      <c r="BI1164" s="17">
        <v>7.1485379919643405E-2</v>
      </c>
      <c r="BJ1164" s="17">
        <v>7.0605101903324502E-2</v>
      </c>
      <c r="BK1164" s="17"/>
      <c r="BL1164" s="17">
        <v>3.3511873913910903E-2</v>
      </c>
      <c r="BM1164" s="17">
        <v>7.0162062989767904E-2</v>
      </c>
      <c r="BN1164" s="17">
        <v>0.119264344273266</v>
      </c>
      <c r="BO1164" s="17">
        <v>9.52384985913068E-2</v>
      </c>
      <c r="BP1164" s="17">
        <v>0.103390901082157</v>
      </c>
      <c r="BQ1164" s="17"/>
      <c r="BR1164" s="17">
        <v>6.1231592561448597E-2</v>
      </c>
      <c r="BS1164" s="17">
        <v>0.136205702918689</v>
      </c>
      <c r="BT1164" s="17">
        <v>0.1070032113981</v>
      </c>
      <c r="BU1164" s="17">
        <v>7.7825154618146902E-2</v>
      </c>
      <c r="BV1164" s="17"/>
      <c r="BW1164" s="17">
        <v>6.4549053009713503E-2</v>
      </c>
      <c r="BX1164" s="17">
        <v>4.6256033507226499E-2</v>
      </c>
      <c r="BY1164" s="17">
        <v>7.9285213056430506E-2</v>
      </c>
      <c r="BZ1164" s="17">
        <v>6.5663514787303798E-2</v>
      </c>
      <c r="CA1164" s="17">
        <v>9.2026134667796994E-2</v>
      </c>
      <c r="CB1164" s="17"/>
      <c r="CC1164" s="17">
        <v>0.107658558338266</v>
      </c>
      <c r="CD1164" s="17">
        <v>8.8269239082904197E-2</v>
      </c>
      <c r="CE1164" s="17">
        <v>5.3871765583826697E-2</v>
      </c>
      <c r="CF1164" s="17">
        <v>0.100410237919903</v>
      </c>
      <c r="CG1164" s="17">
        <v>7.5359771364953795E-2</v>
      </c>
      <c r="CH1164" s="17">
        <v>7.1748202803282701E-2</v>
      </c>
      <c r="CI1164" s="17">
        <v>4.0646774488140497E-2</v>
      </c>
      <c r="CJ1164" s="17">
        <v>5.4408980464201402E-2</v>
      </c>
      <c r="CK1164" s="17">
        <v>4.94273684462656E-2</v>
      </c>
      <c r="CL1164" s="17">
        <v>3.6197639224873401E-2</v>
      </c>
    </row>
    <row r="1165" spans="2:90" x14ac:dyDescent="0.25"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  <c r="BP1165" s="17"/>
      <c r="BQ1165" s="17"/>
      <c r="BR1165" s="17"/>
      <c r="BS1165" s="17"/>
      <c r="BT1165" s="17"/>
      <c r="BU1165" s="17"/>
      <c r="BV1165" s="17"/>
      <c r="BW1165" s="17"/>
      <c r="BX1165" s="17"/>
      <c r="BY1165" s="17"/>
      <c r="BZ1165" s="17"/>
      <c r="CA1165" s="17"/>
      <c r="CB1165" s="17"/>
      <c r="CC1165" s="17"/>
      <c r="CD1165" s="17"/>
      <c r="CE1165" s="17"/>
      <c r="CF1165" s="17"/>
      <c r="CG1165" s="17"/>
      <c r="CH1165" s="17"/>
      <c r="CI1165" s="17"/>
      <c r="CJ1165" s="17"/>
      <c r="CK1165" s="17"/>
      <c r="CL1165" s="17"/>
    </row>
    <row r="1166" spans="2:90" x14ac:dyDescent="0.25">
      <c r="B1166" s="6" t="s">
        <v>559</v>
      </c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  <c r="BP1166" s="17"/>
      <c r="BQ1166" s="17"/>
      <c r="BR1166" s="17"/>
      <c r="BS1166" s="17"/>
      <c r="BT1166" s="17"/>
      <c r="BU1166" s="17"/>
      <c r="BV1166" s="17"/>
      <c r="BW1166" s="17"/>
      <c r="BX1166" s="17"/>
      <c r="BY1166" s="17"/>
      <c r="BZ1166" s="17"/>
      <c r="CA1166" s="17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</row>
    <row r="1167" spans="2:90" x14ac:dyDescent="0.25">
      <c r="B1167" s="24" t="s">
        <v>113</v>
      </c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7"/>
      <c r="BW1167" s="17"/>
      <c r="BX1167" s="17"/>
      <c r="BY1167" s="17"/>
      <c r="BZ1167" s="17"/>
      <c r="CA1167" s="17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</row>
    <row r="1168" spans="2:90" x14ac:dyDescent="0.25">
      <c r="B1168" t="s">
        <v>555</v>
      </c>
      <c r="C1168" s="17">
        <v>0.33075266988918101</v>
      </c>
      <c r="D1168" s="17">
        <v>0.31777630147978397</v>
      </c>
      <c r="E1168" s="17">
        <v>0.34328041322431702</v>
      </c>
      <c r="F1168" s="17"/>
      <c r="G1168" s="17">
        <v>0.22525950935830399</v>
      </c>
      <c r="H1168" s="17">
        <v>0.21329532534985499</v>
      </c>
      <c r="I1168" s="17">
        <v>0.21049344823718399</v>
      </c>
      <c r="J1168" s="17">
        <v>0.33357262732555398</v>
      </c>
      <c r="K1168" s="17">
        <v>0.37397439458135301</v>
      </c>
      <c r="L1168" s="17">
        <v>0.51591519467261804</v>
      </c>
      <c r="M1168" s="17"/>
      <c r="N1168" s="17">
        <v>0.40370876538138301</v>
      </c>
      <c r="O1168" s="17">
        <v>0.30437698874956398</v>
      </c>
      <c r="P1168" s="17">
        <v>0.34181039384968698</v>
      </c>
      <c r="Q1168" s="17">
        <v>0.26691389623421302</v>
      </c>
      <c r="R1168" s="17"/>
      <c r="S1168" s="17">
        <v>0.26080242160788097</v>
      </c>
      <c r="T1168" s="17">
        <v>0.39905687814934798</v>
      </c>
      <c r="U1168" s="17">
        <v>0.36475154131426601</v>
      </c>
      <c r="V1168" s="17">
        <v>0.34042471444343902</v>
      </c>
      <c r="W1168" s="17">
        <v>0.322227676262683</v>
      </c>
      <c r="X1168" s="17">
        <v>0.29571683497634099</v>
      </c>
      <c r="Y1168" s="17">
        <v>0.38135974711795601</v>
      </c>
      <c r="Z1168" s="17">
        <v>0.27045352874731698</v>
      </c>
      <c r="AA1168" s="17">
        <v>0.31265591851590202</v>
      </c>
      <c r="AB1168" s="17"/>
      <c r="AC1168" s="17">
        <v>0.37959928342955901</v>
      </c>
      <c r="AD1168" s="17">
        <v>0.36066682840706699</v>
      </c>
      <c r="AE1168" s="17">
        <v>0.194113159332056</v>
      </c>
      <c r="AF1168" s="17"/>
      <c r="AG1168" s="17">
        <v>0.40601122256022099</v>
      </c>
      <c r="AH1168" s="17">
        <v>0.29351514413537999</v>
      </c>
      <c r="AI1168" s="17">
        <v>0.384217973966199</v>
      </c>
      <c r="AJ1168" s="17">
        <v>0.33679522893116998</v>
      </c>
      <c r="AK1168" s="17"/>
      <c r="AL1168" s="17">
        <v>0.29212268430440003</v>
      </c>
      <c r="AM1168" s="17">
        <v>0.31946715530768199</v>
      </c>
      <c r="AN1168" s="17">
        <v>0.33954954644943802</v>
      </c>
      <c r="AO1168" s="17">
        <v>0.31848815512724699</v>
      </c>
      <c r="AP1168" s="17">
        <v>0.32160102506376398</v>
      </c>
      <c r="AQ1168" s="17"/>
      <c r="AR1168" s="17">
        <v>0.25094668468009401</v>
      </c>
      <c r="AS1168" s="17">
        <v>0.30954599947093298</v>
      </c>
      <c r="AT1168" s="17">
        <v>0.34739553998047501</v>
      </c>
      <c r="AU1168" s="17">
        <v>0.37164461191579201</v>
      </c>
      <c r="AV1168" s="17">
        <v>0.37504546199444899</v>
      </c>
      <c r="AW1168" s="17"/>
      <c r="AX1168" s="17">
        <v>0.24576816240931501</v>
      </c>
      <c r="AY1168" s="17">
        <v>0.33783542156014301</v>
      </c>
      <c r="AZ1168" s="17">
        <v>0.24740146415310901</v>
      </c>
      <c r="BA1168" s="17">
        <v>0.36769307658533101</v>
      </c>
      <c r="BB1168" s="17">
        <v>0.47692861776746498</v>
      </c>
      <c r="BC1168" s="17">
        <v>0.42018228485324699</v>
      </c>
      <c r="BD1168" s="17"/>
      <c r="BE1168" s="17">
        <v>0.28589292195945099</v>
      </c>
      <c r="BF1168" s="17">
        <v>0.27621100007843602</v>
      </c>
      <c r="BG1168" s="17">
        <v>0.44179488457753302</v>
      </c>
      <c r="BH1168" s="17"/>
      <c r="BI1168" s="17">
        <v>0.33329322299817199</v>
      </c>
      <c r="BJ1168" s="17">
        <v>0.33010768113464201</v>
      </c>
      <c r="BK1168" s="17"/>
      <c r="BL1168" s="17">
        <v>0.46588300153967499</v>
      </c>
      <c r="BM1168" s="17">
        <v>0.30126622203811498</v>
      </c>
      <c r="BN1168" s="17">
        <v>0.24301235233933899</v>
      </c>
      <c r="BO1168" s="17">
        <v>0.17978814779086999</v>
      </c>
      <c r="BP1168" s="17">
        <v>0.19129911273945999</v>
      </c>
      <c r="BQ1168" s="17"/>
      <c r="BR1168" s="17">
        <v>0.35423160995891501</v>
      </c>
      <c r="BS1168" s="17">
        <v>0.21505994540010201</v>
      </c>
      <c r="BT1168" s="17">
        <v>0.20587664704581801</v>
      </c>
      <c r="BU1168" s="17">
        <v>0.23010181735398499</v>
      </c>
      <c r="BV1168" s="17"/>
      <c r="BW1168" s="17">
        <v>0.371852326961501</v>
      </c>
      <c r="BX1168" s="17">
        <v>0.38177469063164798</v>
      </c>
      <c r="BY1168" s="17">
        <v>0.32781731728920999</v>
      </c>
      <c r="BZ1168" s="17">
        <v>0.314432694958035</v>
      </c>
      <c r="CA1168" s="17">
        <v>0.272529467035796</v>
      </c>
      <c r="CB1168" s="17"/>
      <c r="CC1168" s="17">
        <v>0.26653962838050999</v>
      </c>
      <c r="CD1168" s="17">
        <v>0.215066258921882</v>
      </c>
      <c r="CE1168" s="17">
        <v>0.261122318291025</v>
      </c>
      <c r="CF1168" s="17">
        <v>0.30085007693663102</v>
      </c>
      <c r="CG1168" s="17">
        <v>0.34452382491820499</v>
      </c>
      <c r="CH1168" s="17">
        <v>0.366601419127495</v>
      </c>
      <c r="CI1168" s="17">
        <v>0.34849914099169899</v>
      </c>
      <c r="CJ1168" s="17">
        <v>0.38673651135836501</v>
      </c>
      <c r="CK1168" s="17">
        <v>0.43950419953040898</v>
      </c>
      <c r="CL1168" s="17">
        <v>0.46678420752204602</v>
      </c>
    </row>
    <row r="1169" spans="2:90" x14ac:dyDescent="0.25">
      <c r="B1169" t="s">
        <v>556</v>
      </c>
      <c r="C1169" s="17">
        <v>0.25600846705603802</v>
      </c>
      <c r="D1169" s="17">
        <v>0.27590783085732501</v>
      </c>
      <c r="E1169" s="17">
        <v>0.23748310367797401</v>
      </c>
      <c r="F1169" s="17"/>
      <c r="G1169" s="17">
        <v>0.28295967031235503</v>
      </c>
      <c r="H1169" s="17">
        <v>0.29314447123905601</v>
      </c>
      <c r="I1169" s="17">
        <v>0.27182477674189698</v>
      </c>
      <c r="J1169" s="17">
        <v>0.233897702163574</v>
      </c>
      <c r="K1169" s="17">
        <v>0.26304780504464598</v>
      </c>
      <c r="L1169" s="17">
        <v>0.21690693573045</v>
      </c>
      <c r="M1169" s="17"/>
      <c r="N1169" s="17">
        <v>0.27868813126851399</v>
      </c>
      <c r="O1169" s="17">
        <v>0.25662097799818001</v>
      </c>
      <c r="P1169" s="17">
        <v>0.24429547055418899</v>
      </c>
      <c r="Q1169" s="17">
        <v>0.24214634473525501</v>
      </c>
      <c r="R1169" s="17"/>
      <c r="S1169" s="17">
        <v>0.30815748430684398</v>
      </c>
      <c r="T1169" s="17">
        <v>0.210875534908982</v>
      </c>
      <c r="U1169" s="17">
        <v>0.27016084625331599</v>
      </c>
      <c r="V1169" s="17">
        <v>0.26044505072567198</v>
      </c>
      <c r="W1169" s="17">
        <v>0.23742079295235299</v>
      </c>
      <c r="X1169" s="17">
        <v>0.25359946425655</v>
      </c>
      <c r="Y1169" s="17">
        <v>0.244692442640562</v>
      </c>
      <c r="Z1169" s="17">
        <v>0.249375984867891</v>
      </c>
      <c r="AA1169" s="17">
        <v>0.260186878171969</v>
      </c>
      <c r="AB1169" s="17"/>
      <c r="AC1169" s="17">
        <v>0.25575885609410098</v>
      </c>
      <c r="AD1169" s="17">
        <v>0.26790584969317399</v>
      </c>
      <c r="AE1169" s="17">
        <v>0.23919813026081299</v>
      </c>
      <c r="AF1169" s="17"/>
      <c r="AG1169" s="17">
        <v>0.27204218919906797</v>
      </c>
      <c r="AH1169" s="17">
        <v>0.30144611020758799</v>
      </c>
      <c r="AI1169" s="17">
        <v>0.21506580145544801</v>
      </c>
      <c r="AJ1169" s="17">
        <v>0.239766004173357</v>
      </c>
      <c r="AK1169" s="17"/>
      <c r="AL1169" s="17">
        <v>0.24107918067736001</v>
      </c>
      <c r="AM1169" s="17">
        <v>0.25842632997569898</v>
      </c>
      <c r="AN1169" s="17">
        <v>0.27530674745109102</v>
      </c>
      <c r="AO1169" s="17">
        <v>0.29749861813717399</v>
      </c>
      <c r="AP1169" s="17">
        <v>0.224532281105288</v>
      </c>
      <c r="AQ1169" s="17"/>
      <c r="AR1169" s="17">
        <v>0.206567820173853</v>
      </c>
      <c r="AS1169" s="17">
        <v>0.25795376106485701</v>
      </c>
      <c r="AT1169" s="17">
        <v>0.25046836742797801</v>
      </c>
      <c r="AU1169" s="17">
        <v>0.26311886491877201</v>
      </c>
      <c r="AV1169" s="17">
        <v>0.32734775888152001</v>
      </c>
      <c r="AW1169" s="17"/>
      <c r="AX1169" s="17">
        <v>0.29089026657525002</v>
      </c>
      <c r="AY1169" s="17">
        <v>0.26013956806459598</v>
      </c>
      <c r="AZ1169" s="17">
        <v>0.24829171252054899</v>
      </c>
      <c r="BA1169" s="17">
        <v>0.24581420621042799</v>
      </c>
      <c r="BB1169" s="17">
        <v>0.20936943743731601</v>
      </c>
      <c r="BC1169" s="17">
        <v>0.23392831706977199</v>
      </c>
      <c r="BD1169" s="17"/>
      <c r="BE1169" s="17">
        <v>0.22791907206110401</v>
      </c>
      <c r="BF1169" s="17">
        <v>0.30748535045112502</v>
      </c>
      <c r="BG1169" s="17">
        <v>0.24740695113946301</v>
      </c>
      <c r="BH1169" s="17"/>
      <c r="BI1169" s="17">
        <v>0.22660263949954601</v>
      </c>
      <c r="BJ1169" s="17">
        <v>0.26347393905296501</v>
      </c>
      <c r="BK1169" s="17"/>
      <c r="BL1169" s="17">
        <v>0.24665957461080301</v>
      </c>
      <c r="BM1169" s="17">
        <v>0.28741345633418097</v>
      </c>
      <c r="BN1169" s="17">
        <v>0.26132370752140599</v>
      </c>
      <c r="BO1169" s="17">
        <v>0.29107435393467901</v>
      </c>
      <c r="BP1169" s="17">
        <v>0.24409669039196</v>
      </c>
      <c r="BQ1169" s="17"/>
      <c r="BR1169" s="17">
        <v>0.24906492354933901</v>
      </c>
      <c r="BS1169" s="17">
        <v>0.25739538492270497</v>
      </c>
      <c r="BT1169" s="17">
        <v>0.37275246256295003</v>
      </c>
      <c r="BU1169" s="17">
        <v>0.25515301018766001</v>
      </c>
      <c r="BV1169" s="17"/>
      <c r="BW1169" s="17">
        <v>0.23828186723601999</v>
      </c>
      <c r="BX1169" s="17">
        <v>0.29818973305250301</v>
      </c>
      <c r="BY1169" s="17">
        <v>0.25412205871273402</v>
      </c>
      <c r="BZ1169" s="17">
        <v>0.256300092040809</v>
      </c>
      <c r="CA1169" s="17">
        <v>0.24441080013215899</v>
      </c>
      <c r="CB1169" s="17"/>
      <c r="CC1169" s="17">
        <v>0.22958043055549399</v>
      </c>
      <c r="CD1169" s="17">
        <v>0.27752369008758399</v>
      </c>
      <c r="CE1169" s="17">
        <v>0.29171154462798099</v>
      </c>
      <c r="CF1169" s="17">
        <v>0.249078159545565</v>
      </c>
      <c r="CG1169" s="17">
        <v>0.21634486967807301</v>
      </c>
      <c r="CH1169" s="17">
        <v>0.268784144635554</v>
      </c>
      <c r="CI1169" s="17">
        <v>0.30374923521902297</v>
      </c>
      <c r="CJ1169" s="17">
        <v>0.27367707573081301</v>
      </c>
      <c r="CK1169" s="17">
        <v>0.25251197183357299</v>
      </c>
      <c r="CL1169" s="17">
        <v>0.21357215249219499</v>
      </c>
    </row>
    <row r="1170" spans="2:90" x14ac:dyDescent="0.25">
      <c r="B1170" t="s">
        <v>557</v>
      </c>
      <c r="C1170" s="17">
        <v>0.37089264145197398</v>
      </c>
      <c r="D1170" s="17">
        <v>0.36843378473178301</v>
      </c>
      <c r="E1170" s="17">
        <v>0.37353830627475298</v>
      </c>
      <c r="F1170" s="17"/>
      <c r="G1170" s="17">
        <v>0.42258324813279602</v>
      </c>
      <c r="H1170" s="17">
        <v>0.43540675110349297</v>
      </c>
      <c r="I1170" s="17">
        <v>0.46231261837017501</v>
      </c>
      <c r="J1170" s="17">
        <v>0.40120706462933797</v>
      </c>
      <c r="K1170" s="17">
        <v>0.32811819592139402</v>
      </c>
      <c r="L1170" s="17">
        <v>0.24447713940573401</v>
      </c>
      <c r="M1170" s="17"/>
      <c r="N1170" s="17">
        <v>0.290083459022554</v>
      </c>
      <c r="O1170" s="17">
        <v>0.39711156174183598</v>
      </c>
      <c r="P1170" s="17">
        <v>0.380607054534089</v>
      </c>
      <c r="Q1170" s="17">
        <v>0.42350061255043198</v>
      </c>
      <c r="R1170" s="17"/>
      <c r="S1170" s="17">
        <v>0.37542898875082997</v>
      </c>
      <c r="T1170" s="17">
        <v>0.36159091052818998</v>
      </c>
      <c r="U1170" s="17">
        <v>0.32366590169974602</v>
      </c>
      <c r="V1170" s="17">
        <v>0.36142210355626903</v>
      </c>
      <c r="W1170" s="17">
        <v>0.39608604690691701</v>
      </c>
      <c r="X1170" s="17">
        <v>0.38651705926430602</v>
      </c>
      <c r="Y1170" s="17">
        <v>0.325443023060351</v>
      </c>
      <c r="Z1170" s="17">
        <v>0.46906239297644903</v>
      </c>
      <c r="AA1170" s="17">
        <v>0.39068051922178498</v>
      </c>
      <c r="AB1170" s="17"/>
      <c r="AC1170" s="17">
        <v>0.33303644902370899</v>
      </c>
      <c r="AD1170" s="17">
        <v>0.34570536729676099</v>
      </c>
      <c r="AE1170" s="17">
        <v>0.48664672032581102</v>
      </c>
      <c r="AF1170" s="17"/>
      <c r="AG1170" s="17">
        <v>0.29976239602103999</v>
      </c>
      <c r="AH1170" s="17">
        <v>0.37095060934933499</v>
      </c>
      <c r="AI1170" s="17">
        <v>0.37896620038104001</v>
      </c>
      <c r="AJ1170" s="17">
        <v>0.394704889125292</v>
      </c>
      <c r="AK1170" s="17"/>
      <c r="AL1170" s="17">
        <v>0.413516917644624</v>
      </c>
      <c r="AM1170" s="17">
        <v>0.37314294652708102</v>
      </c>
      <c r="AN1170" s="17">
        <v>0.35302438213561099</v>
      </c>
      <c r="AO1170" s="17">
        <v>0.35953290804136601</v>
      </c>
      <c r="AP1170" s="17">
        <v>0.408227971118789</v>
      </c>
      <c r="AQ1170" s="17"/>
      <c r="AR1170" s="17">
        <v>0.44957384458670702</v>
      </c>
      <c r="AS1170" s="17">
        <v>0.38977678783008801</v>
      </c>
      <c r="AT1170" s="17">
        <v>0.37398967579782399</v>
      </c>
      <c r="AU1170" s="17">
        <v>0.336689673172958</v>
      </c>
      <c r="AV1170" s="17">
        <v>0.27387714484234299</v>
      </c>
      <c r="AW1170" s="17"/>
      <c r="AX1170" s="17">
        <v>0.41734224015166999</v>
      </c>
      <c r="AY1170" s="17">
        <v>0.35755189522585101</v>
      </c>
      <c r="AZ1170" s="17">
        <v>0.45828728639893801</v>
      </c>
      <c r="BA1170" s="17">
        <v>0.34654286134775902</v>
      </c>
      <c r="BB1170" s="17">
        <v>0.28029273551497902</v>
      </c>
      <c r="BC1170" s="17">
        <v>0.31668443552946601</v>
      </c>
      <c r="BD1170" s="17"/>
      <c r="BE1170" s="17">
        <v>0.43481967133182903</v>
      </c>
      <c r="BF1170" s="17">
        <v>0.37637198661790799</v>
      </c>
      <c r="BG1170" s="17">
        <v>0.28378940662094199</v>
      </c>
      <c r="BH1170" s="17"/>
      <c r="BI1170" s="17">
        <v>0.390207807659112</v>
      </c>
      <c r="BJ1170" s="17">
        <v>0.36598895927678798</v>
      </c>
      <c r="BK1170" s="17"/>
      <c r="BL1170" s="17">
        <v>0.262715425500753</v>
      </c>
      <c r="BM1170" s="17">
        <v>0.37451854347093599</v>
      </c>
      <c r="BN1170" s="17">
        <v>0.44101754538111598</v>
      </c>
      <c r="BO1170" s="17">
        <v>0.46110916604472801</v>
      </c>
      <c r="BP1170" s="17">
        <v>0.52478305913392298</v>
      </c>
      <c r="BQ1170" s="17"/>
      <c r="BR1170" s="17">
        <v>0.357844455630211</v>
      </c>
      <c r="BS1170" s="17">
        <v>0.44883545938353098</v>
      </c>
      <c r="BT1170" s="17">
        <v>0.38342961523170599</v>
      </c>
      <c r="BU1170" s="17">
        <v>0.48420767312438301</v>
      </c>
      <c r="BV1170" s="17"/>
      <c r="BW1170" s="17">
        <v>0.36084416649462397</v>
      </c>
      <c r="BX1170" s="17">
        <v>0.29282745394905202</v>
      </c>
      <c r="BY1170" s="17">
        <v>0.37075682427223</v>
      </c>
      <c r="BZ1170" s="17">
        <v>0.387442597995178</v>
      </c>
      <c r="CA1170" s="17">
        <v>0.42236746849868301</v>
      </c>
      <c r="CB1170" s="17"/>
      <c r="CC1170" s="17">
        <v>0.44698041326733201</v>
      </c>
      <c r="CD1170" s="17">
        <v>0.43663366022382699</v>
      </c>
      <c r="CE1170" s="17">
        <v>0.40318232353908801</v>
      </c>
      <c r="CF1170" s="17">
        <v>0.39051185012690798</v>
      </c>
      <c r="CG1170" s="17">
        <v>0.39252233164558098</v>
      </c>
      <c r="CH1170" s="17">
        <v>0.31668251294601701</v>
      </c>
      <c r="CI1170" s="17">
        <v>0.33374158029482098</v>
      </c>
      <c r="CJ1170" s="17">
        <v>0.32714874479070499</v>
      </c>
      <c r="CK1170" s="17">
        <v>0.274954055680112</v>
      </c>
      <c r="CL1170" s="17">
        <v>0.30218611929434502</v>
      </c>
    </row>
    <row r="1171" spans="2:90" x14ac:dyDescent="0.25">
      <c r="B1171" t="s">
        <v>111</v>
      </c>
      <c r="C1171" s="17">
        <v>4.23462216028061E-2</v>
      </c>
      <c r="D1171" s="17">
        <v>3.7882082931107897E-2</v>
      </c>
      <c r="E1171" s="17">
        <v>4.5698176822955197E-2</v>
      </c>
      <c r="F1171" s="17"/>
      <c r="G1171" s="17">
        <v>6.9197572196545307E-2</v>
      </c>
      <c r="H1171" s="17">
        <v>5.8153452307596297E-2</v>
      </c>
      <c r="I1171" s="17">
        <v>5.5369156650742997E-2</v>
      </c>
      <c r="J1171" s="17">
        <v>3.1322605881534502E-2</v>
      </c>
      <c r="K1171" s="17">
        <v>3.4859604452607398E-2</v>
      </c>
      <c r="L1171" s="17">
        <v>2.2700730191198299E-2</v>
      </c>
      <c r="M1171" s="17"/>
      <c r="N1171" s="17">
        <v>2.7519644327548699E-2</v>
      </c>
      <c r="O1171" s="17">
        <v>4.18904715104206E-2</v>
      </c>
      <c r="P1171" s="17">
        <v>3.3287081062035297E-2</v>
      </c>
      <c r="Q1171" s="17">
        <v>6.7439146480099896E-2</v>
      </c>
      <c r="R1171" s="17"/>
      <c r="S1171" s="17">
        <v>5.5611105334445098E-2</v>
      </c>
      <c r="T1171" s="17">
        <v>2.84766764134801E-2</v>
      </c>
      <c r="U1171" s="17">
        <v>4.1421710732671799E-2</v>
      </c>
      <c r="V1171" s="17">
        <v>3.7708131274619097E-2</v>
      </c>
      <c r="W1171" s="17">
        <v>4.42654838780469E-2</v>
      </c>
      <c r="X1171" s="17">
        <v>6.4166641502802699E-2</v>
      </c>
      <c r="Y1171" s="17">
        <v>4.8504787181131E-2</v>
      </c>
      <c r="Z1171" s="17">
        <v>1.1108093408344E-2</v>
      </c>
      <c r="AA1171" s="17">
        <v>3.6476684090343402E-2</v>
      </c>
      <c r="AB1171" s="17"/>
      <c r="AC1171" s="17">
        <v>3.16054114526306E-2</v>
      </c>
      <c r="AD1171" s="17">
        <v>2.5721954602998399E-2</v>
      </c>
      <c r="AE1171" s="17">
        <v>8.0041990081319903E-2</v>
      </c>
      <c r="AF1171" s="17"/>
      <c r="AG1171" s="17">
        <v>2.21841922196706E-2</v>
      </c>
      <c r="AH1171" s="17">
        <v>3.4088136307697199E-2</v>
      </c>
      <c r="AI1171" s="17">
        <v>2.1750024197312E-2</v>
      </c>
      <c r="AJ1171" s="17">
        <v>2.8733877770180199E-2</v>
      </c>
      <c r="AK1171" s="17"/>
      <c r="AL1171" s="17">
        <v>5.3281217373616102E-2</v>
      </c>
      <c r="AM1171" s="17">
        <v>4.8963568189538197E-2</v>
      </c>
      <c r="AN1171" s="17">
        <v>3.2119323963861003E-2</v>
      </c>
      <c r="AO1171" s="17">
        <v>2.44803186942135E-2</v>
      </c>
      <c r="AP1171" s="17">
        <v>4.5638722712158901E-2</v>
      </c>
      <c r="AQ1171" s="17"/>
      <c r="AR1171" s="17">
        <v>9.2911650559346207E-2</v>
      </c>
      <c r="AS1171" s="17">
        <v>4.2723451634122403E-2</v>
      </c>
      <c r="AT1171" s="17">
        <v>2.8146416793722699E-2</v>
      </c>
      <c r="AU1171" s="17">
        <v>2.8546849992478598E-2</v>
      </c>
      <c r="AV1171" s="17">
        <v>2.3729634281688301E-2</v>
      </c>
      <c r="AW1171" s="17"/>
      <c r="AX1171" s="17">
        <v>4.5999330863764502E-2</v>
      </c>
      <c r="AY1171" s="17">
        <v>4.4473115149409402E-2</v>
      </c>
      <c r="AZ1171" s="17">
        <v>4.6019536927403598E-2</v>
      </c>
      <c r="BA1171" s="17">
        <v>3.9949855856482003E-2</v>
      </c>
      <c r="BB1171" s="17">
        <v>3.340920928024E-2</v>
      </c>
      <c r="BC1171" s="17">
        <v>2.9204962547515E-2</v>
      </c>
      <c r="BD1171" s="17"/>
      <c r="BE1171" s="17">
        <v>5.1368334647616198E-2</v>
      </c>
      <c r="BF1171" s="17">
        <v>3.9931662852531198E-2</v>
      </c>
      <c r="BG1171" s="17">
        <v>2.70087576620614E-2</v>
      </c>
      <c r="BH1171" s="17"/>
      <c r="BI1171" s="17">
        <v>4.9896329843169301E-2</v>
      </c>
      <c r="BJ1171" s="17">
        <v>4.0429420535605699E-2</v>
      </c>
      <c r="BK1171" s="17"/>
      <c r="BL1171" s="17">
        <v>2.47419983487688E-2</v>
      </c>
      <c r="BM1171" s="17">
        <v>3.6801778156767002E-2</v>
      </c>
      <c r="BN1171" s="17">
        <v>5.4646394758138303E-2</v>
      </c>
      <c r="BO1171" s="17">
        <v>6.8028332229723196E-2</v>
      </c>
      <c r="BP1171" s="17">
        <v>3.9821137734656398E-2</v>
      </c>
      <c r="BQ1171" s="17"/>
      <c r="BR1171" s="17">
        <v>3.8859010861535197E-2</v>
      </c>
      <c r="BS1171" s="17">
        <v>7.87092102936615E-2</v>
      </c>
      <c r="BT1171" s="17">
        <v>3.7941275159526701E-2</v>
      </c>
      <c r="BU1171" s="17">
        <v>3.0537499333972099E-2</v>
      </c>
      <c r="BV1171" s="17"/>
      <c r="BW1171" s="17">
        <v>2.9021639307855202E-2</v>
      </c>
      <c r="BX1171" s="17">
        <v>2.72081223667964E-2</v>
      </c>
      <c r="BY1171" s="17">
        <v>4.73037997258259E-2</v>
      </c>
      <c r="BZ1171" s="17">
        <v>4.1824615005977998E-2</v>
      </c>
      <c r="CA1171" s="17">
        <v>6.0692264333361397E-2</v>
      </c>
      <c r="CB1171" s="17"/>
      <c r="CC1171" s="17">
        <v>5.6899527796663601E-2</v>
      </c>
      <c r="CD1171" s="17">
        <v>7.0776390766706401E-2</v>
      </c>
      <c r="CE1171" s="17">
        <v>4.3983813541906003E-2</v>
      </c>
      <c r="CF1171" s="17">
        <v>5.95599133908968E-2</v>
      </c>
      <c r="CG1171" s="17">
        <v>4.6608973758140597E-2</v>
      </c>
      <c r="CH1171" s="17">
        <v>4.7931923290934202E-2</v>
      </c>
      <c r="CI1171" s="17">
        <v>1.40100434944568E-2</v>
      </c>
      <c r="CJ1171" s="17">
        <v>1.2437668120117E-2</v>
      </c>
      <c r="CK1171" s="17">
        <v>3.3029772955905402E-2</v>
      </c>
      <c r="CL1171" s="17">
        <v>1.7457520691413601E-2</v>
      </c>
    </row>
    <row r="1172" spans="2:90" x14ac:dyDescent="0.25"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</row>
    <row r="1173" spans="2:90" x14ac:dyDescent="0.25">
      <c r="B1173" s="6" t="s">
        <v>560</v>
      </c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</row>
    <row r="1174" spans="2:90" x14ac:dyDescent="0.25">
      <c r="B1174" s="24" t="s">
        <v>113</v>
      </c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</row>
    <row r="1175" spans="2:90" x14ac:dyDescent="0.25">
      <c r="B1175" t="s">
        <v>555</v>
      </c>
      <c r="C1175" s="17">
        <v>0.385447126319302</v>
      </c>
      <c r="D1175" s="17">
        <v>0.386242754727605</v>
      </c>
      <c r="E1175" s="17">
        <v>0.38492039034380998</v>
      </c>
      <c r="F1175" s="17"/>
      <c r="G1175" s="17">
        <v>0.29635416050077601</v>
      </c>
      <c r="H1175" s="17">
        <v>0.27095469695327401</v>
      </c>
      <c r="I1175" s="17">
        <v>0.26756624745603402</v>
      </c>
      <c r="J1175" s="17">
        <v>0.367680325925618</v>
      </c>
      <c r="K1175" s="17">
        <v>0.437955350779407</v>
      </c>
      <c r="L1175" s="17">
        <v>0.56784520210412404</v>
      </c>
      <c r="M1175" s="17"/>
      <c r="N1175" s="17">
        <v>0.46851891426468301</v>
      </c>
      <c r="O1175" s="17">
        <v>0.34012891808805001</v>
      </c>
      <c r="P1175" s="17">
        <v>0.39595657748422602</v>
      </c>
      <c r="Q1175" s="17">
        <v>0.33075310413793302</v>
      </c>
      <c r="R1175" s="17"/>
      <c r="S1175" s="17">
        <v>0.32123399059804703</v>
      </c>
      <c r="T1175" s="17">
        <v>0.44080374387119298</v>
      </c>
      <c r="U1175" s="17">
        <v>0.43056322893281002</v>
      </c>
      <c r="V1175" s="17">
        <v>0.37786163403367501</v>
      </c>
      <c r="W1175" s="17">
        <v>0.36428591824613499</v>
      </c>
      <c r="X1175" s="17">
        <v>0.36185437653357599</v>
      </c>
      <c r="Y1175" s="17">
        <v>0.44065738635306101</v>
      </c>
      <c r="Z1175" s="17">
        <v>0.34353636928437298</v>
      </c>
      <c r="AA1175" s="17">
        <v>0.371486874226306</v>
      </c>
      <c r="AB1175" s="17"/>
      <c r="AC1175" s="17">
        <v>0.43516558872468902</v>
      </c>
      <c r="AD1175" s="17">
        <v>0.41504747245056001</v>
      </c>
      <c r="AE1175" s="17">
        <v>0.24054310533555401</v>
      </c>
      <c r="AF1175" s="17"/>
      <c r="AG1175" s="17">
        <v>0.48899243036026002</v>
      </c>
      <c r="AH1175" s="17">
        <v>0.33634760822194398</v>
      </c>
      <c r="AI1175" s="17">
        <v>0.43149046449920903</v>
      </c>
      <c r="AJ1175" s="17">
        <v>0.38992757663488098</v>
      </c>
      <c r="AK1175" s="17"/>
      <c r="AL1175" s="17">
        <v>0.35155942198816198</v>
      </c>
      <c r="AM1175" s="17">
        <v>0.38178649688931499</v>
      </c>
      <c r="AN1175" s="17">
        <v>0.38851856630491899</v>
      </c>
      <c r="AO1175" s="17">
        <v>0.37465849186281303</v>
      </c>
      <c r="AP1175" s="17">
        <v>0.39275569878989602</v>
      </c>
      <c r="AQ1175" s="17"/>
      <c r="AR1175" s="17">
        <v>0.30737872926326598</v>
      </c>
      <c r="AS1175" s="17">
        <v>0.35889001060097903</v>
      </c>
      <c r="AT1175" s="17">
        <v>0.39201354309556402</v>
      </c>
      <c r="AU1175" s="17">
        <v>0.42744398313033199</v>
      </c>
      <c r="AV1175" s="17">
        <v>0.47841156943806701</v>
      </c>
      <c r="AW1175" s="17"/>
      <c r="AX1175" s="17">
        <v>0.29313373585963998</v>
      </c>
      <c r="AY1175" s="17">
        <v>0.40300464178078699</v>
      </c>
      <c r="AZ1175" s="17">
        <v>0.30415349382565399</v>
      </c>
      <c r="BA1175" s="17">
        <v>0.41865645741514901</v>
      </c>
      <c r="BB1175" s="17">
        <v>0.53397828719835805</v>
      </c>
      <c r="BC1175" s="17">
        <v>0.45107606139623402</v>
      </c>
      <c r="BD1175" s="17"/>
      <c r="BE1175" s="17">
        <v>0.33148768320465799</v>
      </c>
      <c r="BF1175" s="17">
        <v>0.33792575744769499</v>
      </c>
      <c r="BG1175" s="17">
        <v>0.50252374395724997</v>
      </c>
      <c r="BH1175" s="17"/>
      <c r="BI1175" s="17">
        <v>0.37699214063243203</v>
      </c>
      <c r="BJ1175" s="17">
        <v>0.38759365522614703</v>
      </c>
      <c r="BK1175" s="17"/>
      <c r="BL1175" s="17">
        <v>0.53004960521544398</v>
      </c>
      <c r="BM1175" s="17">
        <v>0.36557625701616903</v>
      </c>
      <c r="BN1175" s="17">
        <v>0.28907160287525502</v>
      </c>
      <c r="BO1175" s="17">
        <v>0.22962615839509301</v>
      </c>
      <c r="BP1175" s="17">
        <v>0.22615981493047799</v>
      </c>
      <c r="BQ1175" s="17"/>
      <c r="BR1175" s="17">
        <v>0.405798203532858</v>
      </c>
      <c r="BS1175" s="17">
        <v>0.27606950145440201</v>
      </c>
      <c r="BT1175" s="17">
        <v>0.28886155521566498</v>
      </c>
      <c r="BU1175" s="17">
        <v>0.30394011804860599</v>
      </c>
      <c r="BV1175" s="17"/>
      <c r="BW1175" s="17">
        <v>0.41585926361779102</v>
      </c>
      <c r="BX1175" s="17">
        <v>0.44682029084455699</v>
      </c>
      <c r="BY1175" s="17">
        <v>0.387545757803202</v>
      </c>
      <c r="BZ1175" s="17">
        <v>0.36658452998952001</v>
      </c>
      <c r="CA1175" s="17">
        <v>0.32402532403838402</v>
      </c>
      <c r="CB1175" s="17"/>
      <c r="CC1175" s="17">
        <v>0.30309919812251901</v>
      </c>
      <c r="CD1175" s="17">
        <v>0.27797393980887097</v>
      </c>
      <c r="CE1175" s="17">
        <v>0.31834342570444302</v>
      </c>
      <c r="CF1175" s="17">
        <v>0.36570058296494901</v>
      </c>
      <c r="CG1175" s="17">
        <v>0.36560810745941102</v>
      </c>
      <c r="CH1175" s="17">
        <v>0.40848251913857297</v>
      </c>
      <c r="CI1175" s="17">
        <v>0.43208959011033299</v>
      </c>
      <c r="CJ1175" s="17">
        <v>0.455696563406362</v>
      </c>
      <c r="CK1175" s="17">
        <v>0.49639845016407402</v>
      </c>
      <c r="CL1175" s="17">
        <v>0.51229624457383705</v>
      </c>
    </row>
    <row r="1176" spans="2:90" x14ac:dyDescent="0.25">
      <c r="B1176" t="s">
        <v>556</v>
      </c>
      <c r="C1176" s="17">
        <v>0.29107822403849098</v>
      </c>
      <c r="D1176" s="17">
        <v>0.312984782456595</v>
      </c>
      <c r="E1176" s="17">
        <v>0.27122648887645501</v>
      </c>
      <c r="F1176" s="17"/>
      <c r="G1176" s="17">
        <v>0.29676482624842698</v>
      </c>
      <c r="H1176" s="17">
        <v>0.34585648089063298</v>
      </c>
      <c r="I1176" s="17">
        <v>0.32564785635479199</v>
      </c>
      <c r="J1176" s="17">
        <v>0.27413562622582599</v>
      </c>
      <c r="K1176" s="17">
        <v>0.28206225256606299</v>
      </c>
      <c r="L1176" s="17">
        <v>0.24280045812161399</v>
      </c>
      <c r="M1176" s="17"/>
      <c r="N1176" s="17">
        <v>0.29872950783094998</v>
      </c>
      <c r="O1176" s="17">
        <v>0.30799174075492303</v>
      </c>
      <c r="P1176" s="17">
        <v>0.29223509726900998</v>
      </c>
      <c r="Q1176" s="17">
        <v>0.26479123913785502</v>
      </c>
      <c r="R1176" s="17"/>
      <c r="S1176" s="17">
        <v>0.327153343111794</v>
      </c>
      <c r="T1176" s="17">
        <v>0.24108681976804999</v>
      </c>
      <c r="U1176" s="17">
        <v>0.29091219054929901</v>
      </c>
      <c r="V1176" s="17">
        <v>0.27388380452375399</v>
      </c>
      <c r="W1176" s="17">
        <v>0.32070478271074898</v>
      </c>
      <c r="X1176" s="17">
        <v>0.29915258353527402</v>
      </c>
      <c r="Y1176" s="17">
        <v>0.28030764723478102</v>
      </c>
      <c r="Z1176" s="17">
        <v>0.317141381507418</v>
      </c>
      <c r="AA1176" s="17">
        <v>0.29729734189324403</v>
      </c>
      <c r="AB1176" s="17"/>
      <c r="AC1176" s="17">
        <v>0.29185428992190399</v>
      </c>
      <c r="AD1176" s="17">
        <v>0.30091967409241099</v>
      </c>
      <c r="AE1176" s="17">
        <v>0.282794554610383</v>
      </c>
      <c r="AF1176" s="17"/>
      <c r="AG1176" s="17">
        <v>0.25504349641707802</v>
      </c>
      <c r="AH1176" s="17">
        <v>0.35269211655872101</v>
      </c>
      <c r="AI1176" s="17">
        <v>0.23166803440304101</v>
      </c>
      <c r="AJ1176" s="17">
        <v>0.28989281244806098</v>
      </c>
      <c r="AK1176" s="17"/>
      <c r="AL1176" s="17">
        <v>0.28121194335725602</v>
      </c>
      <c r="AM1176" s="17">
        <v>0.28561174421549701</v>
      </c>
      <c r="AN1176" s="17">
        <v>0.30270164730958299</v>
      </c>
      <c r="AO1176" s="17">
        <v>0.35322766995700899</v>
      </c>
      <c r="AP1176" s="17">
        <v>0.231361995728217</v>
      </c>
      <c r="AQ1176" s="17"/>
      <c r="AR1176" s="17">
        <v>0.24733817905116401</v>
      </c>
      <c r="AS1176" s="17">
        <v>0.28618358271876199</v>
      </c>
      <c r="AT1176" s="17">
        <v>0.30810321133219398</v>
      </c>
      <c r="AU1176" s="17">
        <v>0.288378830386328</v>
      </c>
      <c r="AV1176" s="17">
        <v>0.32823099027583502</v>
      </c>
      <c r="AW1176" s="17"/>
      <c r="AX1176" s="17">
        <v>0.32810921890323402</v>
      </c>
      <c r="AY1176" s="17">
        <v>0.29010586574451303</v>
      </c>
      <c r="AZ1176" s="17">
        <v>0.30575577083230399</v>
      </c>
      <c r="BA1176" s="17">
        <v>0.28077676242181898</v>
      </c>
      <c r="BB1176" s="17">
        <v>0.22656387913228501</v>
      </c>
      <c r="BC1176" s="17">
        <v>0.27545575660742</v>
      </c>
      <c r="BD1176" s="17"/>
      <c r="BE1176" s="17">
        <v>0.27364603634697199</v>
      </c>
      <c r="BF1176" s="17">
        <v>0.34757846406965398</v>
      </c>
      <c r="BG1176" s="17">
        <v>0.26182364638828398</v>
      </c>
      <c r="BH1176" s="17"/>
      <c r="BI1176" s="17">
        <v>0.26523138645225303</v>
      </c>
      <c r="BJ1176" s="17">
        <v>0.29764014928403898</v>
      </c>
      <c r="BK1176" s="17"/>
      <c r="BL1176" s="17">
        <v>0.26850863122677199</v>
      </c>
      <c r="BM1176" s="17">
        <v>0.32444937031020099</v>
      </c>
      <c r="BN1176" s="17">
        <v>0.26256571109106502</v>
      </c>
      <c r="BO1176" s="17">
        <v>0.29636428674798498</v>
      </c>
      <c r="BP1176" s="17">
        <v>0.31557699120255001</v>
      </c>
      <c r="BQ1176" s="17"/>
      <c r="BR1176" s="17">
        <v>0.28658263558778702</v>
      </c>
      <c r="BS1176" s="17">
        <v>0.307518191858486</v>
      </c>
      <c r="BT1176" s="17">
        <v>0.34935551098170498</v>
      </c>
      <c r="BU1176" s="17">
        <v>0.29038596778838199</v>
      </c>
      <c r="BV1176" s="17"/>
      <c r="BW1176" s="17">
        <v>0.27566388095659899</v>
      </c>
      <c r="BX1176" s="17">
        <v>0.28772478962099901</v>
      </c>
      <c r="BY1176" s="17">
        <v>0.32114634921790203</v>
      </c>
      <c r="BZ1176" s="17">
        <v>0.29637026752932699</v>
      </c>
      <c r="CA1176" s="17">
        <v>0.28015298661267402</v>
      </c>
      <c r="CB1176" s="17"/>
      <c r="CC1176" s="17">
        <v>0.26962410179857799</v>
      </c>
      <c r="CD1176" s="17">
        <v>0.32611485397653001</v>
      </c>
      <c r="CE1176" s="17">
        <v>0.324220873636479</v>
      </c>
      <c r="CF1176" s="17">
        <v>0.27755913236408603</v>
      </c>
      <c r="CG1176" s="17">
        <v>0.31415195118005101</v>
      </c>
      <c r="CH1176" s="17">
        <v>0.31113991817126802</v>
      </c>
      <c r="CI1176" s="17">
        <v>0.31435847502324299</v>
      </c>
      <c r="CJ1176" s="17">
        <v>0.27902234292567502</v>
      </c>
      <c r="CK1176" s="17">
        <v>0.24687414945868</v>
      </c>
      <c r="CL1176" s="17">
        <v>0.251210501823387</v>
      </c>
    </row>
    <row r="1177" spans="2:90" x14ac:dyDescent="0.25">
      <c r="B1177" t="s">
        <v>557</v>
      </c>
      <c r="C1177" s="17">
        <v>0.28726170462956302</v>
      </c>
      <c r="D1177" s="17">
        <v>0.26833779446055001</v>
      </c>
      <c r="E1177" s="17">
        <v>0.30437450725173298</v>
      </c>
      <c r="F1177" s="17"/>
      <c r="G1177" s="17">
        <v>0.33587274864016198</v>
      </c>
      <c r="H1177" s="17">
        <v>0.33417984540407503</v>
      </c>
      <c r="I1177" s="17">
        <v>0.36326819466795501</v>
      </c>
      <c r="J1177" s="17">
        <v>0.32299380581200998</v>
      </c>
      <c r="K1177" s="17">
        <v>0.26008560914843998</v>
      </c>
      <c r="L1177" s="17">
        <v>0.17131074958707199</v>
      </c>
      <c r="M1177" s="17"/>
      <c r="N1177" s="17">
        <v>0.209278360624194</v>
      </c>
      <c r="O1177" s="17">
        <v>0.31944203114852099</v>
      </c>
      <c r="P1177" s="17">
        <v>0.29111308592132501</v>
      </c>
      <c r="Q1177" s="17">
        <v>0.33635979677285299</v>
      </c>
      <c r="R1177" s="17"/>
      <c r="S1177" s="17">
        <v>0.30422604535916398</v>
      </c>
      <c r="T1177" s="17">
        <v>0.28981367791469098</v>
      </c>
      <c r="U1177" s="17">
        <v>0.25036484406354997</v>
      </c>
      <c r="V1177" s="17">
        <v>0.301821140829024</v>
      </c>
      <c r="W1177" s="17">
        <v>0.27798456357298001</v>
      </c>
      <c r="X1177" s="17">
        <v>0.29889628058157303</v>
      </c>
      <c r="Y1177" s="17">
        <v>0.248829952060415</v>
      </c>
      <c r="Z1177" s="17">
        <v>0.31549933470608299</v>
      </c>
      <c r="AA1177" s="17">
        <v>0.29545333352472603</v>
      </c>
      <c r="AB1177" s="17"/>
      <c r="AC1177" s="17">
        <v>0.251589394589259</v>
      </c>
      <c r="AD1177" s="17">
        <v>0.265293887952257</v>
      </c>
      <c r="AE1177" s="17">
        <v>0.40323094278573302</v>
      </c>
      <c r="AF1177" s="17"/>
      <c r="AG1177" s="17">
        <v>0.23419735496140001</v>
      </c>
      <c r="AH1177" s="17">
        <v>0.28940493856822203</v>
      </c>
      <c r="AI1177" s="17">
        <v>0.307404477120228</v>
      </c>
      <c r="AJ1177" s="17">
        <v>0.30050986230692101</v>
      </c>
      <c r="AK1177" s="17"/>
      <c r="AL1177" s="17">
        <v>0.31912129010776402</v>
      </c>
      <c r="AM1177" s="17">
        <v>0.299222387038797</v>
      </c>
      <c r="AN1177" s="17">
        <v>0.27646491705139298</v>
      </c>
      <c r="AO1177" s="17">
        <v>0.24727560604651599</v>
      </c>
      <c r="AP1177" s="17">
        <v>0.28785661931272699</v>
      </c>
      <c r="AQ1177" s="17"/>
      <c r="AR1177" s="17">
        <v>0.37461233614346501</v>
      </c>
      <c r="AS1177" s="17">
        <v>0.31395470813693799</v>
      </c>
      <c r="AT1177" s="17">
        <v>0.28112662812752498</v>
      </c>
      <c r="AU1177" s="17">
        <v>0.25847342509360499</v>
      </c>
      <c r="AV1177" s="17">
        <v>0.17674284517528199</v>
      </c>
      <c r="AW1177" s="17"/>
      <c r="AX1177" s="17">
        <v>0.334871021783817</v>
      </c>
      <c r="AY1177" s="17">
        <v>0.26706411728141899</v>
      </c>
      <c r="AZ1177" s="17">
        <v>0.36371510802349399</v>
      </c>
      <c r="BA1177" s="17">
        <v>0.26888596141971999</v>
      </c>
      <c r="BB1177" s="17">
        <v>0.209721264153235</v>
      </c>
      <c r="BC1177" s="17">
        <v>0.243644348421301</v>
      </c>
      <c r="BD1177" s="17"/>
      <c r="BE1177" s="17">
        <v>0.35078880753381497</v>
      </c>
      <c r="BF1177" s="17">
        <v>0.28152419804437301</v>
      </c>
      <c r="BG1177" s="17">
        <v>0.21167511166952999</v>
      </c>
      <c r="BH1177" s="17"/>
      <c r="BI1177" s="17">
        <v>0.31850064745829998</v>
      </c>
      <c r="BJ1177" s="17">
        <v>0.27933084628342397</v>
      </c>
      <c r="BK1177" s="17"/>
      <c r="BL1177" s="17">
        <v>0.18390294754641401</v>
      </c>
      <c r="BM1177" s="17">
        <v>0.28014722995364599</v>
      </c>
      <c r="BN1177" s="17">
        <v>0.38488712623801802</v>
      </c>
      <c r="BO1177" s="17">
        <v>0.39916932651378101</v>
      </c>
      <c r="BP1177" s="17">
        <v>0.42738479582552802</v>
      </c>
      <c r="BQ1177" s="17"/>
      <c r="BR1177" s="17">
        <v>0.276814187258627</v>
      </c>
      <c r="BS1177" s="17">
        <v>0.34199032131158102</v>
      </c>
      <c r="BT1177" s="17">
        <v>0.31734683123088597</v>
      </c>
      <c r="BU1177" s="17">
        <v>0.36904418748779999</v>
      </c>
      <c r="BV1177" s="17"/>
      <c r="BW1177" s="17">
        <v>0.27873624600994101</v>
      </c>
      <c r="BX1177" s="17">
        <v>0.23672060600450101</v>
      </c>
      <c r="BY1177" s="17">
        <v>0.24806901579894999</v>
      </c>
      <c r="BZ1177" s="17">
        <v>0.31037650242848902</v>
      </c>
      <c r="CA1177" s="17">
        <v>0.34872940858227802</v>
      </c>
      <c r="CB1177" s="17"/>
      <c r="CC1177" s="17">
        <v>0.385420146252407</v>
      </c>
      <c r="CD1177" s="17">
        <v>0.33788976850996399</v>
      </c>
      <c r="CE1177" s="17">
        <v>0.32766657697978302</v>
      </c>
      <c r="CF1177" s="17">
        <v>0.31152929730407902</v>
      </c>
      <c r="CG1177" s="17">
        <v>0.28649509497864001</v>
      </c>
      <c r="CH1177" s="17">
        <v>0.24707693513687901</v>
      </c>
      <c r="CI1177" s="17">
        <v>0.21799957716563401</v>
      </c>
      <c r="CJ1177" s="17">
        <v>0.24850091966180299</v>
      </c>
      <c r="CK1177" s="17">
        <v>0.21721389888356801</v>
      </c>
      <c r="CL1177" s="17">
        <v>0.22467316687890199</v>
      </c>
    </row>
    <row r="1178" spans="2:90" x14ac:dyDescent="0.25">
      <c r="B1178" t="s">
        <v>111</v>
      </c>
      <c r="C1178" s="17">
        <v>3.6212945012644403E-2</v>
      </c>
      <c r="D1178" s="17">
        <v>3.2434668355250197E-2</v>
      </c>
      <c r="E1178" s="17">
        <v>3.9478613528002603E-2</v>
      </c>
      <c r="F1178" s="17"/>
      <c r="G1178" s="17">
        <v>7.1008264610635793E-2</v>
      </c>
      <c r="H1178" s="17">
        <v>4.9008976752018603E-2</v>
      </c>
      <c r="I1178" s="17">
        <v>4.3517701521218803E-2</v>
      </c>
      <c r="J1178" s="17">
        <v>3.5190242036545902E-2</v>
      </c>
      <c r="K1178" s="17">
        <v>1.9896787506089499E-2</v>
      </c>
      <c r="L1178" s="17">
        <v>1.8043590187189099E-2</v>
      </c>
      <c r="M1178" s="17"/>
      <c r="N1178" s="17">
        <v>2.34732172801735E-2</v>
      </c>
      <c r="O1178" s="17">
        <v>3.2437310008505298E-2</v>
      </c>
      <c r="P1178" s="17">
        <v>2.0695239325439499E-2</v>
      </c>
      <c r="Q1178" s="17">
        <v>6.8095859951358903E-2</v>
      </c>
      <c r="R1178" s="17"/>
      <c r="S1178" s="17">
        <v>4.73866209309955E-2</v>
      </c>
      <c r="T1178" s="17">
        <v>2.8295758446065598E-2</v>
      </c>
      <c r="U1178" s="17">
        <v>2.8159736454341E-2</v>
      </c>
      <c r="V1178" s="17">
        <v>4.6433420613547001E-2</v>
      </c>
      <c r="W1178" s="17">
        <v>3.7024735470135899E-2</v>
      </c>
      <c r="X1178" s="17">
        <v>4.0096759349576599E-2</v>
      </c>
      <c r="Y1178" s="17">
        <v>3.0205014351743002E-2</v>
      </c>
      <c r="Z1178" s="17">
        <v>2.38229145021264E-2</v>
      </c>
      <c r="AA1178" s="17">
        <v>3.5762450355724E-2</v>
      </c>
      <c r="AB1178" s="17"/>
      <c r="AC1178" s="17">
        <v>2.1390726764148299E-2</v>
      </c>
      <c r="AD1178" s="17">
        <v>1.8738965504772599E-2</v>
      </c>
      <c r="AE1178" s="17">
        <v>7.3431397268329701E-2</v>
      </c>
      <c r="AF1178" s="17"/>
      <c r="AG1178" s="17">
        <v>2.1766718261262301E-2</v>
      </c>
      <c r="AH1178" s="17">
        <v>2.1555336651113002E-2</v>
      </c>
      <c r="AI1178" s="17">
        <v>2.9437023977522601E-2</v>
      </c>
      <c r="AJ1178" s="17">
        <v>1.9669748610137101E-2</v>
      </c>
      <c r="AK1178" s="17"/>
      <c r="AL1178" s="17">
        <v>4.8107344546817601E-2</v>
      </c>
      <c r="AM1178" s="17">
        <v>3.3379371856390602E-2</v>
      </c>
      <c r="AN1178" s="17">
        <v>3.23148693341049E-2</v>
      </c>
      <c r="AO1178" s="17">
        <v>2.4838232133662302E-2</v>
      </c>
      <c r="AP1178" s="17">
        <v>8.8025686169160594E-2</v>
      </c>
      <c r="AQ1178" s="17"/>
      <c r="AR1178" s="17">
        <v>7.0670755542104696E-2</v>
      </c>
      <c r="AS1178" s="17">
        <v>4.0971698543320501E-2</v>
      </c>
      <c r="AT1178" s="17">
        <v>1.8756617444717499E-2</v>
      </c>
      <c r="AU1178" s="17">
        <v>2.5703761389735201E-2</v>
      </c>
      <c r="AV1178" s="17">
        <v>1.6614595110816501E-2</v>
      </c>
      <c r="AW1178" s="17"/>
      <c r="AX1178" s="17">
        <v>4.3886023453308699E-2</v>
      </c>
      <c r="AY1178" s="17">
        <v>3.9825375193281297E-2</v>
      </c>
      <c r="AZ1178" s="17">
        <v>2.6375627318547999E-2</v>
      </c>
      <c r="BA1178" s="17">
        <v>3.1680818743311301E-2</v>
      </c>
      <c r="BB1178" s="17">
        <v>2.9736569516122299E-2</v>
      </c>
      <c r="BC1178" s="17">
        <v>2.9823833575044999E-2</v>
      </c>
      <c r="BD1178" s="17"/>
      <c r="BE1178" s="17">
        <v>4.4077472914555202E-2</v>
      </c>
      <c r="BF1178" s="17">
        <v>3.29715804382772E-2</v>
      </c>
      <c r="BG1178" s="17">
        <v>2.3977497984935699E-2</v>
      </c>
      <c r="BH1178" s="17"/>
      <c r="BI1178" s="17">
        <v>3.9275825457014302E-2</v>
      </c>
      <c r="BJ1178" s="17">
        <v>3.5435349206389799E-2</v>
      </c>
      <c r="BK1178" s="17"/>
      <c r="BL1178" s="17">
        <v>1.7538816011369699E-2</v>
      </c>
      <c r="BM1178" s="17">
        <v>2.9827142719984701E-2</v>
      </c>
      <c r="BN1178" s="17">
        <v>6.3475559795661898E-2</v>
      </c>
      <c r="BO1178" s="17">
        <v>7.4840228343141593E-2</v>
      </c>
      <c r="BP1178" s="17">
        <v>3.08783980414436E-2</v>
      </c>
      <c r="BQ1178" s="17"/>
      <c r="BR1178" s="17">
        <v>3.0804973620728399E-2</v>
      </c>
      <c r="BS1178" s="17">
        <v>7.4421985375530006E-2</v>
      </c>
      <c r="BT1178" s="17">
        <v>4.4436102571745101E-2</v>
      </c>
      <c r="BU1178" s="17">
        <v>3.6629726675212602E-2</v>
      </c>
      <c r="BV1178" s="17"/>
      <c r="BW1178" s="17">
        <v>2.9740609415668601E-2</v>
      </c>
      <c r="BX1178" s="17">
        <v>2.87343135299435E-2</v>
      </c>
      <c r="BY1178" s="17">
        <v>4.3238877179945602E-2</v>
      </c>
      <c r="BZ1178" s="17">
        <v>2.66687000526643E-2</v>
      </c>
      <c r="CA1178" s="17">
        <v>4.7092280766664399E-2</v>
      </c>
      <c r="CB1178" s="17"/>
      <c r="CC1178" s="17">
        <v>4.1856553826495703E-2</v>
      </c>
      <c r="CD1178" s="17">
        <v>5.8021437704634499E-2</v>
      </c>
      <c r="CE1178" s="17">
        <v>2.9769123679295E-2</v>
      </c>
      <c r="CF1178" s="17">
        <v>4.5210987366885599E-2</v>
      </c>
      <c r="CG1178" s="17">
        <v>3.3744846381897897E-2</v>
      </c>
      <c r="CH1178" s="17">
        <v>3.3300627553279803E-2</v>
      </c>
      <c r="CI1178" s="17">
        <v>3.55523577007903E-2</v>
      </c>
      <c r="CJ1178" s="17">
        <v>1.6780174006159599E-2</v>
      </c>
      <c r="CK1178" s="17">
        <v>3.9513501493678001E-2</v>
      </c>
      <c r="CL1178" s="17">
        <v>1.18200867238736E-2</v>
      </c>
    </row>
    <row r="1179" spans="2:90" x14ac:dyDescent="0.25"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  <c r="CJ1179" s="17"/>
      <c r="CK1179" s="17"/>
      <c r="CL1179" s="17"/>
    </row>
    <row r="1180" spans="2:90" x14ac:dyDescent="0.25">
      <c r="B1180" s="6" t="s">
        <v>561</v>
      </c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  <c r="BR1180" s="17"/>
      <c r="BS1180" s="17"/>
      <c r="BT1180" s="17"/>
      <c r="BU1180" s="17"/>
      <c r="BV1180" s="17"/>
      <c r="BW1180" s="17"/>
      <c r="BX1180" s="17"/>
      <c r="BY1180" s="17"/>
      <c r="BZ1180" s="17"/>
      <c r="CA1180" s="17"/>
      <c r="CB1180" s="17"/>
      <c r="CC1180" s="17"/>
      <c r="CD1180" s="17"/>
      <c r="CE1180" s="17"/>
      <c r="CF1180" s="17"/>
      <c r="CG1180" s="17"/>
      <c r="CH1180" s="17"/>
      <c r="CI1180" s="17"/>
      <c r="CJ1180" s="17"/>
      <c r="CK1180" s="17"/>
      <c r="CL1180" s="17"/>
    </row>
    <row r="1181" spans="2:90" x14ac:dyDescent="0.25">
      <c r="B1181" s="24" t="s">
        <v>113</v>
      </c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</row>
    <row r="1182" spans="2:90" x14ac:dyDescent="0.25">
      <c r="B1182" t="s">
        <v>555</v>
      </c>
      <c r="C1182" s="17">
        <v>0.29402579264168899</v>
      </c>
      <c r="D1182" s="17">
        <v>0.28319929672372601</v>
      </c>
      <c r="E1182" s="17">
        <v>0.30438310479507402</v>
      </c>
      <c r="F1182" s="17"/>
      <c r="G1182" s="17">
        <v>0.24577029408464901</v>
      </c>
      <c r="H1182" s="17">
        <v>0.22877796019067501</v>
      </c>
      <c r="I1182" s="17">
        <v>0.25911772894179402</v>
      </c>
      <c r="J1182" s="17">
        <v>0.28736762520334203</v>
      </c>
      <c r="K1182" s="17">
        <v>0.32307304001056297</v>
      </c>
      <c r="L1182" s="17">
        <v>0.37246298983873</v>
      </c>
      <c r="M1182" s="17"/>
      <c r="N1182" s="17">
        <v>0.34648125247179701</v>
      </c>
      <c r="O1182" s="17">
        <v>0.26995225802369599</v>
      </c>
      <c r="P1182" s="17">
        <v>0.31021405248676598</v>
      </c>
      <c r="Q1182" s="17">
        <v>0.247176607371942</v>
      </c>
      <c r="R1182" s="17"/>
      <c r="S1182" s="17">
        <v>0.27221225783209901</v>
      </c>
      <c r="T1182" s="17">
        <v>0.32034885448808298</v>
      </c>
      <c r="U1182" s="17">
        <v>0.315288925238767</v>
      </c>
      <c r="V1182" s="17">
        <v>0.289885574803877</v>
      </c>
      <c r="W1182" s="17">
        <v>0.264058313542548</v>
      </c>
      <c r="X1182" s="17">
        <v>0.280356666185551</v>
      </c>
      <c r="Y1182" s="17">
        <v>0.31585215990285198</v>
      </c>
      <c r="Z1182" s="17">
        <v>0.276893652873961</v>
      </c>
      <c r="AA1182" s="17">
        <v>0.29496253175883802</v>
      </c>
      <c r="AB1182" s="17"/>
      <c r="AC1182" s="17">
        <v>0.314845530659214</v>
      </c>
      <c r="AD1182" s="17">
        <v>0.32559993242971602</v>
      </c>
      <c r="AE1182" s="17">
        <v>0.20845510103394699</v>
      </c>
      <c r="AF1182" s="17"/>
      <c r="AG1182" s="17">
        <v>0.34995516690140199</v>
      </c>
      <c r="AH1182" s="17">
        <v>0.286693617549032</v>
      </c>
      <c r="AI1182" s="17">
        <v>0.29730327419020502</v>
      </c>
      <c r="AJ1182" s="17">
        <v>0.29413817594668501</v>
      </c>
      <c r="AK1182" s="17"/>
      <c r="AL1182" s="17">
        <v>0.26231235112038498</v>
      </c>
      <c r="AM1182" s="17">
        <v>0.293595288837179</v>
      </c>
      <c r="AN1182" s="17">
        <v>0.297820811726493</v>
      </c>
      <c r="AO1182" s="17">
        <v>0.30120947488594402</v>
      </c>
      <c r="AP1182" s="17">
        <v>0.34207320951943798</v>
      </c>
      <c r="AQ1182" s="17"/>
      <c r="AR1182" s="17">
        <v>0.24928376755579401</v>
      </c>
      <c r="AS1182" s="17">
        <v>0.28249599955876598</v>
      </c>
      <c r="AT1182" s="17">
        <v>0.29503600866698798</v>
      </c>
      <c r="AU1182" s="17">
        <v>0.31990043916573102</v>
      </c>
      <c r="AV1182" s="17">
        <v>0.34397996325429298</v>
      </c>
      <c r="AW1182" s="17"/>
      <c r="AX1182" s="17">
        <v>0.24676326442667201</v>
      </c>
      <c r="AY1182" s="17">
        <v>0.292950605712962</v>
      </c>
      <c r="AZ1182" s="17">
        <v>0.24155020134813601</v>
      </c>
      <c r="BA1182" s="17">
        <v>0.320506157468116</v>
      </c>
      <c r="BB1182" s="17">
        <v>0.37691441353380301</v>
      </c>
      <c r="BC1182" s="17">
        <v>0.36244574830715598</v>
      </c>
      <c r="BD1182" s="17"/>
      <c r="BE1182" s="17">
        <v>0.248430932101671</v>
      </c>
      <c r="BF1182" s="17">
        <v>0.28708295239901099</v>
      </c>
      <c r="BG1182" s="17">
        <v>0.36227293862264698</v>
      </c>
      <c r="BH1182" s="17"/>
      <c r="BI1182" s="17">
        <v>0.29235746146552</v>
      </c>
      <c r="BJ1182" s="17">
        <v>0.29444934405010897</v>
      </c>
      <c r="BK1182" s="17"/>
      <c r="BL1182" s="17">
        <v>0.372377428101065</v>
      </c>
      <c r="BM1182" s="17">
        <v>0.28076023104136599</v>
      </c>
      <c r="BN1182" s="17">
        <v>0.25870161877436498</v>
      </c>
      <c r="BO1182" s="17">
        <v>0.236470113747248</v>
      </c>
      <c r="BP1182" s="17">
        <v>0.20011351366907901</v>
      </c>
      <c r="BQ1182" s="17"/>
      <c r="BR1182" s="17">
        <v>0.30447582856521799</v>
      </c>
      <c r="BS1182" s="17">
        <v>0.24234072266012599</v>
      </c>
      <c r="BT1182" s="17">
        <v>0.24439661179324901</v>
      </c>
      <c r="BU1182" s="17">
        <v>0.25616878638864898</v>
      </c>
      <c r="BV1182" s="17"/>
      <c r="BW1182" s="17">
        <v>0.31005464226881602</v>
      </c>
      <c r="BX1182" s="17">
        <v>0.351309204508582</v>
      </c>
      <c r="BY1182" s="17">
        <v>0.28210751373458098</v>
      </c>
      <c r="BZ1182" s="17">
        <v>0.30262902292456501</v>
      </c>
      <c r="CA1182" s="17">
        <v>0.24084339719977599</v>
      </c>
      <c r="CB1182" s="17"/>
      <c r="CC1182" s="17">
        <v>0.26519704173926001</v>
      </c>
      <c r="CD1182" s="17">
        <v>0.20546333463109501</v>
      </c>
      <c r="CE1182" s="17">
        <v>0.25740196216634698</v>
      </c>
      <c r="CF1182" s="17">
        <v>0.275120361782972</v>
      </c>
      <c r="CG1182" s="17">
        <v>0.28990508335874299</v>
      </c>
      <c r="CH1182" s="17">
        <v>0.33340240289761702</v>
      </c>
      <c r="CI1182" s="17">
        <v>0.31690256029174901</v>
      </c>
      <c r="CJ1182" s="17">
        <v>0.32555970948505403</v>
      </c>
      <c r="CK1182" s="17">
        <v>0.38749735347259001</v>
      </c>
      <c r="CL1182" s="17">
        <v>0.35734772734702602</v>
      </c>
    </row>
    <row r="1183" spans="2:90" x14ac:dyDescent="0.25">
      <c r="B1183" t="s">
        <v>556</v>
      </c>
      <c r="C1183" s="17">
        <v>0.29251974763740102</v>
      </c>
      <c r="D1183" s="17">
        <v>0.32222741284030199</v>
      </c>
      <c r="E1183" s="17">
        <v>0.26497213587879898</v>
      </c>
      <c r="F1183" s="17"/>
      <c r="G1183" s="17">
        <v>0.300723076411891</v>
      </c>
      <c r="H1183" s="17">
        <v>0.32673103352963201</v>
      </c>
      <c r="I1183" s="17">
        <v>0.27557650387413801</v>
      </c>
      <c r="J1183" s="17">
        <v>0.290248188316306</v>
      </c>
      <c r="K1183" s="17">
        <v>0.28570605522508802</v>
      </c>
      <c r="L1183" s="17">
        <v>0.28202381413328098</v>
      </c>
      <c r="M1183" s="17"/>
      <c r="N1183" s="17">
        <v>0.311682649553852</v>
      </c>
      <c r="O1183" s="17">
        <v>0.30349765435722398</v>
      </c>
      <c r="P1183" s="17">
        <v>0.28780493135878599</v>
      </c>
      <c r="Q1183" s="17">
        <v>0.26485401094758299</v>
      </c>
      <c r="R1183" s="17"/>
      <c r="S1183" s="17">
        <v>0.30178153889964099</v>
      </c>
      <c r="T1183" s="17">
        <v>0.29324001221781398</v>
      </c>
      <c r="U1183" s="17">
        <v>0.29813019202972002</v>
      </c>
      <c r="V1183" s="17">
        <v>0.29384837644752898</v>
      </c>
      <c r="W1183" s="17">
        <v>0.321131099127553</v>
      </c>
      <c r="X1183" s="17">
        <v>0.25521418357107201</v>
      </c>
      <c r="Y1183" s="17">
        <v>0.286948378787654</v>
      </c>
      <c r="Z1183" s="17">
        <v>0.28583053985492402</v>
      </c>
      <c r="AA1183" s="17">
        <v>0.29268759364851099</v>
      </c>
      <c r="AB1183" s="17"/>
      <c r="AC1183" s="17">
        <v>0.30657624533605299</v>
      </c>
      <c r="AD1183" s="17">
        <v>0.289159610595429</v>
      </c>
      <c r="AE1183" s="17">
        <v>0.27254761669200001</v>
      </c>
      <c r="AF1183" s="17"/>
      <c r="AG1183" s="17">
        <v>0.30984451106778799</v>
      </c>
      <c r="AH1183" s="17">
        <v>0.310944223045581</v>
      </c>
      <c r="AI1183" s="17">
        <v>0.29844022431594402</v>
      </c>
      <c r="AJ1183" s="17">
        <v>0.29891215054766501</v>
      </c>
      <c r="AK1183" s="17"/>
      <c r="AL1183" s="17">
        <v>0.28091569709050501</v>
      </c>
      <c r="AM1183" s="17">
        <v>0.28628933282993402</v>
      </c>
      <c r="AN1183" s="17">
        <v>0.30812566832869398</v>
      </c>
      <c r="AO1183" s="17">
        <v>0.31984031828813098</v>
      </c>
      <c r="AP1183" s="17">
        <v>0.19529917325974</v>
      </c>
      <c r="AQ1183" s="17"/>
      <c r="AR1183" s="17">
        <v>0.22555143425573401</v>
      </c>
      <c r="AS1183" s="17">
        <v>0.29405880077718899</v>
      </c>
      <c r="AT1183" s="17">
        <v>0.30961118257836401</v>
      </c>
      <c r="AU1183" s="17">
        <v>0.29808734082120297</v>
      </c>
      <c r="AV1183" s="17">
        <v>0.33891358621818302</v>
      </c>
      <c r="AW1183" s="17"/>
      <c r="AX1183" s="17">
        <v>0.324603105626799</v>
      </c>
      <c r="AY1183" s="17">
        <v>0.285831677386712</v>
      </c>
      <c r="AZ1183" s="17">
        <v>0.27782623020696601</v>
      </c>
      <c r="BA1183" s="17">
        <v>0.282501378034618</v>
      </c>
      <c r="BB1183" s="17">
        <v>0.28287214936224803</v>
      </c>
      <c r="BC1183" s="17">
        <v>0.27800388191211201</v>
      </c>
      <c r="BD1183" s="17"/>
      <c r="BE1183" s="17">
        <v>0.28303167398978102</v>
      </c>
      <c r="BF1183" s="17">
        <v>0.324009860546775</v>
      </c>
      <c r="BG1183" s="17">
        <v>0.27763059882625502</v>
      </c>
      <c r="BH1183" s="17"/>
      <c r="BI1183" s="17">
        <v>0.27206508485824799</v>
      </c>
      <c r="BJ1183" s="17">
        <v>0.29771272212148803</v>
      </c>
      <c r="BK1183" s="17"/>
      <c r="BL1183" s="17">
        <v>0.292680662857987</v>
      </c>
      <c r="BM1183" s="17">
        <v>0.33179572753325598</v>
      </c>
      <c r="BN1183" s="17">
        <v>0.25093497971207901</v>
      </c>
      <c r="BO1183" s="17">
        <v>0.30842166701615498</v>
      </c>
      <c r="BP1183" s="17">
        <v>0.26432209539673501</v>
      </c>
      <c r="BQ1183" s="17"/>
      <c r="BR1183" s="17">
        <v>0.29056275152259697</v>
      </c>
      <c r="BS1183" s="17">
        <v>0.30625887578007299</v>
      </c>
      <c r="BT1183" s="17">
        <v>0.30794388779098097</v>
      </c>
      <c r="BU1183" s="17">
        <v>0.30561327995189802</v>
      </c>
      <c r="BV1183" s="17"/>
      <c r="BW1183" s="17">
        <v>0.28714447292860201</v>
      </c>
      <c r="BX1183" s="17">
        <v>0.27270081241344502</v>
      </c>
      <c r="BY1183" s="17">
        <v>0.31874567842972501</v>
      </c>
      <c r="BZ1183" s="17">
        <v>0.29185847211407001</v>
      </c>
      <c r="CA1183" s="17">
        <v>0.28989025767200899</v>
      </c>
      <c r="CB1183" s="17"/>
      <c r="CC1183" s="17">
        <v>0.25532812629783802</v>
      </c>
      <c r="CD1183" s="17">
        <v>0.31108932786111099</v>
      </c>
      <c r="CE1183" s="17">
        <v>0.30819716825308102</v>
      </c>
      <c r="CF1183" s="17">
        <v>0.31037993231996602</v>
      </c>
      <c r="CG1183" s="17">
        <v>0.30057030456205702</v>
      </c>
      <c r="CH1183" s="17">
        <v>0.26625345163080699</v>
      </c>
      <c r="CI1183" s="17">
        <v>0.31667270916524998</v>
      </c>
      <c r="CJ1183" s="17">
        <v>0.29305892617134299</v>
      </c>
      <c r="CK1183" s="17">
        <v>0.27161612517953798</v>
      </c>
      <c r="CL1183" s="17">
        <v>0.28197061588601102</v>
      </c>
    </row>
    <row r="1184" spans="2:90" x14ac:dyDescent="0.25">
      <c r="B1184" t="s">
        <v>557</v>
      </c>
      <c r="C1184" s="17">
        <v>0.35895027859190398</v>
      </c>
      <c r="D1184" s="17">
        <v>0.33823464987252899</v>
      </c>
      <c r="E1184" s="17">
        <v>0.37863111181245701</v>
      </c>
      <c r="F1184" s="17"/>
      <c r="G1184" s="17">
        <v>0.37409653654152503</v>
      </c>
      <c r="H1184" s="17">
        <v>0.38682318318519099</v>
      </c>
      <c r="I1184" s="17">
        <v>0.407168122713645</v>
      </c>
      <c r="J1184" s="17">
        <v>0.37206875762896602</v>
      </c>
      <c r="K1184" s="17">
        <v>0.344459529973828</v>
      </c>
      <c r="L1184" s="17">
        <v>0.29874541990479497</v>
      </c>
      <c r="M1184" s="17"/>
      <c r="N1184" s="17">
        <v>0.29810437393789802</v>
      </c>
      <c r="O1184" s="17">
        <v>0.38439348378402899</v>
      </c>
      <c r="P1184" s="17">
        <v>0.354201889481493</v>
      </c>
      <c r="Q1184" s="17">
        <v>0.40226203118957699</v>
      </c>
      <c r="R1184" s="17"/>
      <c r="S1184" s="17">
        <v>0.35564167375144801</v>
      </c>
      <c r="T1184" s="17">
        <v>0.347688579447336</v>
      </c>
      <c r="U1184" s="17">
        <v>0.34178932919072302</v>
      </c>
      <c r="V1184" s="17">
        <v>0.36566469531177098</v>
      </c>
      <c r="W1184" s="17">
        <v>0.364438641061262</v>
      </c>
      <c r="X1184" s="17">
        <v>0.37313672918954099</v>
      </c>
      <c r="Y1184" s="17">
        <v>0.33628393521719602</v>
      </c>
      <c r="Z1184" s="17">
        <v>0.40580615923771801</v>
      </c>
      <c r="AA1184" s="17">
        <v>0.36944747057189198</v>
      </c>
      <c r="AB1184" s="17"/>
      <c r="AC1184" s="17">
        <v>0.334289884332374</v>
      </c>
      <c r="AD1184" s="17">
        <v>0.35042724721639101</v>
      </c>
      <c r="AE1184" s="17">
        <v>0.43460246625805898</v>
      </c>
      <c r="AF1184" s="17"/>
      <c r="AG1184" s="17">
        <v>0.30079142215223997</v>
      </c>
      <c r="AH1184" s="17">
        <v>0.36614611681496301</v>
      </c>
      <c r="AI1184" s="17">
        <v>0.36853086730273699</v>
      </c>
      <c r="AJ1184" s="17">
        <v>0.36298357173358498</v>
      </c>
      <c r="AK1184" s="17"/>
      <c r="AL1184" s="17">
        <v>0.392734335806247</v>
      </c>
      <c r="AM1184" s="17">
        <v>0.36592501691567098</v>
      </c>
      <c r="AN1184" s="17">
        <v>0.35086894594951001</v>
      </c>
      <c r="AO1184" s="17">
        <v>0.338236330683447</v>
      </c>
      <c r="AP1184" s="17">
        <v>0.38114820398409499</v>
      </c>
      <c r="AQ1184" s="17"/>
      <c r="AR1184" s="17">
        <v>0.42160475013739102</v>
      </c>
      <c r="AS1184" s="17">
        <v>0.36815689902353699</v>
      </c>
      <c r="AT1184" s="17">
        <v>0.357121687336036</v>
      </c>
      <c r="AU1184" s="17">
        <v>0.343642548786876</v>
      </c>
      <c r="AV1184" s="17">
        <v>0.28700000375576801</v>
      </c>
      <c r="AW1184" s="17"/>
      <c r="AX1184" s="17">
        <v>0.37124868290414398</v>
      </c>
      <c r="AY1184" s="17">
        <v>0.35899673549988398</v>
      </c>
      <c r="AZ1184" s="17">
        <v>0.43475105414330001</v>
      </c>
      <c r="BA1184" s="17">
        <v>0.34224390577153402</v>
      </c>
      <c r="BB1184" s="17">
        <v>0.30695063450836901</v>
      </c>
      <c r="BC1184" s="17">
        <v>0.30151857677640398</v>
      </c>
      <c r="BD1184" s="17"/>
      <c r="BE1184" s="17">
        <v>0.408065062661568</v>
      </c>
      <c r="BF1184" s="17">
        <v>0.34306640916640502</v>
      </c>
      <c r="BG1184" s="17">
        <v>0.31118266392542299</v>
      </c>
      <c r="BH1184" s="17"/>
      <c r="BI1184" s="17">
        <v>0.38177938641243397</v>
      </c>
      <c r="BJ1184" s="17">
        <v>0.353154486420384</v>
      </c>
      <c r="BK1184" s="17"/>
      <c r="BL1184" s="17">
        <v>0.29377864046649799</v>
      </c>
      <c r="BM1184" s="17">
        <v>0.34008158947953299</v>
      </c>
      <c r="BN1184" s="17">
        <v>0.41596175850811301</v>
      </c>
      <c r="BO1184" s="17">
        <v>0.38570506884938299</v>
      </c>
      <c r="BP1184" s="17">
        <v>0.48557407635956901</v>
      </c>
      <c r="BQ1184" s="17"/>
      <c r="BR1184" s="17">
        <v>0.35419243071960899</v>
      </c>
      <c r="BS1184" s="17">
        <v>0.37482047746902197</v>
      </c>
      <c r="BT1184" s="17">
        <v>0.39828768445833201</v>
      </c>
      <c r="BU1184" s="17">
        <v>0.39316801209431601</v>
      </c>
      <c r="BV1184" s="17"/>
      <c r="BW1184" s="17">
        <v>0.35873252184985999</v>
      </c>
      <c r="BX1184" s="17">
        <v>0.33501605685486102</v>
      </c>
      <c r="BY1184" s="17">
        <v>0.346436815494019</v>
      </c>
      <c r="BZ1184" s="17">
        <v>0.35606586082970199</v>
      </c>
      <c r="CA1184" s="17">
        <v>0.38846920520370098</v>
      </c>
      <c r="CB1184" s="17"/>
      <c r="CC1184" s="17">
        <v>0.40128411509400602</v>
      </c>
      <c r="CD1184" s="17">
        <v>0.398541981004635</v>
      </c>
      <c r="CE1184" s="17">
        <v>0.38988427334270898</v>
      </c>
      <c r="CF1184" s="17">
        <v>0.35297508248533899</v>
      </c>
      <c r="CG1184" s="17">
        <v>0.36080136803013801</v>
      </c>
      <c r="CH1184" s="17">
        <v>0.34442054897333702</v>
      </c>
      <c r="CI1184" s="17">
        <v>0.318621696009463</v>
      </c>
      <c r="CJ1184" s="17">
        <v>0.35098491219512201</v>
      </c>
      <c r="CK1184" s="17">
        <v>0.29809252031428701</v>
      </c>
      <c r="CL1184" s="17">
        <v>0.32452869409586399</v>
      </c>
    </row>
    <row r="1185" spans="2:90" x14ac:dyDescent="0.25">
      <c r="B1185" t="s">
        <v>111</v>
      </c>
      <c r="C1185" s="17">
        <v>5.4504181129005798E-2</v>
      </c>
      <c r="D1185" s="17">
        <v>5.6338640563443398E-2</v>
      </c>
      <c r="E1185" s="17">
        <v>5.2013647513669298E-2</v>
      </c>
      <c r="F1185" s="17"/>
      <c r="G1185" s="17">
        <v>7.94100929619347E-2</v>
      </c>
      <c r="H1185" s="17">
        <v>5.7667823094501601E-2</v>
      </c>
      <c r="I1185" s="17">
        <v>5.8137644470423598E-2</v>
      </c>
      <c r="J1185" s="17">
        <v>5.0315428851385999E-2</v>
      </c>
      <c r="K1185" s="17">
        <v>4.6761374790521101E-2</v>
      </c>
      <c r="L1185" s="17">
        <v>4.6767776123194001E-2</v>
      </c>
      <c r="M1185" s="17"/>
      <c r="N1185" s="17">
        <v>4.37317240364525E-2</v>
      </c>
      <c r="O1185" s="17">
        <v>4.2156603835051203E-2</v>
      </c>
      <c r="P1185" s="17">
        <v>4.7779126672955197E-2</v>
      </c>
      <c r="Q1185" s="17">
        <v>8.5707350490898102E-2</v>
      </c>
      <c r="R1185" s="17"/>
      <c r="S1185" s="17">
        <v>7.0364529516813296E-2</v>
      </c>
      <c r="T1185" s="17">
        <v>3.8722553846766997E-2</v>
      </c>
      <c r="U1185" s="17">
        <v>4.4791553540790098E-2</v>
      </c>
      <c r="V1185" s="17">
        <v>5.0601353436821803E-2</v>
      </c>
      <c r="W1185" s="17">
        <v>5.0371946268637099E-2</v>
      </c>
      <c r="X1185" s="17">
        <v>9.1292421053835199E-2</v>
      </c>
      <c r="Y1185" s="17">
        <v>6.09155260922985E-2</v>
      </c>
      <c r="Z1185" s="17">
        <v>3.1469648033397898E-2</v>
      </c>
      <c r="AA1185" s="17">
        <v>4.2902404020758601E-2</v>
      </c>
      <c r="AB1185" s="17"/>
      <c r="AC1185" s="17">
        <v>4.4288339672359102E-2</v>
      </c>
      <c r="AD1185" s="17">
        <v>3.4813209758464497E-2</v>
      </c>
      <c r="AE1185" s="17">
        <v>8.4394816015993995E-2</v>
      </c>
      <c r="AF1185" s="17"/>
      <c r="AG1185" s="17">
        <v>3.9408899878570901E-2</v>
      </c>
      <c r="AH1185" s="17">
        <v>3.6216042590424602E-2</v>
      </c>
      <c r="AI1185" s="17">
        <v>3.5725634191114498E-2</v>
      </c>
      <c r="AJ1185" s="17">
        <v>4.3966101772064101E-2</v>
      </c>
      <c r="AK1185" s="17"/>
      <c r="AL1185" s="17">
        <v>6.4037615982863505E-2</v>
      </c>
      <c r="AM1185" s="17">
        <v>5.4190361417216303E-2</v>
      </c>
      <c r="AN1185" s="17">
        <v>4.3184573995302997E-2</v>
      </c>
      <c r="AO1185" s="17">
        <v>4.07138761424784E-2</v>
      </c>
      <c r="AP1185" s="17">
        <v>8.1479413236727805E-2</v>
      </c>
      <c r="AQ1185" s="17"/>
      <c r="AR1185" s="17">
        <v>0.103560048051081</v>
      </c>
      <c r="AS1185" s="17">
        <v>5.5288300640506903E-2</v>
      </c>
      <c r="AT1185" s="17">
        <v>3.8231121418611201E-2</v>
      </c>
      <c r="AU1185" s="17">
        <v>3.8369671226190602E-2</v>
      </c>
      <c r="AV1185" s="17">
        <v>3.0106446771755301E-2</v>
      </c>
      <c r="AW1185" s="17"/>
      <c r="AX1185" s="17">
        <v>5.7384947042384601E-2</v>
      </c>
      <c r="AY1185" s="17">
        <v>6.2220981400442403E-2</v>
      </c>
      <c r="AZ1185" s="17">
        <v>4.5872514301598499E-2</v>
      </c>
      <c r="BA1185" s="17">
        <v>5.4748558725731901E-2</v>
      </c>
      <c r="BB1185" s="17">
        <v>3.3262802595579601E-2</v>
      </c>
      <c r="BC1185" s="17">
        <v>5.8031793004327203E-2</v>
      </c>
      <c r="BD1185" s="17"/>
      <c r="BE1185" s="17">
        <v>6.0472331246979899E-2</v>
      </c>
      <c r="BF1185" s="17">
        <v>4.5840777887809603E-2</v>
      </c>
      <c r="BG1185" s="17">
        <v>4.8913798625674403E-2</v>
      </c>
      <c r="BH1185" s="17"/>
      <c r="BI1185" s="17">
        <v>5.3798067263798398E-2</v>
      </c>
      <c r="BJ1185" s="17">
        <v>5.4683447408018698E-2</v>
      </c>
      <c r="BK1185" s="17"/>
      <c r="BL1185" s="17">
        <v>4.1163268574449997E-2</v>
      </c>
      <c r="BM1185" s="17">
        <v>4.7362451945845402E-2</v>
      </c>
      <c r="BN1185" s="17">
        <v>7.4401643005443094E-2</v>
      </c>
      <c r="BO1185" s="17">
        <v>6.9403150387214604E-2</v>
      </c>
      <c r="BP1185" s="17">
        <v>4.99903145746175E-2</v>
      </c>
      <c r="BQ1185" s="17"/>
      <c r="BR1185" s="17">
        <v>5.07689891925759E-2</v>
      </c>
      <c r="BS1185" s="17">
        <v>7.6579924090778101E-2</v>
      </c>
      <c r="BT1185" s="17">
        <v>4.9371815957437601E-2</v>
      </c>
      <c r="BU1185" s="17">
        <v>4.5049921565136299E-2</v>
      </c>
      <c r="BV1185" s="17"/>
      <c r="BW1185" s="17">
        <v>4.40683629527217E-2</v>
      </c>
      <c r="BX1185" s="17">
        <v>4.0973926223112099E-2</v>
      </c>
      <c r="BY1185" s="17">
        <v>5.27099923416754E-2</v>
      </c>
      <c r="BZ1185" s="17">
        <v>4.9446644131662998E-2</v>
      </c>
      <c r="CA1185" s="17">
        <v>8.0797139924514594E-2</v>
      </c>
      <c r="CB1185" s="17"/>
      <c r="CC1185" s="17">
        <v>7.8190716868896296E-2</v>
      </c>
      <c r="CD1185" s="17">
        <v>8.4905356503159196E-2</v>
      </c>
      <c r="CE1185" s="17">
        <v>4.45165962378632E-2</v>
      </c>
      <c r="CF1185" s="17">
        <v>6.15246234117224E-2</v>
      </c>
      <c r="CG1185" s="17">
        <v>4.8723244049061899E-2</v>
      </c>
      <c r="CH1185" s="17">
        <v>5.5923596498238998E-2</v>
      </c>
      <c r="CI1185" s="17">
        <v>4.7803034533537202E-2</v>
      </c>
      <c r="CJ1185" s="17">
        <v>3.0396452148480101E-2</v>
      </c>
      <c r="CK1185" s="17">
        <v>4.27940010335843E-2</v>
      </c>
      <c r="CL1185" s="17">
        <v>3.6152962671099298E-2</v>
      </c>
    </row>
    <row r="1186" spans="2:90" x14ac:dyDescent="0.25"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  <c r="BR1186" s="17"/>
      <c r="BS1186" s="17"/>
      <c r="BT1186" s="17"/>
      <c r="BU1186" s="17"/>
      <c r="BV1186" s="17"/>
      <c r="BW1186" s="17"/>
      <c r="BX1186" s="17"/>
      <c r="BY1186" s="17"/>
      <c r="BZ1186" s="17"/>
      <c r="CA1186" s="17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</row>
    <row r="1187" spans="2:90" x14ac:dyDescent="0.25">
      <c r="B1187" s="6" t="s">
        <v>562</v>
      </c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</row>
    <row r="1188" spans="2:90" x14ac:dyDescent="0.25">
      <c r="B1188" s="24" t="s">
        <v>113</v>
      </c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</row>
    <row r="1189" spans="2:90" x14ac:dyDescent="0.25">
      <c r="B1189" t="s">
        <v>555</v>
      </c>
      <c r="C1189" s="17">
        <v>0.26011808225843203</v>
      </c>
      <c r="D1189" s="17">
        <v>0.254014947210492</v>
      </c>
      <c r="E1189" s="17">
        <v>0.26590856987310202</v>
      </c>
      <c r="F1189" s="17"/>
      <c r="G1189" s="17">
        <v>0.24889026412172299</v>
      </c>
      <c r="H1189" s="17">
        <v>0.22860046055866801</v>
      </c>
      <c r="I1189" s="17">
        <v>0.20914478975169601</v>
      </c>
      <c r="J1189" s="17">
        <v>0.22730005846843199</v>
      </c>
      <c r="K1189" s="17">
        <v>0.26486457097654997</v>
      </c>
      <c r="L1189" s="17">
        <v>0.34382543706046198</v>
      </c>
      <c r="M1189" s="17"/>
      <c r="N1189" s="17">
        <v>0.34272318385948702</v>
      </c>
      <c r="O1189" s="17">
        <v>0.23184723626237599</v>
      </c>
      <c r="P1189" s="17">
        <v>0.25689619816617898</v>
      </c>
      <c r="Q1189" s="17">
        <v>0.200819363865056</v>
      </c>
      <c r="R1189" s="17"/>
      <c r="S1189" s="17">
        <v>0.28683152935974598</v>
      </c>
      <c r="T1189" s="17">
        <v>0.26332831883594598</v>
      </c>
      <c r="U1189" s="17">
        <v>0.28968511949296399</v>
      </c>
      <c r="V1189" s="17">
        <v>0.26820450472739799</v>
      </c>
      <c r="W1189" s="17">
        <v>0.25884213436588699</v>
      </c>
      <c r="X1189" s="17">
        <v>0.227922972073757</v>
      </c>
      <c r="Y1189" s="17">
        <v>0.287554370196897</v>
      </c>
      <c r="Z1189" s="17">
        <v>0.17889470988685099</v>
      </c>
      <c r="AA1189" s="17">
        <v>0.23012848259795901</v>
      </c>
      <c r="AB1189" s="17"/>
      <c r="AC1189" s="17">
        <v>0.28356317517785301</v>
      </c>
      <c r="AD1189" s="17">
        <v>0.28088499205156597</v>
      </c>
      <c r="AE1189" s="17">
        <v>0.18014085232566099</v>
      </c>
      <c r="AF1189" s="17"/>
      <c r="AG1189" s="17">
        <v>0.322985110826912</v>
      </c>
      <c r="AH1189" s="17">
        <v>0.25888463586731397</v>
      </c>
      <c r="AI1189" s="17">
        <v>0.26246314817769101</v>
      </c>
      <c r="AJ1189" s="17">
        <v>0.24737330130769999</v>
      </c>
      <c r="AK1189" s="17"/>
      <c r="AL1189" s="17">
        <v>0.20932017837799399</v>
      </c>
      <c r="AM1189" s="17">
        <v>0.23566742729462001</v>
      </c>
      <c r="AN1189" s="17">
        <v>0.26945695990540403</v>
      </c>
      <c r="AO1189" s="17">
        <v>0.348027767671165</v>
      </c>
      <c r="AP1189" s="17">
        <v>0.36493790665289699</v>
      </c>
      <c r="AQ1189" s="17"/>
      <c r="AR1189" s="17">
        <v>0.194916754284579</v>
      </c>
      <c r="AS1189" s="17">
        <v>0.23610332972100101</v>
      </c>
      <c r="AT1189" s="17">
        <v>0.269788525328301</v>
      </c>
      <c r="AU1189" s="17">
        <v>0.27845145413242101</v>
      </c>
      <c r="AV1189" s="17">
        <v>0.36371676461024</v>
      </c>
      <c r="AW1189" s="17"/>
      <c r="AX1189" s="17">
        <v>0.26210225766912199</v>
      </c>
      <c r="AY1189" s="17">
        <v>0.23323581971492299</v>
      </c>
      <c r="AZ1189" s="17">
        <v>0.211900206270553</v>
      </c>
      <c r="BA1189" s="17">
        <v>0.257052135127951</v>
      </c>
      <c r="BB1189" s="17">
        <v>0.37822387077018199</v>
      </c>
      <c r="BC1189" s="17">
        <v>0.27604127105203002</v>
      </c>
      <c r="BD1189" s="17"/>
      <c r="BE1189" s="17">
        <v>0.209861964317172</v>
      </c>
      <c r="BF1189" s="17">
        <v>0.28639921695706599</v>
      </c>
      <c r="BG1189" s="17">
        <v>0.303652395643081</v>
      </c>
      <c r="BH1189" s="17"/>
      <c r="BI1189" s="17">
        <v>0.237293442373574</v>
      </c>
      <c r="BJ1189" s="17">
        <v>0.26591274012252297</v>
      </c>
      <c r="BK1189" s="17"/>
      <c r="BL1189" s="17">
        <v>0.34076275260827799</v>
      </c>
      <c r="BM1189" s="17">
        <v>0.246953215638746</v>
      </c>
      <c r="BN1189" s="17">
        <v>0.160274790570618</v>
      </c>
      <c r="BO1189" s="17">
        <v>0.20365855424742799</v>
      </c>
      <c r="BP1189" s="17">
        <v>0.18581573392925599</v>
      </c>
      <c r="BQ1189" s="17"/>
      <c r="BR1189" s="17">
        <v>0.26238522617501397</v>
      </c>
      <c r="BS1189" s="17">
        <v>0.21388509126719699</v>
      </c>
      <c r="BT1189" s="17">
        <v>0.28200512214923501</v>
      </c>
      <c r="BU1189" s="17">
        <v>0.27602262657822901</v>
      </c>
      <c r="BV1189" s="17"/>
      <c r="BW1189" s="17">
        <v>0.28147515493282499</v>
      </c>
      <c r="BX1189" s="17">
        <v>0.29263311784620899</v>
      </c>
      <c r="BY1189" s="17">
        <v>0.26490935493058998</v>
      </c>
      <c r="BZ1189" s="17">
        <v>0.252645370283614</v>
      </c>
      <c r="CA1189" s="17">
        <v>0.217043933182411</v>
      </c>
      <c r="CB1189" s="17"/>
      <c r="CC1189" s="17">
        <v>0.25713067241477799</v>
      </c>
      <c r="CD1189" s="17">
        <v>0.17902500079910399</v>
      </c>
      <c r="CE1189" s="17">
        <v>0.22942327431152501</v>
      </c>
      <c r="CF1189" s="17">
        <v>0.24912308047979001</v>
      </c>
      <c r="CG1189" s="17">
        <v>0.27610599540581598</v>
      </c>
      <c r="CH1189" s="17">
        <v>0.27302983465802599</v>
      </c>
      <c r="CI1189" s="17">
        <v>0.244174983093809</v>
      </c>
      <c r="CJ1189" s="17">
        <v>0.283591566767595</v>
      </c>
      <c r="CK1189" s="17">
        <v>0.32005998974387101</v>
      </c>
      <c r="CL1189" s="17">
        <v>0.33631952345638999</v>
      </c>
    </row>
    <row r="1190" spans="2:90" x14ac:dyDescent="0.25">
      <c r="B1190" t="s">
        <v>556</v>
      </c>
      <c r="C1190" s="17">
        <v>0.277345140289109</v>
      </c>
      <c r="D1190" s="17">
        <v>0.30530793816045598</v>
      </c>
      <c r="E1190" s="17">
        <v>0.25136513821408202</v>
      </c>
      <c r="F1190" s="17"/>
      <c r="G1190" s="17">
        <v>0.325946455309506</v>
      </c>
      <c r="H1190" s="17">
        <v>0.31511369491689301</v>
      </c>
      <c r="I1190" s="17">
        <v>0.27573533440474401</v>
      </c>
      <c r="J1190" s="17">
        <v>0.25598399555485901</v>
      </c>
      <c r="K1190" s="17">
        <v>0.26039808253684099</v>
      </c>
      <c r="L1190" s="17">
        <v>0.25599574360306099</v>
      </c>
      <c r="M1190" s="17"/>
      <c r="N1190" s="17">
        <v>0.30866622809791699</v>
      </c>
      <c r="O1190" s="17">
        <v>0.27550711094478397</v>
      </c>
      <c r="P1190" s="17">
        <v>0.26423738821800702</v>
      </c>
      <c r="Q1190" s="17">
        <v>0.25698324861118799</v>
      </c>
      <c r="R1190" s="17"/>
      <c r="S1190" s="17">
        <v>0.284740030208675</v>
      </c>
      <c r="T1190" s="17">
        <v>0.31238658970898098</v>
      </c>
      <c r="U1190" s="17">
        <v>0.251396789446797</v>
      </c>
      <c r="V1190" s="17">
        <v>0.25942532543324498</v>
      </c>
      <c r="W1190" s="17">
        <v>0.26465255961468998</v>
      </c>
      <c r="X1190" s="17">
        <v>0.27550863592581898</v>
      </c>
      <c r="Y1190" s="17">
        <v>0.26412514617468402</v>
      </c>
      <c r="Z1190" s="17">
        <v>0.26981190726356102</v>
      </c>
      <c r="AA1190" s="17">
        <v>0.282665730031741</v>
      </c>
      <c r="AB1190" s="17"/>
      <c r="AC1190" s="17">
        <v>0.275185613504905</v>
      </c>
      <c r="AD1190" s="17">
        <v>0.28356675351876098</v>
      </c>
      <c r="AE1190" s="17">
        <v>0.25877827255098101</v>
      </c>
      <c r="AF1190" s="17"/>
      <c r="AG1190" s="17">
        <v>0.27847591380147602</v>
      </c>
      <c r="AH1190" s="17">
        <v>0.31522005155106397</v>
      </c>
      <c r="AI1190" s="17">
        <v>0.26841346461263699</v>
      </c>
      <c r="AJ1190" s="17">
        <v>0.28839034429799099</v>
      </c>
      <c r="AK1190" s="17"/>
      <c r="AL1190" s="17">
        <v>0.25986335648954501</v>
      </c>
      <c r="AM1190" s="17">
        <v>0.29870135622279298</v>
      </c>
      <c r="AN1190" s="17">
        <v>0.28489860083949797</v>
      </c>
      <c r="AO1190" s="17">
        <v>0.30716478900555799</v>
      </c>
      <c r="AP1190" s="17">
        <v>0.203571378447718</v>
      </c>
      <c r="AQ1190" s="17"/>
      <c r="AR1190" s="17">
        <v>0.22068523494602199</v>
      </c>
      <c r="AS1190" s="17">
        <v>0.27634971927762503</v>
      </c>
      <c r="AT1190" s="17">
        <v>0.28487759349943198</v>
      </c>
      <c r="AU1190" s="17">
        <v>0.29803308763775799</v>
      </c>
      <c r="AV1190" s="17">
        <v>0.32169920375766198</v>
      </c>
      <c r="AW1190" s="17"/>
      <c r="AX1190" s="17">
        <v>0.29237080338414301</v>
      </c>
      <c r="AY1190" s="17">
        <v>0.28477750823449899</v>
      </c>
      <c r="AZ1190" s="17">
        <v>0.24135963383143699</v>
      </c>
      <c r="BA1190" s="17">
        <v>0.28245541818814002</v>
      </c>
      <c r="BB1190" s="17">
        <v>0.23109271873185</v>
      </c>
      <c r="BC1190" s="17">
        <v>0.33058984664361601</v>
      </c>
      <c r="BD1190" s="17"/>
      <c r="BE1190" s="17">
        <v>0.26103764960061399</v>
      </c>
      <c r="BF1190" s="17">
        <v>0.31002058363915203</v>
      </c>
      <c r="BG1190" s="17">
        <v>0.26838632761359899</v>
      </c>
      <c r="BH1190" s="17"/>
      <c r="BI1190" s="17">
        <v>0.254240717204058</v>
      </c>
      <c r="BJ1190" s="17">
        <v>0.28321082875562897</v>
      </c>
      <c r="BK1190" s="17"/>
      <c r="BL1190" s="17">
        <v>0.27492666034282498</v>
      </c>
      <c r="BM1190" s="17">
        <v>0.29832153660133998</v>
      </c>
      <c r="BN1190" s="17">
        <v>0.27116312819523503</v>
      </c>
      <c r="BO1190" s="17">
        <v>0.28148291659020103</v>
      </c>
      <c r="BP1190" s="17">
        <v>0.26711342070460098</v>
      </c>
      <c r="BQ1190" s="17"/>
      <c r="BR1190" s="17">
        <v>0.27059754999220298</v>
      </c>
      <c r="BS1190" s="17">
        <v>0.28958327104764198</v>
      </c>
      <c r="BT1190" s="17">
        <v>0.32927341300635998</v>
      </c>
      <c r="BU1190" s="17">
        <v>0.333371190979659</v>
      </c>
      <c r="BV1190" s="17"/>
      <c r="BW1190" s="17">
        <v>0.277232883414464</v>
      </c>
      <c r="BX1190" s="17">
        <v>0.28079056249102402</v>
      </c>
      <c r="BY1190" s="17">
        <v>0.27739615360335501</v>
      </c>
      <c r="BZ1190" s="17">
        <v>0.28972859542080198</v>
      </c>
      <c r="CA1190" s="17">
        <v>0.26614963809786002</v>
      </c>
      <c r="CB1190" s="17"/>
      <c r="CC1190" s="17">
        <v>0.243205024656519</v>
      </c>
      <c r="CD1190" s="17">
        <v>0.30682403626778199</v>
      </c>
      <c r="CE1190" s="17">
        <v>0.26250378940180702</v>
      </c>
      <c r="CF1190" s="17">
        <v>0.28826501997888099</v>
      </c>
      <c r="CG1190" s="17">
        <v>0.26899883591674401</v>
      </c>
      <c r="CH1190" s="17">
        <v>0.27302478712148598</v>
      </c>
      <c r="CI1190" s="17">
        <v>0.31375737197757098</v>
      </c>
      <c r="CJ1190" s="17">
        <v>0.27129427725795802</v>
      </c>
      <c r="CK1190" s="17">
        <v>0.284614589186796</v>
      </c>
      <c r="CL1190" s="17">
        <v>0.26701173929669803</v>
      </c>
    </row>
    <row r="1191" spans="2:90" x14ac:dyDescent="0.25">
      <c r="B1191" t="s">
        <v>557</v>
      </c>
      <c r="C1191" s="17">
        <v>0.41838190676902498</v>
      </c>
      <c r="D1191" s="17">
        <v>0.40161670237061398</v>
      </c>
      <c r="E1191" s="17">
        <v>0.43462174672621401</v>
      </c>
      <c r="F1191" s="17"/>
      <c r="G1191" s="17">
        <v>0.35812952044844099</v>
      </c>
      <c r="H1191" s="17">
        <v>0.405155198407807</v>
      </c>
      <c r="I1191" s="17">
        <v>0.47375708941953798</v>
      </c>
      <c r="J1191" s="17">
        <v>0.47454185956980299</v>
      </c>
      <c r="K1191" s="17">
        <v>0.43705278705690098</v>
      </c>
      <c r="L1191" s="17">
        <v>0.36358631663998398</v>
      </c>
      <c r="M1191" s="17"/>
      <c r="N1191" s="17">
        <v>0.31730333273837802</v>
      </c>
      <c r="O1191" s="17">
        <v>0.45770404334421999</v>
      </c>
      <c r="P1191" s="17">
        <v>0.44171767639260101</v>
      </c>
      <c r="Q1191" s="17">
        <v>0.46776265423220598</v>
      </c>
      <c r="R1191" s="17"/>
      <c r="S1191" s="17">
        <v>0.364555769164638</v>
      </c>
      <c r="T1191" s="17">
        <v>0.39873414187818201</v>
      </c>
      <c r="U1191" s="17">
        <v>0.423300053185372</v>
      </c>
      <c r="V1191" s="17">
        <v>0.429377748722238</v>
      </c>
      <c r="W1191" s="17">
        <v>0.43362669220154698</v>
      </c>
      <c r="X1191" s="17">
        <v>0.43791534481605099</v>
      </c>
      <c r="Y1191" s="17">
        <v>0.39688375383869501</v>
      </c>
      <c r="Z1191" s="17">
        <v>0.52577044622882096</v>
      </c>
      <c r="AA1191" s="17">
        <v>0.44523038566056999</v>
      </c>
      <c r="AB1191" s="17"/>
      <c r="AC1191" s="17">
        <v>0.40751052365957002</v>
      </c>
      <c r="AD1191" s="17">
        <v>0.40361302860048798</v>
      </c>
      <c r="AE1191" s="17">
        <v>0.49355409382407001</v>
      </c>
      <c r="AF1191" s="17"/>
      <c r="AG1191" s="17">
        <v>0.37462548750985197</v>
      </c>
      <c r="AH1191" s="17">
        <v>0.395129862683118</v>
      </c>
      <c r="AI1191" s="17">
        <v>0.43921805877397502</v>
      </c>
      <c r="AJ1191" s="17">
        <v>0.43386682832655599</v>
      </c>
      <c r="AK1191" s="17"/>
      <c r="AL1191" s="17">
        <v>0.47410150288680702</v>
      </c>
      <c r="AM1191" s="17">
        <v>0.42344516743782001</v>
      </c>
      <c r="AN1191" s="17">
        <v>0.41241667594306602</v>
      </c>
      <c r="AO1191" s="17">
        <v>0.33021374814037102</v>
      </c>
      <c r="AP1191" s="17">
        <v>0.35626458717370102</v>
      </c>
      <c r="AQ1191" s="17"/>
      <c r="AR1191" s="17">
        <v>0.48927702189108202</v>
      </c>
      <c r="AS1191" s="17">
        <v>0.44097790524464198</v>
      </c>
      <c r="AT1191" s="17">
        <v>0.41514694591911699</v>
      </c>
      <c r="AU1191" s="17">
        <v>0.39676604437436003</v>
      </c>
      <c r="AV1191" s="17">
        <v>0.29001068548104297</v>
      </c>
      <c r="AW1191" s="17"/>
      <c r="AX1191" s="17">
        <v>0.40425180410641698</v>
      </c>
      <c r="AY1191" s="17">
        <v>0.43674635038586301</v>
      </c>
      <c r="AZ1191" s="17">
        <v>0.49797230205932103</v>
      </c>
      <c r="BA1191" s="17">
        <v>0.41609408175921903</v>
      </c>
      <c r="BB1191" s="17">
        <v>0.35466638434362902</v>
      </c>
      <c r="BC1191" s="17">
        <v>0.341055644788269</v>
      </c>
      <c r="BD1191" s="17"/>
      <c r="BE1191" s="17">
        <v>0.47669189755673003</v>
      </c>
      <c r="BF1191" s="17">
        <v>0.36765127937242198</v>
      </c>
      <c r="BG1191" s="17">
        <v>0.39289466694869701</v>
      </c>
      <c r="BH1191" s="17"/>
      <c r="BI1191" s="17">
        <v>0.46143781324748701</v>
      </c>
      <c r="BJ1191" s="17">
        <v>0.40745098964044901</v>
      </c>
      <c r="BK1191" s="17"/>
      <c r="BL1191" s="17">
        <v>0.35249323731930199</v>
      </c>
      <c r="BM1191" s="17">
        <v>0.41838083208778198</v>
      </c>
      <c r="BN1191" s="17">
        <v>0.50607846017483504</v>
      </c>
      <c r="BO1191" s="17">
        <v>0.43911428940337199</v>
      </c>
      <c r="BP1191" s="17">
        <v>0.51443230250112104</v>
      </c>
      <c r="BQ1191" s="17"/>
      <c r="BR1191" s="17">
        <v>0.42598576673578797</v>
      </c>
      <c r="BS1191" s="17">
        <v>0.425057282597324</v>
      </c>
      <c r="BT1191" s="17">
        <v>0.349541302604507</v>
      </c>
      <c r="BU1191" s="17">
        <v>0.36151625733263298</v>
      </c>
      <c r="BV1191" s="17"/>
      <c r="BW1191" s="17">
        <v>0.405329345198434</v>
      </c>
      <c r="BX1191" s="17">
        <v>0.39586522235261601</v>
      </c>
      <c r="BY1191" s="17">
        <v>0.41266108918903999</v>
      </c>
      <c r="BZ1191" s="17">
        <v>0.41382451719791402</v>
      </c>
      <c r="CA1191" s="17">
        <v>0.45663096517425</v>
      </c>
      <c r="CB1191" s="17"/>
      <c r="CC1191" s="17">
        <v>0.43277487633234601</v>
      </c>
      <c r="CD1191" s="17">
        <v>0.453008443405024</v>
      </c>
      <c r="CE1191" s="17">
        <v>0.46138126828662002</v>
      </c>
      <c r="CF1191" s="17">
        <v>0.41369985052654201</v>
      </c>
      <c r="CG1191" s="17">
        <v>0.412723164754214</v>
      </c>
      <c r="CH1191" s="17">
        <v>0.41073677230194999</v>
      </c>
      <c r="CI1191" s="17">
        <v>0.409742313285826</v>
      </c>
      <c r="CJ1191" s="17">
        <v>0.42192193972291597</v>
      </c>
      <c r="CK1191" s="17">
        <v>0.36892030094232597</v>
      </c>
      <c r="CL1191" s="17">
        <v>0.361954386764546</v>
      </c>
    </row>
    <row r="1192" spans="2:90" x14ac:dyDescent="0.25">
      <c r="B1192" t="s">
        <v>111</v>
      </c>
      <c r="C1192" s="17">
        <v>4.4154870683432997E-2</v>
      </c>
      <c r="D1192" s="17">
        <v>3.9060412258438502E-2</v>
      </c>
      <c r="E1192" s="17">
        <v>4.8104545186603197E-2</v>
      </c>
      <c r="F1192" s="17"/>
      <c r="G1192" s="17">
        <v>6.7033760120330299E-2</v>
      </c>
      <c r="H1192" s="17">
        <v>5.1130646116632303E-2</v>
      </c>
      <c r="I1192" s="17">
        <v>4.13627864240214E-2</v>
      </c>
      <c r="J1192" s="17">
        <v>4.2174086406906099E-2</v>
      </c>
      <c r="K1192" s="17">
        <v>3.7684559429707602E-2</v>
      </c>
      <c r="L1192" s="17">
        <v>3.65925026964928E-2</v>
      </c>
      <c r="M1192" s="17"/>
      <c r="N1192" s="17">
        <v>3.13072553042174E-2</v>
      </c>
      <c r="O1192" s="17">
        <v>3.49416094486205E-2</v>
      </c>
      <c r="P1192" s="17">
        <v>3.7148737223212998E-2</v>
      </c>
      <c r="Q1192" s="17">
        <v>7.4434733291550106E-2</v>
      </c>
      <c r="R1192" s="17"/>
      <c r="S1192" s="17">
        <v>6.3872671266941405E-2</v>
      </c>
      <c r="T1192" s="17">
        <v>2.5550949576890799E-2</v>
      </c>
      <c r="U1192" s="17">
        <v>3.5618037874867503E-2</v>
      </c>
      <c r="V1192" s="17">
        <v>4.2992421117118998E-2</v>
      </c>
      <c r="W1192" s="17">
        <v>4.2878613817876297E-2</v>
      </c>
      <c r="X1192" s="17">
        <v>5.8653047184372101E-2</v>
      </c>
      <c r="Y1192" s="17">
        <v>5.1436729789722899E-2</v>
      </c>
      <c r="Z1192" s="17">
        <v>2.5522936620767701E-2</v>
      </c>
      <c r="AA1192" s="17">
        <v>4.1975401709730499E-2</v>
      </c>
      <c r="AB1192" s="17"/>
      <c r="AC1192" s="17">
        <v>3.3740687657672401E-2</v>
      </c>
      <c r="AD1192" s="17">
        <v>3.1935225829185697E-2</v>
      </c>
      <c r="AE1192" s="17">
        <v>6.7526781299288796E-2</v>
      </c>
      <c r="AF1192" s="17"/>
      <c r="AG1192" s="17">
        <v>2.39134878617599E-2</v>
      </c>
      <c r="AH1192" s="17">
        <v>3.0765449898504001E-2</v>
      </c>
      <c r="AI1192" s="17">
        <v>2.9905328435697001E-2</v>
      </c>
      <c r="AJ1192" s="17">
        <v>3.0369526067751899E-2</v>
      </c>
      <c r="AK1192" s="17"/>
      <c r="AL1192" s="17">
        <v>5.6714962245654803E-2</v>
      </c>
      <c r="AM1192" s="17">
        <v>4.2186049044766603E-2</v>
      </c>
      <c r="AN1192" s="17">
        <v>3.3227763312031901E-2</v>
      </c>
      <c r="AO1192" s="17">
        <v>1.45936951829057E-2</v>
      </c>
      <c r="AP1192" s="17">
        <v>7.5226127725683697E-2</v>
      </c>
      <c r="AQ1192" s="17"/>
      <c r="AR1192" s="17">
        <v>9.5120988878317103E-2</v>
      </c>
      <c r="AS1192" s="17">
        <v>4.6569045756731701E-2</v>
      </c>
      <c r="AT1192" s="17">
        <v>3.0186935253149801E-2</v>
      </c>
      <c r="AU1192" s="17">
        <v>2.6749413855461101E-2</v>
      </c>
      <c r="AV1192" s="17">
        <v>2.4573346151054699E-2</v>
      </c>
      <c r="AW1192" s="17"/>
      <c r="AX1192" s="17">
        <v>4.1275134840317397E-2</v>
      </c>
      <c r="AY1192" s="17">
        <v>4.5240321664714603E-2</v>
      </c>
      <c r="AZ1192" s="17">
        <v>4.8767857838688498E-2</v>
      </c>
      <c r="BA1192" s="17">
        <v>4.4398364924689397E-2</v>
      </c>
      <c r="BB1192" s="17">
        <v>3.6017026154338799E-2</v>
      </c>
      <c r="BC1192" s="17">
        <v>5.2313237516085298E-2</v>
      </c>
      <c r="BD1192" s="17"/>
      <c r="BE1192" s="17">
        <v>5.2408488525483403E-2</v>
      </c>
      <c r="BF1192" s="17">
        <v>3.5928920031359099E-2</v>
      </c>
      <c r="BG1192" s="17">
        <v>3.5066609794623199E-2</v>
      </c>
      <c r="BH1192" s="17"/>
      <c r="BI1192" s="17">
        <v>4.7028027174880797E-2</v>
      </c>
      <c r="BJ1192" s="17">
        <v>4.3425441481398701E-2</v>
      </c>
      <c r="BK1192" s="17"/>
      <c r="BL1192" s="17">
        <v>3.1817349729596003E-2</v>
      </c>
      <c r="BM1192" s="17">
        <v>3.6344415672131702E-2</v>
      </c>
      <c r="BN1192" s="17">
        <v>6.2483621059312398E-2</v>
      </c>
      <c r="BO1192" s="17">
        <v>7.5744239758999701E-2</v>
      </c>
      <c r="BP1192" s="17">
        <v>3.2638542865022102E-2</v>
      </c>
      <c r="BQ1192" s="17"/>
      <c r="BR1192" s="17">
        <v>4.1031457096994399E-2</v>
      </c>
      <c r="BS1192" s="17">
        <v>7.1474355087836894E-2</v>
      </c>
      <c r="BT1192" s="17">
        <v>3.9180162239898397E-2</v>
      </c>
      <c r="BU1192" s="17">
        <v>2.9089925109479001E-2</v>
      </c>
      <c r="BV1192" s="17"/>
      <c r="BW1192" s="17">
        <v>3.5962616454276897E-2</v>
      </c>
      <c r="BX1192" s="17">
        <v>3.0711097310151099E-2</v>
      </c>
      <c r="BY1192" s="17">
        <v>4.5033402277014398E-2</v>
      </c>
      <c r="BZ1192" s="17">
        <v>4.3801517097670398E-2</v>
      </c>
      <c r="CA1192" s="17">
        <v>6.0175463545478702E-2</v>
      </c>
      <c r="CB1192" s="17"/>
      <c r="CC1192" s="17">
        <v>6.6889426596356397E-2</v>
      </c>
      <c r="CD1192" s="17">
        <v>6.1142519528090397E-2</v>
      </c>
      <c r="CE1192" s="17">
        <v>4.6691668000048502E-2</v>
      </c>
      <c r="CF1192" s="17">
        <v>4.8912049014787899E-2</v>
      </c>
      <c r="CG1192" s="17">
        <v>4.2172003923225801E-2</v>
      </c>
      <c r="CH1192" s="17">
        <v>4.3208605918538798E-2</v>
      </c>
      <c r="CI1192" s="17">
        <v>3.2325331642793602E-2</v>
      </c>
      <c r="CJ1192" s="17">
        <v>2.3192216251530499E-2</v>
      </c>
      <c r="CK1192" s="17">
        <v>2.6405120127006802E-2</v>
      </c>
      <c r="CL1192" s="17">
        <v>3.4714350482366298E-2</v>
      </c>
    </row>
    <row r="1193" spans="2:90" x14ac:dyDescent="0.25"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</row>
    <row r="1194" spans="2:90" x14ac:dyDescent="0.25">
      <c r="B1194" s="6" t="s">
        <v>563</v>
      </c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  <c r="BR1194" s="17"/>
      <c r="BS1194" s="17"/>
      <c r="BT1194" s="17"/>
      <c r="BU1194" s="17"/>
      <c r="BV1194" s="17"/>
      <c r="BW1194" s="17"/>
      <c r="BX1194" s="17"/>
      <c r="BY1194" s="17"/>
      <c r="BZ1194" s="17"/>
      <c r="CA1194" s="17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</row>
    <row r="1195" spans="2:90" x14ac:dyDescent="0.25">
      <c r="B1195" s="24" t="s">
        <v>113</v>
      </c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  <c r="CJ1195" s="17"/>
      <c r="CK1195" s="17"/>
      <c r="CL1195" s="17"/>
    </row>
    <row r="1196" spans="2:90" x14ac:dyDescent="0.25">
      <c r="B1196" t="s">
        <v>555</v>
      </c>
      <c r="C1196" s="17">
        <v>0.32275590424233902</v>
      </c>
      <c r="D1196" s="17">
        <v>0.30744877670246201</v>
      </c>
      <c r="E1196" s="17">
        <v>0.33743054541460399</v>
      </c>
      <c r="F1196" s="17"/>
      <c r="G1196" s="17">
        <v>0.25604698231338402</v>
      </c>
      <c r="H1196" s="17">
        <v>0.27972487742030899</v>
      </c>
      <c r="I1196" s="17">
        <v>0.24909088549835001</v>
      </c>
      <c r="J1196" s="17">
        <v>0.30808771676651803</v>
      </c>
      <c r="K1196" s="17">
        <v>0.36278875475254402</v>
      </c>
      <c r="L1196" s="17">
        <v>0.41857708163502599</v>
      </c>
      <c r="M1196" s="17"/>
      <c r="N1196" s="17">
        <v>0.39634373280048701</v>
      </c>
      <c r="O1196" s="17">
        <v>0.29400013151270699</v>
      </c>
      <c r="P1196" s="17">
        <v>0.33369952246253798</v>
      </c>
      <c r="Q1196" s="17">
        <v>0.26185274307988998</v>
      </c>
      <c r="R1196" s="17"/>
      <c r="S1196" s="17">
        <v>0.33412868143705998</v>
      </c>
      <c r="T1196" s="17">
        <v>0.35318046050011798</v>
      </c>
      <c r="U1196" s="17">
        <v>0.32154545816199598</v>
      </c>
      <c r="V1196" s="17">
        <v>0.30281813738055102</v>
      </c>
      <c r="W1196" s="17">
        <v>0.293518564193191</v>
      </c>
      <c r="X1196" s="17">
        <v>0.28519438412079601</v>
      </c>
      <c r="Y1196" s="17">
        <v>0.35874184039692802</v>
      </c>
      <c r="Z1196" s="17">
        <v>0.34108941963463701</v>
      </c>
      <c r="AA1196" s="17">
        <v>0.30460250491572</v>
      </c>
      <c r="AB1196" s="17"/>
      <c r="AC1196" s="17">
        <v>0.35268166290155001</v>
      </c>
      <c r="AD1196" s="17">
        <v>0.34356329517067002</v>
      </c>
      <c r="AE1196" s="17">
        <v>0.23199600364042</v>
      </c>
      <c r="AF1196" s="17"/>
      <c r="AG1196" s="17">
        <v>0.37823660152763799</v>
      </c>
      <c r="AH1196" s="17">
        <v>0.31695453900086001</v>
      </c>
      <c r="AI1196" s="17">
        <v>0.33604573479123401</v>
      </c>
      <c r="AJ1196" s="17">
        <v>0.31553290143544399</v>
      </c>
      <c r="AK1196" s="17"/>
      <c r="AL1196" s="17">
        <v>0.29056714096161301</v>
      </c>
      <c r="AM1196" s="17">
        <v>0.30876232867742298</v>
      </c>
      <c r="AN1196" s="17">
        <v>0.33814199057303501</v>
      </c>
      <c r="AO1196" s="17">
        <v>0.32924912228208603</v>
      </c>
      <c r="AP1196" s="17">
        <v>0.381269900480117</v>
      </c>
      <c r="AQ1196" s="17"/>
      <c r="AR1196" s="17">
        <v>0.26438019059720602</v>
      </c>
      <c r="AS1196" s="17">
        <v>0.29901533906799499</v>
      </c>
      <c r="AT1196" s="17">
        <v>0.32504440880940699</v>
      </c>
      <c r="AU1196" s="17">
        <v>0.35153221918529998</v>
      </c>
      <c r="AV1196" s="17">
        <v>0.41317210038892899</v>
      </c>
      <c r="AW1196" s="17"/>
      <c r="AX1196" s="17">
        <v>0.29530267297538998</v>
      </c>
      <c r="AY1196" s="17">
        <v>0.325757281290941</v>
      </c>
      <c r="AZ1196" s="17">
        <v>0.242812219952939</v>
      </c>
      <c r="BA1196" s="17">
        <v>0.31540636398793698</v>
      </c>
      <c r="BB1196" s="17">
        <v>0.431216637400678</v>
      </c>
      <c r="BC1196" s="17">
        <v>0.40325157860222999</v>
      </c>
      <c r="BD1196" s="17"/>
      <c r="BE1196" s="17">
        <v>0.27509878341988397</v>
      </c>
      <c r="BF1196" s="17">
        <v>0.31515115090962798</v>
      </c>
      <c r="BG1196" s="17">
        <v>0.39299813449405702</v>
      </c>
      <c r="BH1196" s="17"/>
      <c r="BI1196" s="17">
        <v>0.31900722617329302</v>
      </c>
      <c r="BJ1196" s="17">
        <v>0.32370760849538799</v>
      </c>
      <c r="BK1196" s="17"/>
      <c r="BL1196" s="17">
        <v>0.418416121379867</v>
      </c>
      <c r="BM1196" s="17">
        <v>0.33165397824082898</v>
      </c>
      <c r="BN1196" s="17">
        <v>0.22619903004061301</v>
      </c>
      <c r="BO1196" s="17">
        <v>0.24479019018555101</v>
      </c>
      <c r="BP1196" s="17">
        <v>0.195745629138809</v>
      </c>
      <c r="BQ1196" s="17"/>
      <c r="BR1196" s="17">
        <v>0.334353509054724</v>
      </c>
      <c r="BS1196" s="17">
        <v>0.25006447355906503</v>
      </c>
      <c r="BT1196" s="17">
        <v>0.28971740154470199</v>
      </c>
      <c r="BU1196" s="17">
        <v>0.28295774604406898</v>
      </c>
      <c r="BV1196" s="17"/>
      <c r="BW1196" s="17">
        <v>0.33621776942685599</v>
      </c>
      <c r="BX1196" s="17">
        <v>0.37663781112750799</v>
      </c>
      <c r="BY1196" s="17">
        <v>0.32841937603618698</v>
      </c>
      <c r="BZ1196" s="17">
        <v>0.29807578932948298</v>
      </c>
      <c r="CA1196" s="17">
        <v>0.29186688964077501</v>
      </c>
      <c r="CB1196" s="17"/>
      <c r="CC1196" s="17">
        <v>0.31173631112317102</v>
      </c>
      <c r="CD1196" s="17">
        <v>0.24832538491470799</v>
      </c>
      <c r="CE1196" s="17">
        <v>0.26531668188291802</v>
      </c>
      <c r="CF1196" s="17">
        <v>0.31320944486045599</v>
      </c>
      <c r="CG1196" s="17">
        <v>0.31661293984028499</v>
      </c>
      <c r="CH1196" s="17">
        <v>0.35643482722056402</v>
      </c>
      <c r="CI1196" s="17">
        <v>0.335169224170425</v>
      </c>
      <c r="CJ1196" s="17">
        <v>0.36010390448572699</v>
      </c>
      <c r="CK1196" s="17">
        <v>0.398462916130504</v>
      </c>
      <c r="CL1196" s="17">
        <v>0.40215057419351102</v>
      </c>
    </row>
    <row r="1197" spans="2:90" x14ac:dyDescent="0.25">
      <c r="B1197" t="s">
        <v>556</v>
      </c>
      <c r="C1197" s="17">
        <v>0.32334528841807297</v>
      </c>
      <c r="D1197" s="17">
        <v>0.339238486698903</v>
      </c>
      <c r="E1197" s="17">
        <v>0.30885965081116101</v>
      </c>
      <c r="F1197" s="17"/>
      <c r="G1197" s="17">
        <v>0.37640000523529799</v>
      </c>
      <c r="H1197" s="17">
        <v>0.334575728603626</v>
      </c>
      <c r="I1197" s="17">
        <v>0.33571939566335601</v>
      </c>
      <c r="J1197" s="17">
        <v>0.30567627784505103</v>
      </c>
      <c r="K1197" s="17">
        <v>0.32691739154973798</v>
      </c>
      <c r="L1197" s="17">
        <v>0.292984714959659</v>
      </c>
      <c r="M1197" s="17"/>
      <c r="N1197" s="17">
        <v>0.32799363330182801</v>
      </c>
      <c r="O1197" s="17">
        <v>0.33706521923904598</v>
      </c>
      <c r="P1197" s="17">
        <v>0.31924405146403101</v>
      </c>
      <c r="Q1197" s="17">
        <v>0.30881601022303801</v>
      </c>
      <c r="R1197" s="17"/>
      <c r="S1197" s="17">
        <v>0.29627779011160799</v>
      </c>
      <c r="T1197" s="17">
        <v>0.31976118604723502</v>
      </c>
      <c r="U1197" s="17">
        <v>0.34930644835202801</v>
      </c>
      <c r="V1197" s="17">
        <v>0.34747992289560298</v>
      </c>
      <c r="W1197" s="17">
        <v>0.296729151639821</v>
      </c>
      <c r="X1197" s="17">
        <v>0.34927649416218798</v>
      </c>
      <c r="Y1197" s="17">
        <v>0.332172022237674</v>
      </c>
      <c r="Z1197" s="17">
        <v>0.30731427253749599</v>
      </c>
      <c r="AA1197" s="17">
        <v>0.31570062413900501</v>
      </c>
      <c r="AB1197" s="17"/>
      <c r="AC1197" s="17">
        <v>0.317314018412096</v>
      </c>
      <c r="AD1197" s="17">
        <v>0.33631321756960297</v>
      </c>
      <c r="AE1197" s="17">
        <v>0.30648981868524</v>
      </c>
      <c r="AF1197" s="17"/>
      <c r="AG1197" s="17">
        <v>0.32767803144129298</v>
      </c>
      <c r="AH1197" s="17">
        <v>0.34011918871051899</v>
      </c>
      <c r="AI1197" s="17">
        <v>0.29161466351350701</v>
      </c>
      <c r="AJ1197" s="17">
        <v>0.33035346304912</v>
      </c>
      <c r="AK1197" s="17"/>
      <c r="AL1197" s="17">
        <v>0.30674476576029502</v>
      </c>
      <c r="AM1197" s="17">
        <v>0.33397536484567197</v>
      </c>
      <c r="AN1197" s="17">
        <v>0.32910277929437298</v>
      </c>
      <c r="AO1197" s="17">
        <v>0.35480006754089</v>
      </c>
      <c r="AP1197" s="17">
        <v>0.30180274774146498</v>
      </c>
      <c r="AQ1197" s="17"/>
      <c r="AR1197" s="17">
        <v>0.25529740385023802</v>
      </c>
      <c r="AS1197" s="17">
        <v>0.323911693489082</v>
      </c>
      <c r="AT1197" s="17">
        <v>0.33736855518230502</v>
      </c>
      <c r="AU1197" s="17">
        <v>0.31437971521490699</v>
      </c>
      <c r="AV1197" s="17">
        <v>0.36089603867454501</v>
      </c>
      <c r="AW1197" s="17"/>
      <c r="AX1197" s="17">
        <v>0.33536571902647899</v>
      </c>
      <c r="AY1197" s="17">
        <v>0.31301609170338701</v>
      </c>
      <c r="AZ1197" s="17">
        <v>0.35647318649496601</v>
      </c>
      <c r="BA1197" s="17">
        <v>0.34289325084171701</v>
      </c>
      <c r="BB1197" s="17">
        <v>0.26605795796748599</v>
      </c>
      <c r="BC1197" s="17">
        <v>0.309557892878495</v>
      </c>
      <c r="BD1197" s="17"/>
      <c r="BE1197" s="17">
        <v>0.30973960027342801</v>
      </c>
      <c r="BF1197" s="17">
        <v>0.35974204679871902</v>
      </c>
      <c r="BG1197" s="17">
        <v>0.30914833046942403</v>
      </c>
      <c r="BH1197" s="17"/>
      <c r="BI1197" s="17">
        <v>0.30694622577251901</v>
      </c>
      <c r="BJ1197" s="17">
        <v>0.327508638105173</v>
      </c>
      <c r="BK1197" s="17"/>
      <c r="BL1197" s="17">
        <v>0.30988306637742702</v>
      </c>
      <c r="BM1197" s="17">
        <v>0.35162045706165701</v>
      </c>
      <c r="BN1197" s="17">
        <v>0.31701381112313998</v>
      </c>
      <c r="BO1197" s="17">
        <v>0.30920386291343299</v>
      </c>
      <c r="BP1197" s="17">
        <v>0.33123675853879703</v>
      </c>
      <c r="BQ1197" s="17"/>
      <c r="BR1197" s="17">
        <v>0.32383401249045501</v>
      </c>
      <c r="BS1197" s="17">
        <v>0.31253014616203101</v>
      </c>
      <c r="BT1197" s="17">
        <v>0.329466394599435</v>
      </c>
      <c r="BU1197" s="17">
        <v>0.339583309767163</v>
      </c>
      <c r="BV1197" s="17"/>
      <c r="BW1197" s="17">
        <v>0.30407064780861798</v>
      </c>
      <c r="BX1197" s="17">
        <v>0.319445220376601</v>
      </c>
      <c r="BY1197" s="17">
        <v>0.33800242754556398</v>
      </c>
      <c r="BZ1197" s="17">
        <v>0.34677058613789302</v>
      </c>
      <c r="CA1197" s="17">
        <v>0.304888792921434</v>
      </c>
      <c r="CB1197" s="17"/>
      <c r="CC1197" s="17">
        <v>0.27404512248461499</v>
      </c>
      <c r="CD1197" s="17">
        <v>0.33762024356583598</v>
      </c>
      <c r="CE1197" s="17">
        <v>0.33651945489417301</v>
      </c>
      <c r="CF1197" s="17">
        <v>0.32140338303065003</v>
      </c>
      <c r="CG1197" s="17">
        <v>0.30775853175631601</v>
      </c>
      <c r="CH1197" s="17">
        <v>0.33934638549646801</v>
      </c>
      <c r="CI1197" s="17">
        <v>0.370633051852852</v>
      </c>
      <c r="CJ1197" s="17">
        <v>0.31448641867549498</v>
      </c>
      <c r="CK1197" s="17">
        <v>0.30519008781479801</v>
      </c>
      <c r="CL1197" s="17">
        <v>0.31474856532497097</v>
      </c>
    </row>
    <row r="1198" spans="2:90" x14ac:dyDescent="0.25">
      <c r="B1198" t="s">
        <v>557</v>
      </c>
      <c r="C1198" s="17">
        <v>0.30225914801465897</v>
      </c>
      <c r="D1198" s="17">
        <v>0.30065202472589703</v>
      </c>
      <c r="E1198" s="17">
        <v>0.30381175451714099</v>
      </c>
      <c r="F1198" s="17"/>
      <c r="G1198" s="17">
        <v>0.28708200052204202</v>
      </c>
      <c r="H1198" s="17">
        <v>0.33207573030660897</v>
      </c>
      <c r="I1198" s="17">
        <v>0.34956090385101501</v>
      </c>
      <c r="J1198" s="17">
        <v>0.33187234137080002</v>
      </c>
      <c r="K1198" s="17">
        <v>0.28289167652516201</v>
      </c>
      <c r="L1198" s="17">
        <v>0.24638926456929899</v>
      </c>
      <c r="M1198" s="17"/>
      <c r="N1198" s="17">
        <v>0.24198063985905199</v>
      </c>
      <c r="O1198" s="17">
        <v>0.32992134983188298</v>
      </c>
      <c r="P1198" s="17">
        <v>0.30053978763892703</v>
      </c>
      <c r="Q1198" s="17">
        <v>0.34079636817425901</v>
      </c>
      <c r="R1198" s="17"/>
      <c r="S1198" s="17">
        <v>0.29877976199310402</v>
      </c>
      <c r="T1198" s="17">
        <v>0.29366401224688299</v>
      </c>
      <c r="U1198" s="17">
        <v>0.29893180831061</v>
      </c>
      <c r="V1198" s="17">
        <v>0.306675979624141</v>
      </c>
      <c r="W1198" s="17">
        <v>0.34699427891455198</v>
      </c>
      <c r="X1198" s="17">
        <v>0.29667915454535099</v>
      </c>
      <c r="Y1198" s="17">
        <v>0.25278350398205601</v>
      </c>
      <c r="Z1198" s="17">
        <v>0.304622169403302</v>
      </c>
      <c r="AA1198" s="17">
        <v>0.32723220025241001</v>
      </c>
      <c r="AB1198" s="17"/>
      <c r="AC1198" s="17">
        <v>0.28726810949251302</v>
      </c>
      <c r="AD1198" s="17">
        <v>0.28299245743707202</v>
      </c>
      <c r="AE1198" s="17">
        <v>0.38319774294789999</v>
      </c>
      <c r="AF1198" s="17"/>
      <c r="AG1198" s="17">
        <v>0.26211603963490099</v>
      </c>
      <c r="AH1198" s="17">
        <v>0.30198945145734202</v>
      </c>
      <c r="AI1198" s="17">
        <v>0.33097989550259999</v>
      </c>
      <c r="AJ1198" s="17">
        <v>0.31547339758127702</v>
      </c>
      <c r="AK1198" s="17"/>
      <c r="AL1198" s="17">
        <v>0.338034409937983</v>
      </c>
      <c r="AM1198" s="17">
        <v>0.29842430853357499</v>
      </c>
      <c r="AN1198" s="17">
        <v>0.29275972332219802</v>
      </c>
      <c r="AO1198" s="17">
        <v>0.28877189096586398</v>
      </c>
      <c r="AP1198" s="17">
        <v>0.23190306776953701</v>
      </c>
      <c r="AQ1198" s="17"/>
      <c r="AR1198" s="17">
        <v>0.38884430076226201</v>
      </c>
      <c r="AS1198" s="17">
        <v>0.31940039800721698</v>
      </c>
      <c r="AT1198" s="17">
        <v>0.29969963331785698</v>
      </c>
      <c r="AU1198" s="17">
        <v>0.29003773324504201</v>
      </c>
      <c r="AV1198" s="17">
        <v>0.203087297706711</v>
      </c>
      <c r="AW1198" s="17"/>
      <c r="AX1198" s="17">
        <v>0.31851637371501401</v>
      </c>
      <c r="AY1198" s="17">
        <v>0.31218857793046001</v>
      </c>
      <c r="AZ1198" s="17">
        <v>0.350305045342722</v>
      </c>
      <c r="BA1198" s="17">
        <v>0.28973184842723898</v>
      </c>
      <c r="BB1198" s="17">
        <v>0.245004261781335</v>
      </c>
      <c r="BC1198" s="17">
        <v>0.23187753151449</v>
      </c>
      <c r="BD1198" s="17"/>
      <c r="BE1198" s="17">
        <v>0.35643837158193997</v>
      </c>
      <c r="BF1198" s="17">
        <v>0.280711677808263</v>
      </c>
      <c r="BG1198" s="17">
        <v>0.254591448561096</v>
      </c>
      <c r="BH1198" s="17"/>
      <c r="BI1198" s="17">
        <v>0.32284991473160801</v>
      </c>
      <c r="BJ1198" s="17">
        <v>0.29703161983082199</v>
      </c>
      <c r="BK1198" s="17"/>
      <c r="BL1198" s="17">
        <v>0.234288410766929</v>
      </c>
      <c r="BM1198" s="17">
        <v>0.27319555278464502</v>
      </c>
      <c r="BN1198" s="17">
        <v>0.38230119021936898</v>
      </c>
      <c r="BO1198" s="17">
        <v>0.35561140911517802</v>
      </c>
      <c r="BP1198" s="17">
        <v>0.43298021595535802</v>
      </c>
      <c r="BQ1198" s="17"/>
      <c r="BR1198" s="17">
        <v>0.29448316246593598</v>
      </c>
      <c r="BS1198" s="17">
        <v>0.346678982719969</v>
      </c>
      <c r="BT1198" s="17">
        <v>0.34268280602912599</v>
      </c>
      <c r="BU1198" s="17">
        <v>0.33007297229212101</v>
      </c>
      <c r="BV1198" s="17"/>
      <c r="BW1198" s="17">
        <v>0.31505078522516999</v>
      </c>
      <c r="BX1198" s="17">
        <v>0.26020566998003303</v>
      </c>
      <c r="BY1198" s="17">
        <v>0.27961244126449403</v>
      </c>
      <c r="BZ1198" s="17">
        <v>0.31184334911129802</v>
      </c>
      <c r="CA1198" s="17">
        <v>0.33922297739717899</v>
      </c>
      <c r="CB1198" s="17"/>
      <c r="CC1198" s="17">
        <v>0.34751799753567603</v>
      </c>
      <c r="CD1198" s="17">
        <v>0.358044379504463</v>
      </c>
      <c r="CE1198" s="17">
        <v>0.35194787858239701</v>
      </c>
      <c r="CF1198" s="17">
        <v>0.296616360250057</v>
      </c>
      <c r="CG1198" s="17">
        <v>0.31288144924633299</v>
      </c>
      <c r="CH1198" s="17">
        <v>0.26004136487868201</v>
      </c>
      <c r="CI1198" s="17">
        <v>0.26201756141168397</v>
      </c>
      <c r="CJ1198" s="17">
        <v>0.29555708220738403</v>
      </c>
      <c r="CK1198" s="17">
        <v>0.245653872233634</v>
      </c>
      <c r="CL1198" s="17">
        <v>0.24513364839351701</v>
      </c>
    </row>
    <row r="1199" spans="2:90" x14ac:dyDescent="0.25">
      <c r="B1199" t="s">
        <v>111</v>
      </c>
      <c r="C1199" s="17">
        <v>5.1639659324928797E-2</v>
      </c>
      <c r="D1199" s="17">
        <v>5.2660711872738103E-2</v>
      </c>
      <c r="E1199" s="17">
        <v>4.9898049257093499E-2</v>
      </c>
      <c r="F1199" s="17"/>
      <c r="G1199" s="17">
        <v>8.0471011929276401E-2</v>
      </c>
      <c r="H1199" s="17">
        <v>5.3623663669455403E-2</v>
      </c>
      <c r="I1199" s="17">
        <v>6.5628814987280196E-2</v>
      </c>
      <c r="J1199" s="17">
        <v>5.4363664017630597E-2</v>
      </c>
      <c r="K1199" s="17">
        <v>2.7402177172556299E-2</v>
      </c>
      <c r="L1199" s="17">
        <v>4.2048938836016202E-2</v>
      </c>
      <c r="M1199" s="17"/>
      <c r="N1199" s="17">
        <v>3.3681994038632999E-2</v>
      </c>
      <c r="O1199" s="17">
        <v>3.90132994163645E-2</v>
      </c>
      <c r="P1199" s="17">
        <v>4.65166384345038E-2</v>
      </c>
      <c r="Q1199" s="17">
        <v>8.8534878522813401E-2</v>
      </c>
      <c r="R1199" s="17"/>
      <c r="S1199" s="17">
        <v>7.08137664582284E-2</v>
      </c>
      <c r="T1199" s="17">
        <v>3.33943412057644E-2</v>
      </c>
      <c r="U1199" s="17">
        <v>3.02162851753663E-2</v>
      </c>
      <c r="V1199" s="17">
        <v>4.3025960099705003E-2</v>
      </c>
      <c r="W1199" s="17">
        <v>6.2758005252435994E-2</v>
      </c>
      <c r="X1199" s="17">
        <v>6.8849967171665402E-2</v>
      </c>
      <c r="Y1199" s="17">
        <v>5.6302633383342203E-2</v>
      </c>
      <c r="Z1199" s="17">
        <v>4.6974138424565E-2</v>
      </c>
      <c r="AA1199" s="17">
        <v>5.2464670692865298E-2</v>
      </c>
      <c r="AB1199" s="17"/>
      <c r="AC1199" s="17">
        <v>4.2736209193840503E-2</v>
      </c>
      <c r="AD1199" s="17">
        <v>3.7131029822654503E-2</v>
      </c>
      <c r="AE1199" s="17">
        <v>7.8316434726440301E-2</v>
      </c>
      <c r="AF1199" s="17"/>
      <c r="AG1199" s="17">
        <v>3.1969327396168201E-2</v>
      </c>
      <c r="AH1199" s="17">
        <v>4.0936820831279697E-2</v>
      </c>
      <c r="AI1199" s="17">
        <v>4.1359706192658302E-2</v>
      </c>
      <c r="AJ1199" s="17">
        <v>3.8640237934159799E-2</v>
      </c>
      <c r="AK1199" s="17"/>
      <c r="AL1199" s="17">
        <v>6.4653683340108806E-2</v>
      </c>
      <c r="AM1199" s="17">
        <v>5.8837997943329202E-2</v>
      </c>
      <c r="AN1199" s="17">
        <v>3.9995506810393197E-2</v>
      </c>
      <c r="AO1199" s="17">
        <v>2.7178919211159398E-2</v>
      </c>
      <c r="AP1199" s="17">
        <v>8.5024284008880902E-2</v>
      </c>
      <c r="AQ1199" s="17"/>
      <c r="AR1199" s="17">
        <v>9.1478104790293294E-2</v>
      </c>
      <c r="AS1199" s="17">
        <v>5.7672569435704799E-2</v>
      </c>
      <c r="AT1199" s="17">
        <v>3.7887402690429901E-2</v>
      </c>
      <c r="AU1199" s="17">
        <v>4.4050332354751198E-2</v>
      </c>
      <c r="AV1199" s="17">
        <v>2.28445632298158E-2</v>
      </c>
      <c r="AW1199" s="17"/>
      <c r="AX1199" s="17">
        <v>5.0815234283116899E-2</v>
      </c>
      <c r="AY1199" s="17">
        <v>4.9038049075212503E-2</v>
      </c>
      <c r="AZ1199" s="17">
        <v>5.0409548209373399E-2</v>
      </c>
      <c r="BA1199" s="17">
        <v>5.1968536743106503E-2</v>
      </c>
      <c r="BB1199" s="17">
        <v>5.7721142850501797E-2</v>
      </c>
      <c r="BC1199" s="17">
        <v>5.5312997004784099E-2</v>
      </c>
      <c r="BD1199" s="17"/>
      <c r="BE1199" s="17">
        <v>5.8723244724747901E-2</v>
      </c>
      <c r="BF1199" s="17">
        <v>4.4395124483390398E-2</v>
      </c>
      <c r="BG1199" s="17">
        <v>4.3262086475422797E-2</v>
      </c>
      <c r="BH1199" s="17"/>
      <c r="BI1199" s="17">
        <v>5.1196633322579503E-2</v>
      </c>
      <c r="BJ1199" s="17">
        <v>5.1752133568617201E-2</v>
      </c>
      <c r="BK1199" s="17"/>
      <c r="BL1199" s="17">
        <v>3.7412401475776597E-2</v>
      </c>
      <c r="BM1199" s="17">
        <v>4.3530011912869697E-2</v>
      </c>
      <c r="BN1199" s="17">
        <v>7.4485968616877798E-2</v>
      </c>
      <c r="BO1199" s="17">
        <v>9.03945377858381E-2</v>
      </c>
      <c r="BP1199" s="17">
        <v>4.00373963670363E-2</v>
      </c>
      <c r="BQ1199" s="17"/>
      <c r="BR1199" s="17">
        <v>4.7329315988885103E-2</v>
      </c>
      <c r="BS1199" s="17">
        <v>9.0726397558934704E-2</v>
      </c>
      <c r="BT1199" s="17">
        <v>3.8133397826737303E-2</v>
      </c>
      <c r="BU1199" s="17">
        <v>4.7385971896646902E-2</v>
      </c>
      <c r="BV1199" s="17"/>
      <c r="BW1199" s="17">
        <v>4.4660797539356402E-2</v>
      </c>
      <c r="BX1199" s="17">
        <v>4.3711298515858303E-2</v>
      </c>
      <c r="BY1199" s="17">
        <v>5.3965755153755998E-2</v>
      </c>
      <c r="BZ1199" s="17">
        <v>4.3310275421325699E-2</v>
      </c>
      <c r="CA1199" s="17">
        <v>6.4021340040612204E-2</v>
      </c>
      <c r="CB1199" s="17"/>
      <c r="CC1199" s="17">
        <v>6.6700568856537995E-2</v>
      </c>
      <c r="CD1199" s="17">
        <v>5.6009992014992099E-2</v>
      </c>
      <c r="CE1199" s="17">
        <v>4.62159846405115E-2</v>
      </c>
      <c r="CF1199" s="17">
        <v>6.8770811858837502E-2</v>
      </c>
      <c r="CG1199" s="17">
        <v>6.2747079157065497E-2</v>
      </c>
      <c r="CH1199" s="17">
        <v>4.4177422404285599E-2</v>
      </c>
      <c r="CI1199" s="17">
        <v>3.2180162565039999E-2</v>
      </c>
      <c r="CJ1199" s="17">
        <v>2.9852594631393E-2</v>
      </c>
      <c r="CK1199" s="17">
        <v>5.0693123821063203E-2</v>
      </c>
      <c r="CL1199" s="17">
        <v>3.7967212088001197E-2</v>
      </c>
    </row>
    <row r="1200" spans="2:90" x14ac:dyDescent="0.25"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  <c r="BP1200" s="17"/>
      <c r="BQ1200" s="17"/>
      <c r="BR1200" s="17"/>
      <c r="BS1200" s="17"/>
      <c r="BT1200" s="17"/>
      <c r="BU1200" s="17"/>
      <c r="BV1200" s="17"/>
      <c r="BW1200" s="17"/>
      <c r="BX1200" s="17"/>
      <c r="BY1200" s="17"/>
      <c r="BZ1200" s="17"/>
      <c r="CA1200" s="17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</row>
    <row r="1201" spans="2:90" x14ac:dyDescent="0.25">
      <c r="B1201" s="6" t="s">
        <v>393</v>
      </c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7"/>
      <c r="BW1201" s="17"/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</row>
    <row r="1202" spans="2:90" x14ac:dyDescent="0.25">
      <c r="B1202" s="24" t="s">
        <v>113</v>
      </c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  <c r="BP1202" s="17"/>
      <c r="BQ1202" s="17"/>
      <c r="BR1202" s="17"/>
      <c r="BS1202" s="17"/>
      <c r="BT1202" s="17"/>
      <c r="BU1202" s="17"/>
      <c r="BV1202" s="17"/>
      <c r="BW1202" s="17"/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</row>
    <row r="1203" spans="2:90" x14ac:dyDescent="0.25">
      <c r="B1203" t="s">
        <v>564</v>
      </c>
      <c r="C1203" s="17">
        <v>0.120027294465511</v>
      </c>
      <c r="D1203" s="17">
        <v>0.134817456883738</v>
      </c>
      <c r="E1203" s="17">
        <v>0.10628219227972099</v>
      </c>
      <c r="F1203" s="17"/>
      <c r="G1203" s="17">
        <v>0.21750234414900299</v>
      </c>
      <c r="H1203" s="17">
        <v>0.18021942251182099</v>
      </c>
      <c r="I1203" s="17">
        <v>0.136362239947529</v>
      </c>
      <c r="J1203" s="17">
        <v>0.116885733494051</v>
      </c>
      <c r="K1203" s="17">
        <v>6.5841895198624698E-2</v>
      </c>
      <c r="L1203" s="17">
        <v>6.02515517375177E-2</v>
      </c>
      <c r="M1203" s="17"/>
      <c r="N1203" s="17">
        <v>0.12791491313535</v>
      </c>
      <c r="O1203" s="17">
        <v>0.120038234077703</v>
      </c>
      <c r="P1203" s="17">
        <v>0.118020210592724</v>
      </c>
      <c r="Q1203" s="17">
        <v>0.112081521099351</v>
      </c>
      <c r="R1203" s="17"/>
      <c r="S1203" s="17">
        <v>0.14969918654790301</v>
      </c>
      <c r="T1203" s="17">
        <v>9.6552546241180703E-2</v>
      </c>
      <c r="U1203" s="17">
        <v>8.4698605035186003E-2</v>
      </c>
      <c r="V1203" s="17">
        <v>7.6597122805977094E-2</v>
      </c>
      <c r="W1203" s="17">
        <v>0.105845577742452</v>
      </c>
      <c r="X1203" s="17">
        <v>0.155000162773692</v>
      </c>
      <c r="Y1203" s="17">
        <v>0.13718658764673</v>
      </c>
      <c r="Z1203" s="17">
        <v>0.14804059880458501</v>
      </c>
      <c r="AA1203" s="17">
        <v>0.13613413725173901</v>
      </c>
      <c r="AB1203" s="17"/>
      <c r="AC1203" s="17">
        <v>9.3504816983841402E-2</v>
      </c>
      <c r="AD1203" s="17">
        <v>0.13066096517244</v>
      </c>
      <c r="AE1203" s="17">
        <v>0.12545519631166799</v>
      </c>
      <c r="AF1203" s="17"/>
      <c r="AG1203" s="17">
        <v>0.105058673646826</v>
      </c>
      <c r="AH1203" s="17">
        <v>0.162036443011223</v>
      </c>
      <c r="AI1203" s="17">
        <v>0.11180803085065801</v>
      </c>
      <c r="AJ1203" s="17">
        <v>0.10942941128616</v>
      </c>
      <c r="AK1203" s="17"/>
      <c r="AL1203" s="17">
        <v>0.107987634914549</v>
      </c>
      <c r="AM1203" s="17">
        <v>0.109453067969009</v>
      </c>
      <c r="AN1203" s="17">
        <v>0.14247726519384701</v>
      </c>
      <c r="AO1203" s="17">
        <v>0.152030608625673</v>
      </c>
      <c r="AP1203" s="17">
        <v>0.122517512888284</v>
      </c>
      <c r="AQ1203" s="17"/>
      <c r="AR1203" s="17">
        <v>0.12569648719394899</v>
      </c>
      <c r="AS1203" s="17">
        <v>0.11090056830592</v>
      </c>
      <c r="AT1203" s="17">
        <v>0.121604855030767</v>
      </c>
      <c r="AU1203" s="17">
        <v>0.13230792539553299</v>
      </c>
      <c r="AV1203" s="17">
        <v>0.14710316895401701</v>
      </c>
      <c r="AW1203" s="17"/>
      <c r="AX1203" s="17">
        <v>0.15960333016473399</v>
      </c>
      <c r="AY1203" s="17">
        <v>0.112169038761306</v>
      </c>
      <c r="AZ1203" s="17">
        <v>0.12749534971312401</v>
      </c>
      <c r="BA1203" s="17">
        <v>0.112868459017763</v>
      </c>
      <c r="BB1203" s="17">
        <v>6.24253818413208E-2</v>
      </c>
      <c r="BC1203" s="17">
        <v>0.121585569789152</v>
      </c>
      <c r="BD1203" s="17"/>
      <c r="BE1203" s="17">
        <v>0.12682663037195899</v>
      </c>
      <c r="BF1203" s="17">
        <v>0.16721264944370101</v>
      </c>
      <c r="BG1203" s="17">
        <v>6.96770614662372E-2</v>
      </c>
      <c r="BH1203" s="17"/>
      <c r="BI1203" s="17">
        <v>0.10869708586846499</v>
      </c>
      <c r="BJ1203" s="17">
        <v>0.122903777191191</v>
      </c>
      <c r="BK1203" s="17"/>
      <c r="BL1203" s="17">
        <v>9.4381392155449398E-2</v>
      </c>
      <c r="BM1203" s="17">
        <v>0.129029903259409</v>
      </c>
      <c r="BN1203" s="17">
        <v>0.14423350611074201</v>
      </c>
      <c r="BO1203" s="17">
        <v>0.147288642106115</v>
      </c>
      <c r="BP1203" s="17">
        <v>0.14645691178624101</v>
      </c>
      <c r="BQ1203" s="17"/>
      <c r="BR1203" s="17">
        <v>0.109509305827339</v>
      </c>
      <c r="BS1203" s="17">
        <v>0.22241582828547601</v>
      </c>
      <c r="BT1203" s="17">
        <v>0.16967583640681999</v>
      </c>
      <c r="BU1203" s="17">
        <v>0.11251247705732401</v>
      </c>
      <c r="BV1203" s="17"/>
      <c r="BW1203" s="17">
        <v>0.101860314358384</v>
      </c>
      <c r="BX1203" s="17">
        <v>0.10225860654845401</v>
      </c>
      <c r="BY1203" s="17">
        <v>0.11728856854427799</v>
      </c>
      <c r="BZ1203" s="17">
        <v>0.13213195165134201</v>
      </c>
      <c r="CA1203" s="17">
        <v>0.14329049622159401</v>
      </c>
      <c r="CB1203" s="17"/>
      <c r="CC1203" s="17">
        <v>0.14646150552048701</v>
      </c>
      <c r="CD1203" s="17">
        <v>0.18537626319377501</v>
      </c>
      <c r="CE1203" s="17">
        <v>0.12642362089519499</v>
      </c>
      <c r="CF1203" s="17">
        <v>0.113660833092066</v>
      </c>
      <c r="CG1203" s="17">
        <v>0.115046266821183</v>
      </c>
      <c r="CH1203" s="17">
        <v>7.6276007366146106E-2</v>
      </c>
      <c r="CI1203" s="17">
        <v>0.119473252271286</v>
      </c>
      <c r="CJ1203" s="17">
        <v>0.11962584380266</v>
      </c>
      <c r="CK1203" s="17">
        <v>7.9493583421986896E-2</v>
      </c>
      <c r="CL1203" s="17">
        <v>0.104278631380498</v>
      </c>
    </row>
    <row r="1204" spans="2:90" x14ac:dyDescent="0.25">
      <c r="B1204" t="s">
        <v>565</v>
      </c>
      <c r="C1204" s="17">
        <v>0.42843565832663</v>
      </c>
      <c r="D1204" s="17">
        <v>0.42810730149049098</v>
      </c>
      <c r="E1204" s="17">
        <v>0.42913322303631402</v>
      </c>
      <c r="F1204" s="17"/>
      <c r="G1204" s="17">
        <v>0.347402017147391</v>
      </c>
      <c r="H1204" s="17">
        <v>0.34879865912889801</v>
      </c>
      <c r="I1204" s="17">
        <v>0.35575144902649702</v>
      </c>
      <c r="J1204" s="17">
        <v>0.39875955913543198</v>
      </c>
      <c r="K1204" s="17">
        <v>0.46835350775024298</v>
      </c>
      <c r="L1204" s="17">
        <v>0.567409742282728</v>
      </c>
      <c r="M1204" s="17"/>
      <c r="N1204" s="17">
        <v>0.50251748468812296</v>
      </c>
      <c r="O1204" s="17">
        <v>0.40330946216177499</v>
      </c>
      <c r="P1204" s="17">
        <v>0.42830862170373402</v>
      </c>
      <c r="Q1204" s="17">
        <v>0.37387431475435401</v>
      </c>
      <c r="R1204" s="17"/>
      <c r="S1204" s="17">
        <v>0.40899419045068802</v>
      </c>
      <c r="T1204" s="17">
        <v>0.452978691269594</v>
      </c>
      <c r="U1204" s="17">
        <v>0.49773642584495098</v>
      </c>
      <c r="V1204" s="17">
        <v>0.43818196523449798</v>
      </c>
      <c r="W1204" s="17">
        <v>0.44187253987140601</v>
      </c>
      <c r="X1204" s="17">
        <v>0.33944036252064402</v>
      </c>
      <c r="Y1204" s="17">
        <v>0.42785368429745102</v>
      </c>
      <c r="Z1204" s="17">
        <v>0.39719082697403901</v>
      </c>
      <c r="AA1204" s="17">
        <v>0.43333718033387297</v>
      </c>
      <c r="AB1204" s="17"/>
      <c r="AC1204" s="17">
        <v>0.45904104654752398</v>
      </c>
      <c r="AD1204" s="17">
        <v>0.45771006785249402</v>
      </c>
      <c r="AE1204" s="17">
        <v>0.338519149809833</v>
      </c>
      <c r="AF1204" s="17"/>
      <c r="AG1204" s="17">
        <v>0.48848631275536197</v>
      </c>
      <c r="AH1204" s="17">
        <v>0.42683410119027598</v>
      </c>
      <c r="AI1204" s="17">
        <v>0.45461698837266201</v>
      </c>
      <c r="AJ1204" s="17">
        <v>0.42212895576102399</v>
      </c>
      <c r="AK1204" s="17"/>
      <c r="AL1204" s="17">
        <v>0.397453582399241</v>
      </c>
      <c r="AM1204" s="17">
        <v>0.42586456308565901</v>
      </c>
      <c r="AN1204" s="17">
        <v>0.43382177644205</v>
      </c>
      <c r="AO1204" s="17">
        <v>0.46437063971450498</v>
      </c>
      <c r="AP1204" s="17">
        <v>0.52201292923044795</v>
      </c>
      <c r="AQ1204" s="17"/>
      <c r="AR1204" s="17">
        <v>0.33693380499981102</v>
      </c>
      <c r="AS1204" s="17">
        <v>0.40754783093330699</v>
      </c>
      <c r="AT1204" s="17">
        <v>0.44508395514698601</v>
      </c>
      <c r="AU1204" s="17">
        <v>0.46113822191728499</v>
      </c>
      <c r="AV1204" s="17">
        <v>0.50899114309716598</v>
      </c>
      <c r="AW1204" s="17"/>
      <c r="AX1204" s="17">
        <v>0.40003929223864798</v>
      </c>
      <c r="AY1204" s="17">
        <v>0.42938317645142299</v>
      </c>
      <c r="AZ1204" s="17">
        <v>0.39689496897592702</v>
      </c>
      <c r="BA1204" s="17">
        <v>0.42306034208183102</v>
      </c>
      <c r="BB1204" s="17">
        <v>0.51365968893172798</v>
      </c>
      <c r="BC1204" s="17">
        <v>0.45007139069535601</v>
      </c>
      <c r="BD1204" s="17"/>
      <c r="BE1204" s="17">
        <v>0.35743384829165198</v>
      </c>
      <c r="BF1204" s="17">
        <v>0.42514736243624002</v>
      </c>
      <c r="BG1204" s="17">
        <v>0.525252726960175</v>
      </c>
      <c r="BH1204" s="17"/>
      <c r="BI1204" s="17">
        <v>0.39531085734457699</v>
      </c>
      <c r="BJ1204" s="17">
        <v>0.43684529324202898</v>
      </c>
      <c r="BK1204" s="17"/>
      <c r="BL1204" s="17">
        <v>0.521335514816746</v>
      </c>
      <c r="BM1204" s="17">
        <v>0.41498952896736202</v>
      </c>
      <c r="BN1204" s="17">
        <v>0.33642514425702202</v>
      </c>
      <c r="BO1204" s="17">
        <v>0.34357763147897802</v>
      </c>
      <c r="BP1204" s="17">
        <v>0.35327920206056801</v>
      </c>
      <c r="BQ1204" s="17"/>
      <c r="BR1204" s="17">
        <v>0.43566669365616301</v>
      </c>
      <c r="BS1204" s="17">
        <v>0.37694685125366401</v>
      </c>
      <c r="BT1204" s="17">
        <v>0.404860301597815</v>
      </c>
      <c r="BU1204" s="17">
        <v>0.42401651180852301</v>
      </c>
      <c r="BV1204" s="17"/>
      <c r="BW1204" s="17">
        <v>0.461200237919556</v>
      </c>
      <c r="BX1204" s="17">
        <v>0.46153729959357997</v>
      </c>
      <c r="BY1204" s="17">
        <v>0.43187068430939601</v>
      </c>
      <c r="BZ1204" s="17">
        <v>0.42893926953486</v>
      </c>
      <c r="CA1204" s="17">
        <v>0.37556878188694898</v>
      </c>
      <c r="CB1204" s="17"/>
      <c r="CC1204" s="17">
        <v>0.362913000023462</v>
      </c>
      <c r="CD1204" s="17">
        <v>0.35444947961466999</v>
      </c>
      <c r="CE1204" s="17">
        <v>0.40414735324033502</v>
      </c>
      <c r="CF1204" s="17">
        <v>0.40188112523328401</v>
      </c>
      <c r="CG1204" s="17">
        <v>0.43661000621928803</v>
      </c>
      <c r="CH1204" s="17">
        <v>0.45374503413969403</v>
      </c>
      <c r="CI1204" s="17">
        <v>0.43000818574956401</v>
      </c>
      <c r="CJ1204" s="17">
        <v>0.46101183817355601</v>
      </c>
      <c r="CK1204" s="17">
        <v>0.53319707607568601</v>
      </c>
      <c r="CL1204" s="17">
        <v>0.51722911402481198</v>
      </c>
    </row>
    <row r="1205" spans="2:90" x14ac:dyDescent="0.25">
      <c r="B1205" t="s">
        <v>566</v>
      </c>
      <c r="C1205" s="17">
        <v>0.16437834473577001</v>
      </c>
      <c r="D1205" s="17">
        <v>0.17128591452963801</v>
      </c>
      <c r="E1205" s="17">
        <v>0.15801801403504701</v>
      </c>
      <c r="F1205" s="17"/>
      <c r="G1205" s="17">
        <v>0.171732498430579</v>
      </c>
      <c r="H1205" s="17">
        <v>0.185975591802132</v>
      </c>
      <c r="I1205" s="17">
        <v>0.15910334915927399</v>
      </c>
      <c r="J1205" s="17">
        <v>0.17773095214238499</v>
      </c>
      <c r="K1205" s="17">
        <v>0.158438327278527</v>
      </c>
      <c r="L1205" s="17">
        <v>0.14355264654070499</v>
      </c>
      <c r="M1205" s="17"/>
      <c r="N1205" s="17">
        <v>0.152148959025104</v>
      </c>
      <c r="O1205" s="17">
        <v>0.169314987522238</v>
      </c>
      <c r="P1205" s="17">
        <v>0.171203676513798</v>
      </c>
      <c r="Q1205" s="17">
        <v>0.16669917608936299</v>
      </c>
      <c r="R1205" s="17"/>
      <c r="S1205" s="17">
        <v>0.14995678129592099</v>
      </c>
      <c r="T1205" s="17">
        <v>0.14327721770562399</v>
      </c>
      <c r="U1205" s="17">
        <v>0.148426393514593</v>
      </c>
      <c r="V1205" s="17">
        <v>0.19776560926159001</v>
      </c>
      <c r="W1205" s="17">
        <v>0.14486895001149999</v>
      </c>
      <c r="X1205" s="17">
        <v>0.187882958174482</v>
      </c>
      <c r="Y1205" s="17">
        <v>0.18418951931439201</v>
      </c>
      <c r="Z1205" s="17">
        <v>0.188658413089073</v>
      </c>
      <c r="AA1205" s="17">
        <v>0.16250091430885699</v>
      </c>
      <c r="AB1205" s="17"/>
      <c r="AC1205" s="17">
        <v>0.18182395968294701</v>
      </c>
      <c r="AD1205" s="17">
        <v>0.16439914541784001</v>
      </c>
      <c r="AE1205" s="17">
        <v>0.13690800348319401</v>
      </c>
      <c r="AF1205" s="17"/>
      <c r="AG1205" s="17">
        <v>0.18066343944593699</v>
      </c>
      <c r="AH1205" s="17">
        <v>0.16466075195273799</v>
      </c>
      <c r="AI1205" s="17">
        <v>0.14801224171566499</v>
      </c>
      <c r="AJ1205" s="17">
        <v>0.174340834986528</v>
      </c>
      <c r="AK1205" s="17"/>
      <c r="AL1205" s="17">
        <v>0.161003912843003</v>
      </c>
      <c r="AM1205" s="17">
        <v>0.176527308273735</v>
      </c>
      <c r="AN1205" s="17">
        <v>0.15389954349986501</v>
      </c>
      <c r="AO1205" s="17">
        <v>0.16381972616943699</v>
      </c>
      <c r="AP1205" s="17">
        <v>9.8547672229102601E-2</v>
      </c>
      <c r="AQ1205" s="17"/>
      <c r="AR1205" s="17">
        <v>0.16133937173863799</v>
      </c>
      <c r="AS1205" s="17">
        <v>0.177079032122612</v>
      </c>
      <c r="AT1205" s="17">
        <v>0.16276630606404199</v>
      </c>
      <c r="AU1205" s="17">
        <v>0.158077738901196</v>
      </c>
      <c r="AV1205" s="17">
        <v>0.16190482240717899</v>
      </c>
      <c r="AW1205" s="17"/>
      <c r="AX1205" s="17">
        <v>0.16535379795229399</v>
      </c>
      <c r="AY1205" s="17">
        <v>0.16132561252632599</v>
      </c>
      <c r="AZ1205" s="17">
        <v>0.173506325116349</v>
      </c>
      <c r="BA1205" s="17">
        <v>0.17606688333045201</v>
      </c>
      <c r="BB1205" s="17">
        <v>0.14837141105413601</v>
      </c>
      <c r="BC1205" s="17">
        <v>0.153795699794298</v>
      </c>
      <c r="BD1205" s="17"/>
      <c r="BE1205" s="17">
        <v>0.15636752867466</v>
      </c>
      <c r="BF1205" s="17">
        <v>0.18653021476748499</v>
      </c>
      <c r="BG1205" s="17">
        <v>0.15488283126971</v>
      </c>
      <c r="BH1205" s="17"/>
      <c r="BI1205" s="17">
        <v>0.146095355757838</v>
      </c>
      <c r="BJ1205" s="17">
        <v>0.16901998054665299</v>
      </c>
      <c r="BK1205" s="17"/>
      <c r="BL1205" s="17">
        <v>0.162855895815328</v>
      </c>
      <c r="BM1205" s="17">
        <v>0.17163955416929999</v>
      </c>
      <c r="BN1205" s="17">
        <v>0.18417355639932301</v>
      </c>
      <c r="BO1205" s="17">
        <v>0.160636223776041</v>
      </c>
      <c r="BP1205" s="17">
        <v>0.142136877975586</v>
      </c>
      <c r="BQ1205" s="17"/>
      <c r="BR1205" s="17">
        <v>0.16503603989252799</v>
      </c>
      <c r="BS1205" s="17">
        <v>0.13810113101225999</v>
      </c>
      <c r="BT1205" s="17">
        <v>0.146547598741427</v>
      </c>
      <c r="BU1205" s="17">
        <v>0.20285770539994</v>
      </c>
      <c r="BV1205" s="17"/>
      <c r="BW1205" s="17">
        <v>0.17744662697542399</v>
      </c>
      <c r="BX1205" s="17">
        <v>0.14010329984307199</v>
      </c>
      <c r="BY1205" s="17">
        <v>0.169601771346512</v>
      </c>
      <c r="BZ1205" s="17">
        <v>0.17201040013760399</v>
      </c>
      <c r="CA1205" s="17">
        <v>0.16087114821938001</v>
      </c>
      <c r="CB1205" s="17"/>
      <c r="CC1205" s="17">
        <v>0.15736435292502499</v>
      </c>
      <c r="CD1205" s="17">
        <v>0.15846033386710801</v>
      </c>
      <c r="CE1205" s="17">
        <v>0.17661469070264199</v>
      </c>
      <c r="CF1205" s="17">
        <v>0.186672397500353</v>
      </c>
      <c r="CG1205" s="17">
        <v>0.16008862990895201</v>
      </c>
      <c r="CH1205" s="17">
        <v>0.15755610732091799</v>
      </c>
      <c r="CI1205" s="17">
        <v>0.181216901112076</v>
      </c>
      <c r="CJ1205" s="17">
        <v>0.146700735243212</v>
      </c>
      <c r="CK1205" s="17">
        <v>0.15228928815389001</v>
      </c>
      <c r="CL1205" s="17">
        <v>0.16788249322804799</v>
      </c>
    </row>
    <row r="1206" spans="2:90" x14ac:dyDescent="0.25">
      <c r="B1206" t="s">
        <v>567</v>
      </c>
      <c r="C1206" s="17">
        <v>0.25340402503325798</v>
      </c>
      <c r="D1206" s="17">
        <v>0.232163721016486</v>
      </c>
      <c r="E1206" s="17">
        <v>0.27355420450991602</v>
      </c>
      <c r="F1206" s="17"/>
      <c r="G1206" s="17">
        <v>0.20992511684602499</v>
      </c>
      <c r="H1206" s="17">
        <v>0.22626156307909401</v>
      </c>
      <c r="I1206" s="17">
        <v>0.30909564020152003</v>
      </c>
      <c r="J1206" s="17">
        <v>0.27900711292958003</v>
      </c>
      <c r="K1206" s="17">
        <v>0.28117091915762399</v>
      </c>
      <c r="L1206" s="17">
        <v>0.21664290002275599</v>
      </c>
      <c r="M1206" s="17"/>
      <c r="N1206" s="17">
        <v>0.19646795682826301</v>
      </c>
      <c r="O1206" s="17">
        <v>0.27382230507253402</v>
      </c>
      <c r="P1206" s="17">
        <v>0.24989812074790799</v>
      </c>
      <c r="Q1206" s="17">
        <v>0.29961909635725298</v>
      </c>
      <c r="R1206" s="17"/>
      <c r="S1206" s="17">
        <v>0.25133518667794302</v>
      </c>
      <c r="T1206" s="17">
        <v>0.27693260271891401</v>
      </c>
      <c r="U1206" s="17">
        <v>0.24356457011638699</v>
      </c>
      <c r="V1206" s="17">
        <v>0.259190733673963</v>
      </c>
      <c r="W1206" s="17">
        <v>0.278652678854028</v>
      </c>
      <c r="X1206" s="17">
        <v>0.26644429972038802</v>
      </c>
      <c r="Y1206" s="17">
        <v>0.21755249656866399</v>
      </c>
      <c r="Z1206" s="17">
        <v>0.24191693853134499</v>
      </c>
      <c r="AA1206" s="17">
        <v>0.23320073592951299</v>
      </c>
      <c r="AB1206" s="17"/>
      <c r="AC1206" s="17">
        <v>0.23875489146514001</v>
      </c>
      <c r="AD1206" s="17">
        <v>0.229220816871676</v>
      </c>
      <c r="AE1206" s="17">
        <v>0.34722189153219502</v>
      </c>
      <c r="AF1206" s="17"/>
      <c r="AG1206" s="17">
        <v>0.20333886637207099</v>
      </c>
      <c r="AH1206" s="17">
        <v>0.22555045964162301</v>
      </c>
      <c r="AI1206" s="17">
        <v>0.26586729444343199</v>
      </c>
      <c r="AJ1206" s="17">
        <v>0.265148056081907</v>
      </c>
      <c r="AK1206" s="17"/>
      <c r="AL1206" s="17">
        <v>0.28210489677105599</v>
      </c>
      <c r="AM1206" s="17">
        <v>0.25332667797362002</v>
      </c>
      <c r="AN1206" s="17">
        <v>0.24250339677852301</v>
      </c>
      <c r="AO1206" s="17">
        <v>0.20476122447303599</v>
      </c>
      <c r="AP1206" s="17">
        <v>0.22240801545646799</v>
      </c>
      <c r="AQ1206" s="17"/>
      <c r="AR1206" s="17">
        <v>0.307083161307386</v>
      </c>
      <c r="AS1206" s="17">
        <v>0.27192105753957102</v>
      </c>
      <c r="AT1206" s="17">
        <v>0.251095074615372</v>
      </c>
      <c r="AU1206" s="17">
        <v>0.225994290039708</v>
      </c>
      <c r="AV1206" s="17">
        <v>0.150165519434315</v>
      </c>
      <c r="AW1206" s="17"/>
      <c r="AX1206" s="17">
        <v>0.244693788656798</v>
      </c>
      <c r="AY1206" s="17">
        <v>0.25446261152853999</v>
      </c>
      <c r="AZ1206" s="17">
        <v>0.27421844463989498</v>
      </c>
      <c r="BA1206" s="17">
        <v>0.26747425160905203</v>
      </c>
      <c r="BB1206" s="17">
        <v>0.235519844448527</v>
      </c>
      <c r="BC1206" s="17">
        <v>0.23215788541474799</v>
      </c>
      <c r="BD1206" s="17"/>
      <c r="BE1206" s="17">
        <v>0.31766036407456699</v>
      </c>
      <c r="BF1206" s="17">
        <v>0.18650664138193801</v>
      </c>
      <c r="BG1206" s="17">
        <v>0.23205149503024999</v>
      </c>
      <c r="BH1206" s="17"/>
      <c r="BI1206" s="17">
        <v>0.30481902396808302</v>
      </c>
      <c r="BJ1206" s="17">
        <v>0.24035092411193501</v>
      </c>
      <c r="BK1206" s="17"/>
      <c r="BL1206" s="17">
        <v>0.20241916671642801</v>
      </c>
      <c r="BM1206" s="17">
        <v>0.24964060078785</v>
      </c>
      <c r="BN1206" s="17">
        <v>0.30349560886246002</v>
      </c>
      <c r="BO1206" s="17">
        <v>0.30837372635347998</v>
      </c>
      <c r="BP1206" s="17">
        <v>0.32231640470372402</v>
      </c>
      <c r="BQ1206" s="17"/>
      <c r="BR1206" s="17">
        <v>0.25866903544999897</v>
      </c>
      <c r="BS1206" s="17">
        <v>0.19347660395143099</v>
      </c>
      <c r="BT1206" s="17">
        <v>0.25730873866853798</v>
      </c>
      <c r="BU1206" s="17">
        <v>0.232714241713007</v>
      </c>
      <c r="BV1206" s="17"/>
      <c r="BW1206" s="17">
        <v>0.232520180687463</v>
      </c>
      <c r="BX1206" s="17">
        <v>0.27013853498682999</v>
      </c>
      <c r="BY1206" s="17">
        <v>0.246518441682338</v>
      </c>
      <c r="BZ1206" s="17">
        <v>0.23204027031481</v>
      </c>
      <c r="CA1206" s="17">
        <v>0.275939941348397</v>
      </c>
      <c r="CB1206" s="17"/>
      <c r="CC1206" s="17">
        <v>0.280780556635846</v>
      </c>
      <c r="CD1206" s="17">
        <v>0.259085053548192</v>
      </c>
      <c r="CE1206" s="17">
        <v>0.27360169517694699</v>
      </c>
      <c r="CF1206" s="17">
        <v>0.257780417159023</v>
      </c>
      <c r="CG1206" s="17">
        <v>0.245900144280253</v>
      </c>
      <c r="CH1206" s="17">
        <v>0.26880599907571101</v>
      </c>
      <c r="CI1206" s="17">
        <v>0.24743962974009001</v>
      </c>
      <c r="CJ1206" s="17">
        <v>0.25925131734196599</v>
      </c>
      <c r="CK1206" s="17">
        <v>0.20514953424365601</v>
      </c>
      <c r="CL1206" s="17">
        <v>0.18943598187732899</v>
      </c>
    </row>
    <row r="1207" spans="2:90" x14ac:dyDescent="0.25">
      <c r="B1207" t="s">
        <v>111</v>
      </c>
      <c r="C1207" s="17">
        <v>3.3754677438830601E-2</v>
      </c>
      <c r="D1207" s="17">
        <v>3.3625606079647097E-2</v>
      </c>
      <c r="E1207" s="17">
        <v>3.30123661390017E-2</v>
      </c>
      <c r="F1207" s="17"/>
      <c r="G1207" s="17">
        <v>5.3438023427000797E-2</v>
      </c>
      <c r="H1207" s="17">
        <v>5.87447634780544E-2</v>
      </c>
      <c r="I1207" s="17">
        <v>3.9687321665179402E-2</v>
      </c>
      <c r="J1207" s="17">
        <v>2.7616642298552301E-2</v>
      </c>
      <c r="K1207" s="17">
        <v>2.6195350614981499E-2</v>
      </c>
      <c r="L1207" s="17">
        <v>1.21431594162934E-2</v>
      </c>
      <c r="M1207" s="17"/>
      <c r="N1207" s="17">
        <v>2.09506863231602E-2</v>
      </c>
      <c r="O1207" s="17">
        <v>3.3515011165749599E-2</v>
      </c>
      <c r="P1207" s="17">
        <v>3.2569370441836401E-2</v>
      </c>
      <c r="Q1207" s="17">
        <v>4.7725891699678703E-2</v>
      </c>
      <c r="R1207" s="17"/>
      <c r="S1207" s="17">
        <v>4.0014655027544997E-2</v>
      </c>
      <c r="T1207" s="17">
        <v>3.0258942064687998E-2</v>
      </c>
      <c r="U1207" s="17">
        <v>2.5574005488882699E-2</v>
      </c>
      <c r="V1207" s="17">
        <v>2.82645690239724E-2</v>
      </c>
      <c r="W1207" s="17">
        <v>2.8760253520614999E-2</v>
      </c>
      <c r="X1207" s="17">
        <v>5.1232216810793901E-2</v>
      </c>
      <c r="Y1207" s="17">
        <v>3.32177121727638E-2</v>
      </c>
      <c r="Z1207" s="17">
        <v>2.4193222600957399E-2</v>
      </c>
      <c r="AA1207" s="17">
        <v>3.4827032176018902E-2</v>
      </c>
      <c r="AB1207" s="17"/>
      <c r="AC1207" s="17">
        <v>2.6875285320547601E-2</v>
      </c>
      <c r="AD1207" s="17">
        <v>1.80090046855498E-2</v>
      </c>
      <c r="AE1207" s="17">
        <v>5.1895758863109202E-2</v>
      </c>
      <c r="AF1207" s="17"/>
      <c r="AG1207" s="17">
        <v>2.2452707779804602E-2</v>
      </c>
      <c r="AH1207" s="17">
        <v>2.0918244204138702E-2</v>
      </c>
      <c r="AI1207" s="17">
        <v>1.9695444617583501E-2</v>
      </c>
      <c r="AJ1207" s="17">
        <v>2.89527418843805E-2</v>
      </c>
      <c r="AK1207" s="17"/>
      <c r="AL1207" s="17">
        <v>5.1449973072150698E-2</v>
      </c>
      <c r="AM1207" s="17">
        <v>3.4828382697977799E-2</v>
      </c>
      <c r="AN1207" s="17">
        <v>2.7298018085714599E-2</v>
      </c>
      <c r="AO1207" s="17">
        <v>1.5017801017348301E-2</v>
      </c>
      <c r="AP1207" s="17">
        <v>3.45138701956966E-2</v>
      </c>
      <c r="AQ1207" s="17"/>
      <c r="AR1207" s="17">
        <v>6.8947174760216001E-2</v>
      </c>
      <c r="AS1207" s="17">
        <v>3.2551511098589503E-2</v>
      </c>
      <c r="AT1207" s="17">
        <v>1.9449809142834101E-2</v>
      </c>
      <c r="AU1207" s="17">
        <v>2.2481823746277101E-2</v>
      </c>
      <c r="AV1207" s="17">
        <v>3.1835346107323602E-2</v>
      </c>
      <c r="AW1207" s="17"/>
      <c r="AX1207" s="17">
        <v>3.0309790987524898E-2</v>
      </c>
      <c r="AY1207" s="17">
        <v>4.2659560732406197E-2</v>
      </c>
      <c r="AZ1207" s="17">
        <v>2.7884911554704701E-2</v>
      </c>
      <c r="BA1207" s="17">
        <v>2.0530063960901401E-2</v>
      </c>
      <c r="BB1207" s="17">
        <v>4.0023673724288097E-2</v>
      </c>
      <c r="BC1207" s="17">
        <v>4.23894543064453E-2</v>
      </c>
      <c r="BD1207" s="17"/>
      <c r="BE1207" s="17">
        <v>4.17116285871625E-2</v>
      </c>
      <c r="BF1207" s="17">
        <v>3.4603131970636497E-2</v>
      </c>
      <c r="BG1207" s="17">
        <v>1.8135885273627798E-2</v>
      </c>
      <c r="BH1207" s="17"/>
      <c r="BI1207" s="17">
        <v>4.5077677061037498E-2</v>
      </c>
      <c r="BJ1207" s="17">
        <v>3.08800249081921E-2</v>
      </c>
      <c r="BK1207" s="17"/>
      <c r="BL1207" s="17">
        <v>1.9008030496048101E-2</v>
      </c>
      <c r="BM1207" s="17">
        <v>3.4700412816078503E-2</v>
      </c>
      <c r="BN1207" s="17">
        <v>3.1672184370452897E-2</v>
      </c>
      <c r="BO1207" s="17">
        <v>4.0123776285386298E-2</v>
      </c>
      <c r="BP1207" s="17">
        <v>3.5810603473881202E-2</v>
      </c>
      <c r="BQ1207" s="17"/>
      <c r="BR1207" s="17">
        <v>3.1118925173971301E-2</v>
      </c>
      <c r="BS1207" s="17">
        <v>6.9059585497169299E-2</v>
      </c>
      <c r="BT1207" s="17">
        <v>2.16075245854002E-2</v>
      </c>
      <c r="BU1207" s="17">
        <v>2.7899064021205702E-2</v>
      </c>
      <c r="BV1207" s="17"/>
      <c r="BW1207" s="17">
        <v>2.6972640059173301E-2</v>
      </c>
      <c r="BX1207" s="17">
        <v>2.59622590280645E-2</v>
      </c>
      <c r="BY1207" s="17">
        <v>3.4720534117476401E-2</v>
      </c>
      <c r="BZ1207" s="17">
        <v>3.4878108361383699E-2</v>
      </c>
      <c r="CA1207" s="17">
        <v>4.4329632323680097E-2</v>
      </c>
      <c r="CB1207" s="17"/>
      <c r="CC1207" s="17">
        <v>5.2480584895179497E-2</v>
      </c>
      <c r="CD1207" s="17">
        <v>4.26288697762554E-2</v>
      </c>
      <c r="CE1207" s="17">
        <v>1.9212639984880101E-2</v>
      </c>
      <c r="CF1207" s="17">
        <v>4.0005227015274203E-2</v>
      </c>
      <c r="CG1207" s="17">
        <v>4.2354952770324299E-2</v>
      </c>
      <c r="CH1207" s="17">
        <v>4.3616852097530703E-2</v>
      </c>
      <c r="CI1207" s="17">
        <v>2.1862031126984399E-2</v>
      </c>
      <c r="CJ1207" s="17">
        <v>1.34102654386058E-2</v>
      </c>
      <c r="CK1207" s="17">
        <v>2.98705181047813E-2</v>
      </c>
      <c r="CL1207" s="17">
        <v>2.11737794893125E-2</v>
      </c>
    </row>
    <row r="1208" spans="2:90" x14ac:dyDescent="0.25"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  <c r="BN1208" s="17"/>
      <c r="BO1208" s="17"/>
      <c r="BP1208" s="17"/>
      <c r="BQ1208" s="17"/>
      <c r="BR1208" s="17"/>
      <c r="BS1208" s="17"/>
      <c r="BT1208" s="17"/>
      <c r="BU1208" s="17"/>
      <c r="BV1208" s="17"/>
      <c r="BW1208" s="17"/>
      <c r="BX1208" s="17"/>
      <c r="BY1208" s="17"/>
      <c r="BZ1208" s="17"/>
      <c r="CA1208" s="17"/>
      <c r="CB1208" s="17"/>
      <c r="CC1208" s="17"/>
      <c r="CD1208" s="17"/>
      <c r="CE1208" s="17"/>
      <c r="CF1208" s="17"/>
      <c r="CG1208" s="17"/>
      <c r="CH1208" s="17"/>
      <c r="CI1208" s="17"/>
      <c r="CJ1208" s="17"/>
      <c r="CK1208" s="17"/>
      <c r="CL1208" s="17"/>
    </row>
    <row r="1209" spans="2:90" x14ac:dyDescent="0.25">
      <c r="B1209" s="6" t="s">
        <v>393</v>
      </c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/>
      <c r="BP1209" s="17"/>
      <c r="BQ1209" s="17"/>
      <c r="BR1209" s="17"/>
      <c r="BS1209" s="17"/>
      <c r="BT1209" s="17"/>
      <c r="BU1209" s="17"/>
      <c r="BV1209" s="17"/>
      <c r="BW1209" s="17"/>
      <c r="BX1209" s="17"/>
      <c r="BY1209" s="17"/>
      <c r="BZ1209" s="17"/>
      <c r="CA1209" s="17"/>
      <c r="CB1209" s="17"/>
      <c r="CC1209" s="17"/>
      <c r="CD1209" s="17"/>
      <c r="CE1209" s="17"/>
      <c r="CF1209" s="17"/>
      <c r="CG1209" s="17"/>
      <c r="CH1209" s="17"/>
      <c r="CI1209" s="17"/>
      <c r="CJ1209" s="17"/>
      <c r="CK1209" s="17"/>
      <c r="CL1209" s="17"/>
    </row>
    <row r="1210" spans="2:90" x14ac:dyDescent="0.25">
      <c r="B1210" s="24" t="s">
        <v>113</v>
      </c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/>
      <c r="BY1210" s="17"/>
      <c r="BZ1210" s="17"/>
      <c r="CA1210" s="17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</row>
    <row r="1211" spans="2:90" x14ac:dyDescent="0.25">
      <c r="B1211" t="s">
        <v>568</v>
      </c>
      <c r="C1211" s="17">
        <v>0.40078320445589199</v>
      </c>
      <c r="D1211" s="17">
        <v>0.40116486915864003</v>
      </c>
      <c r="E1211" s="17">
        <v>0.40028965121916898</v>
      </c>
      <c r="F1211" s="17"/>
      <c r="G1211" s="17">
        <v>0.475664590398303</v>
      </c>
      <c r="H1211" s="17">
        <v>0.45449845065005701</v>
      </c>
      <c r="I1211" s="17">
        <v>0.38837365494600001</v>
      </c>
      <c r="J1211" s="17">
        <v>0.38430369117330299</v>
      </c>
      <c r="K1211" s="17">
        <v>0.37491648457655302</v>
      </c>
      <c r="L1211" s="17">
        <v>0.36616968819901202</v>
      </c>
      <c r="M1211" s="17"/>
      <c r="N1211" s="17">
        <v>0.37055346028324898</v>
      </c>
      <c r="O1211" s="17">
        <v>0.40060249517013202</v>
      </c>
      <c r="P1211" s="17">
        <v>0.42608573336525202</v>
      </c>
      <c r="Q1211" s="17">
        <v>0.41002615835616602</v>
      </c>
      <c r="R1211" s="17"/>
      <c r="S1211" s="17">
        <v>0.37561675869165101</v>
      </c>
      <c r="T1211" s="17">
        <v>0.40250027599436</v>
      </c>
      <c r="U1211" s="17">
        <v>0.39665168321532601</v>
      </c>
      <c r="V1211" s="17">
        <v>0.39835891597665901</v>
      </c>
      <c r="W1211" s="17">
        <v>0.33731612803605598</v>
      </c>
      <c r="X1211" s="17">
        <v>0.42470748578378598</v>
      </c>
      <c r="Y1211" s="17">
        <v>0.43254925552921297</v>
      </c>
      <c r="Z1211" s="17">
        <v>0.47183040477317201</v>
      </c>
      <c r="AA1211" s="17">
        <v>0.40687364408009702</v>
      </c>
      <c r="AB1211" s="17"/>
      <c r="AC1211" s="17">
        <v>0.41055482140777699</v>
      </c>
      <c r="AD1211" s="17">
        <v>0.38643752581649199</v>
      </c>
      <c r="AE1211" s="17">
        <v>0.37475593361121401</v>
      </c>
      <c r="AF1211" s="17"/>
      <c r="AG1211" s="17">
        <v>0.38516302553184101</v>
      </c>
      <c r="AH1211" s="17">
        <v>0.44213037312084902</v>
      </c>
      <c r="AI1211" s="17">
        <v>0.39591680361234</v>
      </c>
      <c r="AJ1211" s="17">
        <v>0.41255069986160497</v>
      </c>
      <c r="AK1211" s="17"/>
      <c r="AL1211" s="17">
        <v>0.44733303367410499</v>
      </c>
      <c r="AM1211" s="17">
        <v>0.40202696674726501</v>
      </c>
      <c r="AN1211" s="17">
        <v>0.37161054755383299</v>
      </c>
      <c r="AO1211" s="17">
        <v>0.36219444096713999</v>
      </c>
      <c r="AP1211" s="17">
        <v>0.36984079107748902</v>
      </c>
      <c r="AQ1211" s="17"/>
      <c r="AR1211" s="17">
        <v>0.38357377597839798</v>
      </c>
      <c r="AS1211" s="17">
        <v>0.41938423549266401</v>
      </c>
      <c r="AT1211" s="17">
        <v>0.37916447557361499</v>
      </c>
      <c r="AU1211" s="17">
        <v>0.41740185120928303</v>
      </c>
      <c r="AV1211" s="17">
        <v>0.40438935050426</v>
      </c>
      <c r="AW1211" s="17"/>
      <c r="AX1211" s="17">
        <v>0.39602229288369301</v>
      </c>
      <c r="AY1211" s="17">
        <v>0.40536652965980002</v>
      </c>
      <c r="AZ1211" s="17">
        <v>0.41119609399876</v>
      </c>
      <c r="BA1211" s="17">
        <v>0.44350932242123597</v>
      </c>
      <c r="BB1211" s="17">
        <v>0.34174874053719101</v>
      </c>
      <c r="BC1211" s="17">
        <v>0.35177213360125598</v>
      </c>
      <c r="BD1211" s="17"/>
      <c r="BE1211" s="17">
        <v>0.36889194361979699</v>
      </c>
      <c r="BF1211" s="17">
        <v>0.43097672864668302</v>
      </c>
      <c r="BG1211" s="17">
        <v>0.41517638086881697</v>
      </c>
      <c r="BH1211" s="17"/>
      <c r="BI1211" s="17">
        <v>0.407801535141459</v>
      </c>
      <c r="BJ1211" s="17">
        <v>0.399001409636562</v>
      </c>
      <c r="BK1211" s="17"/>
      <c r="BL1211" s="17">
        <v>0.40661757781538599</v>
      </c>
      <c r="BM1211" s="17">
        <v>0.40534471535761302</v>
      </c>
      <c r="BN1211" s="17">
        <v>0.45845749323670698</v>
      </c>
      <c r="BO1211" s="17">
        <v>0.43170862068611499</v>
      </c>
      <c r="BP1211" s="17">
        <v>0.328199426116287</v>
      </c>
      <c r="BQ1211" s="17"/>
      <c r="BR1211" s="17">
        <v>0.39634104064734599</v>
      </c>
      <c r="BS1211" s="17">
        <v>0.451006971134218</v>
      </c>
      <c r="BT1211" s="17">
        <v>0.43592205899312197</v>
      </c>
      <c r="BU1211" s="17">
        <v>0.37203392611161901</v>
      </c>
      <c r="BV1211" s="17"/>
      <c r="BW1211" s="17">
        <v>0.35748450001357801</v>
      </c>
      <c r="BX1211" s="17">
        <v>0.405677725218137</v>
      </c>
      <c r="BY1211" s="17">
        <v>0.409016424735199</v>
      </c>
      <c r="BZ1211" s="17">
        <v>0.410691161098513</v>
      </c>
      <c r="CA1211" s="17">
        <v>0.415450178342118</v>
      </c>
      <c r="CB1211" s="17"/>
      <c r="CC1211" s="17">
        <v>0.42740074850065402</v>
      </c>
      <c r="CD1211" s="17">
        <v>0.42781019956753402</v>
      </c>
      <c r="CE1211" s="17">
        <v>0.31843990555343399</v>
      </c>
      <c r="CF1211" s="17">
        <v>0.42134431103949599</v>
      </c>
      <c r="CG1211" s="17">
        <v>0.426441729051458</v>
      </c>
      <c r="CH1211" s="17">
        <v>0.411517120494509</v>
      </c>
      <c r="CI1211" s="17">
        <v>0.412424212186076</v>
      </c>
      <c r="CJ1211" s="17">
        <v>0.39926594380469499</v>
      </c>
      <c r="CK1211" s="17">
        <v>0.40401517166342099</v>
      </c>
      <c r="CL1211" s="17">
        <v>0.36511275313892699</v>
      </c>
    </row>
    <row r="1212" spans="2:90" x14ac:dyDescent="0.25">
      <c r="B1212" t="s">
        <v>569</v>
      </c>
      <c r="C1212" s="17">
        <v>0.561177427099949</v>
      </c>
      <c r="D1212" s="17">
        <v>0.55963266067487805</v>
      </c>
      <c r="E1212" s="17">
        <v>0.56360417319337497</v>
      </c>
      <c r="F1212" s="17"/>
      <c r="G1212" s="17">
        <v>0.43480946583192598</v>
      </c>
      <c r="H1212" s="17">
        <v>0.484584697127385</v>
      </c>
      <c r="I1212" s="17">
        <v>0.56527471741776503</v>
      </c>
      <c r="J1212" s="17">
        <v>0.58253251782198201</v>
      </c>
      <c r="K1212" s="17">
        <v>0.60987787632716794</v>
      </c>
      <c r="L1212" s="17">
        <v>0.62229204430172902</v>
      </c>
      <c r="M1212" s="17"/>
      <c r="N1212" s="17">
        <v>0.59996601798257798</v>
      </c>
      <c r="O1212" s="17">
        <v>0.56932495915673198</v>
      </c>
      <c r="P1212" s="17">
        <v>0.53512550267061998</v>
      </c>
      <c r="Q1212" s="17">
        <v>0.53524656002460602</v>
      </c>
      <c r="R1212" s="17"/>
      <c r="S1212" s="17">
        <v>0.57559247648975298</v>
      </c>
      <c r="T1212" s="17">
        <v>0.56989216894919004</v>
      </c>
      <c r="U1212" s="17">
        <v>0.56430036654452997</v>
      </c>
      <c r="V1212" s="17">
        <v>0.57262981899905097</v>
      </c>
      <c r="W1212" s="17">
        <v>0.62831702626154595</v>
      </c>
      <c r="X1212" s="17">
        <v>0.53320739994627098</v>
      </c>
      <c r="Y1212" s="17">
        <v>0.52884595129221101</v>
      </c>
      <c r="Z1212" s="17">
        <v>0.49078321012512399</v>
      </c>
      <c r="AA1212" s="17">
        <v>0.549109431823392</v>
      </c>
      <c r="AB1212" s="17"/>
      <c r="AC1212" s="17">
        <v>0.56751941720308896</v>
      </c>
      <c r="AD1212" s="17">
        <v>0.58857189594214998</v>
      </c>
      <c r="AE1212" s="17">
        <v>0.55590368856081296</v>
      </c>
      <c r="AF1212" s="17"/>
      <c r="AG1212" s="17">
        <v>0.58188512807653303</v>
      </c>
      <c r="AH1212" s="17">
        <v>0.52488824039081095</v>
      </c>
      <c r="AI1212" s="17">
        <v>0.58979397750456197</v>
      </c>
      <c r="AJ1212" s="17">
        <v>0.56247453480406495</v>
      </c>
      <c r="AK1212" s="17"/>
      <c r="AL1212" s="17">
        <v>0.515437125920571</v>
      </c>
      <c r="AM1212" s="17">
        <v>0.55609905719961095</v>
      </c>
      <c r="AN1212" s="17">
        <v>0.59392368512446303</v>
      </c>
      <c r="AO1212" s="17">
        <v>0.59907133684137104</v>
      </c>
      <c r="AP1212" s="17">
        <v>0.56475585441208898</v>
      </c>
      <c r="AQ1212" s="17"/>
      <c r="AR1212" s="17">
        <v>0.53181479049317404</v>
      </c>
      <c r="AS1212" s="17">
        <v>0.53939447716421396</v>
      </c>
      <c r="AT1212" s="17">
        <v>0.59036232965703905</v>
      </c>
      <c r="AU1212" s="17">
        <v>0.56257450538607001</v>
      </c>
      <c r="AV1212" s="17">
        <v>0.57503881103111598</v>
      </c>
      <c r="AW1212" s="17"/>
      <c r="AX1212" s="17">
        <v>0.54802329287949103</v>
      </c>
      <c r="AY1212" s="17">
        <v>0.55845811405763102</v>
      </c>
      <c r="AZ1212" s="17">
        <v>0.54835250249063106</v>
      </c>
      <c r="BA1212" s="17">
        <v>0.52577283112387496</v>
      </c>
      <c r="BB1212" s="17">
        <v>0.64350221698167298</v>
      </c>
      <c r="BC1212" s="17">
        <v>0.60943957092831902</v>
      </c>
      <c r="BD1212" s="17"/>
      <c r="BE1212" s="17">
        <v>0.58541840922175004</v>
      </c>
      <c r="BF1212" s="17">
        <v>0.52698633512799298</v>
      </c>
      <c r="BG1212" s="17">
        <v>0.56477687424678902</v>
      </c>
      <c r="BH1212" s="17"/>
      <c r="BI1212" s="17">
        <v>0.56205394484261995</v>
      </c>
      <c r="BJ1212" s="17">
        <v>0.56095489914523899</v>
      </c>
      <c r="BK1212" s="17"/>
      <c r="BL1212" s="17">
        <v>0.57309509182412499</v>
      </c>
      <c r="BM1212" s="17">
        <v>0.55595017934204805</v>
      </c>
      <c r="BN1212" s="17">
        <v>0.48894440042189602</v>
      </c>
      <c r="BO1212" s="17">
        <v>0.51698496921511905</v>
      </c>
      <c r="BP1212" s="17">
        <v>0.63430833490203797</v>
      </c>
      <c r="BQ1212" s="17"/>
      <c r="BR1212" s="17">
        <v>0.57325110784299105</v>
      </c>
      <c r="BS1212" s="17">
        <v>0.46429718734332198</v>
      </c>
      <c r="BT1212" s="17">
        <v>0.51907425008038799</v>
      </c>
      <c r="BU1212" s="17">
        <v>0.54498303066088005</v>
      </c>
      <c r="BV1212" s="17"/>
      <c r="BW1212" s="17">
        <v>0.60878572448619295</v>
      </c>
      <c r="BX1212" s="17">
        <v>0.57368609443619201</v>
      </c>
      <c r="BY1212" s="17">
        <v>0.54880713405839199</v>
      </c>
      <c r="BZ1212" s="17">
        <v>0.55396494476945701</v>
      </c>
      <c r="CA1212" s="17">
        <v>0.533516192019722</v>
      </c>
      <c r="CB1212" s="17"/>
      <c r="CC1212" s="17">
        <v>0.50485968459543495</v>
      </c>
      <c r="CD1212" s="17">
        <v>0.51849838329626496</v>
      </c>
      <c r="CE1212" s="17">
        <v>0.642654426548247</v>
      </c>
      <c r="CF1212" s="17">
        <v>0.54040880800964097</v>
      </c>
      <c r="CG1212" s="17">
        <v>0.53848661113864604</v>
      </c>
      <c r="CH1212" s="17">
        <v>0.55269516668285201</v>
      </c>
      <c r="CI1212" s="17">
        <v>0.56152021740376901</v>
      </c>
      <c r="CJ1212" s="17">
        <v>0.58359745994364398</v>
      </c>
      <c r="CK1212" s="17">
        <v>0.56678870582884</v>
      </c>
      <c r="CL1212" s="17">
        <v>0.61727944269461599</v>
      </c>
    </row>
    <row r="1213" spans="2:90" x14ac:dyDescent="0.25">
      <c r="B1213" t="s">
        <v>111</v>
      </c>
      <c r="C1213" s="17">
        <v>3.80393684441582E-2</v>
      </c>
      <c r="D1213" s="17">
        <v>3.9202470166481797E-2</v>
      </c>
      <c r="E1213" s="17">
        <v>3.6106175587456303E-2</v>
      </c>
      <c r="F1213" s="17"/>
      <c r="G1213" s="17">
        <v>8.9525943769771202E-2</v>
      </c>
      <c r="H1213" s="17">
        <v>6.0916852222558299E-2</v>
      </c>
      <c r="I1213" s="17">
        <v>4.6351627636235702E-2</v>
      </c>
      <c r="J1213" s="17">
        <v>3.3163791004714997E-2</v>
      </c>
      <c r="K1213" s="17">
        <v>1.5205639096278801E-2</v>
      </c>
      <c r="L1213" s="17">
        <v>1.1538267499259101E-2</v>
      </c>
      <c r="M1213" s="17"/>
      <c r="N1213" s="17">
        <v>2.94805217341736E-2</v>
      </c>
      <c r="O1213" s="17">
        <v>3.0072545673136199E-2</v>
      </c>
      <c r="P1213" s="17">
        <v>3.8788763964128101E-2</v>
      </c>
      <c r="Q1213" s="17">
        <v>5.4727281619228602E-2</v>
      </c>
      <c r="R1213" s="17"/>
      <c r="S1213" s="17">
        <v>4.8790764818595497E-2</v>
      </c>
      <c r="T1213" s="17">
        <v>2.7607555056449299E-2</v>
      </c>
      <c r="U1213" s="17">
        <v>3.9047950240143701E-2</v>
      </c>
      <c r="V1213" s="17">
        <v>2.9011265024289901E-2</v>
      </c>
      <c r="W1213" s="17">
        <v>3.4366845702398598E-2</v>
      </c>
      <c r="X1213" s="17">
        <v>4.2085114269942603E-2</v>
      </c>
      <c r="Y1213" s="17">
        <v>3.8604793178575701E-2</v>
      </c>
      <c r="Z1213" s="17">
        <v>3.7386385101704597E-2</v>
      </c>
      <c r="AA1213" s="17">
        <v>4.4016924096511097E-2</v>
      </c>
      <c r="AB1213" s="17"/>
      <c r="AC1213" s="17">
        <v>2.19257613891338E-2</v>
      </c>
      <c r="AD1213" s="17">
        <v>2.49905782413582E-2</v>
      </c>
      <c r="AE1213" s="17">
        <v>6.9340377827972893E-2</v>
      </c>
      <c r="AF1213" s="17"/>
      <c r="AG1213" s="17">
        <v>3.2951846391626002E-2</v>
      </c>
      <c r="AH1213" s="17">
        <v>3.2981386488339502E-2</v>
      </c>
      <c r="AI1213" s="17">
        <v>1.42892188830977E-2</v>
      </c>
      <c r="AJ1213" s="17">
        <v>2.4974765334330601E-2</v>
      </c>
      <c r="AK1213" s="17"/>
      <c r="AL1213" s="17">
        <v>3.7229840405323997E-2</v>
      </c>
      <c r="AM1213" s="17">
        <v>4.18739760531237E-2</v>
      </c>
      <c r="AN1213" s="17">
        <v>3.44657673217037E-2</v>
      </c>
      <c r="AO1213" s="17">
        <v>3.8734222191489198E-2</v>
      </c>
      <c r="AP1213" s="17">
        <v>6.5403354510422396E-2</v>
      </c>
      <c r="AQ1213" s="17"/>
      <c r="AR1213" s="17">
        <v>8.4611433528427996E-2</v>
      </c>
      <c r="AS1213" s="17">
        <v>4.1221287343122297E-2</v>
      </c>
      <c r="AT1213" s="17">
        <v>3.0473194769346599E-2</v>
      </c>
      <c r="AU1213" s="17">
        <v>2.0023643404647198E-2</v>
      </c>
      <c r="AV1213" s="17">
        <v>2.0571838464624299E-2</v>
      </c>
      <c r="AW1213" s="17"/>
      <c r="AX1213" s="17">
        <v>5.5954414236816498E-2</v>
      </c>
      <c r="AY1213" s="17">
        <v>3.6175356282569099E-2</v>
      </c>
      <c r="AZ1213" s="17">
        <v>4.0451403510609101E-2</v>
      </c>
      <c r="BA1213" s="17">
        <v>3.0717846454889602E-2</v>
      </c>
      <c r="BB1213" s="17">
        <v>1.4749042481135901E-2</v>
      </c>
      <c r="BC1213" s="17">
        <v>3.8788295470425199E-2</v>
      </c>
      <c r="BD1213" s="17"/>
      <c r="BE1213" s="17">
        <v>4.5689647158452897E-2</v>
      </c>
      <c r="BF1213" s="17">
        <v>4.2036936225324201E-2</v>
      </c>
      <c r="BG1213" s="17">
        <v>2.00467448843938E-2</v>
      </c>
      <c r="BH1213" s="17"/>
      <c r="BI1213" s="17">
        <v>3.0144520015920901E-2</v>
      </c>
      <c r="BJ1213" s="17">
        <v>4.0043691218198597E-2</v>
      </c>
      <c r="BK1213" s="17"/>
      <c r="BL1213" s="17">
        <v>2.0287330360488898E-2</v>
      </c>
      <c r="BM1213" s="17">
        <v>3.8705105300339201E-2</v>
      </c>
      <c r="BN1213" s="17">
        <v>5.2598106341397097E-2</v>
      </c>
      <c r="BO1213" s="17">
        <v>5.1306410098765999E-2</v>
      </c>
      <c r="BP1213" s="17">
        <v>3.7492238981675002E-2</v>
      </c>
      <c r="BQ1213" s="17"/>
      <c r="BR1213" s="17">
        <v>3.0407851509662898E-2</v>
      </c>
      <c r="BS1213" s="17">
        <v>8.4695841522460097E-2</v>
      </c>
      <c r="BT1213" s="17">
        <v>4.5003690926490598E-2</v>
      </c>
      <c r="BU1213" s="17">
        <v>8.2983043227500802E-2</v>
      </c>
      <c r="BV1213" s="17"/>
      <c r="BW1213" s="17">
        <v>3.3729775500228203E-2</v>
      </c>
      <c r="BX1213" s="17">
        <v>2.0636180345671599E-2</v>
      </c>
      <c r="BY1213" s="17">
        <v>4.21764412064091E-2</v>
      </c>
      <c r="BZ1213" s="17">
        <v>3.5343894132030401E-2</v>
      </c>
      <c r="CA1213" s="17">
        <v>5.1033629638160397E-2</v>
      </c>
      <c r="CB1213" s="17"/>
      <c r="CC1213" s="17">
        <v>6.77395669039111E-2</v>
      </c>
      <c r="CD1213" s="17">
        <v>5.3691417136201298E-2</v>
      </c>
      <c r="CE1213" s="17">
        <v>3.8905667898319098E-2</v>
      </c>
      <c r="CF1213" s="17">
        <v>3.8246880950863302E-2</v>
      </c>
      <c r="CG1213" s="17">
        <v>3.50716598098961E-2</v>
      </c>
      <c r="CH1213" s="17">
        <v>3.5787712822639497E-2</v>
      </c>
      <c r="CI1213" s="17">
        <v>2.6055570410155299E-2</v>
      </c>
      <c r="CJ1213" s="17">
        <v>1.71365962516602E-2</v>
      </c>
      <c r="CK1213" s="17">
        <v>2.9196122507738901E-2</v>
      </c>
      <c r="CL1213" s="17">
        <v>1.7607804166457599E-2</v>
      </c>
    </row>
    <row r="1214" spans="2:90" x14ac:dyDescent="0.25"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17"/>
      <c r="BP1214" s="17"/>
      <c r="BQ1214" s="17"/>
      <c r="BR1214" s="17"/>
      <c r="BS1214" s="17"/>
      <c r="BT1214" s="17"/>
      <c r="BU1214" s="17"/>
      <c r="BV1214" s="17"/>
      <c r="BW1214" s="17"/>
      <c r="BX1214" s="17"/>
      <c r="BY1214" s="17"/>
      <c r="BZ1214" s="17"/>
      <c r="CA1214" s="17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</row>
    <row r="1215" spans="2:90" x14ac:dyDescent="0.25"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7"/>
      <c r="BW1215" s="17"/>
      <c r="BX1215" s="17"/>
      <c r="BY1215" s="17"/>
      <c r="BZ1215" s="17"/>
      <c r="CA1215" s="17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175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160</v>
      </c>
      <c r="C9" s="17">
        <v>0.34352088189290497</v>
      </c>
      <c r="D9" s="17">
        <v>0.35046126706406999</v>
      </c>
      <c r="E9" s="17">
        <v>0.33706245364502002</v>
      </c>
      <c r="F9" s="17"/>
      <c r="G9" s="17">
        <v>0.415586959516832</v>
      </c>
      <c r="H9" s="17">
        <v>0.42252404635236102</v>
      </c>
      <c r="I9" s="17">
        <v>0.390336366905503</v>
      </c>
      <c r="J9" s="17">
        <v>0.32730175384461102</v>
      </c>
      <c r="K9" s="17">
        <v>0.31526467714711398</v>
      </c>
      <c r="L9" s="17">
        <v>0.25191269333342398</v>
      </c>
      <c r="M9" s="17"/>
      <c r="N9" s="17">
        <v>0.38067182277341399</v>
      </c>
      <c r="O9" s="17">
        <v>0.32123315744103698</v>
      </c>
      <c r="P9" s="17">
        <v>0.34758597173204098</v>
      </c>
      <c r="Q9" s="17">
        <v>0.32350824594646099</v>
      </c>
      <c r="R9" s="17"/>
      <c r="S9" s="17">
        <v>0.48065738042655198</v>
      </c>
      <c r="T9" s="17">
        <v>0.321739530285783</v>
      </c>
      <c r="U9" s="17">
        <v>0.32323177496813499</v>
      </c>
      <c r="V9" s="17">
        <v>0.323808577034848</v>
      </c>
      <c r="W9" s="17">
        <v>0.30796952961498097</v>
      </c>
      <c r="X9" s="17">
        <v>0.36273765170405398</v>
      </c>
      <c r="Y9" s="17">
        <v>0.28460414022306302</v>
      </c>
      <c r="Z9" s="17">
        <v>0.23864317945417901</v>
      </c>
      <c r="AA9" s="17">
        <v>0.32955566609502901</v>
      </c>
      <c r="AB9" s="17"/>
      <c r="AC9" s="17">
        <v>0.31825674913227697</v>
      </c>
      <c r="AD9" s="17">
        <v>0.36700855159159201</v>
      </c>
      <c r="AE9" s="17">
        <v>0.34466482623598299</v>
      </c>
      <c r="AF9" s="17"/>
      <c r="AG9" s="17">
        <v>0.35120234937731698</v>
      </c>
      <c r="AH9" s="17">
        <v>0.40883885690347299</v>
      </c>
      <c r="AI9" s="17">
        <v>0.34600640263636201</v>
      </c>
      <c r="AJ9" s="17">
        <v>0.286583179470008</v>
      </c>
      <c r="AK9" s="17"/>
      <c r="AL9" s="17">
        <v>0.29034729924729502</v>
      </c>
      <c r="AM9" s="17">
        <v>0.32792843867759502</v>
      </c>
      <c r="AN9" s="17">
        <v>0.39676287353378098</v>
      </c>
      <c r="AO9" s="17">
        <v>0.42313624206799499</v>
      </c>
      <c r="AP9" s="17">
        <v>0.36189527547407502</v>
      </c>
      <c r="AQ9" s="17"/>
      <c r="AR9" s="17">
        <v>0.335898218126926</v>
      </c>
      <c r="AS9" s="17">
        <v>0.32635232211639997</v>
      </c>
      <c r="AT9" s="17">
        <v>0.32675820476413903</v>
      </c>
      <c r="AU9" s="17">
        <v>0.36430991411278602</v>
      </c>
      <c r="AV9" s="17">
        <v>0.433639755439368</v>
      </c>
      <c r="AW9" s="17"/>
      <c r="AX9" s="17">
        <v>0.47109498263313598</v>
      </c>
      <c r="AY9" s="17">
        <v>0.32115103317614402</v>
      </c>
      <c r="AZ9" s="17">
        <v>0.445179104115214</v>
      </c>
      <c r="BA9" s="17">
        <v>0.33130760872088799</v>
      </c>
      <c r="BB9" s="17">
        <v>0.133624861740788</v>
      </c>
      <c r="BC9" s="17">
        <v>0.167829619709497</v>
      </c>
      <c r="BD9" s="17"/>
      <c r="BE9" s="17">
        <v>0.33769094947978001</v>
      </c>
      <c r="BF9" s="17">
        <v>0.43669812485950199</v>
      </c>
      <c r="BG9" s="17">
        <v>0.26588240897580001</v>
      </c>
      <c r="BH9" s="17"/>
      <c r="BI9" s="17">
        <v>0.29355008209831901</v>
      </c>
      <c r="BJ9" s="17">
        <v>0.35620733344111599</v>
      </c>
      <c r="BK9" s="17"/>
      <c r="BL9" s="17">
        <v>0.31858703326823701</v>
      </c>
      <c r="BM9" s="17">
        <v>0.375472712715685</v>
      </c>
      <c r="BN9" s="17">
        <v>0.309891228151154</v>
      </c>
      <c r="BO9" s="17">
        <v>0.35619193746869399</v>
      </c>
      <c r="BP9" s="17">
        <v>0.39070563921023999</v>
      </c>
      <c r="BQ9" s="17"/>
      <c r="BR9" s="17">
        <v>0.31605091520691098</v>
      </c>
      <c r="BS9" s="17">
        <v>0.43614860847106501</v>
      </c>
      <c r="BT9" s="17">
        <v>0.528117771174614</v>
      </c>
      <c r="BU9" s="17">
        <v>0.51929759001841103</v>
      </c>
      <c r="BV9" s="17"/>
      <c r="BW9" s="17">
        <v>0.35486938166292398</v>
      </c>
      <c r="BX9" s="17">
        <v>0.38339992380099902</v>
      </c>
      <c r="BY9" s="17">
        <v>0.317066721286547</v>
      </c>
      <c r="BZ9" s="17">
        <v>0.29614486207531399</v>
      </c>
      <c r="CA9" s="17">
        <v>0.35428447591000201</v>
      </c>
      <c r="CB9" s="17"/>
      <c r="CC9" s="17">
        <v>0.380686239432319</v>
      </c>
      <c r="CD9" s="17">
        <v>0.32096782440270599</v>
      </c>
      <c r="CE9" s="17">
        <v>0.38307504189539199</v>
      </c>
      <c r="CF9" s="17">
        <v>0.36155316379256502</v>
      </c>
      <c r="CG9" s="17">
        <v>0.37332776925539102</v>
      </c>
      <c r="CH9" s="17">
        <v>0.30479527421024</v>
      </c>
      <c r="CI9" s="17">
        <v>0.31921532074975201</v>
      </c>
      <c r="CJ9" s="17">
        <v>0.32999592592385102</v>
      </c>
      <c r="CK9" s="17">
        <v>0.33551902533147099</v>
      </c>
      <c r="CL9" s="17">
        <v>0.29276960159188498</v>
      </c>
    </row>
    <row r="10" spans="2:90" ht="30" x14ac:dyDescent="0.25">
      <c r="B10" s="18" t="s">
        <v>161</v>
      </c>
      <c r="C10" s="17">
        <v>0.53278151664889895</v>
      </c>
      <c r="D10" s="17">
        <v>0.53612047989155798</v>
      </c>
      <c r="E10" s="17">
        <v>0.53009474107893495</v>
      </c>
      <c r="F10" s="17"/>
      <c r="G10" s="17">
        <v>0.49826537961831002</v>
      </c>
      <c r="H10" s="17">
        <v>0.49775754939525602</v>
      </c>
      <c r="I10" s="17">
        <v>0.52907974566032101</v>
      </c>
      <c r="J10" s="17">
        <v>0.56094949364218105</v>
      </c>
      <c r="K10" s="17">
        <v>0.54150657985419404</v>
      </c>
      <c r="L10" s="17">
        <v>0.55025515021718896</v>
      </c>
      <c r="M10" s="17"/>
      <c r="N10" s="17">
        <v>0.54499642397258696</v>
      </c>
      <c r="O10" s="17">
        <v>0.57059585455406003</v>
      </c>
      <c r="P10" s="17">
        <v>0.52688397288845501</v>
      </c>
      <c r="Q10" s="17">
        <v>0.48492087804474199</v>
      </c>
      <c r="R10" s="17"/>
      <c r="S10" s="17">
        <v>0.42638116960859801</v>
      </c>
      <c r="T10" s="17">
        <v>0.55189605200367098</v>
      </c>
      <c r="U10" s="17">
        <v>0.55903749894949095</v>
      </c>
      <c r="V10" s="17">
        <v>0.52966112699824597</v>
      </c>
      <c r="W10" s="17">
        <v>0.56641858660952005</v>
      </c>
      <c r="X10" s="17">
        <v>0.51090451061240205</v>
      </c>
      <c r="Y10" s="17">
        <v>0.59164902739312297</v>
      </c>
      <c r="Z10" s="17">
        <v>0.64055803312311499</v>
      </c>
      <c r="AA10" s="17">
        <v>0.53016034905133702</v>
      </c>
      <c r="AB10" s="17"/>
      <c r="AC10" s="17">
        <v>0.54057341951577198</v>
      </c>
      <c r="AD10" s="17">
        <v>0.53611153024542402</v>
      </c>
      <c r="AE10" s="17">
        <v>0.51005139993684201</v>
      </c>
      <c r="AF10" s="17"/>
      <c r="AG10" s="17">
        <v>0.53031734423086097</v>
      </c>
      <c r="AH10" s="17">
        <v>0.51475265016412997</v>
      </c>
      <c r="AI10" s="17">
        <v>0.53539060959121398</v>
      </c>
      <c r="AJ10" s="17">
        <v>0.59120292705781197</v>
      </c>
      <c r="AK10" s="17"/>
      <c r="AL10" s="17">
        <v>0.51883550552402802</v>
      </c>
      <c r="AM10" s="17">
        <v>0.56660943553849996</v>
      </c>
      <c r="AN10" s="17">
        <v>0.52710060707190898</v>
      </c>
      <c r="AO10" s="17">
        <v>0.51581131800966595</v>
      </c>
      <c r="AP10" s="17">
        <v>0.50775456310601796</v>
      </c>
      <c r="AQ10" s="17"/>
      <c r="AR10" s="17">
        <v>0.42527399401280802</v>
      </c>
      <c r="AS10" s="17">
        <v>0.53027310098854397</v>
      </c>
      <c r="AT10" s="17">
        <v>0.56386529098781102</v>
      </c>
      <c r="AU10" s="17">
        <v>0.56977372875588905</v>
      </c>
      <c r="AV10" s="17">
        <v>0.52315014261467296</v>
      </c>
      <c r="AW10" s="17"/>
      <c r="AX10" s="17">
        <v>0.43424566561197397</v>
      </c>
      <c r="AY10" s="17">
        <v>0.55104108717105005</v>
      </c>
      <c r="AZ10" s="17">
        <v>0.43862011703044101</v>
      </c>
      <c r="BA10" s="17">
        <v>0.53833641887421801</v>
      </c>
      <c r="BB10" s="17">
        <v>0.70362285469349195</v>
      </c>
      <c r="BC10" s="17">
        <v>0.69537129911940598</v>
      </c>
      <c r="BD10" s="17"/>
      <c r="BE10" s="17">
        <v>0.52599213794640298</v>
      </c>
      <c r="BF10" s="17">
        <v>0.49933462452112498</v>
      </c>
      <c r="BG10" s="17">
        <v>0.57591936173902503</v>
      </c>
      <c r="BH10" s="17"/>
      <c r="BI10" s="17">
        <v>0.52746219845037901</v>
      </c>
      <c r="BJ10" s="17">
        <v>0.53413197077155505</v>
      </c>
      <c r="BK10" s="17"/>
      <c r="BL10" s="17">
        <v>0.53574439017082098</v>
      </c>
      <c r="BM10" s="17">
        <v>0.55921797416042396</v>
      </c>
      <c r="BN10" s="17">
        <v>0.50013072418663096</v>
      </c>
      <c r="BO10" s="17">
        <v>0.50659145646491699</v>
      </c>
      <c r="BP10" s="17">
        <v>0.51215594218534699</v>
      </c>
      <c r="BQ10" s="17"/>
      <c r="BR10" s="17">
        <v>0.55453523215665801</v>
      </c>
      <c r="BS10" s="17">
        <v>0.43839907044653598</v>
      </c>
      <c r="BT10" s="17">
        <v>0.42514917836698901</v>
      </c>
      <c r="BU10" s="17">
        <v>0.413913605447221</v>
      </c>
      <c r="BV10" s="17"/>
      <c r="BW10" s="17">
        <v>0.54215895091574395</v>
      </c>
      <c r="BX10" s="17">
        <v>0.50703138309182305</v>
      </c>
      <c r="BY10" s="17">
        <v>0.56134866305590403</v>
      </c>
      <c r="BZ10" s="17">
        <v>0.57161208341355796</v>
      </c>
      <c r="CA10" s="17">
        <v>0.50147003878316998</v>
      </c>
      <c r="CB10" s="17"/>
      <c r="CC10" s="17">
        <v>0.473523962744686</v>
      </c>
      <c r="CD10" s="17">
        <v>0.52507647572745497</v>
      </c>
      <c r="CE10" s="17">
        <v>0.52311426980053999</v>
      </c>
      <c r="CF10" s="17">
        <v>0.51401606880170503</v>
      </c>
      <c r="CG10" s="17">
        <v>0.50045477503984603</v>
      </c>
      <c r="CH10" s="17">
        <v>0.55497344420059302</v>
      </c>
      <c r="CI10" s="17">
        <v>0.56086340195030104</v>
      </c>
      <c r="CJ10" s="17">
        <v>0.57073245001917094</v>
      </c>
      <c r="CK10" s="17">
        <v>0.55844875183528697</v>
      </c>
      <c r="CL10" s="17">
        <v>0.59450120161047404</v>
      </c>
    </row>
    <row r="11" spans="2:90" x14ac:dyDescent="0.25">
      <c r="B11" s="18" t="s">
        <v>162</v>
      </c>
      <c r="C11" s="17">
        <v>9.4060208099910003E-2</v>
      </c>
      <c r="D11" s="17">
        <v>8.2662746042045196E-2</v>
      </c>
      <c r="E11" s="17">
        <v>0.105132725302982</v>
      </c>
      <c r="F11" s="17"/>
      <c r="G11" s="17">
        <v>5.1936074816876197E-2</v>
      </c>
      <c r="H11" s="17">
        <v>2.7200321177276499E-2</v>
      </c>
      <c r="I11" s="17">
        <v>4.96733569242832E-2</v>
      </c>
      <c r="J11" s="17">
        <v>8.6447865988341796E-2</v>
      </c>
      <c r="K11" s="17">
        <v>0.116493032846663</v>
      </c>
      <c r="L11" s="17">
        <v>0.18270770168198</v>
      </c>
      <c r="M11" s="17"/>
      <c r="N11" s="17">
        <v>6.4648040901227194E-2</v>
      </c>
      <c r="O11" s="17">
        <v>8.0866794210170304E-2</v>
      </c>
      <c r="P11" s="17">
        <v>9.7483435445735303E-2</v>
      </c>
      <c r="Q11" s="17">
        <v>0.13611167260142701</v>
      </c>
      <c r="R11" s="17"/>
      <c r="S11" s="17">
        <v>5.9955757756624199E-2</v>
      </c>
      <c r="T11" s="17">
        <v>0.10358431569612001</v>
      </c>
      <c r="U11" s="17">
        <v>9.96033440928418E-2</v>
      </c>
      <c r="V11" s="17">
        <v>0.108845952218843</v>
      </c>
      <c r="W11" s="17">
        <v>8.7986681895515007E-2</v>
      </c>
      <c r="X11" s="17">
        <v>8.5665781896836504E-2</v>
      </c>
      <c r="Y11" s="17">
        <v>9.6178450717639405E-2</v>
      </c>
      <c r="Z11" s="17">
        <v>0.11067651436428699</v>
      </c>
      <c r="AA11" s="17">
        <v>0.109352185924947</v>
      </c>
      <c r="AB11" s="17"/>
      <c r="AC11" s="17">
        <v>0.117146256312125</v>
      </c>
      <c r="AD11" s="17">
        <v>7.8065704372550102E-2</v>
      </c>
      <c r="AE11" s="17">
        <v>9.6762692674447204E-2</v>
      </c>
      <c r="AF11" s="17"/>
      <c r="AG11" s="17">
        <v>9.9891334864432996E-2</v>
      </c>
      <c r="AH11" s="17">
        <v>6.1576444548935801E-2</v>
      </c>
      <c r="AI11" s="17">
        <v>8.6630249531509496E-2</v>
      </c>
      <c r="AJ11" s="17">
        <v>0.102496697957349</v>
      </c>
      <c r="AK11" s="17"/>
      <c r="AL11" s="17">
        <v>0.14079268524710301</v>
      </c>
      <c r="AM11" s="17">
        <v>8.0979203797849994E-2</v>
      </c>
      <c r="AN11" s="17">
        <v>5.4657810804642999E-2</v>
      </c>
      <c r="AO11" s="17">
        <v>4.61927458996782E-2</v>
      </c>
      <c r="AP11" s="17">
        <v>0.111763271106</v>
      </c>
      <c r="AQ11" s="17"/>
      <c r="AR11" s="17">
        <v>0.17560808928906199</v>
      </c>
      <c r="AS11" s="17">
        <v>0.11830389944927699</v>
      </c>
      <c r="AT11" s="17">
        <v>8.4864056897109005E-2</v>
      </c>
      <c r="AU11" s="17">
        <v>5.1086165260772497E-2</v>
      </c>
      <c r="AV11" s="17">
        <v>2.70695094891884E-2</v>
      </c>
      <c r="AW11" s="17"/>
      <c r="AX11" s="17">
        <v>6.4533155220053706E-2</v>
      </c>
      <c r="AY11" s="17">
        <v>9.6967997523335903E-2</v>
      </c>
      <c r="AZ11" s="17">
        <v>8.5489752657236504E-2</v>
      </c>
      <c r="BA11" s="17">
        <v>0.10719916607313699</v>
      </c>
      <c r="BB11" s="17">
        <v>0.128765440260354</v>
      </c>
      <c r="BC11" s="17">
        <v>0.11008496106894</v>
      </c>
      <c r="BD11" s="17"/>
      <c r="BE11" s="17">
        <v>0.10065587297103</v>
      </c>
      <c r="BF11" s="17">
        <v>3.6130509899419697E-2</v>
      </c>
      <c r="BG11" s="17">
        <v>0.14020990750582399</v>
      </c>
      <c r="BH11" s="17"/>
      <c r="BI11" s="17">
        <v>0.14171061528547199</v>
      </c>
      <c r="BJ11" s="17">
        <v>8.1962851553744401E-2</v>
      </c>
      <c r="BK11" s="17"/>
      <c r="BL11" s="17">
        <v>0.123300824656079</v>
      </c>
      <c r="BM11" s="17">
        <v>4.5830307949510103E-2</v>
      </c>
      <c r="BN11" s="17">
        <v>0.15589081228533599</v>
      </c>
      <c r="BO11" s="17">
        <v>8.6178108877452003E-2</v>
      </c>
      <c r="BP11" s="17">
        <v>7.4146985243638899E-2</v>
      </c>
      <c r="BQ11" s="17"/>
      <c r="BR11" s="17">
        <v>0.10234673177157901</v>
      </c>
      <c r="BS11" s="17">
        <v>8.0366987823487904E-2</v>
      </c>
      <c r="BT11" s="17">
        <v>1.8134086438314299E-2</v>
      </c>
      <c r="BU11" s="17">
        <v>4.7914099359428003E-2</v>
      </c>
      <c r="BV11" s="17"/>
      <c r="BW11" s="17">
        <v>8.0932659900186402E-2</v>
      </c>
      <c r="BX11" s="17">
        <v>9.1737231198472005E-2</v>
      </c>
      <c r="BY11" s="17">
        <v>9.4187541990821202E-2</v>
      </c>
      <c r="BZ11" s="17">
        <v>9.85456813341586E-2</v>
      </c>
      <c r="CA11" s="17">
        <v>0.102743245289854</v>
      </c>
      <c r="CB11" s="17"/>
      <c r="CC11" s="17">
        <v>0.110809444702385</v>
      </c>
      <c r="CD11" s="17">
        <v>0.102085258916138</v>
      </c>
      <c r="CE11" s="17">
        <v>6.2213094763939401E-2</v>
      </c>
      <c r="CF11" s="17">
        <v>9.7117957212978001E-2</v>
      </c>
      <c r="CG11" s="17">
        <v>9.7461218264547705E-2</v>
      </c>
      <c r="CH11" s="17">
        <v>9.7873337758440607E-2</v>
      </c>
      <c r="CI11" s="17">
        <v>0.103534203316381</v>
      </c>
      <c r="CJ11" s="17">
        <v>9.2369864515640901E-2</v>
      </c>
      <c r="CK11" s="17">
        <v>8.5762391533064294E-2</v>
      </c>
      <c r="CL11" s="17">
        <v>9.4973356762755701E-2</v>
      </c>
    </row>
    <row r="12" spans="2:90" x14ac:dyDescent="0.25">
      <c r="B12" s="18" t="s">
        <v>163</v>
      </c>
      <c r="C12" s="19">
        <v>2.9637393358286201E-2</v>
      </c>
      <c r="D12" s="19">
        <v>3.07555070023263E-2</v>
      </c>
      <c r="E12" s="19">
        <v>2.7710079973063202E-2</v>
      </c>
      <c r="F12" s="19"/>
      <c r="G12" s="19">
        <v>3.4211586047981801E-2</v>
      </c>
      <c r="H12" s="19">
        <v>5.2518083075106303E-2</v>
      </c>
      <c r="I12" s="19">
        <v>3.09105305098934E-2</v>
      </c>
      <c r="J12" s="19">
        <v>2.53008865248666E-2</v>
      </c>
      <c r="K12" s="19">
        <v>2.6735710152029499E-2</v>
      </c>
      <c r="L12" s="19">
        <v>1.51244547674073E-2</v>
      </c>
      <c r="M12" s="19"/>
      <c r="N12" s="19">
        <v>9.6837123527718696E-3</v>
      </c>
      <c r="O12" s="19">
        <v>2.7304193794731701E-2</v>
      </c>
      <c r="P12" s="19">
        <v>2.80466199337688E-2</v>
      </c>
      <c r="Q12" s="19">
        <v>5.5459203407369401E-2</v>
      </c>
      <c r="R12" s="19"/>
      <c r="S12" s="19">
        <v>3.3005692208226099E-2</v>
      </c>
      <c r="T12" s="19">
        <v>2.2780102014426099E-2</v>
      </c>
      <c r="U12" s="19">
        <v>1.8127381989532801E-2</v>
      </c>
      <c r="V12" s="19">
        <v>3.76843437480638E-2</v>
      </c>
      <c r="W12" s="19">
        <v>3.7625201879984103E-2</v>
      </c>
      <c r="X12" s="19">
        <v>4.0692055786707301E-2</v>
      </c>
      <c r="Y12" s="19">
        <v>2.75683816661744E-2</v>
      </c>
      <c r="Z12" s="19">
        <v>1.01222730584187E-2</v>
      </c>
      <c r="AA12" s="19">
        <v>3.0931798928687301E-2</v>
      </c>
      <c r="AB12" s="19"/>
      <c r="AC12" s="19">
        <v>2.4023575039825999E-2</v>
      </c>
      <c r="AD12" s="19">
        <v>1.8814213790433999E-2</v>
      </c>
      <c r="AE12" s="19">
        <v>4.8521081152727803E-2</v>
      </c>
      <c r="AF12" s="19"/>
      <c r="AG12" s="19">
        <v>1.8588971527389399E-2</v>
      </c>
      <c r="AH12" s="19">
        <v>1.4832048383460901E-2</v>
      </c>
      <c r="AI12" s="19">
        <v>3.1972738240914303E-2</v>
      </c>
      <c r="AJ12" s="19">
        <v>1.9717195514831198E-2</v>
      </c>
      <c r="AK12" s="19"/>
      <c r="AL12" s="19">
        <v>5.0024509981573699E-2</v>
      </c>
      <c r="AM12" s="19">
        <v>2.44829219860546E-2</v>
      </c>
      <c r="AN12" s="19">
        <v>2.1478708589667501E-2</v>
      </c>
      <c r="AO12" s="19">
        <v>1.4859694022660999E-2</v>
      </c>
      <c r="AP12" s="19">
        <v>1.85868903139066E-2</v>
      </c>
      <c r="AQ12" s="19"/>
      <c r="AR12" s="19">
        <v>6.3219698571204894E-2</v>
      </c>
      <c r="AS12" s="19">
        <v>2.50706774457779E-2</v>
      </c>
      <c r="AT12" s="19">
        <v>2.45124473509408E-2</v>
      </c>
      <c r="AU12" s="19">
        <v>1.48301918705534E-2</v>
      </c>
      <c r="AV12" s="19">
        <v>1.6140592456770901E-2</v>
      </c>
      <c r="AW12" s="19"/>
      <c r="AX12" s="19">
        <v>3.0126196534836398E-2</v>
      </c>
      <c r="AY12" s="19">
        <v>3.08398821294701E-2</v>
      </c>
      <c r="AZ12" s="19">
        <v>3.07110261971088E-2</v>
      </c>
      <c r="BA12" s="19">
        <v>2.3156806331756701E-2</v>
      </c>
      <c r="BB12" s="19">
        <v>3.39868433053662E-2</v>
      </c>
      <c r="BC12" s="19">
        <v>2.6714120102156302E-2</v>
      </c>
      <c r="BD12" s="19"/>
      <c r="BE12" s="19">
        <v>3.5661039602786798E-2</v>
      </c>
      <c r="BF12" s="19">
        <v>2.7836740719953599E-2</v>
      </c>
      <c r="BG12" s="19">
        <v>1.7988321779351099E-2</v>
      </c>
      <c r="BH12" s="19"/>
      <c r="BI12" s="19">
        <v>3.72771041658298E-2</v>
      </c>
      <c r="BJ12" s="19">
        <v>2.76978442335842E-2</v>
      </c>
      <c r="BK12" s="19"/>
      <c r="BL12" s="19">
        <v>2.2367751904862499E-2</v>
      </c>
      <c r="BM12" s="19">
        <v>1.9479005174381201E-2</v>
      </c>
      <c r="BN12" s="19">
        <v>3.4087235376879001E-2</v>
      </c>
      <c r="BO12" s="19">
        <v>5.10384971889375E-2</v>
      </c>
      <c r="BP12" s="19">
        <v>2.29914333607741E-2</v>
      </c>
      <c r="BQ12" s="19"/>
      <c r="BR12" s="19">
        <v>2.7067120864852402E-2</v>
      </c>
      <c r="BS12" s="19">
        <v>4.5085333258911002E-2</v>
      </c>
      <c r="BT12" s="19">
        <v>2.8598964020083401E-2</v>
      </c>
      <c r="BU12" s="19">
        <v>1.88747051749402E-2</v>
      </c>
      <c r="BV12" s="19"/>
      <c r="BW12" s="19">
        <v>2.2039007521145199E-2</v>
      </c>
      <c r="BX12" s="19">
        <v>1.7831461908706301E-2</v>
      </c>
      <c r="BY12" s="19">
        <v>2.7397073666728101E-2</v>
      </c>
      <c r="BZ12" s="19">
        <v>3.3697373176970101E-2</v>
      </c>
      <c r="CA12" s="19">
        <v>4.1502240016974397E-2</v>
      </c>
      <c r="CB12" s="19"/>
      <c r="CC12" s="19">
        <v>3.4980353120609597E-2</v>
      </c>
      <c r="CD12" s="19">
        <v>5.18704409537009E-2</v>
      </c>
      <c r="CE12" s="19">
        <v>3.1597593540128997E-2</v>
      </c>
      <c r="CF12" s="19">
        <v>2.7312810192752199E-2</v>
      </c>
      <c r="CG12" s="19">
        <v>2.8756237440215101E-2</v>
      </c>
      <c r="CH12" s="19">
        <v>4.2357943830726399E-2</v>
      </c>
      <c r="CI12" s="19">
        <v>1.63870739835657E-2</v>
      </c>
      <c r="CJ12" s="19">
        <v>6.9017595413378404E-3</v>
      </c>
      <c r="CK12" s="19">
        <v>2.0269831300177801E-2</v>
      </c>
      <c r="CL12" s="19">
        <v>1.7755840034884601E-2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CL30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193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176</v>
      </c>
      <c r="C9" s="17">
        <v>0.58739419777110102</v>
      </c>
      <c r="D9" s="17">
        <v>0.53983639735711297</v>
      </c>
      <c r="E9" s="17">
        <v>0.631553980644603</v>
      </c>
      <c r="F9" s="17"/>
      <c r="G9" s="17">
        <v>0.60548568672442105</v>
      </c>
      <c r="H9" s="17">
        <v>0.64478228058660803</v>
      </c>
      <c r="I9" s="17">
        <v>0.69063591379612199</v>
      </c>
      <c r="J9" s="17">
        <v>0.637124522703572</v>
      </c>
      <c r="K9" s="17">
        <v>0.55736489702220304</v>
      </c>
      <c r="L9" s="17">
        <v>0.45044271491038301</v>
      </c>
      <c r="M9" s="17"/>
      <c r="N9" s="17">
        <v>0.52336396936507201</v>
      </c>
      <c r="O9" s="17">
        <v>0.60201015910225097</v>
      </c>
      <c r="P9" s="17">
        <v>0.59717085736979503</v>
      </c>
      <c r="Q9" s="17">
        <v>0.63314195750190405</v>
      </c>
      <c r="R9" s="17"/>
      <c r="S9" s="17">
        <v>0.600608938783463</v>
      </c>
      <c r="T9" s="17">
        <v>0.55776472429935997</v>
      </c>
      <c r="U9" s="17">
        <v>0.605763787284188</v>
      </c>
      <c r="V9" s="17">
        <v>0.576030225727446</v>
      </c>
      <c r="W9" s="17">
        <v>0.62311391496465196</v>
      </c>
      <c r="X9" s="17">
        <v>0.568628152420526</v>
      </c>
      <c r="Y9" s="17">
        <v>0.57237718033571405</v>
      </c>
      <c r="Z9" s="17">
        <v>0.60744835531734298</v>
      </c>
      <c r="AA9" s="17">
        <v>0.59915792306332905</v>
      </c>
      <c r="AB9" s="17"/>
      <c r="AC9" s="17">
        <v>0.534999482054344</v>
      </c>
      <c r="AD9" s="17">
        <v>0.58057214591393302</v>
      </c>
      <c r="AE9" s="17">
        <v>0.68399917931979703</v>
      </c>
      <c r="AF9" s="17"/>
      <c r="AG9" s="17">
        <v>0.55408471581269403</v>
      </c>
      <c r="AH9" s="17">
        <v>0.60970789486955401</v>
      </c>
      <c r="AI9" s="17">
        <v>0.57389004427938295</v>
      </c>
      <c r="AJ9" s="17">
        <v>0.54096750419991901</v>
      </c>
      <c r="AK9" s="17"/>
      <c r="AL9" s="17">
        <v>0.62557360219555103</v>
      </c>
      <c r="AM9" s="17">
        <v>0.61489129589555203</v>
      </c>
      <c r="AN9" s="17">
        <v>0.56910408137253399</v>
      </c>
      <c r="AO9" s="17">
        <v>0.56904626469090702</v>
      </c>
      <c r="AP9" s="17">
        <v>0.632793316892173</v>
      </c>
      <c r="AQ9" s="17"/>
      <c r="AR9" s="17">
        <v>0.63369916823027606</v>
      </c>
      <c r="AS9" s="17">
        <v>0.61846033674985101</v>
      </c>
      <c r="AT9" s="17">
        <v>0.57472231691575704</v>
      </c>
      <c r="AU9" s="17">
        <v>0.55803733092828101</v>
      </c>
      <c r="AV9" s="17">
        <v>0.51730169700449302</v>
      </c>
      <c r="AW9" s="17"/>
      <c r="AX9" s="17">
        <v>0.63374744798554095</v>
      </c>
      <c r="AY9" s="17">
        <v>0.58647656561487105</v>
      </c>
      <c r="AZ9" s="17">
        <v>0.56180950181634604</v>
      </c>
      <c r="BA9" s="17">
        <v>0.57161798449630496</v>
      </c>
      <c r="BB9" s="17">
        <v>0.56624583555844399</v>
      </c>
      <c r="BC9" s="17">
        <v>0.54217182734863001</v>
      </c>
      <c r="BD9" s="17"/>
      <c r="BE9" s="17">
        <v>0.60161130795849604</v>
      </c>
      <c r="BF9" s="17">
        <v>0.63942968256003296</v>
      </c>
      <c r="BG9" s="17">
        <v>0.52216323534571896</v>
      </c>
      <c r="BH9" s="17"/>
      <c r="BI9" s="17">
        <v>0.64314314216381396</v>
      </c>
      <c r="BJ9" s="17">
        <v>0.57324080649440801</v>
      </c>
      <c r="BK9" s="17"/>
      <c r="BL9" s="17">
        <v>0.483390023536168</v>
      </c>
      <c r="BM9" s="17">
        <v>0.62277381046597502</v>
      </c>
      <c r="BN9" s="17">
        <v>0.65127016423307804</v>
      </c>
      <c r="BO9" s="17">
        <v>0.67990144782469597</v>
      </c>
      <c r="BP9" s="17">
        <v>0.69431941016071097</v>
      </c>
      <c r="BQ9" s="17"/>
      <c r="BR9" s="17">
        <v>0.56881736080194201</v>
      </c>
      <c r="BS9" s="17">
        <v>0.71685065193953401</v>
      </c>
      <c r="BT9" s="17">
        <v>0.678991728933802</v>
      </c>
      <c r="BU9" s="17">
        <v>0.65156480841665299</v>
      </c>
      <c r="BV9" s="17"/>
      <c r="BW9" s="17">
        <v>0.54866210360885603</v>
      </c>
      <c r="BX9" s="17">
        <v>0.56916863388970096</v>
      </c>
      <c r="BY9" s="17">
        <v>0.577514731576108</v>
      </c>
      <c r="BZ9" s="17">
        <v>0.59082838889375899</v>
      </c>
      <c r="CA9" s="17">
        <v>0.64733639192196402</v>
      </c>
      <c r="CB9" s="17"/>
      <c r="CC9" s="17">
        <v>0.66934042292815199</v>
      </c>
      <c r="CD9" s="17">
        <v>0.64985162283948805</v>
      </c>
      <c r="CE9" s="17">
        <v>0.59809740250880195</v>
      </c>
      <c r="CF9" s="17">
        <v>0.60053682208260595</v>
      </c>
      <c r="CG9" s="17">
        <v>0.587172519153078</v>
      </c>
      <c r="CH9" s="17">
        <v>0.57930608723659205</v>
      </c>
      <c r="CI9" s="17">
        <v>0.54097454168758397</v>
      </c>
      <c r="CJ9" s="17">
        <v>0.56515025146412501</v>
      </c>
      <c r="CK9" s="17">
        <v>0.53349085497075099</v>
      </c>
      <c r="CL9" s="17">
        <v>0.521372302630564</v>
      </c>
    </row>
    <row r="10" spans="2:90" x14ac:dyDescent="0.25">
      <c r="B10" s="18" t="s">
        <v>177</v>
      </c>
      <c r="C10" s="17">
        <v>0.47460860134945598</v>
      </c>
      <c r="D10" s="17">
        <v>0.40881236300526103</v>
      </c>
      <c r="E10" s="17">
        <v>0.536356781207871</v>
      </c>
      <c r="F10" s="17"/>
      <c r="G10" s="17">
        <v>0.338705492839176</v>
      </c>
      <c r="H10" s="17">
        <v>0.38365899979113499</v>
      </c>
      <c r="I10" s="17">
        <v>0.424004069173055</v>
      </c>
      <c r="J10" s="17">
        <v>0.50049240847544096</v>
      </c>
      <c r="K10" s="17">
        <v>0.49690150127754201</v>
      </c>
      <c r="L10" s="17">
        <v>0.60327895328459202</v>
      </c>
      <c r="M10" s="17"/>
      <c r="N10" s="17">
        <v>0.48994319191683999</v>
      </c>
      <c r="O10" s="17">
        <v>0.485716879804793</v>
      </c>
      <c r="P10" s="17">
        <v>0.45314529456299502</v>
      </c>
      <c r="Q10" s="17">
        <v>0.46610740389808297</v>
      </c>
      <c r="R10" s="17"/>
      <c r="S10" s="17">
        <v>0.36990056748177902</v>
      </c>
      <c r="T10" s="17">
        <v>0.49645607210166098</v>
      </c>
      <c r="U10" s="17">
        <v>0.53794097653721096</v>
      </c>
      <c r="V10" s="17">
        <v>0.53274954526725204</v>
      </c>
      <c r="W10" s="17">
        <v>0.48985251699184401</v>
      </c>
      <c r="X10" s="17">
        <v>0.47653260238769801</v>
      </c>
      <c r="Y10" s="17">
        <v>0.4220544853098</v>
      </c>
      <c r="Z10" s="17">
        <v>0.40574427802750901</v>
      </c>
      <c r="AA10" s="17">
        <v>0.52771839842464896</v>
      </c>
      <c r="AB10" s="17"/>
      <c r="AC10" s="17">
        <v>0.47643563476191902</v>
      </c>
      <c r="AD10" s="17">
        <v>0.51755001784602805</v>
      </c>
      <c r="AE10" s="17">
        <v>0.42177240935864702</v>
      </c>
      <c r="AF10" s="17"/>
      <c r="AG10" s="17">
        <v>0.45556409974565198</v>
      </c>
      <c r="AH10" s="17">
        <v>0.505275152229679</v>
      </c>
      <c r="AI10" s="17">
        <v>0.57582136845758602</v>
      </c>
      <c r="AJ10" s="17">
        <v>0.39125969195636401</v>
      </c>
      <c r="AK10" s="17"/>
      <c r="AL10" s="17">
        <v>0.49295792401368499</v>
      </c>
      <c r="AM10" s="17">
        <v>0.47301164082814201</v>
      </c>
      <c r="AN10" s="17">
        <v>0.47639793104355099</v>
      </c>
      <c r="AO10" s="17">
        <v>0.42472370749792798</v>
      </c>
      <c r="AP10" s="17">
        <v>0.37680396044522502</v>
      </c>
      <c r="AQ10" s="17"/>
      <c r="AR10" s="17">
        <v>0.46248402199375699</v>
      </c>
      <c r="AS10" s="17">
        <v>0.492227047080387</v>
      </c>
      <c r="AT10" s="17">
        <v>0.48508910889107298</v>
      </c>
      <c r="AU10" s="17">
        <v>0.482190265716958</v>
      </c>
      <c r="AV10" s="17">
        <v>0.407532126594503</v>
      </c>
      <c r="AW10" s="17"/>
      <c r="AX10" s="17">
        <v>0.39586928765291801</v>
      </c>
      <c r="AY10" s="17">
        <v>0.49352929599941298</v>
      </c>
      <c r="AZ10" s="17">
        <v>0.48767811209680101</v>
      </c>
      <c r="BA10" s="17">
        <v>0.49227132542612001</v>
      </c>
      <c r="BB10" s="17">
        <v>0.54431515350019199</v>
      </c>
      <c r="BC10" s="17">
        <v>0.46807840322695099</v>
      </c>
      <c r="BD10" s="17"/>
      <c r="BE10" s="17">
        <v>0.46606565306510001</v>
      </c>
      <c r="BF10" s="17">
        <v>0.392092422034309</v>
      </c>
      <c r="BG10" s="17">
        <v>0.56390824863713496</v>
      </c>
      <c r="BH10" s="17"/>
      <c r="BI10" s="17">
        <v>0.53548115069903202</v>
      </c>
      <c r="BJ10" s="17">
        <v>0.45915444309875802</v>
      </c>
      <c r="BK10" s="17"/>
      <c r="BL10" s="17">
        <v>0.52155524084153904</v>
      </c>
      <c r="BM10" s="17">
        <v>0.46012149732979202</v>
      </c>
      <c r="BN10" s="17">
        <v>0.45245259537995702</v>
      </c>
      <c r="BO10" s="17">
        <v>0.411021622947573</v>
      </c>
      <c r="BP10" s="17">
        <v>0.44638042651284998</v>
      </c>
      <c r="BQ10" s="17"/>
      <c r="BR10" s="17">
        <v>0.49807397809465298</v>
      </c>
      <c r="BS10" s="17">
        <v>0.373384723758175</v>
      </c>
      <c r="BT10" s="17">
        <v>0.35045168426124401</v>
      </c>
      <c r="BU10" s="17">
        <v>0.33437608794879797</v>
      </c>
      <c r="BV10" s="17"/>
      <c r="BW10" s="17">
        <v>0.50350366316044204</v>
      </c>
      <c r="BX10" s="17">
        <v>0.465948217145219</v>
      </c>
      <c r="BY10" s="17">
        <v>0.47636410411858798</v>
      </c>
      <c r="BZ10" s="17">
        <v>0.485443816298189</v>
      </c>
      <c r="CA10" s="17">
        <v>0.46087691365622502</v>
      </c>
      <c r="CB10" s="17"/>
      <c r="CC10" s="17">
        <v>0.41455677262944002</v>
      </c>
      <c r="CD10" s="17">
        <v>0.386174672574009</v>
      </c>
      <c r="CE10" s="17">
        <v>0.44339307005848499</v>
      </c>
      <c r="CF10" s="17">
        <v>0.48959847943654999</v>
      </c>
      <c r="CG10" s="17">
        <v>0.49978731373864199</v>
      </c>
      <c r="CH10" s="17">
        <v>0.53660200438255501</v>
      </c>
      <c r="CI10" s="17">
        <v>0.50391863625210498</v>
      </c>
      <c r="CJ10" s="17">
        <v>0.51073496529459095</v>
      </c>
      <c r="CK10" s="17">
        <v>0.49087462139891402</v>
      </c>
      <c r="CL10" s="17">
        <v>0.50633232755031898</v>
      </c>
    </row>
    <row r="11" spans="2:90" x14ac:dyDescent="0.25">
      <c r="B11" s="18" t="s">
        <v>178</v>
      </c>
      <c r="C11" s="17">
        <v>0.35313440462663698</v>
      </c>
      <c r="D11" s="17">
        <v>0.36615948668332698</v>
      </c>
      <c r="E11" s="17">
        <v>0.34186246985692298</v>
      </c>
      <c r="F11" s="17"/>
      <c r="G11" s="17">
        <v>0.18972715627932099</v>
      </c>
      <c r="H11" s="17">
        <v>0.188355637330227</v>
      </c>
      <c r="I11" s="17">
        <v>0.303341366237112</v>
      </c>
      <c r="J11" s="17">
        <v>0.35832770427706701</v>
      </c>
      <c r="K11" s="17">
        <v>0.48735890065621601</v>
      </c>
      <c r="L11" s="17">
        <v>0.48601785120184499</v>
      </c>
      <c r="M11" s="17"/>
      <c r="N11" s="17">
        <v>0.28479870622118703</v>
      </c>
      <c r="O11" s="17">
        <v>0.31364297262970298</v>
      </c>
      <c r="P11" s="17">
        <v>0.45144874482646502</v>
      </c>
      <c r="Q11" s="17">
        <v>0.38048697520901997</v>
      </c>
      <c r="R11" s="17"/>
      <c r="S11" s="17">
        <v>0.25172473309760302</v>
      </c>
      <c r="T11" s="17">
        <v>0.34570408938004998</v>
      </c>
      <c r="U11" s="17">
        <v>0.36093539088274701</v>
      </c>
      <c r="V11" s="17">
        <v>0.38856488113674997</v>
      </c>
      <c r="W11" s="17">
        <v>0.37388106988646702</v>
      </c>
      <c r="X11" s="17">
        <v>0.38107549882316899</v>
      </c>
      <c r="Y11" s="17">
        <v>0.40684453086074601</v>
      </c>
      <c r="Z11" s="17">
        <v>0.414152574997459</v>
      </c>
      <c r="AA11" s="17">
        <v>0.34913393728412001</v>
      </c>
      <c r="AB11" s="17"/>
      <c r="AC11" s="17">
        <v>0.56086349734410401</v>
      </c>
      <c r="AD11" s="17">
        <v>0.20363483688392101</v>
      </c>
      <c r="AE11" s="17">
        <v>0.28858196323434299</v>
      </c>
      <c r="AF11" s="17"/>
      <c r="AG11" s="17">
        <v>0.43371885654187697</v>
      </c>
      <c r="AH11" s="17">
        <v>0.17412610092634001</v>
      </c>
      <c r="AI11" s="17">
        <v>0.14683710407421699</v>
      </c>
      <c r="AJ11" s="17">
        <v>0.69678065703255998</v>
      </c>
      <c r="AK11" s="17"/>
      <c r="AL11" s="17">
        <v>0.49331488954386499</v>
      </c>
      <c r="AM11" s="17">
        <v>0.35933456073474201</v>
      </c>
      <c r="AN11" s="17">
        <v>0.24903749852879001</v>
      </c>
      <c r="AO11" s="17">
        <v>0.21338383753626899</v>
      </c>
      <c r="AP11" s="17">
        <v>0.12096215866270001</v>
      </c>
      <c r="AQ11" s="17"/>
      <c r="AR11" s="17">
        <v>0.35444247594993999</v>
      </c>
      <c r="AS11" s="17">
        <v>0.37530601449326101</v>
      </c>
      <c r="AT11" s="17">
        <v>0.36306264838087399</v>
      </c>
      <c r="AU11" s="17">
        <v>0.33350661560387601</v>
      </c>
      <c r="AV11" s="17">
        <v>0.27078616044632797</v>
      </c>
      <c r="AW11" s="17"/>
      <c r="AX11" s="17">
        <v>0.22372082592826101</v>
      </c>
      <c r="AY11" s="17">
        <v>0.37004604353099602</v>
      </c>
      <c r="AZ11" s="17">
        <v>0.38735071714230601</v>
      </c>
      <c r="BA11" s="17">
        <v>0.40424761683171101</v>
      </c>
      <c r="BB11" s="17">
        <v>0.42549880823387298</v>
      </c>
      <c r="BC11" s="17">
        <v>0.42297807189397801</v>
      </c>
      <c r="BD11" s="17"/>
      <c r="BE11" s="17">
        <v>0.30929603352433899</v>
      </c>
      <c r="BF11" s="17">
        <v>0.27216784957899098</v>
      </c>
      <c r="BG11" s="17">
        <v>0.48587809540939397</v>
      </c>
      <c r="BH11" s="17"/>
      <c r="BI11" s="17">
        <v>0.37396731505368702</v>
      </c>
      <c r="BJ11" s="17">
        <v>0.347845401652352</v>
      </c>
      <c r="BK11" s="17"/>
      <c r="BL11" s="17">
        <v>0.42874153330304299</v>
      </c>
      <c r="BM11" s="17">
        <v>0.31583800617955798</v>
      </c>
      <c r="BN11" s="17">
        <v>0.35519806078580302</v>
      </c>
      <c r="BO11" s="17">
        <v>0.34758932895709699</v>
      </c>
      <c r="BP11" s="17">
        <v>0.26946067368968202</v>
      </c>
      <c r="BQ11" s="17"/>
      <c r="BR11" s="17">
        <v>0.38822391123365402</v>
      </c>
      <c r="BS11" s="17">
        <v>0.18181698917948999</v>
      </c>
      <c r="BT11" s="17">
        <v>0.127261847813638</v>
      </c>
      <c r="BU11" s="17">
        <v>0.24023342453218299</v>
      </c>
      <c r="BV11" s="17"/>
      <c r="BW11" s="17">
        <v>0.330310087753037</v>
      </c>
      <c r="BX11" s="17">
        <v>0.37547348745687897</v>
      </c>
      <c r="BY11" s="17">
        <v>0.35842668004103201</v>
      </c>
      <c r="BZ11" s="17">
        <v>0.35982286147405701</v>
      </c>
      <c r="CA11" s="17">
        <v>0.34840636603597902</v>
      </c>
      <c r="CB11" s="17"/>
      <c r="CC11" s="17">
        <v>0.37056731449692798</v>
      </c>
      <c r="CD11" s="17">
        <v>0.32800514351457299</v>
      </c>
      <c r="CE11" s="17">
        <v>0.30862718753735002</v>
      </c>
      <c r="CF11" s="17">
        <v>0.34649368533811797</v>
      </c>
      <c r="CG11" s="17">
        <v>0.33973760484224103</v>
      </c>
      <c r="CH11" s="17">
        <v>0.31087863811911998</v>
      </c>
      <c r="CI11" s="17">
        <v>0.38208649539306</v>
      </c>
      <c r="CJ11" s="17">
        <v>0.385736694296891</v>
      </c>
      <c r="CK11" s="17">
        <v>0.41361276656590901</v>
      </c>
      <c r="CL11" s="17">
        <v>0.400515386851649</v>
      </c>
    </row>
    <row r="12" spans="2:90" x14ac:dyDescent="0.25">
      <c r="B12" s="18" t="s">
        <v>179</v>
      </c>
      <c r="C12" s="17">
        <v>0.351625173290388</v>
      </c>
      <c r="D12" s="17">
        <v>0.36616655664439601</v>
      </c>
      <c r="E12" s="17">
        <v>0.33911144277963101</v>
      </c>
      <c r="F12" s="17"/>
      <c r="G12" s="17">
        <v>0.23759702434139901</v>
      </c>
      <c r="H12" s="17">
        <v>0.31040201281398999</v>
      </c>
      <c r="I12" s="17">
        <v>0.345633973714495</v>
      </c>
      <c r="J12" s="17">
        <v>0.37114458858666399</v>
      </c>
      <c r="K12" s="17">
        <v>0.36734912239053602</v>
      </c>
      <c r="L12" s="17">
        <v>0.41222624947293701</v>
      </c>
      <c r="M12" s="17"/>
      <c r="N12" s="17">
        <v>0.408110010412083</v>
      </c>
      <c r="O12" s="17">
        <v>0.38405893140313502</v>
      </c>
      <c r="P12" s="17">
        <v>0.31632103131676298</v>
      </c>
      <c r="Q12" s="17">
        <v>0.29002730969597901</v>
      </c>
      <c r="R12" s="17"/>
      <c r="S12" s="17">
        <v>0.32964401788721698</v>
      </c>
      <c r="T12" s="17">
        <v>0.38674700103465298</v>
      </c>
      <c r="U12" s="17">
        <v>0.35582011876201602</v>
      </c>
      <c r="V12" s="17">
        <v>0.31791205373340398</v>
      </c>
      <c r="W12" s="17">
        <v>0.35509717305045901</v>
      </c>
      <c r="X12" s="17">
        <v>0.33003370348401301</v>
      </c>
      <c r="Y12" s="17">
        <v>0.35391057495068801</v>
      </c>
      <c r="Z12" s="17">
        <v>0.39303733820345998</v>
      </c>
      <c r="AA12" s="17">
        <v>0.35741612890122498</v>
      </c>
      <c r="AB12" s="17"/>
      <c r="AC12" s="17">
        <v>0.36315766831268598</v>
      </c>
      <c r="AD12" s="17">
        <v>0.38300328386364002</v>
      </c>
      <c r="AE12" s="17">
        <v>0.29495865786289799</v>
      </c>
      <c r="AF12" s="17"/>
      <c r="AG12" s="17">
        <v>0.41293306076770397</v>
      </c>
      <c r="AH12" s="17">
        <v>0.34228546792384401</v>
      </c>
      <c r="AI12" s="17">
        <v>0.38733002126560101</v>
      </c>
      <c r="AJ12" s="17">
        <v>0.31309728913530199</v>
      </c>
      <c r="AK12" s="17"/>
      <c r="AL12" s="17">
        <v>0.30848748874417697</v>
      </c>
      <c r="AM12" s="17">
        <v>0.330593420995412</v>
      </c>
      <c r="AN12" s="17">
        <v>0.40708953755477001</v>
      </c>
      <c r="AO12" s="17">
        <v>0.36273350870254301</v>
      </c>
      <c r="AP12" s="17">
        <v>0.42877030772808999</v>
      </c>
      <c r="AQ12" s="17"/>
      <c r="AR12" s="17">
        <v>0.27569870216254599</v>
      </c>
      <c r="AS12" s="17">
        <v>0.33428079051681397</v>
      </c>
      <c r="AT12" s="17">
        <v>0.36750706328207999</v>
      </c>
      <c r="AU12" s="17">
        <v>0.37274663625497101</v>
      </c>
      <c r="AV12" s="17">
        <v>0.41277834032305899</v>
      </c>
      <c r="AW12" s="17"/>
      <c r="AX12" s="17">
        <v>0.31946572184753502</v>
      </c>
      <c r="AY12" s="17">
        <v>0.36263318430922298</v>
      </c>
      <c r="AZ12" s="17">
        <v>0.33995505232492201</v>
      </c>
      <c r="BA12" s="17">
        <v>0.36461602846310898</v>
      </c>
      <c r="BB12" s="17">
        <v>0.36659312265509297</v>
      </c>
      <c r="BC12" s="17">
        <v>0.38492940533862902</v>
      </c>
      <c r="BD12" s="17"/>
      <c r="BE12" s="17">
        <v>0.323997990476313</v>
      </c>
      <c r="BF12" s="17">
        <v>0.35535180337017902</v>
      </c>
      <c r="BG12" s="17">
        <v>0.38791784045460098</v>
      </c>
      <c r="BH12" s="17"/>
      <c r="BI12" s="17">
        <v>0.30334082970391302</v>
      </c>
      <c r="BJ12" s="17">
        <v>0.36388347189607401</v>
      </c>
      <c r="BK12" s="17"/>
      <c r="BL12" s="17">
        <v>0.39271581784555698</v>
      </c>
      <c r="BM12" s="17">
        <v>0.37212942754452</v>
      </c>
      <c r="BN12" s="17">
        <v>0.25164703961044299</v>
      </c>
      <c r="BO12" s="17">
        <v>0.280643692591595</v>
      </c>
      <c r="BP12" s="17">
        <v>0.32203269543809898</v>
      </c>
      <c r="BQ12" s="17"/>
      <c r="BR12" s="17">
        <v>0.35808414907562902</v>
      </c>
      <c r="BS12" s="17">
        <v>0.32539154496755301</v>
      </c>
      <c r="BT12" s="17">
        <v>0.37904455482430999</v>
      </c>
      <c r="BU12" s="17">
        <v>0.24963701103651101</v>
      </c>
      <c r="BV12" s="17"/>
      <c r="BW12" s="17">
        <v>0.37705916251036298</v>
      </c>
      <c r="BX12" s="17">
        <v>0.36362262117320399</v>
      </c>
      <c r="BY12" s="17">
        <v>0.35279567573113302</v>
      </c>
      <c r="BZ12" s="17">
        <v>0.35748444954376501</v>
      </c>
      <c r="CA12" s="17">
        <v>0.319450782038885</v>
      </c>
      <c r="CB12" s="17"/>
      <c r="CC12" s="17">
        <v>0.30020142081239598</v>
      </c>
      <c r="CD12" s="17">
        <v>0.32996675874980402</v>
      </c>
      <c r="CE12" s="17">
        <v>0.342195249435708</v>
      </c>
      <c r="CF12" s="17">
        <v>0.337864467298997</v>
      </c>
      <c r="CG12" s="17">
        <v>0.333964054772525</v>
      </c>
      <c r="CH12" s="17">
        <v>0.36418765970424299</v>
      </c>
      <c r="CI12" s="17">
        <v>0.35500755093638697</v>
      </c>
      <c r="CJ12" s="17">
        <v>0.40531046387625203</v>
      </c>
      <c r="CK12" s="17">
        <v>0.37314023677879099</v>
      </c>
      <c r="CL12" s="17">
        <v>0.41947654591343603</v>
      </c>
    </row>
    <row r="13" spans="2:90" x14ac:dyDescent="0.25">
      <c r="B13" s="18" t="s">
        <v>180</v>
      </c>
      <c r="C13" s="17">
        <v>0.196049092344944</v>
      </c>
      <c r="D13" s="17">
        <v>0.19496493211193</v>
      </c>
      <c r="E13" s="17">
        <v>0.19790903482589201</v>
      </c>
      <c r="F13" s="17"/>
      <c r="G13" s="17">
        <v>0.22427282878195301</v>
      </c>
      <c r="H13" s="17">
        <v>0.21936338796879001</v>
      </c>
      <c r="I13" s="17">
        <v>0.20017465850246399</v>
      </c>
      <c r="J13" s="17">
        <v>0.21343830760506699</v>
      </c>
      <c r="K13" s="17">
        <v>0.169477784883559</v>
      </c>
      <c r="L13" s="17">
        <v>0.16920470566121501</v>
      </c>
      <c r="M13" s="17"/>
      <c r="N13" s="17">
        <v>0.18510828404254401</v>
      </c>
      <c r="O13" s="17">
        <v>0.209025893140282</v>
      </c>
      <c r="P13" s="17">
        <v>0.21834960825649999</v>
      </c>
      <c r="Q13" s="17">
        <v>0.17439186054233899</v>
      </c>
      <c r="R13" s="17"/>
      <c r="S13" s="17">
        <v>0.25184891323806302</v>
      </c>
      <c r="T13" s="17">
        <v>0.177913110263268</v>
      </c>
      <c r="U13" s="17">
        <v>0.16738905015650499</v>
      </c>
      <c r="V13" s="17">
        <v>0.169811043736253</v>
      </c>
      <c r="W13" s="17">
        <v>0.187802255753553</v>
      </c>
      <c r="X13" s="17">
        <v>0.22058897146523901</v>
      </c>
      <c r="Y13" s="17">
        <v>0.19840875233611999</v>
      </c>
      <c r="Z13" s="17">
        <v>0.226345685542683</v>
      </c>
      <c r="AA13" s="17">
        <v>0.169028226333897</v>
      </c>
      <c r="AB13" s="17"/>
      <c r="AC13" s="17">
        <v>0.210192471163482</v>
      </c>
      <c r="AD13" s="17">
        <v>0.16997804708876299</v>
      </c>
      <c r="AE13" s="17">
        <v>0.21820262323287401</v>
      </c>
      <c r="AF13" s="17"/>
      <c r="AG13" s="17">
        <v>0.210801165138951</v>
      </c>
      <c r="AH13" s="17">
        <v>0.17653715215180699</v>
      </c>
      <c r="AI13" s="17">
        <v>0.18489107717369499</v>
      </c>
      <c r="AJ13" s="17">
        <v>0.236634218473667</v>
      </c>
      <c r="AK13" s="17"/>
      <c r="AL13" s="17">
        <v>0.18594846329761999</v>
      </c>
      <c r="AM13" s="17">
        <v>0.22304652973570499</v>
      </c>
      <c r="AN13" s="17">
        <v>0.17001931029136999</v>
      </c>
      <c r="AO13" s="17">
        <v>0.21729181469421199</v>
      </c>
      <c r="AP13" s="17">
        <v>0.15118634932080599</v>
      </c>
      <c r="AQ13" s="17"/>
      <c r="AR13" s="17">
        <v>0.19762653457478199</v>
      </c>
      <c r="AS13" s="17">
        <v>0.175716677792052</v>
      </c>
      <c r="AT13" s="17">
        <v>0.20767891109247499</v>
      </c>
      <c r="AU13" s="17">
        <v>0.194482755807144</v>
      </c>
      <c r="AV13" s="17">
        <v>0.22575968098323401</v>
      </c>
      <c r="AW13" s="17"/>
      <c r="AX13" s="17">
        <v>0.22886161706007599</v>
      </c>
      <c r="AY13" s="17">
        <v>0.194655323384131</v>
      </c>
      <c r="AZ13" s="17">
        <v>0.21413262996794799</v>
      </c>
      <c r="BA13" s="17">
        <v>0.18906761587778501</v>
      </c>
      <c r="BB13" s="17">
        <v>0.14328147221867699</v>
      </c>
      <c r="BC13" s="17">
        <v>0.15291181195407699</v>
      </c>
      <c r="BD13" s="17"/>
      <c r="BE13" s="17">
        <v>0.19616109501666201</v>
      </c>
      <c r="BF13" s="17">
        <v>0.21187540445934799</v>
      </c>
      <c r="BG13" s="17">
        <v>0.180117831874782</v>
      </c>
      <c r="BH13" s="17"/>
      <c r="BI13" s="17">
        <v>0.170889921085147</v>
      </c>
      <c r="BJ13" s="17">
        <v>0.202436434722745</v>
      </c>
      <c r="BK13" s="17"/>
      <c r="BL13" s="17">
        <v>0.182377734688075</v>
      </c>
      <c r="BM13" s="17">
        <v>0.22287331264924101</v>
      </c>
      <c r="BN13" s="17">
        <v>0.233548541247422</v>
      </c>
      <c r="BO13" s="17">
        <v>0.20086993057104</v>
      </c>
      <c r="BP13" s="17">
        <v>0.17550069338355201</v>
      </c>
      <c r="BQ13" s="17"/>
      <c r="BR13" s="17">
        <v>0.193806534623994</v>
      </c>
      <c r="BS13" s="17">
        <v>0.217840815612421</v>
      </c>
      <c r="BT13" s="17">
        <v>0.17245800806061901</v>
      </c>
      <c r="BU13" s="17">
        <v>0.23378109098192901</v>
      </c>
      <c r="BV13" s="17"/>
      <c r="BW13" s="17">
        <v>0.206913028603807</v>
      </c>
      <c r="BX13" s="17">
        <v>0.17460013607437899</v>
      </c>
      <c r="BY13" s="17">
        <v>0.21218508886655801</v>
      </c>
      <c r="BZ13" s="17">
        <v>0.18534931739347499</v>
      </c>
      <c r="CA13" s="17">
        <v>0.19843037937414101</v>
      </c>
      <c r="CB13" s="17"/>
      <c r="CC13" s="17">
        <v>0.20161426710212599</v>
      </c>
      <c r="CD13" s="17">
        <v>0.24301105700422701</v>
      </c>
      <c r="CE13" s="17">
        <v>0.20714011255945899</v>
      </c>
      <c r="CF13" s="17">
        <v>0.18012100191719499</v>
      </c>
      <c r="CG13" s="17">
        <v>0.1906016236626</v>
      </c>
      <c r="CH13" s="17">
        <v>0.180966889474027</v>
      </c>
      <c r="CI13" s="17">
        <v>0.19569353286882399</v>
      </c>
      <c r="CJ13" s="17">
        <v>0.17776293079195901</v>
      </c>
      <c r="CK13" s="17">
        <v>0.20636895488169399</v>
      </c>
      <c r="CL13" s="17">
        <v>0.15147965456142101</v>
      </c>
    </row>
    <row r="14" spans="2:90" x14ac:dyDescent="0.25">
      <c r="B14" s="18" t="s">
        <v>181</v>
      </c>
      <c r="C14" s="17">
        <v>0.173570707195007</v>
      </c>
      <c r="D14" s="17">
        <v>0.167913232190809</v>
      </c>
      <c r="E14" s="17">
        <v>0.17818839003017101</v>
      </c>
      <c r="F14" s="17"/>
      <c r="G14" s="17">
        <v>0.21279583485981701</v>
      </c>
      <c r="H14" s="17">
        <v>0.278782980028775</v>
      </c>
      <c r="I14" s="17">
        <v>0.17553974461445801</v>
      </c>
      <c r="J14" s="17">
        <v>0.122013848225383</v>
      </c>
      <c r="K14" s="17">
        <v>0.15826736857374599</v>
      </c>
      <c r="L14" s="17">
        <v>0.12530753613451301</v>
      </c>
      <c r="M14" s="17"/>
      <c r="N14" s="17">
        <v>0.15686112382606199</v>
      </c>
      <c r="O14" s="17">
        <v>0.19427890946065601</v>
      </c>
      <c r="P14" s="17">
        <v>0.16141656876080199</v>
      </c>
      <c r="Q14" s="17">
        <v>0.18235084058942</v>
      </c>
      <c r="R14" s="17"/>
      <c r="S14" s="17">
        <v>0.247226079760206</v>
      </c>
      <c r="T14" s="17">
        <v>0.18516907919355199</v>
      </c>
      <c r="U14" s="17">
        <v>0.18908440898199499</v>
      </c>
      <c r="V14" s="17">
        <v>0.143662178357228</v>
      </c>
      <c r="W14" s="17">
        <v>0.12244159709008801</v>
      </c>
      <c r="X14" s="17">
        <v>0.12772169756909901</v>
      </c>
      <c r="Y14" s="17">
        <v>0.15147533956782799</v>
      </c>
      <c r="Z14" s="17">
        <v>0.162704027577356</v>
      </c>
      <c r="AA14" s="17">
        <v>0.175081003999041</v>
      </c>
      <c r="AB14" s="17"/>
      <c r="AC14" s="17">
        <v>0.128168661106487</v>
      </c>
      <c r="AD14" s="17">
        <v>0.20485642031370899</v>
      </c>
      <c r="AE14" s="17">
        <v>0.18749282839110701</v>
      </c>
      <c r="AF14" s="17"/>
      <c r="AG14" s="17">
        <v>0.120468078848223</v>
      </c>
      <c r="AH14" s="17">
        <v>0.24495000277486301</v>
      </c>
      <c r="AI14" s="17">
        <v>0.18762665655501601</v>
      </c>
      <c r="AJ14" s="17">
        <v>0.116846333893957</v>
      </c>
      <c r="AK14" s="17"/>
      <c r="AL14" s="17">
        <v>0.175377658493513</v>
      </c>
      <c r="AM14" s="17">
        <v>0.159040634883584</v>
      </c>
      <c r="AN14" s="17">
        <v>0.19796269480900899</v>
      </c>
      <c r="AO14" s="17">
        <v>0.19623998450162999</v>
      </c>
      <c r="AP14" s="17">
        <v>0.158609402663315</v>
      </c>
      <c r="AQ14" s="17"/>
      <c r="AR14" s="17">
        <v>0.16543581856150799</v>
      </c>
      <c r="AS14" s="17">
        <v>0.18070979683966901</v>
      </c>
      <c r="AT14" s="17">
        <v>0.176068605854973</v>
      </c>
      <c r="AU14" s="17">
        <v>0.181031301121205</v>
      </c>
      <c r="AV14" s="17">
        <v>0.15547278364400599</v>
      </c>
      <c r="AW14" s="17"/>
      <c r="AX14" s="17">
        <v>0.22962443815290401</v>
      </c>
      <c r="AY14" s="17">
        <v>0.177250648053868</v>
      </c>
      <c r="AZ14" s="17">
        <v>0.158873892431969</v>
      </c>
      <c r="BA14" s="17">
        <v>0.15156816290500499</v>
      </c>
      <c r="BB14" s="17">
        <v>9.9422431985996096E-2</v>
      </c>
      <c r="BC14" s="17">
        <v>0.16916538799446201</v>
      </c>
      <c r="BD14" s="17"/>
      <c r="BE14" s="17">
        <v>0.17635981192220601</v>
      </c>
      <c r="BF14" s="17">
        <v>0.214297031672504</v>
      </c>
      <c r="BG14" s="17">
        <v>0.134202358928323</v>
      </c>
      <c r="BH14" s="17"/>
      <c r="BI14" s="17">
        <v>0.20337267143165699</v>
      </c>
      <c r="BJ14" s="17">
        <v>0.16600466508873801</v>
      </c>
      <c r="BK14" s="17"/>
      <c r="BL14" s="17">
        <v>0.126976323932807</v>
      </c>
      <c r="BM14" s="17">
        <v>0.13271823972260199</v>
      </c>
      <c r="BN14" s="17">
        <v>0.227087378331191</v>
      </c>
      <c r="BO14" s="17">
        <v>0.24200452359201299</v>
      </c>
      <c r="BP14" s="17">
        <v>0.26604131991194402</v>
      </c>
      <c r="BQ14" s="17"/>
      <c r="BR14" s="17">
        <v>0.16054494503595901</v>
      </c>
      <c r="BS14" s="17">
        <v>0.18505383849856699</v>
      </c>
      <c r="BT14" s="17">
        <v>0.290175322431516</v>
      </c>
      <c r="BU14" s="17">
        <v>0.2690884625246</v>
      </c>
      <c r="BV14" s="17"/>
      <c r="BW14" s="17">
        <v>0.17565665338563899</v>
      </c>
      <c r="BX14" s="17">
        <v>0.16016870522881299</v>
      </c>
      <c r="BY14" s="17">
        <v>0.18627866497391801</v>
      </c>
      <c r="BZ14" s="17">
        <v>0.16430958219849401</v>
      </c>
      <c r="CA14" s="17">
        <v>0.18138285865218601</v>
      </c>
      <c r="CB14" s="17"/>
      <c r="CC14" s="17">
        <v>0.198189456874725</v>
      </c>
      <c r="CD14" s="17">
        <v>0.17970266544462499</v>
      </c>
      <c r="CE14" s="17">
        <v>0.220095426212293</v>
      </c>
      <c r="CF14" s="17">
        <v>0.18596393022621799</v>
      </c>
      <c r="CG14" s="17">
        <v>0.16181242609910701</v>
      </c>
      <c r="CH14" s="17">
        <v>0.18659880842764201</v>
      </c>
      <c r="CI14" s="17">
        <v>0.17433591708933399</v>
      </c>
      <c r="CJ14" s="17">
        <v>0.142757137822946</v>
      </c>
      <c r="CK14" s="17">
        <v>0.11778802876283299</v>
      </c>
      <c r="CL14" s="17">
        <v>0.147675323365411</v>
      </c>
    </row>
    <row r="15" spans="2:90" x14ac:dyDescent="0.25">
      <c r="B15" s="18" t="s">
        <v>182</v>
      </c>
      <c r="C15" s="17">
        <v>0.162336178383962</v>
      </c>
      <c r="D15" s="17">
        <v>0.161876192117029</v>
      </c>
      <c r="E15" s="17">
        <v>0.16118829985830599</v>
      </c>
      <c r="F15" s="17"/>
      <c r="G15" s="17">
        <v>0.164257588504093</v>
      </c>
      <c r="H15" s="17">
        <v>0.141241121119069</v>
      </c>
      <c r="I15" s="17">
        <v>0.16318298609694601</v>
      </c>
      <c r="J15" s="17">
        <v>0.16410017375279101</v>
      </c>
      <c r="K15" s="17">
        <v>0.16630370719985699</v>
      </c>
      <c r="L15" s="17">
        <v>0.172276844228474</v>
      </c>
      <c r="M15" s="17"/>
      <c r="N15" s="17">
        <v>0.19136100297914899</v>
      </c>
      <c r="O15" s="17">
        <v>0.16881105298003901</v>
      </c>
      <c r="P15" s="17">
        <v>0.13938184767318201</v>
      </c>
      <c r="Q15" s="17">
        <v>0.145908829511847</v>
      </c>
      <c r="R15" s="17"/>
      <c r="S15" s="17">
        <v>0.16622936274696001</v>
      </c>
      <c r="T15" s="17">
        <v>0.16505699452891201</v>
      </c>
      <c r="U15" s="17">
        <v>0.15869682184233599</v>
      </c>
      <c r="V15" s="17">
        <v>0.187943606483089</v>
      </c>
      <c r="W15" s="17">
        <v>0.16162693288525401</v>
      </c>
      <c r="X15" s="17">
        <v>0.153439806734294</v>
      </c>
      <c r="Y15" s="17">
        <v>0.15843348139160901</v>
      </c>
      <c r="Z15" s="17">
        <v>0.11354687813848199</v>
      </c>
      <c r="AA15" s="17">
        <v>0.16400051882609401</v>
      </c>
      <c r="AB15" s="17"/>
      <c r="AC15" s="17">
        <v>0.106070122651411</v>
      </c>
      <c r="AD15" s="17">
        <v>0.236282897018434</v>
      </c>
      <c r="AE15" s="17">
        <v>0.119222122876016</v>
      </c>
      <c r="AF15" s="17"/>
      <c r="AG15" s="17">
        <v>0.118489808196702</v>
      </c>
      <c r="AH15" s="17">
        <v>0.194689065917242</v>
      </c>
      <c r="AI15" s="17">
        <v>0.271394442460487</v>
      </c>
      <c r="AJ15" s="17">
        <v>6.2563297532931494E-2</v>
      </c>
      <c r="AK15" s="17"/>
      <c r="AL15" s="17">
        <v>0.117528015994115</v>
      </c>
      <c r="AM15" s="17">
        <v>0.15442911769418199</v>
      </c>
      <c r="AN15" s="17">
        <v>0.20146985206236501</v>
      </c>
      <c r="AO15" s="17">
        <v>0.20046029491022599</v>
      </c>
      <c r="AP15" s="17">
        <v>0.28522881872359601</v>
      </c>
      <c r="AQ15" s="17"/>
      <c r="AR15" s="17">
        <v>0.140133133800767</v>
      </c>
      <c r="AS15" s="17">
        <v>0.170663175883733</v>
      </c>
      <c r="AT15" s="17">
        <v>0.147368853544846</v>
      </c>
      <c r="AU15" s="17">
        <v>0.169121143592185</v>
      </c>
      <c r="AV15" s="17">
        <v>0.19468431347193199</v>
      </c>
      <c r="AW15" s="17"/>
      <c r="AX15" s="17">
        <v>0.151709599605517</v>
      </c>
      <c r="AY15" s="17">
        <v>0.16774927294839301</v>
      </c>
      <c r="AZ15" s="17">
        <v>0.171565059532159</v>
      </c>
      <c r="BA15" s="17">
        <v>0.134898813305068</v>
      </c>
      <c r="BB15" s="17">
        <v>0.205923863593377</v>
      </c>
      <c r="BC15" s="17">
        <v>0.158030653184454</v>
      </c>
      <c r="BD15" s="17"/>
      <c r="BE15" s="17">
        <v>0.17746261062395799</v>
      </c>
      <c r="BF15" s="17">
        <v>0.143464329994372</v>
      </c>
      <c r="BG15" s="17">
        <v>0.16262066635289699</v>
      </c>
      <c r="BH15" s="17"/>
      <c r="BI15" s="17">
        <v>0.15911317130411701</v>
      </c>
      <c r="BJ15" s="17">
        <v>0.16315442670750499</v>
      </c>
      <c r="BK15" s="17"/>
      <c r="BL15" s="17">
        <v>0.17309399013434201</v>
      </c>
      <c r="BM15" s="17">
        <v>0.17352120713463201</v>
      </c>
      <c r="BN15" s="17">
        <v>0.135628420767714</v>
      </c>
      <c r="BO15" s="17">
        <v>0.12946769361056501</v>
      </c>
      <c r="BP15" s="17">
        <v>0.156304992972082</v>
      </c>
      <c r="BQ15" s="17"/>
      <c r="BR15" s="17">
        <v>0.16444191764944499</v>
      </c>
      <c r="BS15" s="17">
        <v>0.117303388710088</v>
      </c>
      <c r="BT15" s="17">
        <v>0.16889430918308199</v>
      </c>
      <c r="BU15" s="17">
        <v>0.19141123922103001</v>
      </c>
      <c r="BV15" s="17"/>
      <c r="BW15" s="17">
        <v>0.157473294834091</v>
      </c>
      <c r="BX15" s="17">
        <v>0.180347348272414</v>
      </c>
      <c r="BY15" s="17">
        <v>0.18143106241367399</v>
      </c>
      <c r="BZ15" s="17">
        <v>0.15576718771516199</v>
      </c>
      <c r="CA15" s="17">
        <v>0.144942621207936</v>
      </c>
      <c r="CB15" s="17"/>
      <c r="CC15" s="17">
        <v>0.14383456616565601</v>
      </c>
      <c r="CD15" s="17">
        <v>0.14166181888604301</v>
      </c>
      <c r="CE15" s="17">
        <v>0.16452600986816701</v>
      </c>
      <c r="CF15" s="17">
        <v>0.145012671209302</v>
      </c>
      <c r="CG15" s="17">
        <v>0.194270956208384</v>
      </c>
      <c r="CH15" s="17">
        <v>0.210772168725612</v>
      </c>
      <c r="CI15" s="17">
        <v>0.15355457601897499</v>
      </c>
      <c r="CJ15" s="17">
        <v>0.16801271839825199</v>
      </c>
      <c r="CK15" s="17">
        <v>0.18089033820987399</v>
      </c>
      <c r="CL15" s="17">
        <v>0.14419306116592601</v>
      </c>
    </row>
    <row r="16" spans="2:90" x14ac:dyDescent="0.25">
      <c r="B16" s="18" t="s">
        <v>183</v>
      </c>
      <c r="C16" s="17">
        <v>0.14267475114522801</v>
      </c>
      <c r="D16" s="17">
        <v>0.16726193241087101</v>
      </c>
      <c r="E16" s="17">
        <v>0.119858185947763</v>
      </c>
      <c r="F16" s="17"/>
      <c r="G16" s="17">
        <v>0.20214368592443299</v>
      </c>
      <c r="H16" s="17">
        <v>0.20044704167480101</v>
      </c>
      <c r="I16" s="17">
        <v>0.16633853783347999</v>
      </c>
      <c r="J16" s="17">
        <v>0.119490014630191</v>
      </c>
      <c r="K16" s="17">
        <v>0.111065523077977</v>
      </c>
      <c r="L16" s="17">
        <v>9.5544997459761E-2</v>
      </c>
      <c r="M16" s="17"/>
      <c r="N16" s="17">
        <v>0.18013655083966701</v>
      </c>
      <c r="O16" s="17">
        <v>0.13903347886925199</v>
      </c>
      <c r="P16" s="17">
        <v>0.13465033686677799</v>
      </c>
      <c r="Q16" s="17">
        <v>0.112083593844556</v>
      </c>
      <c r="R16" s="17"/>
      <c r="S16" s="17">
        <v>0.17010407152618201</v>
      </c>
      <c r="T16" s="17">
        <v>0.145430034717309</v>
      </c>
      <c r="U16" s="17">
        <v>0.13497015268909801</v>
      </c>
      <c r="V16" s="17">
        <v>0.13208634535205899</v>
      </c>
      <c r="W16" s="17">
        <v>0.14714106654245099</v>
      </c>
      <c r="X16" s="17">
        <v>0.12553326175662399</v>
      </c>
      <c r="Y16" s="17">
        <v>0.1620075223488</v>
      </c>
      <c r="Z16" s="17">
        <v>0.170039705611787</v>
      </c>
      <c r="AA16" s="17">
        <v>0.107422742551712</v>
      </c>
      <c r="AB16" s="17"/>
      <c r="AC16" s="17">
        <v>0.13237548819245401</v>
      </c>
      <c r="AD16" s="17">
        <v>0.12739365118232099</v>
      </c>
      <c r="AE16" s="17">
        <v>0.17798603481261199</v>
      </c>
      <c r="AF16" s="17"/>
      <c r="AG16" s="17">
        <v>0.18527948253149301</v>
      </c>
      <c r="AH16" s="17">
        <v>0.13413441113232899</v>
      </c>
      <c r="AI16" s="17">
        <v>0.10981352213088499</v>
      </c>
      <c r="AJ16" s="17">
        <v>0.16792948718150499</v>
      </c>
      <c r="AK16" s="17"/>
      <c r="AL16" s="17">
        <v>0.107290326371584</v>
      </c>
      <c r="AM16" s="17">
        <v>0.12703445297209601</v>
      </c>
      <c r="AN16" s="17">
        <v>0.164301672101938</v>
      </c>
      <c r="AO16" s="17">
        <v>0.20654017156778601</v>
      </c>
      <c r="AP16" s="17">
        <v>0.27773555118407101</v>
      </c>
      <c r="AQ16" s="17"/>
      <c r="AR16" s="17">
        <v>0.115443905333073</v>
      </c>
      <c r="AS16" s="17">
        <v>0.120603079232928</v>
      </c>
      <c r="AT16" s="17">
        <v>0.14709891685275001</v>
      </c>
      <c r="AU16" s="17">
        <v>0.15916976593037699</v>
      </c>
      <c r="AV16" s="17">
        <v>0.200883767982556</v>
      </c>
      <c r="AW16" s="17"/>
      <c r="AX16" s="17">
        <v>0.191335008877867</v>
      </c>
      <c r="AY16" s="17">
        <v>0.14345671638331001</v>
      </c>
      <c r="AZ16" s="17">
        <v>0.116353518343024</v>
      </c>
      <c r="BA16" s="17">
        <v>0.11654260784581</v>
      </c>
      <c r="BB16" s="17">
        <v>0.12040337631883199</v>
      </c>
      <c r="BC16" s="17">
        <v>0.12254652728738701</v>
      </c>
      <c r="BD16" s="17"/>
      <c r="BE16" s="17">
        <v>0.14477707430182801</v>
      </c>
      <c r="BF16" s="17">
        <v>0.18737002359576699</v>
      </c>
      <c r="BG16" s="17">
        <v>9.9628328043624204E-2</v>
      </c>
      <c r="BH16" s="17"/>
      <c r="BI16" s="17">
        <v>9.7122958895655906E-2</v>
      </c>
      <c r="BJ16" s="17">
        <v>0.154239317005369</v>
      </c>
      <c r="BK16" s="17"/>
      <c r="BL16" s="17">
        <v>0.13610913395648899</v>
      </c>
      <c r="BM16" s="17">
        <v>0.149614081189725</v>
      </c>
      <c r="BN16" s="17">
        <v>0.104170689678729</v>
      </c>
      <c r="BO16" s="17">
        <v>0.16986813773558301</v>
      </c>
      <c r="BP16" s="17">
        <v>0.149723994650416</v>
      </c>
      <c r="BQ16" s="17"/>
      <c r="BR16" s="17">
        <v>0.124153554402657</v>
      </c>
      <c r="BS16" s="17">
        <v>0.23457097109090699</v>
      </c>
      <c r="BT16" s="17">
        <v>0.247069646901278</v>
      </c>
      <c r="BU16" s="17">
        <v>0.20939246581175999</v>
      </c>
      <c r="BV16" s="17"/>
      <c r="BW16" s="17">
        <v>0.170469891267645</v>
      </c>
      <c r="BX16" s="17">
        <v>0.142619153743514</v>
      </c>
      <c r="BY16" s="17">
        <v>0.12197983598268</v>
      </c>
      <c r="BZ16" s="17">
        <v>0.146029931691077</v>
      </c>
      <c r="CA16" s="17">
        <v>0.12516342389580701</v>
      </c>
      <c r="CB16" s="17"/>
      <c r="CC16" s="17">
        <v>0.13816792984415999</v>
      </c>
      <c r="CD16" s="17">
        <v>0.12590617573458199</v>
      </c>
      <c r="CE16" s="17">
        <v>0.133639795632498</v>
      </c>
      <c r="CF16" s="17">
        <v>0.15079228489518301</v>
      </c>
      <c r="CG16" s="17">
        <v>0.16379694315169399</v>
      </c>
      <c r="CH16" s="17">
        <v>0.11003240980866801</v>
      </c>
      <c r="CI16" s="17">
        <v>0.142004541488081</v>
      </c>
      <c r="CJ16" s="17">
        <v>0.124325665877784</v>
      </c>
      <c r="CK16" s="17">
        <v>0.157422109398064</v>
      </c>
      <c r="CL16" s="17">
        <v>0.16341658775422099</v>
      </c>
    </row>
    <row r="17" spans="2:90" x14ac:dyDescent="0.25">
      <c r="B17" s="18" t="s">
        <v>184</v>
      </c>
      <c r="C17" s="17">
        <v>9.8896388601343602E-2</v>
      </c>
      <c r="D17" s="17">
        <v>0.123478825111556</v>
      </c>
      <c r="E17" s="17">
        <v>7.6315883950538094E-2</v>
      </c>
      <c r="F17" s="17"/>
      <c r="G17" s="17">
        <v>0.126180634469687</v>
      </c>
      <c r="H17" s="17">
        <v>0.112240735051007</v>
      </c>
      <c r="I17" s="17">
        <v>8.5228407783557697E-2</v>
      </c>
      <c r="J17" s="17">
        <v>0.10640737231296001</v>
      </c>
      <c r="K17" s="17">
        <v>0.10127738089183801</v>
      </c>
      <c r="L17" s="17">
        <v>7.9523601972690497E-2</v>
      </c>
      <c r="M17" s="17"/>
      <c r="N17" s="17">
        <v>0.134726903131764</v>
      </c>
      <c r="O17" s="17">
        <v>9.4872101879715204E-2</v>
      </c>
      <c r="P17" s="17">
        <v>8.8735593173129207E-2</v>
      </c>
      <c r="Q17" s="17">
        <v>7.2694134909633001E-2</v>
      </c>
      <c r="R17" s="17"/>
      <c r="S17" s="17">
        <v>0.14390729575050401</v>
      </c>
      <c r="T17" s="17">
        <v>0.10260817651813101</v>
      </c>
      <c r="U17" s="17">
        <v>8.3713559114772906E-2</v>
      </c>
      <c r="V17" s="17">
        <v>0.104990460878432</v>
      </c>
      <c r="W17" s="17">
        <v>0.10299866344275301</v>
      </c>
      <c r="X17" s="17">
        <v>9.4876341505036099E-2</v>
      </c>
      <c r="Y17" s="17">
        <v>7.1171226565853604E-2</v>
      </c>
      <c r="Z17" s="17">
        <v>5.9455029296862097E-2</v>
      </c>
      <c r="AA17" s="17">
        <v>8.2765274240289802E-2</v>
      </c>
      <c r="AB17" s="17"/>
      <c r="AC17" s="17">
        <v>3.1678470840377997E-2</v>
      </c>
      <c r="AD17" s="17">
        <v>0.178210393991863</v>
      </c>
      <c r="AE17" s="17">
        <v>7.9665672233462603E-2</v>
      </c>
      <c r="AF17" s="17"/>
      <c r="AG17" s="17">
        <v>5.85336266193194E-2</v>
      </c>
      <c r="AH17" s="17">
        <v>0.16434203348029799</v>
      </c>
      <c r="AI17" s="17">
        <v>0.19422468704811999</v>
      </c>
      <c r="AJ17" s="17">
        <v>3.8631821076802103E-2</v>
      </c>
      <c r="AK17" s="17"/>
      <c r="AL17" s="17">
        <v>6.3186070001927705E-2</v>
      </c>
      <c r="AM17" s="17">
        <v>8.6861320856224805E-2</v>
      </c>
      <c r="AN17" s="17">
        <v>0.12758526786095101</v>
      </c>
      <c r="AO17" s="17">
        <v>0.147565787930618</v>
      </c>
      <c r="AP17" s="17">
        <v>9.4624476081003703E-2</v>
      </c>
      <c r="AQ17" s="17"/>
      <c r="AR17" s="17">
        <v>9.1491740750373807E-2</v>
      </c>
      <c r="AS17" s="17">
        <v>8.0029859941565695E-2</v>
      </c>
      <c r="AT17" s="17">
        <v>0.10374678327287599</v>
      </c>
      <c r="AU17" s="17">
        <v>0.123737578328801</v>
      </c>
      <c r="AV17" s="17">
        <v>0.113006792188743</v>
      </c>
      <c r="AW17" s="17"/>
      <c r="AX17" s="17">
        <v>0.117664840534925</v>
      </c>
      <c r="AY17" s="17">
        <v>9.1533712605691195E-2</v>
      </c>
      <c r="AZ17" s="17">
        <v>0.11259724529722399</v>
      </c>
      <c r="BA17" s="17">
        <v>8.45640895573153E-2</v>
      </c>
      <c r="BB17" s="17">
        <v>9.8901219077906194E-2</v>
      </c>
      <c r="BC17" s="17">
        <v>7.6893190836186898E-2</v>
      </c>
      <c r="BD17" s="17"/>
      <c r="BE17" s="17">
        <v>0.11808092478226299</v>
      </c>
      <c r="BF17" s="17">
        <v>9.33140555518846E-2</v>
      </c>
      <c r="BG17" s="17">
        <v>8.0364198160451206E-2</v>
      </c>
      <c r="BH17" s="17"/>
      <c r="BI17" s="17">
        <v>9.2692844197618501E-2</v>
      </c>
      <c r="BJ17" s="17">
        <v>0.100471327682338</v>
      </c>
      <c r="BK17" s="17"/>
      <c r="BL17" s="17">
        <v>0.10723742924179799</v>
      </c>
      <c r="BM17" s="17">
        <v>9.7413071529295098E-2</v>
      </c>
      <c r="BN17" s="17">
        <v>7.3346917180886997E-2</v>
      </c>
      <c r="BO17" s="17">
        <v>7.3827465011765597E-2</v>
      </c>
      <c r="BP17" s="17">
        <v>0.107079197360664</v>
      </c>
      <c r="BQ17" s="17"/>
      <c r="BR17" s="17">
        <v>9.3964096960532206E-2</v>
      </c>
      <c r="BS17" s="17">
        <v>0.103812606616057</v>
      </c>
      <c r="BT17" s="17">
        <v>0.126666118626903</v>
      </c>
      <c r="BU17" s="17">
        <v>0.14376915860542999</v>
      </c>
      <c r="BV17" s="17"/>
      <c r="BW17" s="17">
        <v>0.111696933862745</v>
      </c>
      <c r="BX17" s="17">
        <v>0.11757087587448301</v>
      </c>
      <c r="BY17" s="17">
        <v>0.100127251141001</v>
      </c>
      <c r="BZ17" s="17">
        <v>7.4387374669053805E-2</v>
      </c>
      <c r="CA17" s="17">
        <v>9.0020219871182902E-2</v>
      </c>
      <c r="CB17" s="17"/>
      <c r="CC17" s="17">
        <v>9.6746928536921406E-2</v>
      </c>
      <c r="CD17" s="17">
        <v>8.9950455183612305E-2</v>
      </c>
      <c r="CE17" s="17">
        <v>0.10966063262032701</v>
      </c>
      <c r="CF17" s="17">
        <v>8.0608123802472897E-2</v>
      </c>
      <c r="CG17" s="17">
        <v>9.7284711278800298E-2</v>
      </c>
      <c r="CH17" s="17">
        <v>0.105084055916324</v>
      </c>
      <c r="CI17" s="17">
        <v>0.11203770780563301</v>
      </c>
      <c r="CJ17" s="17">
        <v>0.105607307439474</v>
      </c>
      <c r="CK17" s="17">
        <v>0.10463301315387299</v>
      </c>
      <c r="CL17" s="17">
        <v>8.55617659016953E-2</v>
      </c>
    </row>
    <row r="18" spans="2:90" ht="30" x14ac:dyDescent="0.25">
      <c r="B18" s="18" t="s">
        <v>185</v>
      </c>
      <c r="C18" s="17">
        <v>9.2963099620270995E-2</v>
      </c>
      <c r="D18" s="17">
        <v>9.6889166753867204E-2</v>
      </c>
      <c r="E18" s="17">
        <v>8.9689473832543207E-2</v>
      </c>
      <c r="F18" s="17"/>
      <c r="G18" s="17">
        <v>5.5183523580168502E-2</v>
      </c>
      <c r="H18" s="17">
        <v>6.2504174108310995E-2</v>
      </c>
      <c r="I18" s="17">
        <v>7.3147555684621293E-2</v>
      </c>
      <c r="J18" s="17">
        <v>8.4593284910867803E-2</v>
      </c>
      <c r="K18" s="17">
        <v>0.12399482360008</v>
      </c>
      <c r="L18" s="17">
        <v>0.13075387905865099</v>
      </c>
      <c r="M18" s="17"/>
      <c r="N18" s="17">
        <v>0.106307284105201</v>
      </c>
      <c r="O18" s="17">
        <v>8.0738322445876004E-2</v>
      </c>
      <c r="P18" s="17">
        <v>0.10137710216589101</v>
      </c>
      <c r="Q18" s="17">
        <v>8.1919352364882903E-2</v>
      </c>
      <c r="R18" s="17"/>
      <c r="S18" s="17">
        <v>4.7941722475406602E-2</v>
      </c>
      <c r="T18" s="17">
        <v>0.114806439603096</v>
      </c>
      <c r="U18" s="17">
        <v>8.2605704462499902E-2</v>
      </c>
      <c r="V18" s="17">
        <v>0.12078360282261801</v>
      </c>
      <c r="W18" s="17">
        <v>0.102257516393412</v>
      </c>
      <c r="X18" s="17">
        <v>7.8080928215508993E-2</v>
      </c>
      <c r="Y18" s="17">
        <v>0.11545057409837001</v>
      </c>
      <c r="Z18" s="17">
        <v>0.12175950558373</v>
      </c>
      <c r="AA18" s="17">
        <v>8.2585015321801902E-2</v>
      </c>
      <c r="AB18" s="17"/>
      <c r="AC18" s="17">
        <v>0.12515817552422601</v>
      </c>
      <c r="AD18" s="17">
        <v>8.1114770169563602E-2</v>
      </c>
      <c r="AE18" s="17">
        <v>5.7711359927188101E-2</v>
      </c>
      <c r="AF18" s="17"/>
      <c r="AG18" s="17">
        <v>0.12075626565450299</v>
      </c>
      <c r="AH18" s="17">
        <v>6.5667055171850397E-2</v>
      </c>
      <c r="AI18" s="17">
        <v>6.7507178159770295E-2</v>
      </c>
      <c r="AJ18" s="17">
        <v>0.12884320428858201</v>
      </c>
      <c r="AK18" s="17"/>
      <c r="AL18" s="17">
        <v>8.78573417446816E-2</v>
      </c>
      <c r="AM18" s="17">
        <v>9.1548189553594006E-2</v>
      </c>
      <c r="AN18" s="17">
        <v>8.91271313000844E-2</v>
      </c>
      <c r="AO18" s="17">
        <v>6.7661050043661602E-2</v>
      </c>
      <c r="AP18" s="17">
        <v>5.4698295458751503E-2</v>
      </c>
      <c r="AQ18" s="17"/>
      <c r="AR18" s="17">
        <v>6.6524201805552699E-2</v>
      </c>
      <c r="AS18" s="17">
        <v>8.3843695836427104E-2</v>
      </c>
      <c r="AT18" s="17">
        <v>9.9320304602175002E-2</v>
      </c>
      <c r="AU18" s="17">
        <v>0.10976280143474799</v>
      </c>
      <c r="AV18" s="17">
        <v>0.10071334657675</v>
      </c>
      <c r="AW18" s="17"/>
      <c r="AX18" s="17">
        <v>4.9681656434756298E-2</v>
      </c>
      <c r="AY18" s="17">
        <v>9.1762732749480797E-2</v>
      </c>
      <c r="AZ18" s="17">
        <v>0.10117637509142299</v>
      </c>
      <c r="BA18" s="17">
        <v>0.108454098457423</v>
      </c>
      <c r="BB18" s="17">
        <v>0.134814835173413</v>
      </c>
      <c r="BC18" s="17">
        <v>0.13035723410349501</v>
      </c>
      <c r="BD18" s="17"/>
      <c r="BE18" s="17">
        <v>8.0217618761802098E-2</v>
      </c>
      <c r="BF18" s="17">
        <v>6.5121358696213993E-2</v>
      </c>
      <c r="BG18" s="17">
        <v>0.13519509452290401</v>
      </c>
      <c r="BH18" s="17"/>
      <c r="BI18" s="17">
        <v>5.6881021716638398E-2</v>
      </c>
      <c r="BJ18" s="17">
        <v>0.10212352000507401</v>
      </c>
      <c r="BK18" s="17"/>
      <c r="BL18" s="17">
        <v>0.12703212254124199</v>
      </c>
      <c r="BM18" s="17">
        <v>9.1592721738225399E-2</v>
      </c>
      <c r="BN18" s="17">
        <v>6.3128110742049007E-2</v>
      </c>
      <c r="BO18" s="17">
        <v>7.0073674932610505E-2</v>
      </c>
      <c r="BP18" s="17">
        <v>5.24191267658565E-2</v>
      </c>
      <c r="BQ18" s="17"/>
      <c r="BR18" s="17">
        <v>0.101594734889994</v>
      </c>
      <c r="BS18" s="17">
        <v>5.8502240622422902E-2</v>
      </c>
      <c r="BT18" s="17">
        <v>4.1873855384277098E-2</v>
      </c>
      <c r="BU18" s="17">
        <v>5.5378856653327098E-2</v>
      </c>
      <c r="BV18" s="17"/>
      <c r="BW18" s="17">
        <v>9.8518432578761403E-2</v>
      </c>
      <c r="BX18" s="17">
        <v>0.11189906098464</v>
      </c>
      <c r="BY18" s="17">
        <v>9.1965224052629801E-2</v>
      </c>
      <c r="BZ18" s="17">
        <v>8.3467331699650801E-2</v>
      </c>
      <c r="CA18" s="17">
        <v>7.4590839712560697E-2</v>
      </c>
      <c r="CB18" s="17"/>
      <c r="CC18" s="17">
        <v>6.22096490924961E-2</v>
      </c>
      <c r="CD18" s="17">
        <v>8.2584155184585006E-2</v>
      </c>
      <c r="CE18" s="17">
        <v>6.6154513731271999E-2</v>
      </c>
      <c r="CF18" s="17">
        <v>6.8862148221914402E-2</v>
      </c>
      <c r="CG18" s="17">
        <v>9.2837380238717696E-2</v>
      </c>
      <c r="CH18" s="17">
        <v>0.10689219087374</v>
      </c>
      <c r="CI18" s="17">
        <v>0.101814543874729</v>
      </c>
      <c r="CJ18" s="17">
        <v>9.3240290393599004E-2</v>
      </c>
      <c r="CK18" s="17">
        <v>0.12691389390119101</v>
      </c>
      <c r="CL18" s="17">
        <v>0.14147617286307099</v>
      </c>
    </row>
    <row r="19" spans="2:90" x14ac:dyDescent="0.25">
      <c r="B19" s="18" t="s">
        <v>186</v>
      </c>
      <c r="C19" s="17">
        <v>6.2951645552676794E-2</v>
      </c>
      <c r="D19" s="17">
        <v>6.7509495935842198E-2</v>
      </c>
      <c r="E19" s="17">
        <v>5.8957334010921798E-2</v>
      </c>
      <c r="F19" s="17"/>
      <c r="G19" s="17">
        <v>7.6902294215243194E-2</v>
      </c>
      <c r="H19" s="17">
        <v>7.3192829173483701E-2</v>
      </c>
      <c r="I19" s="17">
        <v>5.8659826187297398E-2</v>
      </c>
      <c r="J19" s="17">
        <v>4.64933627799093E-2</v>
      </c>
      <c r="K19" s="17">
        <v>6.6621971690008303E-2</v>
      </c>
      <c r="L19" s="17">
        <v>6.1507947099447298E-2</v>
      </c>
      <c r="M19" s="17"/>
      <c r="N19" s="17">
        <v>5.2974067517638099E-2</v>
      </c>
      <c r="O19" s="17">
        <v>5.4897324133394099E-2</v>
      </c>
      <c r="P19" s="17">
        <v>6.4251692526816007E-2</v>
      </c>
      <c r="Q19" s="17">
        <v>8.0930261764209699E-2</v>
      </c>
      <c r="R19" s="17"/>
      <c r="S19" s="17">
        <v>6.3822051778069294E-2</v>
      </c>
      <c r="T19" s="17">
        <v>5.1412376048657699E-2</v>
      </c>
      <c r="U19" s="17">
        <v>6.31283078492786E-2</v>
      </c>
      <c r="V19" s="17">
        <v>3.77851213280226E-2</v>
      </c>
      <c r="W19" s="17">
        <v>7.2905668402498305E-2</v>
      </c>
      <c r="X19" s="17">
        <v>9.0299229013874494E-2</v>
      </c>
      <c r="Y19" s="17">
        <v>6.8313652133279307E-2</v>
      </c>
      <c r="Z19" s="17">
        <v>5.3593782346983698E-2</v>
      </c>
      <c r="AA19" s="17">
        <v>6.8331203998607995E-2</v>
      </c>
      <c r="AB19" s="17"/>
      <c r="AC19" s="17">
        <v>8.1103417734830194E-2</v>
      </c>
      <c r="AD19" s="17">
        <v>4.6841224900126002E-2</v>
      </c>
      <c r="AE19" s="17">
        <v>5.7894389739808698E-2</v>
      </c>
      <c r="AF19" s="17"/>
      <c r="AG19" s="17">
        <v>6.6038965672128302E-2</v>
      </c>
      <c r="AH19" s="17">
        <v>5.41888637417181E-2</v>
      </c>
      <c r="AI19" s="17">
        <v>2.7564408537984902E-2</v>
      </c>
      <c r="AJ19" s="17">
        <v>9.4399461796493195E-2</v>
      </c>
      <c r="AK19" s="17"/>
      <c r="AL19" s="17">
        <v>7.3645068615147094E-2</v>
      </c>
      <c r="AM19" s="17">
        <v>6.5542074367372194E-2</v>
      </c>
      <c r="AN19" s="17">
        <v>4.5005925602552503E-2</v>
      </c>
      <c r="AO19" s="17">
        <v>6.8064534901490295E-2</v>
      </c>
      <c r="AP19" s="17">
        <v>0.12276071678863699</v>
      </c>
      <c r="AQ19" s="17"/>
      <c r="AR19" s="17">
        <v>6.4568761641536895E-2</v>
      </c>
      <c r="AS19" s="17">
        <v>6.6011348075687204E-2</v>
      </c>
      <c r="AT19" s="17">
        <v>6.6485207113119296E-2</v>
      </c>
      <c r="AU19" s="17">
        <v>6.1440326113831802E-2</v>
      </c>
      <c r="AV19" s="17">
        <v>5.3036948618654697E-2</v>
      </c>
      <c r="AW19" s="17"/>
      <c r="AX19" s="17">
        <v>7.3610124796859397E-2</v>
      </c>
      <c r="AY19" s="17">
        <v>5.6527515886831498E-2</v>
      </c>
      <c r="AZ19" s="17">
        <v>5.8619669178799398E-2</v>
      </c>
      <c r="BA19" s="17">
        <v>6.50562022386625E-2</v>
      </c>
      <c r="BB19" s="17">
        <v>5.31167933742955E-2</v>
      </c>
      <c r="BC19" s="17">
        <v>7.7244717943574404E-2</v>
      </c>
      <c r="BD19" s="17"/>
      <c r="BE19" s="17">
        <v>6.3157199281067194E-2</v>
      </c>
      <c r="BF19" s="17">
        <v>7.2364010605744405E-2</v>
      </c>
      <c r="BG19" s="17">
        <v>5.5049460603710999E-2</v>
      </c>
      <c r="BH19" s="17"/>
      <c r="BI19" s="17">
        <v>7.1346954954417494E-2</v>
      </c>
      <c r="BJ19" s="17">
        <v>6.08202670997555E-2</v>
      </c>
      <c r="BK19" s="17"/>
      <c r="BL19" s="17">
        <v>6.4888605692872206E-2</v>
      </c>
      <c r="BM19" s="17">
        <v>5.8490831291106701E-2</v>
      </c>
      <c r="BN19" s="17">
        <v>7.6373726788965701E-2</v>
      </c>
      <c r="BO19" s="17">
        <v>7.4702070959158998E-2</v>
      </c>
      <c r="BP19" s="17">
        <v>5.7395315430517901E-2</v>
      </c>
      <c r="BQ19" s="17"/>
      <c r="BR19" s="17">
        <v>6.7634343810886094E-2</v>
      </c>
      <c r="BS19" s="17">
        <v>4.0979405822062297E-2</v>
      </c>
      <c r="BT19" s="17">
        <v>5.9013103126475501E-2</v>
      </c>
      <c r="BU19" s="17">
        <v>1.7904279099778399E-2</v>
      </c>
      <c r="BV19" s="17"/>
      <c r="BW19" s="17">
        <v>5.69642305909282E-2</v>
      </c>
      <c r="BX19" s="17">
        <v>5.7690067171872701E-2</v>
      </c>
      <c r="BY19" s="17">
        <v>6.1271122136336301E-2</v>
      </c>
      <c r="BZ19" s="17">
        <v>5.7287885848671297E-2</v>
      </c>
      <c r="CA19" s="17">
        <v>7.1602594473132594E-2</v>
      </c>
      <c r="CB19" s="17"/>
      <c r="CC19" s="17">
        <v>7.3863550937205799E-2</v>
      </c>
      <c r="CD19" s="17">
        <v>5.2518554536578499E-2</v>
      </c>
      <c r="CE19" s="17">
        <v>7.8027419583699298E-2</v>
      </c>
      <c r="CF19" s="17">
        <v>6.2764887021498794E-2</v>
      </c>
      <c r="CG19" s="17">
        <v>5.4162284070343097E-2</v>
      </c>
      <c r="CH19" s="17">
        <v>2.83726551413368E-2</v>
      </c>
      <c r="CI19" s="17">
        <v>5.4725573324679498E-2</v>
      </c>
      <c r="CJ19" s="17">
        <v>7.9844264788543104E-2</v>
      </c>
      <c r="CK19" s="17">
        <v>6.2696052835350596E-2</v>
      </c>
      <c r="CL19" s="17">
        <v>5.9564539163130099E-2</v>
      </c>
    </row>
    <row r="20" spans="2:90" ht="30" x14ac:dyDescent="0.25">
      <c r="B20" s="18" t="s">
        <v>187</v>
      </c>
      <c r="C20" s="17">
        <v>5.9476969727090601E-2</v>
      </c>
      <c r="D20" s="17">
        <v>6.3208404359339096E-2</v>
      </c>
      <c r="E20" s="17">
        <v>5.6241126145071298E-2</v>
      </c>
      <c r="F20" s="17"/>
      <c r="G20" s="17">
        <v>0.120651524540907</v>
      </c>
      <c r="H20" s="17">
        <v>8.5385119947621602E-2</v>
      </c>
      <c r="I20" s="17">
        <v>6.6107572079703303E-2</v>
      </c>
      <c r="J20" s="17">
        <v>6.3335943414799395E-2</v>
      </c>
      <c r="K20" s="17">
        <v>3.7570222690091797E-2</v>
      </c>
      <c r="L20" s="17">
        <v>2.0739808482274299E-2</v>
      </c>
      <c r="M20" s="17"/>
      <c r="N20" s="17">
        <v>6.6250375669376194E-2</v>
      </c>
      <c r="O20" s="17">
        <v>5.6207076786157502E-2</v>
      </c>
      <c r="P20" s="17">
        <v>5.0015965901473003E-2</v>
      </c>
      <c r="Q20" s="17">
        <v>6.2027174320457699E-2</v>
      </c>
      <c r="R20" s="17"/>
      <c r="S20" s="17">
        <v>7.4455020921168694E-2</v>
      </c>
      <c r="T20" s="17">
        <v>5.8009289434028902E-2</v>
      </c>
      <c r="U20" s="17">
        <v>5.07676590806923E-2</v>
      </c>
      <c r="V20" s="17">
        <v>4.8868956230182302E-2</v>
      </c>
      <c r="W20" s="17">
        <v>4.89322510930187E-2</v>
      </c>
      <c r="X20" s="17">
        <v>4.5223677897127702E-2</v>
      </c>
      <c r="Y20" s="17">
        <v>8.3236645635363593E-2</v>
      </c>
      <c r="Z20" s="17">
        <v>4.1728000235245297E-2</v>
      </c>
      <c r="AA20" s="17">
        <v>6.6246923003632399E-2</v>
      </c>
      <c r="AB20" s="17"/>
      <c r="AC20" s="17">
        <v>4.34276969233343E-2</v>
      </c>
      <c r="AD20" s="17">
        <v>5.8583147284330103E-2</v>
      </c>
      <c r="AE20" s="17">
        <v>7.8671557796259006E-2</v>
      </c>
      <c r="AF20" s="17"/>
      <c r="AG20" s="17">
        <v>4.3249614567205101E-2</v>
      </c>
      <c r="AH20" s="17">
        <v>9.3432402280040502E-2</v>
      </c>
      <c r="AI20" s="17">
        <v>5.6836381248958998E-2</v>
      </c>
      <c r="AJ20" s="17">
        <v>3.3502330998333898E-2</v>
      </c>
      <c r="AK20" s="17"/>
      <c r="AL20" s="17">
        <v>4.3332255967295397E-2</v>
      </c>
      <c r="AM20" s="17">
        <v>5.4994221490591702E-2</v>
      </c>
      <c r="AN20" s="17">
        <v>7.2169285206807696E-2</v>
      </c>
      <c r="AO20" s="17">
        <v>8.7659969107809294E-2</v>
      </c>
      <c r="AP20" s="17">
        <v>9.1457697334743598E-2</v>
      </c>
      <c r="AQ20" s="17"/>
      <c r="AR20" s="17">
        <v>6.4293972108148204E-2</v>
      </c>
      <c r="AS20" s="17">
        <v>6.3965875670822098E-2</v>
      </c>
      <c r="AT20" s="17">
        <v>5.7413867407207601E-2</v>
      </c>
      <c r="AU20" s="17">
        <v>5.58186730775386E-2</v>
      </c>
      <c r="AV20" s="17">
        <v>6.1127123116874599E-2</v>
      </c>
      <c r="AW20" s="17"/>
      <c r="AX20" s="17">
        <v>8.2164991637299803E-2</v>
      </c>
      <c r="AY20" s="17">
        <v>5.1583061653142602E-2</v>
      </c>
      <c r="AZ20" s="17">
        <v>4.92267206154701E-2</v>
      </c>
      <c r="BA20" s="17">
        <v>5.9978707342645099E-2</v>
      </c>
      <c r="BB20" s="17">
        <v>5.0336760098347699E-2</v>
      </c>
      <c r="BC20" s="17">
        <v>4.7798786743967703E-2</v>
      </c>
      <c r="BD20" s="17"/>
      <c r="BE20" s="17">
        <v>6.9660142306216394E-2</v>
      </c>
      <c r="BF20" s="17">
        <v>8.21603542221368E-2</v>
      </c>
      <c r="BG20" s="17">
        <v>2.57213059924747E-2</v>
      </c>
      <c r="BH20" s="17"/>
      <c r="BI20" s="17">
        <v>7.2746322710109598E-2</v>
      </c>
      <c r="BJ20" s="17">
        <v>5.6108182267470698E-2</v>
      </c>
      <c r="BK20" s="17"/>
      <c r="BL20" s="17">
        <v>4.4424623753044797E-2</v>
      </c>
      <c r="BM20" s="17">
        <v>6.2607935428680206E-2</v>
      </c>
      <c r="BN20" s="17">
        <v>6.05916764524266E-2</v>
      </c>
      <c r="BO20" s="17">
        <v>7.1597212886577097E-2</v>
      </c>
      <c r="BP20" s="17">
        <v>7.3687126846071302E-2</v>
      </c>
      <c r="BQ20" s="17"/>
      <c r="BR20" s="17">
        <v>4.9309267145109602E-2</v>
      </c>
      <c r="BS20" s="17">
        <v>0.119189516339385</v>
      </c>
      <c r="BT20" s="17">
        <v>8.6557033334767206E-2</v>
      </c>
      <c r="BU20" s="17">
        <v>0.129501032156602</v>
      </c>
      <c r="BV20" s="17"/>
      <c r="BW20" s="17">
        <v>5.0185907526129003E-2</v>
      </c>
      <c r="BX20" s="17">
        <v>6.0929241924684997E-2</v>
      </c>
      <c r="BY20" s="17">
        <v>6.5277808941569093E-2</v>
      </c>
      <c r="BZ20" s="17">
        <v>7.6365156989303407E-2</v>
      </c>
      <c r="CA20" s="17">
        <v>4.9310042096656299E-2</v>
      </c>
      <c r="CB20" s="17"/>
      <c r="CC20" s="17">
        <v>5.1222094240074602E-2</v>
      </c>
      <c r="CD20" s="17">
        <v>5.3807452987456601E-2</v>
      </c>
      <c r="CE20" s="17">
        <v>7.6424161676722197E-2</v>
      </c>
      <c r="CF20" s="17">
        <v>8.9923096158903107E-2</v>
      </c>
      <c r="CG20" s="17">
        <v>7.0409939309504899E-2</v>
      </c>
      <c r="CH20" s="17">
        <v>5.4482285556939097E-2</v>
      </c>
      <c r="CI20" s="17">
        <v>5.3641912937846301E-2</v>
      </c>
      <c r="CJ20" s="17">
        <v>5.4265545200712598E-2</v>
      </c>
      <c r="CK20" s="17">
        <v>4.8268196779333403E-2</v>
      </c>
      <c r="CL20" s="17">
        <v>4.3522045161206301E-2</v>
      </c>
    </row>
    <row r="21" spans="2:90" x14ac:dyDescent="0.25">
      <c r="B21" s="18" t="s">
        <v>188</v>
      </c>
      <c r="C21" s="17">
        <v>4.1070917155659699E-2</v>
      </c>
      <c r="D21" s="17">
        <v>4.63335121465882E-2</v>
      </c>
      <c r="E21" s="17">
        <v>3.6322690477837802E-2</v>
      </c>
      <c r="F21" s="17"/>
      <c r="G21" s="17">
        <v>5.6044471367207097E-2</v>
      </c>
      <c r="H21" s="17">
        <v>4.3078463122946803E-2</v>
      </c>
      <c r="I21" s="17">
        <v>3.4509416993645597E-2</v>
      </c>
      <c r="J21" s="17">
        <v>3.4030152204386203E-2</v>
      </c>
      <c r="K21" s="17">
        <v>3.7709427870980097E-2</v>
      </c>
      <c r="L21" s="17">
        <v>4.47921943166774E-2</v>
      </c>
      <c r="M21" s="17"/>
      <c r="N21" s="17">
        <v>3.3928863889628201E-2</v>
      </c>
      <c r="O21" s="17">
        <v>3.7515224392388601E-2</v>
      </c>
      <c r="P21" s="17">
        <v>4.1098800915858602E-2</v>
      </c>
      <c r="Q21" s="17">
        <v>5.2161694926593498E-2</v>
      </c>
      <c r="R21" s="17"/>
      <c r="S21" s="17">
        <v>3.02528813049401E-2</v>
      </c>
      <c r="T21" s="17">
        <v>3.7328908660582902E-2</v>
      </c>
      <c r="U21" s="17">
        <v>2.57196873226407E-2</v>
      </c>
      <c r="V21" s="17">
        <v>4.4779080575523302E-2</v>
      </c>
      <c r="W21" s="17">
        <v>2.97109515268776E-2</v>
      </c>
      <c r="X21" s="17">
        <v>4.9629496942012997E-2</v>
      </c>
      <c r="Y21" s="17">
        <v>3.5407448447521597E-2</v>
      </c>
      <c r="Z21" s="17">
        <v>6.7233663158962995E-2</v>
      </c>
      <c r="AA21" s="17">
        <v>6.2871187479646498E-2</v>
      </c>
      <c r="AB21" s="17"/>
      <c r="AC21" s="17">
        <v>4.7759870226893097E-2</v>
      </c>
      <c r="AD21" s="17">
        <v>3.7050432758779901E-2</v>
      </c>
      <c r="AE21" s="17">
        <v>3.7640427416872298E-2</v>
      </c>
      <c r="AF21" s="17"/>
      <c r="AG21" s="17">
        <v>4.4749953281178E-2</v>
      </c>
      <c r="AH21" s="17">
        <v>4.6581633534905798E-2</v>
      </c>
      <c r="AI21" s="17">
        <v>4.2851876781732898E-2</v>
      </c>
      <c r="AJ21" s="17">
        <v>3.6949491629590298E-2</v>
      </c>
      <c r="AK21" s="17"/>
      <c r="AL21" s="17">
        <v>3.86622107110366E-2</v>
      </c>
      <c r="AM21" s="17">
        <v>4.9630504645023603E-2</v>
      </c>
      <c r="AN21" s="17">
        <v>3.6499398070113799E-2</v>
      </c>
      <c r="AO21" s="17">
        <v>3.1122899002833802E-2</v>
      </c>
      <c r="AP21" s="17">
        <v>4.2907015800259803E-2</v>
      </c>
      <c r="AQ21" s="17"/>
      <c r="AR21" s="17">
        <v>4.3155607711976102E-2</v>
      </c>
      <c r="AS21" s="17">
        <v>5.1287243950596702E-2</v>
      </c>
      <c r="AT21" s="17">
        <v>3.6171353246169699E-2</v>
      </c>
      <c r="AU21" s="17">
        <v>3.2939925094846799E-2</v>
      </c>
      <c r="AV21" s="17">
        <v>4.0485850893426698E-2</v>
      </c>
      <c r="AW21" s="17"/>
      <c r="AX21" s="17">
        <v>4.8981147742297303E-2</v>
      </c>
      <c r="AY21" s="17">
        <v>4.3965702625164998E-2</v>
      </c>
      <c r="AZ21" s="17">
        <v>3.34917615324032E-2</v>
      </c>
      <c r="BA21" s="17">
        <v>3.2915248707400001E-2</v>
      </c>
      <c r="BB21" s="17">
        <v>2.51431643300918E-2</v>
      </c>
      <c r="BC21" s="17">
        <v>6.7937829260227803E-2</v>
      </c>
      <c r="BD21" s="17"/>
      <c r="BE21" s="17">
        <v>3.4340691284741501E-2</v>
      </c>
      <c r="BF21" s="17">
        <v>4.9603758616541503E-2</v>
      </c>
      <c r="BG21" s="17">
        <v>4.2446710761781699E-2</v>
      </c>
      <c r="BH21" s="17"/>
      <c r="BI21" s="17">
        <v>4.4857659214966698E-2</v>
      </c>
      <c r="BJ21" s="17">
        <v>4.0109549319674503E-2</v>
      </c>
      <c r="BK21" s="17"/>
      <c r="BL21" s="17">
        <v>4.4622041785896301E-2</v>
      </c>
      <c r="BM21" s="17">
        <v>3.9763097103384597E-2</v>
      </c>
      <c r="BN21" s="17">
        <v>4.5413922577992497E-2</v>
      </c>
      <c r="BO21" s="17">
        <v>4.3848072496179002E-2</v>
      </c>
      <c r="BP21" s="17">
        <v>3.5436459944519799E-2</v>
      </c>
      <c r="BQ21" s="17"/>
      <c r="BR21" s="17">
        <v>4.1698182531705902E-2</v>
      </c>
      <c r="BS21" s="17">
        <v>3.5622827505062897E-2</v>
      </c>
      <c r="BT21" s="17">
        <v>2.5660121759767399E-2</v>
      </c>
      <c r="BU21" s="17">
        <v>6.3206343698627002E-2</v>
      </c>
      <c r="BV21" s="17"/>
      <c r="BW21" s="17">
        <v>3.1711961301028803E-2</v>
      </c>
      <c r="BX21" s="17">
        <v>4.0735633868381603E-2</v>
      </c>
      <c r="BY21" s="17">
        <v>2.5362139436684299E-2</v>
      </c>
      <c r="BZ21" s="17">
        <v>4.81273820671227E-2</v>
      </c>
      <c r="CA21" s="17">
        <v>5.4739654502373399E-2</v>
      </c>
      <c r="CB21" s="17"/>
      <c r="CC21" s="17">
        <v>5.5286001327841498E-2</v>
      </c>
      <c r="CD21" s="17">
        <v>5.2647478164953798E-2</v>
      </c>
      <c r="CE21" s="17">
        <v>4.3905341328899297E-2</v>
      </c>
      <c r="CF21" s="17">
        <v>3.5633483659700101E-2</v>
      </c>
      <c r="CG21" s="17">
        <v>3.9631235971278898E-2</v>
      </c>
      <c r="CH21" s="17">
        <v>2.81538342370014E-2</v>
      </c>
      <c r="CI21" s="17">
        <v>3.4189889201888E-2</v>
      </c>
      <c r="CJ21" s="17">
        <v>3.48915510908724E-2</v>
      </c>
      <c r="CK21" s="17">
        <v>4.3983234289146099E-2</v>
      </c>
      <c r="CL21" s="17">
        <v>3.6527415491787799E-2</v>
      </c>
    </row>
    <row r="22" spans="2:90" ht="30" x14ac:dyDescent="0.25">
      <c r="B22" s="18" t="s">
        <v>189</v>
      </c>
      <c r="C22" s="17">
        <v>4.0644708270619299E-2</v>
      </c>
      <c r="D22" s="17">
        <v>5.6518253357984299E-2</v>
      </c>
      <c r="E22" s="17">
        <v>2.59637714348128E-2</v>
      </c>
      <c r="F22" s="17"/>
      <c r="G22" s="17">
        <v>2.7100578428365E-2</v>
      </c>
      <c r="H22" s="17">
        <v>1.86404452950811E-2</v>
      </c>
      <c r="I22" s="17">
        <v>3.1935261343010203E-2</v>
      </c>
      <c r="J22" s="17">
        <v>2.93538265773454E-2</v>
      </c>
      <c r="K22" s="17">
        <v>4.6299271699539499E-2</v>
      </c>
      <c r="L22" s="17">
        <v>7.3010610856899499E-2</v>
      </c>
      <c r="M22" s="17"/>
      <c r="N22" s="17">
        <v>4.1513443915206699E-2</v>
      </c>
      <c r="O22" s="17">
        <v>4.5468047875610901E-2</v>
      </c>
      <c r="P22" s="17">
        <v>3.8382532905997101E-2</v>
      </c>
      <c r="Q22" s="17">
        <v>3.7286806634947899E-2</v>
      </c>
      <c r="R22" s="17"/>
      <c r="S22" s="17">
        <v>3.65737909388371E-2</v>
      </c>
      <c r="T22" s="17">
        <v>5.24697088228505E-2</v>
      </c>
      <c r="U22" s="17">
        <v>3.9971689597175203E-2</v>
      </c>
      <c r="V22" s="17">
        <v>3.8330367371590401E-2</v>
      </c>
      <c r="W22" s="17">
        <v>3.3617570088106903E-2</v>
      </c>
      <c r="X22" s="17">
        <v>3.2635274232767401E-2</v>
      </c>
      <c r="Y22" s="17">
        <v>4.5546425745746001E-2</v>
      </c>
      <c r="Z22" s="17">
        <v>4.7136423295955597E-2</v>
      </c>
      <c r="AA22" s="17">
        <v>3.8244675348485802E-2</v>
      </c>
      <c r="AB22" s="17"/>
      <c r="AC22" s="17">
        <v>6.2677092522172795E-2</v>
      </c>
      <c r="AD22" s="17">
        <v>3.2701290994863498E-2</v>
      </c>
      <c r="AE22" s="17">
        <v>2.1428063593914599E-2</v>
      </c>
      <c r="AF22" s="17"/>
      <c r="AG22" s="17">
        <v>5.4776526705499699E-2</v>
      </c>
      <c r="AH22" s="17">
        <v>2.2426032113246199E-2</v>
      </c>
      <c r="AI22" s="17">
        <v>4.3910049819512499E-2</v>
      </c>
      <c r="AJ22" s="17">
        <v>5.85222117881267E-2</v>
      </c>
      <c r="AK22" s="17"/>
      <c r="AL22" s="17">
        <v>3.3340429666501699E-2</v>
      </c>
      <c r="AM22" s="17">
        <v>4.6984576204045503E-2</v>
      </c>
      <c r="AN22" s="17">
        <v>2.5587933234773999E-2</v>
      </c>
      <c r="AO22" s="17">
        <v>3.7685248856643497E-2</v>
      </c>
      <c r="AP22" s="17">
        <v>4.5628948686683303E-2</v>
      </c>
      <c r="AQ22" s="17"/>
      <c r="AR22" s="17">
        <v>3.6456660843783302E-2</v>
      </c>
      <c r="AS22" s="17">
        <v>3.9045912177443E-2</v>
      </c>
      <c r="AT22" s="17">
        <v>4.2374927364862501E-2</v>
      </c>
      <c r="AU22" s="17">
        <v>4.9690021603909201E-2</v>
      </c>
      <c r="AV22" s="17">
        <v>3.1415611903565503E-2</v>
      </c>
      <c r="AW22" s="17"/>
      <c r="AX22" s="17">
        <v>2.5446548297711199E-2</v>
      </c>
      <c r="AY22" s="17">
        <v>4.5424050966400599E-2</v>
      </c>
      <c r="AZ22" s="17">
        <v>4.4845749911394298E-2</v>
      </c>
      <c r="BA22" s="17">
        <v>4.50879224147984E-2</v>
      </c>
      <c r="BB22" s="17">
        <v>4.8982134749459803E-2</v>
      </c>
      <c r="BC22" s="17">
        <v>3.8266940868784002E-2</v>
      </c>
      <c r="BD22" s="17"/>
      <c r="BE22" s="17">
        <v>4.2012371149280997E-2</v>
      </c>
      <c r="BF22" s="17">
        <v>2.3377952697573999E-2</v>
      </c>
      <c r="BG22" s="17">
        <v>5.5617429547639902E-2</v>
      </c>
      <c r="BH22" s="17"/>
      <c r="BI22" s="17">
        <v>4.5980263850773001E-2</v>
      </c>
      <c r="BJ22" s="17">
        <v>3.9290131845413898E-2</v>
      </c>
      <c r="BK22" s="17"/>
      <c r="BL22" s="17">
        <v>5.3645969487346498E-2</v>
      </c>
      <c r="BM22" s="17">
        <v>3.7260911083646799E-2</v>
      </c>
      <c r="BN22" s="17">
        <v>4.1622011525677897E-2</v>
      </c>
      <c r="BO22" s="17">
        <v>4.0079203067833399E-2</v>
      </c>
      <c r="BP22" s="17">
        <v>1.96068121734705E-2</v>
      </c>
      <c r="BQ22" s="17"/>
      <c r="BR22" s="17">
        <v>4.5803779751755203E-2</v>
      </c>
      <c r="BS22" s="17">
        <v>9.47033739794312E-3</v>
      </c>
      <c r="BT22" s="17">
        <v>1.1973321873354601E-2</v>
      </c>
      <c r="BU22" s="17">
        <v>3.0484646364787201E-2</v>
      </c>
      <c r="BV22" s="17"/>
      <c r="BW22" s="17">
        <v>4.4095491200274201E-2</v>
      </c>
      <c r="BX22" s="17">
        <v>4.0838433574150498E-2</v>
      </c>
      <c r="BY22" s="17">
        <v>4.0023385832322698E-2</v>
      </c>
      <c r="BZ22" s="17">
        <v>4.8155247101590401E-2</v>
      </c>
      <c r="CA22" s="17">
        <v>3.2053497208396002E-2</v>
      </c>
      <c r="CB22" s="17"/>
      <c r="CC22" s="17">
        <v>2.61910852970344E-2</v>
      </c>
      <c r="CD22" s="17">
        <v>3.6042862046595597E-2</v>
      </c>
      <c r="CE22" s="17">
        <v>2.5977753446654699E-2</v>
      </c>
      <c r="CF22" s="17">
        <v>4.6384153047530199E-2</v>
      </c>
      <c r="CG22" s="17">
        <v>3.2633891224156102E-2</v>
      </c>
      <c r="CH22" s="17">
        <v>5.0027011480454998E-2</v>
      </c>
      <c r="CI22" s="17">
        <v>3.2668612301104197E-2</v>
      </c>
      <c r="CJ22" s="17">
        <v>6.3028049779658202E-2</v>
      </c>
      <c r="CK22" s="17">
        <v>5.0172058691160697E-2</v>
      </c>
      <c r="CL22" s="17">
        <v>5.2369233595483101E-2</v>
      </c>
    </row>
    <row r="23" spans="2:90" ht="30" x14ac:dyDescent="0.25">
      <c r="B23" s="18" t="s">
        <v>190</v>
      </c>
      <c r="C23" s="17">
        <v>2.7008181064291599E-2</v>
      </c>
      <c r="D23" s="17">
        <v>2.90754770426449E-2</v>
      </c>
      <c r="E23" s="17">
        <v>2.5189828459174599E-2</v>
      </c>
      <c r="F23" s="17"/>
      <c r="G23" s="17">
        <v>6.9877337210463103E-2</v>
      </c>
      <c r="H23" s="17">
        <v>4.17735582518916E-2</v>
      </c>
      <c r="I23" s="17">
        <v>3.7249161662019997E-2</v>
      </c>
      <c r="J23" s="17">
        <v>1.7086665692513301E-2</v>
      </c>
      <c r="K23" s="17">
        <v>9.1100849906299193E-3</v>
      </c>
      <c r="L23" s="17">
        <v>9.1726607328272494E-3</v>
      </c>
      <c r="M23" s="17"/>
      <c r="N23" s="17">
        <v>3.4254878200791303E-2</v>
      </c>
      <c r="O23" s="17">
        <v>2.6931196739987701E-2</v>
      </c>
      <c r="P23" s="17">
        <v>2.4104312834438001E-2</v>
      </c>
      <c r="Q23" s="17">
        <v>2.2216916823939399E-2</v>
      </c>
      <c r="R23" s="17"/>
      <c r="S23" s="17">
        <v>3.58205467490635E-2</v>
      </c>
      <c r="T23" s="17">
        <v>2.0838364972110501E-2</v>
      </c>
      <c r="U23" s="17">
        <v>1.2644192390348301E-2</v>
      </c>
      <c r="V23" s="17">
        <v>2.27146050841519E-2</v>
      </c>
      <c r="W23" s="17">
        <v>3.60353197294771E-2</v>
      </c>
      <c r="X23" s="17">
        <v>3.55104955298889E-2</v>
      </c>
      <c r="Y23" s="17">
        <v>2.8267982086006799E-2</v>
      </c>
      <c r="Z23" s="17">
        <v>1.7062519711521298E-2</v>
      </c>
      <c r="AA23" s="17">
        <v>2.8902620756727702E-2</v>
      </c>
      <c r="AB23" s="17"/>
      <c r="AC23" s="17">
        <v>1.40392281243814E-2</v>
      </c>
      <c r="AD23" s="17">
        <v>3.1311744557969499E-2</v>
      </c>
      <c r="AE23" s="17">
        <v>4.0515985327463797E-2</v>
      </c>
      <c r="AF23" s="17"/>
      <c r="AG23" s="17">
        <v>1.38618719807365E-2</v>
      </c>
      <c r="AH23" s="17">
        <v>4.6752887427089398E-2</v>
      </c>
      <c r="AI23" s="17">
        <v>1.9460209706635399E-2</v>
      </c>
      <c r="AJ23" s="17">
        <v>1.0660816402326001E-2</v>
      </c>
      <c r="AK23" s="17"/>
      <c r="AL23" s="17">
        <v>1.6781610126839101E-2</v>
      </c>
      <c r="AM23" s="17">
        <v>2.7911405768009899E-2</v>
      </c>
      <c r="AN23" s="17">
        <v>3.5757247312998799E-2</v>
      </c>
      <c r="AO23" s="17">
        <v>4.2303732022750402E-2</v>
      </c>
      <c r="AP23" s="17">
        <v>1.38195093887339E-2</v>
      </c>
      <c r="AQ23" s="17"/>
      <c r="AR23" s="17">
        <v>1.8898023662313201E-2</v>
      </c>
      <c r="AS23" s="17">
        <v>2.2228864038621302E-2</v>
      </c>
      <c r="AT23" s="17">
        <v>2.1002578354003602E-2</v>
      </c>
      <c r="AU23" s="17">
        <v>3.9072768319564299E-2</v>
      </c>
      <c r="AV23" s="17">
        <v>3.7207734205756703E-2</v>
      </c>
      <c r="AW23" s="17"/>
      <c r="AX23" s="17">
        <v>4.1889663056278302E-2</v>
      </c>
      <c r="AY23" s="17">
        <v>1.9427910280938401E-2</v>
      </c>
      <c r="AZ23" s="17">
        <v>2.9178262718750701E-2</v>
      </c>
      <c r="BA23" s="17">
        <v>2.8610270915630599E-2</v>
      </c>
      <c r="BB23" s="17">
        <v>1.4744639599830999E-2</v>
      </c>
      <c r="BC23" s="17">
        <v>2.13487432130125E-2</v>
      </c>
      <c r="BD23" s="17"/>
      <c r="BE23" s="17">
        <v>2.4045563601929901E-2</v>
      </c>
      <c r="BF23" s="17">
        <v>4.73121740643783E-2</v>
      </c>
      <c r="BG23" s="17">
        <v>1.1653981092584399E-2</v>
      </c>
      <c r="BH23" s="17"/>
      <c r="BI23" s="17">
        <v>2.4974278493885799E-2</v>
      </c>
      <c r="BJ23" s="17">
        <v>2.7524542749902101E-2</v>
      </c>
      <c r="BK23" s="17"/>
      <c r="BL23" s="17">
        <v>1.77156814894751E-2</v>
      </c>
      <c r="BM23" s="17">
        <v>3.6389123449707399E-2</v>
      </c>
      <c r="BN23" s="17">
        <v>3.5300729252650299E-2</v>
      </c>
      <c r="BO23" s="17">
        <v>2.5592246209478201E-2</v>
      </c>
      <c r="BP23" s="17">
        <v>2.8629313370502899E-2</v>
      </c>
      <c r="BQ23" s="17"/>
      <c r="BR23" s="17">
        <v>2.46193089140096E-2</v>
      </c>
      <c r="BS23" s="17">
        <v>4.0637730350660997E-2</v>
      </c>
      <c r="BT23" s="17">
        <v>4.2082159059015301E-2</v>
      </c>
      <c r="BU23" s="17">
        <v>3.1089070639355201E-2</v>
      </c>
      <c r="BV23" s="17"/>
      <c r="BW23" s="17">
        <v>1.7306476303095501E-2</v>
      </c>
      <c r="BX23" s="17">
        <v>3.54881536644868E-2</v>
      </c>
      <c r="BY23" s="17">
        <v>1.90769623538741E-2</v>
      </c>
      <c r="BZ23" s="17">
        <v>2.63500190727365E-2</v>
      </c>
      <c r="CA23" s="17">
        <v>3.3070771261364103E-2</v>
      </c>
      <c r="CB23" s="17"/>
      <c r="CC23" s="17">
        <v>4.2790566225916801E-2</v>
      </c>
      <c r="CD23" s="17">
        <v>4.0323680075773201E-2</v>
      </c>
      <c r="CE23" s="17">
        <v>1.9020082511574901E-2</v>
      </c>
      <c r="CF23" s="17">
        <v>2.5575409509571798E-2</v>
      </c>
      <c r="CG23" s="17">
        <v>3.2322362960421701E-2</v>
      </c>
      <c r="CH23" s="17">
        <v>1.5622824296731E-2</v>
      </c>
      <c r="CI23" s="17">
        <v>2.34368003759058E-2</v>
      </c>
      <c r="CJ23" s="17">
        <v>3.3690042618798002E-2</v>
      </c>
      <c r="CK23" s="17">
        <v>1.7016484468286901E-2</v>
      </c>
      <c r="CL23" s="17">
        <v>1.0911617947631199E-2</v>
      </c>
    </row>
    <row r="24" spans="2:90" x14ac:dyDescent="0.25">
      <c r="B24" s="18" t="s">
        <v>191</v>
      </c>
      <c r="C24" s="17">
        <v>4.6851626094792402E-3</v>
      </c>
      <c r="D24" s="17">
        <v>4.7399116691399399E-3</v>
      </c>
      <c r="E24" s="17">
        <v>4.6541226709222597E-3</v>
      </c>
      <c r="F24" s="17"/>
      <c r="G24" s="17">
        <v>7.0390110808500597E-3</v>
      </c>
      <c r="H24" s="17">
        <v>9.1908578891643101E-3</v>
      </c>
      <c r="I24" s="17">
        <v>4.0059185980595297E-3</v>
      </c>
      <c r="J24" s="17">
        <v>6.9989570430861701E-3</v>
      </c>
      <c r="K24" s="17">
        <v>0</v>
      </c>
      <c r="L24" s="17">
        <v>2.3569312790338798E-3</v>
      </c>
      <c r="M24" s="17"/>
      <c r="N24" s="17">
        <v>3.88274710783922E-3</v>
      </c>
      <c r="O24" s="17">
        <v>2.4670271947522101E-3</v>
      </c>
      <c r="P24" s="17">
        <v>5.1926071911823904E-3</v>
      </c>
      <c r="Q24" s="17">
        <v>7.4811225672850503E-3</v>
      </c>
      <c r="R24" s="17"/>
      <c r="S24" s="17">
        <v>5.0505901483511003E-3</v>
      </c>
      <c r="T24" s="17">
        <v>1.99714839234758E-3</v>
      </c>
      <c r="U24" s="17">
        <v>3.4447422984731201E-3</v>
      </c>
      <c r="V24" s="17">
        <v>2.6512687461881898E-3</v>
      </c>
      <c r="W24" s="17">
        <v>3.6124386628124199E-3</v>
      </c>
      <c r="X24" s="17">
        <v>9.9228280667011098E-3</v>
      </c>
      <c r="Y24" s="17">
        <v>8.8448586495646596E-3</v>
      </c>
      <c r="Z24" s="17">
        <v>0</v>
      </c>
      <c r="AA24" s="17">
        <v>5.4007065085427798E-3</v>
      </c>
      <c r="AB24" s="17"/>
      <c r="AC24" s="17">
        <v>2.27147236218137E-3</v>
      </c>
      <c r="AD24" s="17">
        <v>3.2740861600816401E-3</v>
      </c>
      <c r="AE24" s="17">
        <v>1.33156150270988E-2</v>
      </c>
      <c r="AF24" s="17"/>
      <c r="AG24" s="17">
        <v>3.0915516038156699E-3</v>
      </c>
      <c r="AH24" s="17">
        <v>5.1661482059091896E-3</v>
      </c>
      <c r="AI24" s="17">
        <v>4.0006352893785001E-3</v>
      </c>
      <c r="AJ24" s="17">
        <v>2.9959171847783999E-3</v>
      </c>
      <c r="AK24" s="17"/>
      <c r="AL24" s="17">
        <v>6.5805351656088602E-3</v>
      </c>
      <c r="AM24" s="17">
        <v>2.8104408854770801E-3</v>
      </c>
      <c r="AN24" s="17">
        <v>6.5640766929975199E-3</v>
      </c>
      <c r="AO24" s="17">
        <v>1.8967488882666199E-3</v>
      </c>
      <c r="AP24" s="17">
        <v>0</v>
      </c>
      <c r="AQ24" s="17"/>
      <c r="AR24" s="17">
        <v>1.4707978845496799E-2</v>
      </c>
      <c r="AS24" s="17">
        <v>4.1831616981076397E-3</v>
      </c>
      <c r="AT24" s="17">
        <v>3.9472028013232503E-3</v>
      </c>
      <c r="AU24" s="17">
        <v>2.84834560640516E-3</v>
      </c>
      <c r="AV24" s="17">
        <v>0</v>
      </c>
      <c r="AW24" s="17"/>
      <c r="AX24" s="17">
        <v>6.0606675213569303E-3</v>
      </c>
      <c r="AY24" s="17">
        <v>2.5472052999788099E-3</v>
      </c>
      <c r="AZ24" s="17">
        <v>5.1089925513490998E-3</v>
      </c>
      <c r="BA24" s="17">
        <v>5.4169408712165497E-3</v>
      </c>
      <c r="BB24" s="17">
        <v>8.3234385363982304E-3</v>
      </c>
      <c r="BC24" s="17">
        <v>0</v>
      </c>
      <c r="BD24" s="17"/>
      <c r="BE24" s="17">
        <v>5.5919437458011997E-3</v>
      </c>
      <c r="BF24" s="17">
        <v>5.9069731143589696E-3</v>
      </c>
      <c r="BG24" s="17">
        <v>2.4772606232438899E-3</v>
      </c>
      <c r="BH24" s="17"/>
      <c r="BI24" s="17">
        <v>8.0917499093682097E-3</v>
      </c>
      <c r="BJ24" s="17">
        <v>3.8203074360090099E-3</v>
      </c>
      <c r="BK24" s="17"/>
      <c r="BL24" s="17">
        <v>3.8410386326605101E-3</v>
      </c>
      <c r="BM24" s="17">
        <v>3.5103561247454801E-3</v>
      </c>
      <c r="BN24" s="17">
        <v>4.2830370572384804E-3</v>
      </c>
      <c r="BO24" s="17">
        <v>8.98707891300333E-3</v>
      </c>
      <c r="BP24" s="17">
        <v>5.1988487042291098E-3</v>
      </c>
      <c r="BQ24" s="17"/>
      <c r="BR24" s="17">
        <v>4.2384842534633699E-3</v>
      </c>
      <c r="BS24" s="17">
        <v>9.0783765274473193E-3</v>
      </c>
      <c r="BT24" s="17">
        <v>4.7140696888874397E-3</v>
      </c>
      <c r="BU24" s="17">
        <v>7.2445697379414902E-3</v>
      </c>
      <c r="BV24" s="17"/>
      <c r="BW24" s="17">
        <v>1.51977102379964E-3</v>
      </c>
      <c r="BX24" s="17">
        <v>2.7855243816982899E-3</v>
      </c>
      <c r="BY24" s="17">
        <v>7.1717773942239398E-3</v>
      </c>
      <c r="BZ24" s="17">
        <v>4.11547517488948E-3</v>
      </c>
      <c r="CA24" s="17">
        <v>6.0574947656116098E-3</v>
      </c>
      <c r="CB24" s="17"/>
      <c r="CC24" s="17">
        <v>4.4312767920127701E-3</v>
      </c>
      <c r="CD24" s="17">
        <v>6.4038796383099001E-3</v>
      </c>
      <c r="CE24" s="17">
        <v>2.15187769986369E-3</v>
      </c>
      <c r="CF24" s="17">
        <v>1.42901192301601E-2</v>
      </c>
      <c r="CG24" s="17">
        <v>3.2729613369664999E-3</v>
      </c>
      <c r="CH24" s="17">
        <v>2.9633430618101102E-3</v>
      </c>
      <c r="CI24" s="17">
        <v>8.1861578030771407E-3</v>
      </c>
      <c r="CJ24" s="17">
        <v>0</v>
      </c>
      <c r="CK24" s="17">
        <v>0</v>
      </c>
      <c r="CL24" s="17">
        <v>0</v>
      </c>
    </row>
    <row r="25" spans="2:90" x14ac:dyDescent="0.25">
      <c r="B25" s="18" t="s">
        <v>192</v>
      </c>
      <c r="C25" s="19">
        <v>1.24008762075252E-2</v>
      </c>
      <c r="D25" s="19">
        <v>1.14065373490528E-2</v>
      </c>
      <c r="E25" s="19">
        <v>1.2376308437830301E-2</v>
      </c>
      <c r="F25" s="19"/>
      <c r="G25" s="19">
        <v>3.83457192218166E-2</v>
      </c>
      <c r="H25" s="19">
        <v>1.6575971260358899E-2</v>
      </c>
      <c r="I25" s="19">
        <v>4.6574247384355196E-3</v>
      </c>
      <c r="J25" s="19">
        <v>1.35033054527617E-2</v>
      </c>
      <c r="K25" s="19">
        <v>3.7679427668340102E-3</v>
      </c>
      <c r="L25" s="19">
        <v>8.2227515796372604E-3</v>
      </c>
      <c r="M25" s="19"/>
      <c r="N25" s="19">
        <v>5.3755983007462496E-3</v>
      </c>
      <c r="O25" s="19">
        <v>9.7084744616166493E-3</v>
      </c>
      <c r="P25" s="19">
        <v>5.7857526582951301E-3</v>
      </c>
      <c r="Q25" s="19">
        <v>2.8795450245856301E-2</v>
      </c>
      <c r="R25" s="19"/>
      <c r="S25" s="19">
        <v>1.7676074525947799E-2</v>
      </c>
      <c r="T25" s="19">
        <v>6.7693629469300102E-3</v>
      </c>
      <c r="U25" s="19">
        <v>1.01705951625748E-2</v>
      </c>
      <c r="V25" s="19">
        <v>1.8026506294371601E-2</v>
      </c>
      <c r="W25" s="19">
        <v>4.1263477193087704E-3</v>
      </c>
      <c r="X25" s="19">
        <v>2.5161377351573599E-2</v>
      </c>
      <c r="Y25" s="19">
        <v>1.18186067490647E-2</v>
      </c>
      <c r="Z25" s="19">
        <v>4.45390874098512E-3</v>
      </c>
      <c r="AA25" s="19">
        <v>8.6756099272508307E-3</v>
      </c>
      <c r="AB25" s="19"/>
      <c r="AC25" s="19">
        <v>3.60110278566506E-3</v>
      </c>
      <c r="AD25" s="19">
        <v>7.1626989555262097E-3</v>
      </c>
      <c r="AE25" s="19">
        <v>2.7184757391000802E-2</v>
      </c>
      <c r="AF25" s="19"/>
      <c r="AG25" s="19">
        <v>2.4163327757167601E-3</v>
      </c>
      <c r="AH25" s="19">
        <v>1.00220820579956E-2</v>
      </c>
      <c r="AI25" s="19">
        <v>5.6514575384116802E-3</v>
      </c>
      <c r="AJ25" s="19">
        <v>1.33804507153624E-3</v>
      </c>
      <c r="AK25" s="19"/>
      <c r="AL25" s="19">
        <v>1.5916112683259698E-2</v>
      </c>
      <c r="AM25" s="19">
        <v>1.17464992387329E-2</v>
      </c>
      <c r="AN25" s="19">
        <v>7.5889781302718104E-3</v>
      </c>
      <c r="AO25" s="19">
        <v>8.8455688227656194E-3</v>
      </c>
      <c r="AP25" s="19">
        <v>0</v>
      </c>
      <c r="AQ25" s="19"/>
      <c r="AR25" s="19">
        <v>4.1231038461557901E-2</v>
      </c>
      <c r="AS25" s="19">
        <v>9.3893234708647202E-3</v>
      </c>
      <c r="AT25" s="19">
        <v>4.5009321844889502E-3</v>
      </c>
      <c r="AU25" s="19">
        <v>1.3147005953806799E-3</v>
      </c>
      <c r="AV25" s="19">
        <v>1.7357946055451899E-2</v>
      </c>
      <c r="AW25" s="19"/>
      <c r="AX25" s="19">
        <v>1.8447392070563499E-2</v>
      </c>
      <c r="AY25" s="19">
        <v>9.0889849531870497E-3</v>
      </c>
      <c r="AZ25" s="19">
        <v>1.23403223733385E-2</v>
      </c>
      <c r="BA25" s="19">
        <v>1.6208837282734201E-2</v>
      </c>
      <c r="BB25" s="19">
        <v>5.0663904632642903E-3</v>
      </c>
      <c r="BC25" s="19">
        <v>8.1352895258695497E-3</v>
      </c>
      <c r="BD25" s="19"/>
      <c r="BE25" s="19">
        <v>1.74861744878523E-2</v>
      </c>
      <c r="BF25" s="19">
        <v>7.7781264469151999E-3</v>
      </c>
      <c r="BG25" s="19">
        <v>4.5681564575663297E-3</v>
      </c>
      <c r="BH25" s="19"/>
      <c r="BI25" s="19">
        <v>9.2793947790162108E-3</v>
      </c>
      <c r="BJ25" s="19">
        <v>1.3193349473196401E-2</v>
      </c>
      <c r="BK25" s="19"/>
      <c r="BL25" s="19">
        <v>6.15822019663097E-3</v>
      </c>
      <c r="BM25" s="19">
        <v>9.0971621805138805E-3</v>
      </c>
      <c r="BN25" s="19">
        <v>2.0080198601970099E-2</v>
      </c>
      <c r="BO25" s="19">
        <v>1.45860009050525E-2</v>
      </c>
      <c r="BP25" s="19">
        <v>7.0439019408393396E-3</v>
      </c>
      <c r="BQ25" s="19"/>
      <c r="BR25" s="19">
        <v>1.1488896754134399E-2</v>
      </c>
      <c r="BS25" s="19">
        <v>8.5126728501162298E-3</v>
      </c>
      <c r="BT25" s="19">
        <v>1.7110377282126402E-2</v>
      </c>
      <c r="BU25" s="19">
        <v>1.39384569733069E-2</v>
      </c>
      <c r="BV25" s="19"/>
      <c r="BW25" s="19">
        <v>6.9614381823485004E-3</v>
      </c>
      <c r="BX25" s="19">
        <v>7.1533331048769496E-3</v>
      </c>
      <c r="BY25" s="19">
        <v>1.48701706857641E-2</v>
      </c>
      <c r="BZ25" s="19">
        <v>9.9007964630931505E-3</v>
      </c>
      <c r="CA25" s="19">
        <v>2.06186609780869E-2</v>
      </c>
      <c r="CB25" s="19"/>
      <c r="CC25" s="19">
        <v>1.8982813633794102E-2</v>
      </c>
      <c r="CD25" s="19">
        <v>2.8419672067051299E-2</v>
      </c>
      <c r="CE25" s="19">
        <v>1.23740641037564E-2</v>
      </c>
      <c r="CF25" s="19">
        <v>9.33118033009195E-3</v>
      </c>
      <c r="CG25" s="19">
        <v>1.0347759925706501E-2</v>
      </c>
      <c r="CH25" s="19">
        <v>1.57813628257393E-2</v>
      </c>
      <c r="CI25" s="19">
        <v>4.5264160409706298E-3</v>
      </c>
      <c r="CJ25" s="19">
        <v>0</v>
      </c>
      <c r="CK25" s="19">
        <v>5.5424404781513103E-3</v>
      </c>
      <c r="CL25" s="19">
        <v>1.3218898291701701E-2</v>
      </c>
    </row>
    <row r="26" spans="2:90" x14ac:dyDescent="0.25">
      <c r="B26" s="16"/>
    </row>
    <row r="27" spans="2:90" x14ac:dyDescent="0.25">
      <c r="B27" t="s">
        <v>114</v>
      </c>
    </row>
    <row r="28" spans="2:90" x14ac:dyDescent="0.25">
      <c r="B28" t="s">
        <v>115</v>
      </c>
    </row>
    <row r="30" spans="2:90" x14ac:dyDescent="0.25">
      <c r="B30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CL32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212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194</v>
      </c>
      <c r="C9" s="17">
        <v>0.31878296303081899</v>
      </c>
      <c r="D9" s="17">
        <v>0.30840239825609</v>
      </c>
      <c r="E9" s="17">
        <v>0.32947167927805898</v>
      </c>
      <c r="F9" s="17"/>
      <c r="G9" s="17">
        <v>0.199784976001571</v>
      </c>
      <c r="H9" s="17">
        <v>0.19292377307421699</v>
      </c>
      <c r="I9" s="17">
        <v>0.23859552439324899</v>
      </c>
      <c r="J9" s="17">
        <v>0.338500413691107</v>
      </c>
      <c r="K9" s="17">
        <v>0.374672891855241</v>
      </c>
      <c r="L9" s="17">
        <v>0.46749331564848501</v>
      </c>
      <c r="M9" s="17"/>
      <c r="N9" s="17">
        <v>0.33397686782335601</v>
      </c>
      <c r="O9" s="17">
        <v>0.30210384836713</v>
      </c>
      <c r="P9" s="17">
        <v>0.342517788337597</v>
      </c>
      <c r="Q9" s="17">
        <v>0.297564135550696</v>
      </c>
      <c r="R9" s="17"/>
      <c r="S9" s="17">
        <v>0.134402069244619</v>
      </c>
      <c r="T9" s="17">
        <v>0.388374375198554</v>
      </c>
      <c r="U9" s="17">
        <v>0.36118497255905102</v>
      </c>
      <c r="V9" s="17">
        <v>0.37663318836374199</v>
      </c>
      <c r="W9" s="17">
        <v>0.34356955817116502</v>
      </c>
      <c r="X9" s="17">
        <v>0.29982681035137598</v>
      </c>
      <c r="Y9" s="17">
        <v>0.33323428686166501</v>
      </c>
      <c r="Z9" s="17">
        <v>0.250677158616955</v>
      </c>
      <c r="AA9" s="17">
        <v>0.38437603028061401</v>
      </c>
      <c r="AB9" s="17"/>
      <c r="AC9" s="17">
        <v>0.386603372843833</v>
      </c>
      <c r="AD9" s="17">
        <v>0.307703881797177</v>
      </c>
      <c r="AE9" s="17">
        <v>0.23668490524510899</v>
      </c>
      <c r="AF9" s="17"/>
      <c r="AG9" s="17">
        <v>0.38626163303466698</v>
      </c>
      <c r="AH9" s="17">
        <v>0.25510835703543899</v>
      </c>
      <c r="AI9" s="17">
        <v>0.33256370995978302</v>
      </c>
      <c r="AJ9" s="17">
        <v>0.36369381516489202</v>
      </c>
      <c r="AK9" s="17"/>
      <c r="AL9" s="17">
        <v>0.33392481459352702</v>
      </c>
      <c r="AM9" s="17">
        <v>0.33060400062592499</v>
      </c>
      <c r="AN9" s="17">
        <v>0.30708428800766102</v>
      </c>
      <c r="AO9" s="17">
        <v>0.22467025662530399</v>
      </c>
      <c r="AP9" s="17">
        <v>0.30785910525073601</v>
      </c>
      <c r="AQ9" s="17"/>
      <c r="AR9" s="17">
        <v>0.25218493103903</v>
      </c>
      <c r="AS9" s="17">
        <v>0.31426756224677199</v>
      </c>
      <c r="AT9" s="17">
        <v>0.34865468548269901</v>
      </c>
      <c r="AU9" s="17">
        <v>0.32960361080640599</v>
      </c>
      <c r="AV9" s="17">
        <v>0.27005576350801203</v>
      </c>
      <c r="AW9" s="17"/>
      <c r="AX9" s="17">
        <v>0.16207437598519001</v>
      </c>
      <c r="AY9" s="17">
        <v>0.33138750100439701</v>
      </c>
      <c r="AZ9" s="17">
        <v>0.32023061761430699</v>
      </c>
      <c r="BA9" s="17">
        <v>0.383290263410766</v>
      </c>
      <c r="BB9" s="17">
        <v>0.47096146532637401</v>
      </c>
      <c r="BC9" s="17">
        <v>0.39459739685245998</v>
      </c>
      <c r="BD9" s="17"/>
      <c r="BE9" s="17">
        <v>0.28940577890198299</v>
      </c>
      <c r="BF9" s="17">
        <v>0.23282007216419001</v>
      </c>
      <c r="BG9" s="17">
        <v>0.439674010351702</v>
      </c>
      <c r="BH9" s="17"/>
      <c r="BI9" s="17">
        <v>0.32588764817084598</v>
      </c>
      <c r="BJ9" s="17">
        <v>0.31697924477606199</v>
      </c>
      <c r="BK9" s="17"/>
      <c r="BL9" s="17">
        <v>0.396078692944908</v>
      </c>
      <c r="BM9" s="17">
        <v>0.32338373241905999</v>
      </c>
      <c r="BN9" s="17">
        <v>0.27019747223885299</v>
      </c>
      <c r="BO9" s="17">
        <v>0.21810596646498201</v>
      </c>
      <c r="BP9" s="17">
        <v>0.22460429557256001</v>
      </c>
      <c r="BQ9" s="17"/>
      <c r="BR9" s="17">
        <v>0.35197420725849798</v>
      </c>
      <c r="BS9" s="17">
        <v>0.188857086321155</v>
      </c>
      <c r="BT9" s="17">
        <v>0.119299975102534</v>
      </c>
      <c r="BU9" s="17">
        <v>0.146188312639907</v>
      </c>
      <c r="BV9" s="17"/>
      <c r="BW9" s="17">
        <v>0.33881993991869402</v>
      </c>
      <c r="BX9" s="17">
        <v>0.35464391425658098</v>
      </c>
      <c r="BY9" s="17">
        <v>0.32327009976675097</v>
      </c>
      <c r="BZ9" s="17">
        <v>0.31843774192921398</v>
      </c>
      <c r="CA9" s="17">
        <v>0.26993052016581598</v>
      </c>
      <c r="CB9" s="17"/>
      <c r="CC9" s="17">
        <v>0.21857494939476901</v>
      </c>
      <c r="CD9" s="17">
        <v>0.24297003668325401</v>
      </c>
      <c r="CE9" s="17">
        <v>0.24160389789256301</v>
      </c>
      <c r="CF9" s="17">
        <v>0.31387594984211997</v>
      </c>
      <c r="CG9" s="17">
        <v>0.33357868753023201</v>
      </c>
      <c r="CH9" s="17">
        <v>0.32683575026231299</v>
      </c>
      <c r="CI9" s="17">
        <v>0.38997909752340898</v>
      </c>
      <c r="CJ9" s="17">
        <v>0.398460699915268</v>
      </c>
      <c r="CK9" s="17">
        <v>0.35845098365316502</v>
      </c>
      <c r="CL9" s="17">
        <v>0.42116869529542</v>
      </c>
    </row>
    <row r="10" spans="2:90" ht="30" x14ac:dyDescent="0.25">
      <c r="B10" s="18" t="s">
        <v>195</v>
      </c>
      <c r="C10" s="17">
        <v>0.26712402408603803</v>
      </c>
      <c r="D10" s="17">
        <v>0.247464937685519</v>
      </c>
      <c r="E10" s="17">
        <v>0.28563184055428997</v>
      </c>
      <c r="F10" s="17"/>
      <c r="G10" s="17">
        <v>0.17725053064818799</v>
      </c>
      <c r="H10" s="17">
        <v>0.18550298226318301</v>
      </c>
      <c r="I10" s="17">
        <v>0.248936912158218</v>
      </c>
      <c r="J10" s="17">
        <v>0.28943966793349202</v>
      </c>
      <c r="K10" s="17">
        <v>0.31069272533501902</v>
      </c>
      <c r="L10" s="17">
        <v>0.33389487065930201</v>
      </c>
      <c r="M10" s="17"/>
      <c r="N10" s="17">
        <v>0.23373687266467499</v>
      </c>
      <c r="O10" s="17">
        <v>0.28795362148568199</v>
      </c>
      <c r="P10" s="17">
        <v>0.27836117487495599</v>
      </c>
      <c r="Q10" s="17">
        <v>0.26966106740251999</v>
      </c>
      <c r="R10" s="17"/>
      <c r="S10" s="17">
        <v>0.19495793363189601</v>
      </c>
      <c r="T10" s="17">
        <v>0.30919954002824601</v>
      </c>
      <c r="U10" s="17">
        <v>0.31441428506000901</v>
      </c>
      <c r="V10" s="17">
        <v>0.25170501074981799</v>
      </c>
      <c r="W10" s="17">
        <v>0.28049491798812098</v>
      </c>
      <c r="X10" s="17">
        <v>0.273926253266838</v>
      </c>
      <c r="Y10" s="17">
        <v>0.23077206842859299</v>
      </c>
      <c r="Z10" s="17">
        <v>0.219543810311294</v>
      </c>
      <c r="AA10" s="17">
        <v>0.307869023775109</v>
      </c>
      <c r="AB10" s="17"/>
      <c r="AC10" s="17">
        <v>0.311745452028167</v>
      </c>
      <c r="AD10" s="17">
        <v>0.25613305762499899</v>
      </c>
      <c r="AE10" s="17">
        <v>0.22588621517434301</v>
      </c>
      <c r="AF10" s="17"/>
      <c r="AG10" s="17">
        <v>0.31575626328053902</v>
      </c>
      <c r="AH10" s="17">
        <v>0.20837518502414501</v>
      </c>
      <c r="AI10" s="17">
        <v>0.26763325328186099</v>
      </c>
      <c r="AJ10" s="17">
        <v>0.31635716631720001</v>
      </c>
      <c r="AK10" s="17"/>
      <c r="AL10" s="17">
        <v>0.31083313944443802</v>
      </c>
      <c r="AM10" s="17">
        <v>0.30300622512105702</v>
      </c>
      <c r="AN10" s="17">
        <v>0.223885575091648</v>
      </c>
      <c r="AO10" s="17">
        <v>0.190074021903822</v>
      </c>
      <c r="AP10" s="17">
        <v>0.16662971723047801</v>
      </c>
      <c r="AQ10" s="17"/>
      <c r="AR10" s="17">
        <v>0.22983242580487301</v>
      </c>
      <c r="AS10" s="17">
        <v>0.28965025678932799</v>
      </c>
      <c r="AT10" s="17">
        <v>0.27975824994284099</v>
      </c>
      <c r="AU10" s="17">
        <v>0.275027117049086</v>
      </c>
      <c r="AV10" s="17">
        <v>0.200471165552154</v>
      </c>
      <c r="AW10" s="17"/>
      <c r="AX10" s="17">
        <v>0.191244751860664</v>
      </c>
      <c r="AY10" s="17">
        <v>0.28357573890092103</v>
      </c>
      <c r="AZ10" s="17">
        <v>0.29968947501724902</v>
      </c>
      <c r="BA10" s="17">
        <v>0.342037426543642</v>
      </c>
      <c r="BB10" s="17">
        <v>0.24656084278996199</v>
      </c>
      <c r="BC10" s="17">
        <v>0.228267800080586</v>
      </c>
      <c r="BD10" s="17"/>
      <c r="BE10" s="17">
        <v>0.261299904230961</v>
      </c>
      <c r="BF10" s="17">
        <v>0.22603439258073399</v>
      </c>
      <c r="BG10" s="17">
        <v>0.31576075738262799</v>
      </c>
      <c r="BH10" s="17"/>
      <c r="BI10" s="17">
        <v>0.287402820757724</v>
      </c>
      <c r="BJ10" s="17">
        <v>0.26197569801383402</v>
      </c>
      <c r="BK10" s="17"/>
      <c r="BL10" s="17">
        <v>0.30358654570154803</v>
      </c>
      <c r="BM10" s="17">
        <v>0.26794967962164401</v>
      </c>
      <c r="BN10" s="17">
        <v>0.22584051944934899</v>
      </c>
      <c r="BO10" s="17">
        <v>0.227640231259782</v>
      </c>
      <c r="BP10" s="17">
        <v>0.23394986905054599</v>
      </c>
      <c r="BQ10" s="17"/>
      <c r="BR10" s="17">
        <v>0.292013634779619</v>
      </c>
      <c r="BS10" s="17">
        <v>0.14086399080720199</v>
      </c>
      <c r="BT10" s="17">
        <v>0.13045659438422899</v>
      </c>
      <c r="BU10" s="17">
        <v>0.166908189544966</v>
      </c>
      <c r="BV10" s="17"/>
      <c r="BW10" s="17">
        <v>0.26500134721518498</v>
      </c>
      <c r="BX10" s="17">
        <v>0.28812777417673202</v>
      </c>
      <c r="BY10" s="17">
        <v>0.266871668484497</v>
      </c>
      <c r="BZ10" s="17">
        <v>0.246274768170166</v>
      </c>
      <c r="CA10" s="17">
        <v>0.27658049499745302</v>
      </c>
      <c r="CB10" s="17"/>
      <c r="CC10" s="17">
        <v>0.23226635756320799</v>
      </c>
      <c r="CD10" s="17">
        <v>0.24905854672071501</v>
      </c>
      <c r="CE10" s="17">
        <v>0.23800865860502299</v>
      </c>
      <c r="CF10" s="17">
        <v>0.23101410668342201</v>
      </c>
      <c r="CG10" s="17">
        <v>0.29016883250948999</v>
      </c>
      <c r="CH10" s="17">
        <v>0.28860090667313598</v>
      </c>
      <c r="CI10" s="17">
        <v>0.31304296106391799</v>
      </c>
      <c r="CJ10" s="17">
        <v>0.28076264819754299</v>
      </c>
      <c r="CK10" s="17">
        <v>0.30982060135782602</v>
      </c>
      <c r="CL10" s="17">
        <v>0.27551436720005601</v>
      </c>
    </row>
    <row r="11" spans="2:90" ht="30" x14ac:dyDescent="0.25">
      <c r="B11" s="18" t="s">
        <v>196</v>
      </c>
      <c r="C11" s="17">
        <v>0.26440435531801998</v>
      </c>
      <c r="D11" s="17">
        <v>0.24497541015018601</v>
      </c>
      <c r="E11" s="17">
        <v>0.282906697719644</v>
      </c>
      <c r="F11" s="17"/>
      <c r="G11" s="17">
        <v>0.26960956759704602</v>
      </c>
      <c r="H11" s="17">
        <v>0.310792214195179</v>
      </c>
      <c r="I11" s="17">
        <v>0.28587675852079297</v>
      </c>
      <c r="J11" s="17">
        <v>0.27073604074978103</v>
      </c>
      <c r="K11" s="17">
        <v>0.25537594475002601</v>
      </c>
      <c r="L11" s="17">
        <v>0.21496735439497</v>
      </c>
      <c r="M11" s="17"/>
      <c r="N11" s="17">
        <v>0.271611627494799</v>
      </c>
      <c r="O11" s="17">
        <v>0.28298928209997098</v>
      </c>
      <c r="P11" s="17">
        <v>0.25055609262885697</v>
      </c>
      <c r="Q11" s="17">
        <v>0.24936329039754401</v>
      </c>
      <c r="R11" s="17"/>
      <c r="S11" s="17">
        <v>0.368311215580789</v>
      </c>
      <c r="T11" s="17">
        <v>0.295538448531801</v>
      </c>
      <c r="U11" s="17">
        <v>0.31940603913496302</v>
      </c>
      <c r="V11" s="17">
        <v>0.188547223520876</v>
      </c>
      <c r="W11" s="17">
        <v>0.19392833841247401</v>
      </c>
      <c r="X11" s="17">
        <v>0.21975589159702899</v>
      </c>
      <c r="Y11" s="17">
        <v>0.22150767282383799</v>
      </c>
      <c r="Z11" s="17">
        <v>0.214575807849198</v>
      </c>
      <c r="AA11" s="17">
        <v>0.25497754965319303</v>
      </c>
      <c r="AB11" s="17"/>
      <c r="AC11" s="17">
        <v>0.22801290279571301</v>
      </c>
      <c r="AD11" s="17">
        <v>0.30049529631399702</v>
      </c>
      <c r="AE11" s="17">
        <v>0.28097955329295399</v>
      </c>
      <c r="AF11" s="17"/>
      <c r="AG11" s="17">
        <v>0.191342445594434</v>
      </c>
      <c r="AH11" s="17">
        <v>0.338567687873013</v>
      </c>
      <c r="AI11" s="17">
        <v>0.29286012703238901</v>
      </c>
      <c r="AJ11" s="17">
        <v>0.23184714971714601</v>
      </c>
      <c r="AK11" s="17"/>
      <c r="AL11" s="17">
        <v>0.23724675329731201</v>
      </c>
      <c r="AM11" s="17">
        <v>0.24544360830354001</v>
      </c>
      <c r="AN11" s="17">
        <v>0.29810752093149701</v>
      </c>
      <c r="AO11" s="17">
        <v>0.328049415807389</v>
      </c>
      <c r="AP11" s="17">
        <v>0.25522544160517702</v>
      </c>
      <c r="AQ11" s="17"/>
      <c r="AR11" s="17">
        <v>0.24263828422574499</v>
      </c>
      <c r="AS11" s="17">
        <v>0.25021812852601499</v>
      </c>
      <c r="AT11" s="17">
        <v>0.28516117620293402</v>
      </c>
      <c r="AU11" s="17">
        <v>0.26512992223980902</v>
      </c>
      <c r="AV11" s="17">
        <v>0.28531714846171602</v>
      </c>
      <c r="AW11" s="17"/>
      <c r="AX11" s="17">
        <v>0.32049353687117899</v>
      </c>
      <c r="AY11" s="17">
        <v>0.26796508260877899</v>
      </c>
      <c r="AZ11" s="17">
        <v>0.24121985738185001</v>
      </c>
      <c r="BA11" s="17">
        <v>0.226256310651934</v>
      </c>
      <c r="BB11" s="17">
        <v>0.23198829153175199</v>
      </c>
      <c r="BC11" s="17">
        <v>0.247277455095539</v>
      </c>
      <c r="BD11" s="17"/>
      <c r="BE11" s="17">
        <v>0.25985367817451499</v>
      </c>
      <c r="BF11" s="17">
        <v>0.27924207642378701</v>
      </c>
      <c r="BG11" s="17">
        <v>0.257791013837534</v>
      </c>
      <c r="BH11" s="17"/>
      <c r="BI11" s="17">
        <v>0.28345496585785002</v>
      </c>
      <c r="BJ11" s="17">
        <v>0.25956783782038401</v>
      </c>
      <c r="BK11" s="17"/>
      <c r="BL11" s="17">
        <v>0.216670672928237</v>
      </c>
      <c r="BM11" s="17">
        <v>0.25669439780611603</v>
      </c>
      <c r="BN11" s="17">
        <v>0.27084027168457198</v>
      </c>
      <c r="BO11" s="17">
        <v>0.24637088788745101</v>
      </c>
      <c r="BP11" s="17">
        <v>0.38133281999162899</v>
      </c>
      <c r="BQ11" s="17"/>
      <c r="BR11" s="17">
        <v>0.251721504726934</v>
      </c>
      <c r="BS11" s="17">
        <v>0.35788828593310101</v>
      </c>
      <c r="BT11" s="17">
        <v>0.32562007818855498</v>
      </c>
      <c r="BU11" s="17">
        <v>0.29901422616904799</v>
      </c>
      <c r="BV11" s="17"/>
      <c r="BW11" s="17">
        <v>0.28542288147725098</v>
      </c>
      <c r="BX11" s="17">
        <v>0.27975429429678</v>
      </c>
      <c r="BY11" s="17">
        <v>0.26384311562169499</v>
      </c>
      <c r="BZ11" s="17">
        <v>0.25859601997052201</v>
      </c>
      <c r="CA11" s="17">
        <v>0.23738091435359401</v>
      </c>
      <c r="CB11" s="17"/>
      <c r="CC11" s="17">
        <v>0.24936125129571601</v>
      </c>
      <c r="CD11" s="17">
        <v>0.26587476879297101</v>
      </c>
      <c r="CE11" s="17">
        <v>0.30622901282770998</v>
      </c>
      <c r="CF11" s="17">
        <v>0.28349863750549198</v>
      </c>
      <c r="CG11" s="17">
        <v>0.24507981345662699</v>
      </c>
      <c r="CH11" s="17">
        <v>0.262487101077439</v>
      </c>
      <c r="CI11" s="17">
        <v>0.24852009596366501</v>
      </c>
      <c r="CJ11" s="17">
        <v>0.28578443147939098</v>
      </c>
      <c r="CK11" s="17">
        <v>0.244714975225996</v>
      </c>
      <c r="CL11" s="17">
        <v>0.245524666330911</v>
      </c>
    </row>
    <row r="12" spans="2:90" ht="30" x14ac:dyDescent="0.25">
      <c r="B12" s="18" t="s">
        <v>197</v>
      </c>
      <c r="C12" s="17">
        <v>0.23459999744511201</v>
      </c>
      <c r="D12" s="17">
        <v>0.235776344848738</v>
      </c>
      <c r="E12" s="17">
        <v>0.233492359382342</v>
      </c>
      <c r="F12" s="17"/>
      <c r="G12" s="17">
        <v>0.20183349039632101</v>
      </c>
      <c r="H12" s="17">
        <v>0.24545891942422099</v>
      </c>
      <c r="I12" s="17">
        <v>0.286596428762384</v>
      </c>
      <c r="J12" s="17">
        <v>0.25656098070782701</v>
      </c>
      <c r="K12" s="17">
        <v>0.220745040092717</v>
      </c>
      <c r="L12" s="17">
        <v>0.19884272821634799</v>
      </c>
      <c r="M12" s="17"/>
      <c r="N12" s="17">
        <v>0.199125610390817</v>
      </c>
      <c r="O12" s="17">
        <v>0.23202674192515399</v>
      </c>
      <c r="P12" s="17">
        <v>0.268033448608408</v>
      </c>
      <c r="Q12" s="17">
        <v>0.247652522854414</v>
      </c>
      <c r="R12" s="17"/>
      <c r="S12" s="17">
        <v>0.33426352540571203</v>
      </c>
      <c r="T12" s="17">
        <v>0.185329808243377</v>
      </c>
      <c r="U12" s="17">
        <v>0.17313922013383001</v>
      </c>
      <c r="V12" s="17">
        <v>0.168617525703012</v>
      </c>
      <c r="W12" s="17">
        <v>0.21857095444987601</v>
      </c>
      <c r="X12" s="17">
        <v>0.277611911631652</v>
      </c>
      <c r="Y12" s="17">
        <v>0.26932992744596301</v>
      </c>
      <c r="Z12" s="17">
        <v>0.272714486147066</v>
      </c>
      <c r="AA12" s="17">
        <v>0.216170693675967</v>
      </c>
      <c r="AB12" s="17"/>
      <c r="AC12" s="17">
        <v>0.25001150944062001</v>
      </c>
      <c r="AD12" s="17">
        <v>0.21213372226069899</v>
      </c>
      <c r="AE12" s="17">
        <v>0.25792306939638798</v>
      </c>
      <c r="AF12" s="17"/>
      <c r="AG12" s="17">
        <v>0.21370501528789099</v>
      </c>
      <c r="AH12" s="17">
        <v>0.20292776000130899</v>
      </c>
      <c r="AI12" s="17">
        <v>0.174650841469426</v>
      </c>
      <c r="AJ12" s="17">
        <v>0.29595440201821799</v>
      </c>
      <c r="AK12" s="17"/>
      <c r="AL12" s="17">
        <v>0.24421630100060601</v>
      </c>
      <c r="AM12" s="17">
        <v>0.252152369837431</v>
      </c>
      <c r="AN12" s="17">
        <v>0.216136448287367</v>
      </c>
      <c r="AO12" s="17">
        <v>0.21829912096280299</v>
      </c>
      <c r="AP12" s="17">
        <v>0.175489372839188</v>
      </c>
      <c r="AQ12" s="17"/>
      <c r="AR12" s="17">
        <v>0.24377086842100801</v>
      </c>
      <c r="AS12" s="17">
        <v>0.23268162993786901</v>
      </c>
      <c r="AT12" s="17">
        <v>0.244133054534828</v>
      </c>
      <c r="AU12" s="17">
        <v>0.23489321081108799</v>
      </c>
      <c r="AV12" s="17">
        <v>0.19214546095363899</v>
      </c>
      <c r="AW12" s="17"/>
      <c r="AX12" s="17">
        <v>0.30049667245739697</v>
      </c>
      <c r="AY12" s="17">
        <v>0.23523647026824901</v>
      </c>
      <c r="AZ12" s="17">
        <v>0.27201052187001101</v>
      </c>
      <c r="BA12" s="17">
        <v>0.22424447157723901</v>
      </c>
      <c r="BB12" s="17">
        <v>0.11441162378137699</v>
      </c>
      <c r="BC12" s="17">
        <v>0.14590283079338301</v>
      </c>
      <c r="BD12" s="17"/>
      <c r="BE12" s="17">
        <v>0.25608905271710503</v>
      </c>
      <c r="BF12" s="17">
        <v>0.23984824388624301</v>
      </c>
      <c r="BG12" s="17">
        <v>0.20250905164834401</v>
      </c>
      <c r="BH12" s="17"/>
      <c r="BI12" s="17">
        <v>0.26656796517765302</v>
      </c>
      <c r="BJ12" s="17">
        <v>0.22648405622742501</v>
      </c>
      <c r="BK12" s="17"/>
      <c r="BL12" s="17">
        <v>0.20584394540114601</v>
      </c>
      <c r="BM12" s="17">
        <v>0.26080073362836198</v>
      </c>
      <c r="BN12" s="17">
        <v>0.27754716330687301</v>
      </c>
      <c r="BO12" s="17">
        <v>0.24227609662699501</v>
      </c>
      <c r="BP12" s="17">
        <v>0.244406826099721</v>
      </c>
      <c r="BQ12" s="17"/>
      <c r="BR12" s="17">
        <v>0.23666611611077301</v>
      </c>
      <c r="BS12" s="17">
        <v>0.235582548933992</v>
      </c>
      <c r="BT12" s="17">
        <v>0.19451175490255199</v>
      </c>
      <c r="BU12" s="17">
        <v>0.23454784091599501</v>
      </c>
      <c r="BV12" s="17"/>
      <c r="BW12" s="17">
        <v>0.208704536502968</v>
      </c>
      <c r="BX12" s="17">
        <v>0.19480500170508899</v>
      </c>
      <c r="BY12" s="17">
        <v>0.20032477658452599</v>
      </c>
      <c r="BZ12" s="17">
        <v>0.260630111397817</v>
      </c>
      <c r="CA12" s="17">
        <v>0.31295357599739199</v>
      </c>
      <c r="CB12" s="17"/>
      <c r="CC12" s="17">
        <v>0.33838025119679499</v>
      </c>
      <c r="CD12" s="17">
        <v>0.35480392268556998</v>
      </c>
      <c r="CE12" s="17">
        <v>0.32035331587738097</v>
      </c>
      <c r="CF12" s="17">
        <v>0.24051544175117501</v>
      </c>
      <c r="CG12" s="17">
        <v>0.21854854640919899</v>
      </c>
      <c r="CH12" s="17">
        <v>0.18219557770975001</v>
      </c>
      <c r="CI12" s="17">
        <v>0.18792812767332201</v>
      </c>
      <c r="CJ12" s="17">
        <v>0.18139073359669</v>
      </c>
      <c r="CK12" s="17">
        <v>0.16741718059097599</v>
      </c>
      <c r="CL12" s="17">
        <v>0.12384530697374301</v>
      </c>
    </row>
    <row r="13" spans="2:90" x14ac:dyDescent="0.25">
      <c r="B13" s="18" t="s">
        <v>198</v>
      </c>
      <c r="C13" s="17">
        <v>0.21296031479309899</v>
      </c>
      <c r="D13" s="17">
        <v>0.20091937575423199</v>
      </c>
      <c r="E13" s="17">
        <v>0.22472733573678999</v>
      </c>
      <c r="F13" s="17"/>
      <c r="G13" s="17">
        <v>0.15882536581492601</v>
      </c>
      <c r="H13" s="17">
        <v>0.214382052565607</v>
      </c>
      <c r="I13" s="17">
        <v>0.19486260198368999</v>
      </c>
      <c r="J13" s="17">
        <v>0.24618890363580001</v>
      </c>
      <c r="K13" s="17">
        <v>0.20262299509680401</v>
      </c>
      <c r="L13" s="17">
        <v>0.232075768322241</v>
      </c>
      <c r="M13" s="17"/>
      <c r="N13" s="17">
        <v>0.24337229421923201</v>
      </c>
      <c r="O13" s="17">
        <v>0.19676478783246401</v>
      </c>
      <c r="P13" s="17">
        <v>0.21284835787487499</v>
      </c>
      <c r="Q13" s="17">
        <v>0.19925217327813299</v>
      </c>
      <c r="R13" s="17"/>
      <c r="S13" s="17">
        <v>0.20208337467629001</v>
      </c>
      <c r="T13" s="17">
        <v>0.24812883550180101</v>
      </c>
      <c r="U13" s="17">
        <v>0.18127973930032701</v>
      </c>
      <c r="V13" s="17">
        <v>0.22644464712621501</v>
      </c>
      <c r="W13" s="17">
        <v>0.22093083872029401</v>
      </c>
      <c r="X13" s="17">
        <v>0.20688134401518499</v>
      </c>
      <c r="Y13" s="17">
        <v>0.18376764389011199</v>
      </c>
      <c r="Z13" s="17">
        <v>0.18897658660022401</v>
      </c>
      <c r="AA13" s="17">
        <v>0.22579659476486499</v>
      </c>
      <c r="AB13" s="17"/>
      <c r="AC13" s="17">
        <v>0.22315836378194401</v>
      </c>
      <c r="AD13" s="17">
        <v>0.21374302580263899</v>
      </c>
      <c r="AE13" s="17">
        <v>0.206039800660831</v>
      </c>
      <c r="AF13" s="17"/>
      <c r="AG13" s="17">
        <v>0.226929539123046</v>
      </c>
      <c r="AH13" s="17">
        <v>0.20321076173289199</v>
      </c>
      <c r="AI13" s="17">
        <v>0.245725420764691</v>
      </c>
      <c r="AJ13" s="17">
        <v>0.224290624861715</v>
      </c>
      <c r="AK13" s="17"/>
      <c r="AL13" s="17">
        <v>0.190365874396732</v>
      </c>
      <c r="AM13" s="17">
        <v>0.19893506814470399</v>
      </c>
      <c r="AN13" s="17">
        <v>0.23449289477397001</v>
      </c>
      <c r="AO13" s="17">
        <v>0.25122314447199801</v>
      </c>
      <c r="AP13" s="17">
        <v>0.24526820037260999</v>
      </c>
      <c r="AQ13" s="17"/>
      <c r="AR13" s="17">
        <v>0.214426984734917</v>
      </c>
      <c r="AS13" s="17">
        <v>0.21285308189199401</v>
      </c>
      <c r="AT13" s="17">
        <v>0.21119577022516201</v>
      </c>
      <c r="AU13" s="17">
        <v>0.235313097561544</v>
      </c>
      <c r="AV13" s="17">
        <v>0.20323343241612299</v>
      </c>
      <c r="AW13" s="17"/>
      <c r="AX13" s="17">
        <v>0.20022240178724701</v>
      </c>
      <c r="AY13" s="17">
        <v>0.22010177970276801</v>
      </c>
      <c r="AZ13" s="17">
        <v>0.21664156092103401</v>
      </c>
      <c r="BA13" s="17">
        <v>0.21294512757423301</v>
      </c>
      <c r="BB13" s="17">
        <v>0.228190788448184</v>
      </c>
      <c r="BC13" s="17">
        <v>0.19056732823893299</v>
      </c>
      <c r="BD13" s="17"/>
      <c r="BE13" s="17">
        <v>0.20989593902492501</v>
      </c>
      <c r="BF13" s="17">
        <v>0.20947370190317499</v>
      </c>
      <c r="BG13" s="17">
        <v>0.221512639806515</v>
      </c>
      <c r="BH13" s="17"/>
      <c r="BI13" s="17">
        <v>0.230509061415024</v>
      </c>
      <c r="BJ13" s="17">
        <v>0.20850508644642299</v>
      </c>
      <c r="BK13" s="17"/>
      <c r="BL13" s="17">
        <v>0.24147069763846399</v>
      </c>
      <c r="BM13" s="17">
        <v>0.22311271058822199</v>
      </c>
      <c r="BN13" s="17">
        <v>0.19110777938191201</v>
      </c>
      <c r="BO13" s="17">
        <v>0.16481719790044799</v>
      </c>
      <c r="BP13" s="17">
        <v>0.182347286592657</v>
      </c>
      <c r="BQ13" s="17"/>
      <c r="BR13" s="17">
        <v>0.217087150038309</v>
      </c>
      <c r="BS13" s="17">
        <v>0.25501830281827298</v>
      </c>
      <c r="BT13" s="17">
        <v>0.16209037728029399</v>
      </c>
      <c r="BU13" s="17">
        <v>0.12613301951288</v>
      </c>
      <c r="BV13" s="17"/>
      <c r="BW13" s="17">
        <v>0.22127404021680999</v>
      </c>
      <c r="BX13" s="17">
        <v>0.22484049454861699</v>
      </c>
      <c r="BY13" s="17">
        <v>0.20724969127116699</v>
      </c>
      <c r="BZ13" s="17">
        <v>0.22719439509825601</v>
      </c>
      <c r="CA13" s="17">
        <v>0.19155809298856299</v>
      </c>
      <c r="CB13" s="17"/>
      <c r="CC13" s="17">
        <v>0.21640274305214599</v>
      </c>
      <c r="CD13" s="17">
        <v>0.205157220434212</v>
      </c>
      <c r="CE13" s="17">
        <v>0.197743826568193</v>
      </c>
      <c r="CF13" s="17">
        <v>0.19480595492469199</v>
      </c>
      <c r="CG13" s="17">
        <v>0.20483666334042799</v>
      </c>
      <c r="CH13" s="17">
        <v>0.23213807540891901</v>
      </c>
      <c r="CI13" s="17">
        <v>0.207521187795667</v>
      </c>
      <c r="CJ13" s="17">
        <v>0.23925928543734601</v>
      </c>
      <c r="CK13" s="17">
        <v>0.21448411603712</v>
      </c>
      <c r="CL13" s="17">
        <v>0.243968912679632</v>
      </c>
    </row>
    <row r="14" spans="2:90" x14ac:dyDescent="0.25">
      <c r="B14" s="18" t="s">
        <v>199</v>
      </c>
      <c r="C14" s="17">
        <v>0.18939171279050601</v>
      </c>
      <c r="D14" s="17">
        <v>0.214077722248806</v>
      </c>
      <c r="E14" s="17">
        <v>0.166263703419081</v>
      </c>
      <c r="F14" s="17"/>
      <c r="G14" s="17">
        <v>0.15690885280429201</v>
      </c>
      <c r="H14" s="17">
        <v>0.206424944809977</v>
      </c>
      <c r="I14" s="17">
        <v>0.24594896889922499</v>
      </c>
      <c r="J14" s="17">
        <v>0.194309945306194</v>
      </c>
      <c r="K14" s="17">
        <v>0.16540410902230601</v>
      </c>
      <c r="L14" s="17">
        <v>0.164886694928639</v>
      </c>
      <c r="M14" s="17"/>
      <c r="N14" s="17">
        <v>0.18319661534857701</v>
      </c>
      <c r="O14" s="17">
        <v>0.22258918390565399</v>
      </c>
      <c r="P14" s="17">
        <v>0.17989997700377899</v>
      </c>
      <c r="Q14" s="17">
        <v>0.17204161935266901</v>
      </c>
      <c r="R14" s="17"/>
      <c r="S14" s="17">
        <v>0.204299976518974</v>
      </c>
      <c r="T14" s="17">
        <v>0.15304155445339501</v>
      </c>
      <c r="U14" s="17">
        <v>0.14663718599372999</v>
      </c>
      <c r="V14" s="17">
        <v>0.200069179767455</v>
      </c>
      <c r="W14" s="17">
        <v>0.16826119143645199</v>
      </c>
      <c r="X14" s="17">
        <v>0.20260843509182</v>
      </c>
      <c r="Y14" s="17">
        <v>0.18102936699352701</v>
      </c>
      <c r="Z14" s="17">
        <v>0.25821536798266997</v>
      </c>
      <c r="AA14" s="17">
        <v>0.22561017152642299</v>
      </c>
      <c r="AB14" s="17"/>
      <c r="AC14" s="17">
        <v>0.193621266605458</v>
      </c>
      <c r="AD14" s="17">
        <v>0.193810965319797</v>
      </c>
      <c r="AE14" s="17">
        <v>0.18495355593368401</v>
      </c>
      <c r="AF14" s="17"/>
      <c r="AG14" s="17">
        <v>0.18533583403684101</v>
      </c>
      <c r="AH14" s="17">
        <v>0.18905039914734201</v>
      </c>
      <c r="AI14" s="17">
        <v>0.163370844816835</v>
      </c>
      <c r="AJ14" s="17">
        <v>0.22070199982326699</v>
      </c>
      <c r="AK14" s="17"/>
      <c r="AL14" s="17">
        <v>0.18091804475166201</v>
      </c>
      <c r="AM14" s="17">
        <v>0.179962522378116</v>
      </c>
      <c r="AN14" s="17">
        <v>0.18860062749020301</v>
      </c>
      <c r="AO14" s="17">
        <v>0.226419098000676</v>
      </c>
      <c r="AP14" s="17">
        <v>0.21489920584609201</v>
      </c>
      <c r="AQ14" s="17"/>
      <c r="AR14" s="17">
        <v>0.16753556537717099</v>
      </c>
      <c r="AS14" s="17">
        <v>0.19104969292493601</v>
      </c>
      <c r="AT14" s="17">
        <v>0.188440033424248</v>
      </c>
      <c r="AU14" s="17">
        <v>0.193561077987011</v>
      </c>
      <c r="AV14" s="17">
        <v>0.23226391689512901</v>
      </c>
      <c r="AW14" s="17"/>
      <c r="AX14" s="17">
        <v>0.20887752127874501</v>
      </c>
      <c r="AY14" s="17">
        <v>0.21725310564127201</v>
      </c>
      <c r="AZ14" s="17">
        <v>0.177576936175392</v>
      </c>
      <c r="BA14" s="17">
        <v>0.186174409357937</v>
      </c>
      <c r="BB14" s="17">
        <v>0.105993891426263</v>
      </c>
      <c r="BC14" s="17">
        <v>0.16202309018911801</v>
      </c>
      <c r="BD14" s="17"/>
      <c r="BE14" s="17">
        <v>0.18813630987748001</v>
      </c>
      <c r="BF14" s="17">
        <v>0.223243425938387</v>
      </c>
      <c r="BG14" s="17">
        <v>0.159087125599878</v>
      </c>
      <c r="BH14" s="17"/>
      <c r="BI14" s="17">
        <v>0.18169612084057599</v>
      </c>
      <c r="BJ14" s="17">
        <v>0.19134544886855301</v>
      </c>
      <c r="BK14" s="17"/>
      <c r="BL14" s="17">
        <v>0.18584951158785201</v>
      </c>
      <c r="BM14" s="17">
        <v>0.225192204744254</v>
      </c>
      <c r="BN14" s="17">
        <v>0.16330344050985399</v>
      </c>
      <c r="BO14" s="17">
        <v>0.187800861083943</v>
      </c>
      <c r="BP14" s="17">
        <v>0.17402795430162399</v>
      </c>
      <c r="BQ14" s="17"/>
      <c r="BR14" s="17">
        <v>0.186475848968185</v>
      </c>
      <c r="BS14" s="17">
        <v>0.185491164426594</v>
      </c>
      <c r="BT14" s="17">
        <v>0.22842425133876801</v>
      </c>
      <c r="BU14" s="17">
        <v>0.193879258903116</v>
      </c>
      <c r="BV14" s="17"/>
      <c r="BW14" s="17">
        <v>0.160001987858225</v>
      </c>
      <c r="BX14" s="17">
        <v>0.16809487611080501</v>
      </c>
      <c r="BY14" s="17">
        <v>0.17171974109818999</v>
      </c>
      <c r="BZ14" s="17">
        <v>0.230936581147866</v>
      </c>
      <c r="CA14" s="17">
        <v>0.21207861394932501</v>
      </c>
      <c r="CB14" s="17"/>
      <c r="CC14" s="17">
        <v>0.22780896687464</v>
      </c>
      <c r="CD14" s="17">
        <v>0.22509946444763701</v>
      </c>
      <c r="CE14" s="17">
        <v>0.209224500892041</v>
      </c>
      <c r="CF14" s="17">
        <v>0.19961019743147601</v>
      </c>
      <c r="CG14" s="17">
        <v>0.17650394027357899</v>
      </c>
      <c r="CH14" s="17">
        <v>0.188691995139707</v>
      </c>
      <c r="CI14" s="17">
        <v>0.17200135096292499</v>
      </c>
      <c r="CJ14" s="17">
        <v>0.17316832722983</v>
      </c>
      <c r="CK14" s="17">
        <v>0.170746612477225</v>
      </c>
      <c r="CL14" s="17">
        <v>0.123135292146259</v>
      </c>
    </row>
    <row r="15" spans="2:90" ht="30" x14ac:dyDescent="0.25">
      <c r="B15" s="18" t="s">
        <v>200</v>
      </c>
      <c r="C15" s="17">
        <v>0.17678147978707201</v>
      </c>
      <c r="D15" s="17">
        <v>0.177410473001584</v>
      </c>
      <c r="E15" s="17">
        <v>0.175912008157315</v>
      </c>
      <c r="F15" s="17"/>
      <c r="G15" s="17">
        <v>0.23763811878524599</v>
      </c>
      <c r="H15" s="17">
        <v>0.229015465706881</v>
      </c>
      <c r="I15" s="17">
        <v>0.19284582612507101</v>
      </c>
      <c r="J15" s="17">
        <v>0.20068795137283299</v>
      </c>
      <c r="K15" s="17">
        <v>0.151999850121948</v>
      </c>
      <c r="L15" s="17">
        <v>0.100095500934117</v>
      </c>
      <c r="M15" s="17"/>
      <c r="N15" s="17">
        <v>0.16201450552683999</v>
      </c>
      <c r="O15" s="17">
        <v>0.18400632567874201</v>
      </c>
      <c r="P15" s="17">
        <v>0.17686438305402</v>
      </c>
      <c r="Q15" s="17">
        <v>0.18566723889307199</v>
      </c>
      <c r="R15" s="17"/>
      <c r="S15" s="17">
        <v>0.18525477333441301</v>
      </c>
      <c r="T15" s="17">
        <v>0.14049471351863399</v>
      </c>
      <c r="U15" s="17">
        <v>0.21585428445013299</v>
      </c>
      <c r="V15" s="17">
        <v>0.18768844292766099</v>
      </c>
      <c r="W15" s="17">
        <v>0.15784170930390001</v>
      </c>
      <c r="X15" s="17">
        <v>0.18259350158210899</v>
      </c>
      <c r="Y15" s="17">
        <v>0.175456207216452</v>
      </c>
      <c r="Z15" s="17">
        <v>0.202896890569433</v>
      </c>
      <c r="AA15" s="17">
        <v>0.17145021356335999</v>
      </c>
      <c r="AB15" s="17"/>
      <c r="AC15" s="17">
        <v>0.149223937372816</v>
      </c>
      <c r="AD15" s="17">
        <v>0.16412071118509799</v>
      </c>
      <c r="AE15" s="17">
        <v>0.236599918509038</v>
      </c>
      <c r="AF15" s="17"/>
      <c r="AG15" s="17">
        <v>0.15092323689675699</v>
      </c>
      <c r="AH15" s="17">
        <v>0.20913733696711601</v>
      </c>
      <c r="AI15" s="17">
        <v>0.19551322804324001</v>
      </c>
      <c r="AJ15" s="17">
        <v>0.15450628736491101</v>
      </c>
      <c r="AK15" s="17"/>
      <c r="AL15" s="17">
        <v>0.16002996302484099</v>
      </c>
      <c r="AM15" s="17">
        <v>0.17038618823747501</v>
      </c>
      <c r="AN15" s="17">
        <v>0.20922314213517601</v>
      </c>
      <c r="AO15" s="17">
        <v>0.20463614370730299</v>
      </c>
      <c r="AP15" s="17">
        <v>8.2549294644885501E-2</v>
      </c>
      <c r="AQ15" s="17"/>
      <c r="AR15" s="17">
        <v>0.18374303351992</v>
      </c>
      <c r="AS15" s="17">
        <v>0.192925481980461</v>
      </c>
      <c r="AT15" s="17">
        <v>0.17429187278365499</v>
      </c>
      <c r="AU15" s="17">
        <v>0.17834985089503499</v>
      </c>
      <c r="AV15" s="17">
        <v>0.16362559564684401</v>
      </c>
      <c r="AW15" s="17"/>
      <c r="AX15" s="17">
        <v>0.21301480101612999</v>
      </c>
      <c r="AY15" s="17">
        <v>0.161073612517907</v>
      </c>
      <c r="AZ15" s="17">
        <v>0.20126917437699199</v>
      </c>
      <c r="BA15" s="17">
        <v>0.15101936602215399</v>
      </c>
      <c r="BB15" s="17">
        <v>0.159448688655975</v>
      </c>
      <c r="BC15" s="17">
        <v>0.172144595883859</v>
      </c>
      <c r="BD15" s="17"/>
      <c r="BE15" s="17">
        <v>0.191907423794037</v>
      </c>
      <c r="BF15" s="17">
        <v>0.20915971578884199</v>
      </c>
      <c r="BG15" s="17">
        <v>0.126881090420807</v>
      </c>
      <c r="BH15" s="17"/>
      <c r="BI15" s="17">
        <v>0.16606258619735101</v>
      </c>
      <c r="BJ15" s="17">
        <v>0.17950276351147601</v>
      </c>
      <c r="BK15" s="17"/>
      <c r="BL15" s="17">
        <v>0.13199382157723499</v>
      </c>
      <c r="BM15" s="17">
        <v>0.161305367136133</v>
      </c>
      <c r="BN15" s="17">
        <v>0.21445229163990401</v>
      </c>
      <c r="BO15" s="17">
        <v>0.256130415248079</v>
      </c>
      <c r="BP15" s="17">
        <v>0.23409799140983101</v>
      </c>
      <c r="BQ15" s="17"/>
      <c r="BR15" s="17">
        <v>0.161174609610959</v>
      </c>
      <c r="BS15" s="17">
        <v>0.26814156470642603</v>
      </c>
      <c r="BT15" s="17">
        <v>0.255171031352383</v>
      </c>
      <c r="BU15" s="17">
        <v>0.236682009061742</v>
      </c>
      <c r="BV15" s="17"/>
      <c r="BW15" s="17">
        <v>0.134269016438084</v>
      </c>
      <c r="BX15" s="17">
        <v>0.15556700315104699</v>
      </c>
      <c r="BY15" s="17">
        <v>0.141357459238556</v>
      </c>
      <c r="BZ15" s="17">
        <v>0.199949234337162</v>
      </c>
      <c r="CA15" s="17">
        <v>0.23980488424343999</v>
      </c>
      <c r="CB15" s="17"/>
      <c r="CC15" s="17">
        <v>0.25987010325072302</v>
      </c>
      <c r="CD15" s="17">
        <v>0.198235131680153</v>
      </c>
      <c r="CE15" s="17">
        <v>0.19230070834233501</v>
      </c>
      <c r="CF15" s="17">
        <v>0.217078328116141</v>
      </c>
      <c r="CG15" s="17">
        <v>0.18926960061759099</v>
      </c>
      <c r="CH15" s="17">
        <v>0.15173737275094201</v>
      </c>
      <c r="CI15" s="17">
        <v>0.120735450743301</v>
      </c>
      <c r="CJ15" s="17">
        <v>0.134552050552352</v>
      </c>
      <c r="CK15" s="17">
        <v>0.120687904725017</v>
      </c>
      <c r="CL15" s="17">
        <v>0.138249423174337</v>
      </c>
    </row>
    <row r="16" spans="2:90" ht="30" x14ac:dyDescent="0.25">
      <c r="B16" s="18" t="s">
        <v>201</v>
      </c>
      <c r="C16" s="17">
        <v>0.139398239624246</v>
      </c>
      <c r="D16" s="17">
        <v>0.12578550983190301</v>
      </c>
      <c r="E16" s="17">
        <v>0.152739519044468</v>
      </c>
      <c r="F16" s="17"/>
      <c r="G16" s="17">
        <v>0.19943120797142</v>
      </c>
      <c r="H16" s="17">
        <v>0.14406192252519001</v>
      </c>
      <c r="I16" s="17">
        <v>0.15585091081512401</v>
      </c>
      <c r="J16" s="17">
        <v>0.14815539430736799</v>
      </c>
      <c r="K16" s="17">
        <v>0.11013679481312</v>
      </c>
      <c r="L16" s="17">
        <v>0.11127476910129</v>
      </c>
      <c r="M16" s="17"/>
      <c r="N16" s="17">
        <v>0.11036294842554301</v>
      </c>
      <c r="O16" s="17">
        <v>0.150410010752281</v>
      </c>
      <c r="P16" s="17">
        <v>0.125842365958488</v>
      </c>
      <c r="Q16" s="17">
        <v>0.17206104149133999</v>
      </c>
      <c r="R16" s="17"/>
      <c r="S16" s="17">
        <v>0.119291633500733</v>
      </c>
      <c r="T16" s="17">
        <v>0.13436822184045499</v>
      </c>
      <c r="U16" s="17">
        <v>0.146820982225459</v>
      </c>
      <c r="V16" s="17">
        <v>0.12051859712214801</v>
      </c>
      <c r="W16" s="17">
        <v>0.154364132828051</v>
      </c>
      <c r="X16" s="17">
        <v>0.14868011548554599</v>
      </c>
      <c r="Y16" s="17">
        <v>0.16892083227035201</v>
      </c>
      <c r="Z16" s="17">
        <v>0.14048057437724201</v>
      </c>
      <c r="AA16" s="17">
        <v>0.14006297961436301</v>
      </c>
      <c r="AB16" s="17"/>
      <c r="AC16" s="17">
        <v>0.12554663408292399</v>
      </c>
      <c r="AD16" s="17">
        <v>0.13950987495873801</v>
      </c>
      <c r="AE16" s="17">
        <v>0.149710006827389</v>
      </c>
      <c r="AF16" s="17"/>
      <c r="AG16" s="17">
        <v>0.12121605494533901</v>
      </c>
      <c r="AH16" s="17">
        <v>0.16137077302070299</v>
      </c>
      <c r="AI16" s="17">
        <v>0.113980679065802</v>
      </c>
      <c r="AJ16" s="17">
        <v>0.13317720240787001</v>
      </c>
      <c r="AK16" s="17"/>
      <c r="AL16" s="17">
        <v>0.16409216075337099</v>
      </c>
      <c r="AM16" s="17">
        <v>0.15143471961122401</v>
      </c>
      <c r="AN16" s="17">
        <v>0.117998343325513</v>
      </c>
      <c r="AO16" s="17">
        <v>0.1204823847602</v>
      </c>
      <c r="AP16" s="17">
        <v>0.12590625656012999</v>
      </c>
      <c r="AQ16" s="17"/>
      <c r="AR16" s="17">
        <v>0.153111743521092</v>
      </c>
      <c r="AS16" s="17">
        <v>0.15128807581159801</v>
      </c>
      <c r="AT16" s="17">
        <v>0.14767759950947301</v>
      </c>
      <c r="AU16" s="17">
        <v>0.117507584208616</v>
      </c>
      <c r="AV16" s="17">
        <v>0.113397689948566</v>
      </c>
      <c r="AW16" s="17"/>
      <c r="AX16" s="17">
        <v>0.12755528740070199</v>
      </c>
      <c r="AY16" s="17">
        <v>0.137345629870089</v>
      </c>
      <c r="AZ16" s="17">
        <v>0.15005148699236201</v>
      </c>
      <c r="BA16" s="17">
        <v>0.126258830124375</v>
      </c>
      <c r="BB16" s="17">
        <v>0.13776139753246899</v>
      </c>
      <c r="BC16" s="17">
        <v>0.22486295227352299</v>
      </c>
      <c r="BD16" s="17"/>
      <c r="BE16" s="17">
        <v>0.141123937009763</v>
      </c>
      <c r="BF16" s="17">
        <v>0.15077120948613801</v>
      </c>
      <c r="BG16" s="17">
        <v>0.12744535043143901</v>
      </c>
      <c r="BH16" s="17"/>
      <c r="BI16" s="17">
        <v>0.17693544522240501</v>
      </c>
      <c r="BJ16" s="17">
        <v>0.129868395354515</v>
      </c>
      <c r="BK16" s="17"/>
      <c r="BL16" s="17">
        <v>0.108390192936443</v>
      </c>
      <c r="BM16" s="17">
        <v>0.13426756231720399</v>
      </c>
      <c r="BN16" s="17">
        <v>0.21885358946455</v>
      </c>
      <c r="BO16" s="17">
        <v>0.165529063132515</v>
      </c>
      <c r="BP16" s="17">
        <v>0.166902428162263</v>
      </c>
      <c r="BQ16" s="17"/>
      <c r="BR16" s="17">
        <v>0.13641946537063701</v>
      </c>
      <c r="BS16" s="17">
        <v>0.14308930866956401</v>
      </c>
      <c r="BT16" s="17">
        <v>0.15544331729831301</v>
      </c>
      <c r="BU16" s="17">
        <v>0.17606429572642401</v>
      </c>
      <c r="BV16" s="17"/>
      <c r="BW16" s="17">
        <v>0.11131550260013499</v>
      </c>
      <c r="BX16" s="17">
        <v>0.128511777145384</v>
      </c>
      <c r="BY16" s="17">
        <v>0.14412414261256001</v>
      </c>
      <c r="BZ16" s="17">
        <v>0.15516071065200501</v>
      </c>
      <c r="CA16" s="17">
        <v>0.15134505243605301</v>
      </c>
      <c r="CB16" s="17"/>
      <c r="CC16" s="17">
        <v>0.162633605056998</v>
      </c>
      <c r="CD16" s="17">
        <v>0.14801540973098401</v>
      </c>
      <c r="CE16" s="17">
        <v>0.152881303835604</v>
      </c>
      <c r="CF16" s="17">
        <v>0.13711276631597499</v>
      </c>
      <c r="CG16" s="17">
        <v>0.117940492783338</v>
      </c>
      <c r="CH16" s="17">
        <v>0.16229894354499899</v>
      </c>
      <c r="CI16" s="17">
        <v>0.153603989959993</v>
      </c>
      <c r="CJ16" s="17">
        <v>0.113957106799859</v>
      </c>
      <c r="CK16" s="17">
        <v>0.13540853000957601</v>
      </c>
      <c r="CL16" s="17">
        <v>9.5409216127992802E-2</v>
      </c>
    </row>
    <row r="17" spans="2:90" ht="30" x14ac:dyDescent="0.25">
      <c r="B17" s="18" t="s">
        <v>202</v>
      </c>
      <c r="C17" s="17">
        <v>0.12145851143708</v>
      </c>
      <c r="D17" s="17">
        <v>0.10907390361364599</v>
      </c>
      <c r="E17" s="17">
        <v>0.133172060477486</v>
      </c>
      <c r="F17" s="17"/>
      <c r="G17" s="17">
        <v>0.13175397302459399</v>
      </c>
      <c r="H17" s="17">
        <v>0.12662893847156001</v>
      </c>
      <c r="I17" s="17">
        <v>0.126907955678177</v>
      </c>
      <c r="J17" s="17">
        <v>0.105642984118977</v>
      </c>
      <c r="K17" s="17">
        <v>0.12137469909191501</v>
      </c>
      <c r="L17" s="17">
        <v>0.120638174579158</v>
      </c>
      <c r="M17" s="17"/>
      <c r="N17" s="17">
        <v>0.14038721563647</v>
      </c>
      <c r="O17" s="17">
        <v>0.13518534329797599</v>
      </c>
      <c r="P17" s="17">
        <v>0.108609449806983</v>
      </c>
      <c r="Q17" s="17">
        <v>9.7676983692799896E-2</v>
      </c>
      <c r="R17" s="17"/>
      <c r="S17" s="17">
        <v>8.4983379708562901E-2</v>
      </c>
      <c r="T17" s="17">
        <v>0.121845923805324</v>
      </c>
      <c r="U17" s="17">
        <v>0.15625558935255901</v>
      </c>
      <c r="V17" s="17">
        <v>0.13917178911424</v>
      </c>
      <c r="W17" s="17">
        <v>0.13938713734158201</v>
      </c>
      <c r="X17" s="17">
        <v>0.111945018344181</v>
      </c>
      <c r="Y17" s="17">
        <v>0.16768344170219901</v>
      </c>
      <c r="Z17" s="17">
        <v>9.2720079165664798E-2</v>
      </c>
      <c r="AA17" s="17">
        <v>9.4255435064821494E-2</v>
      </c>
      <c r="AB17" s="17"/>
      <c r="AC17" s="17">
        <v>0.113876523429308</v>
      </c>
      <c r="AD17" s="17">
        <v>0.141027642456654</v>
      </c>
      <c r="AE17" s="17">
        <v>9.41131672810855E-2</v>
      </c>
      <c r="AF17" s="17"/>
      <c r="AG17" s="17">
        <v>0.122448724180971</v>
      </c>
      <c r="AH17" s="17">
        <v>0.141112343371182</v>
      </c>
      <c r="AI17" s="17">
        <v>0.159916711448117</v>
      </c>
      <c r="AJ17" s="17">
        <v>8.8287792542515897E-2</v>
      </c>
      <c r="AK17" s="17"/>
      <c r="AL17" s="17">
        <v>9.57302358148341E-2</v>
      </c>
      <c r="AM17" s="17">
        <v>0.11675517897952301</v>
      </c>
      <c r="AN17" s="17">
        <v>0.132370557997643</v>
      </c>
      <c r="AO17" s="17">
        <v>0.162549596141042</v>
      </c>
      <c r="AP17" s="17">
        <v>0.13168904911354001</v>
      </c>
      <c r="AQ17" s="17"/>
      <c r="AR17" s="17">
        <v>0.102247787038851</v>
      </c>
      <c r="AS17" s="17">
        <v>0.11666801050238799</v>
      </c>
      <c r="AT17" s="17">
        <v>0.12646103609630999</v>
      </c>
      <c r="AU17" s="17">
        <v>0.12041444278546599</v>
      </c>
      <c r="AV17" s="17">
        <v>0.14132978785821201</v>
      </c>
      <c r="AW17" s="17"/>
      <c r="AX17" s="17">
        <v>9.8334791466998098E-2</v>
      </c>
      <c r="AY17" s="17">
        <v>9.8326665415066905E-2</v>
      </c>
      <c r="AZ17" s="17">
        <v>0.108389318691041</v>
      </c>
      <c r="BA17" s="17">
        <v>0.119336568174866</v>
      </c>
      <c r="BB17" s="17">
        <v>0.22135969584311099</v>
      </c>
      <c r="BC17" s="17">
        <v>0.17697760950576699</v>
      </c>
      <c r="BD17" s="17"/>
      <c r="BE17" s="17">
        <v>0.13276459516785499</v>
      </c>
      <c r="BF17" s="17">
        <v>0.11645665121667299</v>
      </c>
      <c r="BG17" s="17">
        <v>0.111924154156608</v>
      </c>
      <c r="BH17" s="17"/>
      <c r="BI17" s="17">
        <v>0.11407890359225301</v>
      </c>
      <c r="BJ17" s="17">
        <v>0.123332026324836</v>
      </c>
      <c r="BK17" s="17"/>
      <c r="BL17" s="17">
        <v>0.127777135946716</v>
      </c>
      <c r="BM17" s="17">
        <v>0.11933925743207301</v>
      </c>
      <c r="BN17" s="17">
        <v>0.11067645068266301</v>
      </c>
      <c r="BO17" s="17">
        <v>0.135024161163456</v>
      </c>
      <c r="BP17" s="17">
        <v>0.107137292341056</v>
      </c>
      <c r="BQ17" s="17"/>
      <c r="BR17" s="17">
        <v>0.12188331711792801</v>
      </c>
      <c r="BS17" s="17">
        <v>0.151408277424085</v>
      </c>
      <c r="BT17" s="17">
        <v>0.106328677507482</v>
      </c>
      <c r="BU17" s="17">
        <v>8.4022022728218196E-2</v>
      </c>
      <c r="BV17" s="17"/>
      <c r="BW17" s="17">
        <v>0.11407500283427199</v>
      </c>
      <c r="BX17" s="17">
        <v>0.130064649594407</v>
      </c>
      <c r="BY17" s="17">
        <v>0.140326658889776</v>
      </c>
      <c r="BZ17" s="17">
        <v>0.13307738815411199</v>
      </c>
      <c r="CA17" s="17">
        <v>8.3804858248372305E-2</v>
      </c>
      <c r="CB17" s="17"/>
      <c r="CC17" s="17">
        <v>6.6209971558005995E-2</v>
      </c>
      <c r="CD17" s="17">
        <v>9.7718331878730205E-2</v>
      </c>
      <c r="CE17" s="17">
        <v>9.2339206493505993E-2</v>
      </c>
      <c r="CF17" s="17">
        <v>0.14432580686531801</v>
      </c>
      <c r="CG17" s="17">
        <v>0.12553752350226199</v>
      </c>
      <c r="CH17" s="17">
        <v>0.12263464475871599</v>
      </c>
      <c r="CI17" s="17">
        <v>0.14981011977831701</v>
      </c>
      <c r="CJ17" s="17">
        <v>0.12189537592307401</v>
      </c>
      <c r="CK17" s="17">
        <v>0.13480151854269701</v>
      </c>
      <c r="CL17" s="17">
        <v>0.15663193829695701</v>
      </c>
    </row>
    <row r="18" spans="2:90" ht="45" x14ac:dyDescent="0.25">
      <c r="B18" s="18" t="s">
        <v>203</v>
      </c>
      <c r="C18" s="17">
        <v>0.107389520684333</v>
      </c>
      <c r="D18" s="17">
        <v>9.4911152486290604E-2</v>
      </c>
      <c r="E18" s="17">
        <v>0.11869039426473001</v>
      </c>
      <c r="F18" s="17"/>
      <c r="G18" s="17">
        <v>8.9425009852868304E-2</v>
      </c>
      <c r="H18" s="17">
        <v>9.2556796529066898E-2</v>
      </c>
      <c r="I18" s="17">
        <v>8.0135988618036405E-2</v>
      </c>
      <c r="J18" s="17">
        <v>8.0353256633315703E-2</v>
      </c>
      <c r="K18" s="17">
        <v>0.15848719621583199</v>
      </c>
      <c r="L18" s="17">
        <v>0.12982949179542799</v>
      </c>
      <c r="M18" s="17"/>
      <c r="N18" s="17">
        <v>0.12225778351644</v>
      </c>
      <c r="O18" s="17">
        <v>0.102919994903111</v>
      </c>
      <c r="P18" s="17">
        <v>0.113277576516242</v>
      </c>
      <c r="Q18" s="17">
        <v>9.14236364912695E-2</v>
      </c>
      <c r="R18" s="17"/>
      <c r="S18" s="17">
        <v>0.11070531534197101</v>
      </c>
      <c r="T18" s="17">
        <v>0.147689295186061</v>
      </c>
      <c r="U18" s="17">
        <v>8.0496393560266194E-2</v>
      </c>
      <c r="V18" s="17">
        <v>0.14580163655604</v>
      </c>
      <c r="W18" s="17">
        <v>9.8470880513909204E-2</v>
      </c>
      <c r="X18" s="17">
        <v>0.106309202107884</v>
      </c>
      <c r="Y18" s="17">
        <v>8.2366602584047405E-2</v>
      </c>
      <c r="Z18" s="17">
        <v>6.8849758795274094E-2</v>
      </c>
      <c r="AA18" s="17">
        <v>8.1298650777239606E-2</v>
      </c>
      <c r="AB18" s="17"/>
      <c r="AC18" s="17">
        <v>0.12636466407588101</v>
      </c>
      <c r="AD18" s="17">
        <v>0.100781342641663</v>
      </c>
      <c r="AE18" s="17">
        <v>8.4919038716595702E-2</v>
      </c>
      <c r="AF18" s="17"/>
      <c r="AG18" s="17">
        <v>0.134256361764784</v>
      </c>
      <c r="AH18" s="17">
        <v>7.5536503998228394E-2</v>
      </c>
      <c r="AI18" s="17">
        <v>0.116993657218734</v>
      </c>
      <c r="AJ18" s="17">
        <v>0.116084875714189</v>
      </c>
      <c r="AK18" s="17"/>
      <c r="AL18" s="17">
        <v>0.10736916583977101</v>
      </c>
      <c r="AM18" s="17">
        <v>0.1044645481321</v>
      </c>
      <c r="AN18" s="17">
        <v>0.106935634338799</v>
      </c>
      <c r="AO18" s="17">
        <v>0.105861404943624</v>
      </c>
      <c r="AP18" s="17">
        <v>8.5509371086701702E-2</v>
      </c>
      <c r="AQ18" s="17"/>
      <c r="AR18" s="17">
        <v>0.125285083833163</v>
      </c>
      <c r="AS18" s="17">
        <v>9.58023520291192E-2</v>
      </c>
      <c r="AT18" s="17">
        <v>0.10853930189649</v>
      </c>
      <c r="AU18" s="17">
        <v>0.106313319516742</v>
      </c>
      <c r="AV18" s="17">
        <v>0.102546042007281</v>
      </c>
      <c r="AW18" s="17"/>
      <c r="AX18" s="17">
        <v>8.2684842255472596E-2</v>
      </c>
      <c r="AY18" s="17">
        <v>0.104802024773401</v>
      </c>
      <c r="AZ18" s="17">
        <v>7.3979369346676399E-2</v>
      </c>
      <c r="BA18" s="17">
        <v>0.114078106385111</v>
      </c>
      <c r="BB18" s="17">
        <v>0.18249253372527399</v>
      </c>
      <c r="BC18" s="17">
        <v>0.123217566453313</v>
      </c>
      <c r="BD18" s="17"/>
      <c r="BE18" s="17">
        <v>0.101198752200931</v>
      </c>
      <c r="BF18" s="17">
        <v>9.6912283679107203E-2</v>
      </c>
      <c r="BG18" s="17">
        <v>0.12685450190036901</v>
      </c>
      <c r="BH18" s="17"/>
      <c r="BI18" s="17">
        <v>0.10753882813204201</v>
      </c>
      <c r="BJ18" s="17">
        <v>0.107351614913185</v>
      </c>
      <c r="BK18" s="17"/>
      <c r="BL18" s="17">
        <v>0.13677816911910901</v>
      </c>
      <c r="BM18" s="17">
        <v>9.7259658160670504E-2</v>
      </c>
      <c r="BN18" s="17">
        <v>9.8444174693916101E-2</v>
      </c>
      <c r="BO18" s="17">
        <v>0.10778141149709</v>
      </c>
      <c r="BP18" s="17">
        <v>6.7485194478434402E-2</v>
      </c>
      <c r="BQ18" s="17"/>
      <c r="BR18" s="17">
        <v>0.112363280139839</v>
      </c>
      <c r="BS18" s="17">
        <v>9.0609738287849198E-2</v>
      </c>
      <c r="BT18" s="17">
        <v>8.2771966391277596E-2</v>
      </c>
      <c r="BU18" s="17">
        <v>7.1418028958774402E-2</v>
      </c>
      <c r="BV18" s="17"/>
      <c r="BW18" s="17">
        <v>0.13307967151242101</v>
      </c>
      <c r="BX18" s="17">
        <v>0.135510996649291</v>
      </c>
      <c r="BY18" s="17">
        <v>0.108903580962638</v>
      </c>
      <c r="BZ18" s="17">
        <v>9.3323495934928904E-2</v>
      </c>
      <c r="CA18" s="17">
        <v>7.0910803440134895E-2</v>
      </c>
      <c r="CB18" s="17"/>
      <c r="CC18" s="17">
        <v>6.1240355721407298E-2</v>
      </c>
      <c r="CD18" s="17">
        <v>8.3697821089335905E-2</v>
      </c>
      <c r="CE18" s="17">
        <v>7.5970655506165302E-2</v>
      </c>
      <c r="CF18" s="17">
        <v>0.120678064599682</v>
      </c>
      <c r="CG18" s="17">
        <v>9.5014260844132503E-2</v>
      </c>
      <c r="CH18" s="17">
        <v>0.121435493551284</v>
      </c>
      <c r="CI18" s="17">
        <v>9.33380276253373E-2</v>
      </c>
      <c r="CJ18" s="17">
        <v>0.13412009514025</v>
      </c>
      <c r="CK18" s="17">
        <v>0.14964378691223301</v>
      </c>
      <c r="CL18" s="17">
        <v>0.15307826023514101</v>
      </c>
    </row>
    <row r="19" spans="2:90" ht="30" x14ac:dyDescent="0.25">
      <c r="B19" s="18" t="s">
        <v>204</v>
      </c>
      <c r="C19" s="17">
        <v>9.0676518729716896E-2</v>
      </c>
      <c r="D19" s="17">
        <v>0.10255517378092199</v>
      </c>
      <c r="E19" s="17">
        <v>7.9950144062296197E-2</v>
      </c>
      <c r="F19" s="17"/>
      <c r="G19" s="17">
        <v>0.10548616203363401</v>
      </c>
      <c r="H19" s="17">
        <v>9.8296731911419494E-2</v>
      </c>
      <c r="I19" s="17">
        <v>0.103809337704415</v>
      </c>
      <c r="J19" s="17">
        <v>7.9479558334964701E-2</v>
      </c>
      <c r="K19" s="17">
        <v>0.110472255155021</v>
      </c>
      <c r="L19" s="17">
        <v>6.38968647755426E-2</v>
      </c>
      <c r="M19" s="17"/>
      <c r="N19" s="17">
        <v>7.6303262490447499E-2</v>
      </c>
      <c r="O19" s="17">
        <v>9.1926625648239099E-2</v>
      </c>
      <c r="P19" s="17">
        <v>9.2482558841455995E-2</v>
      </c>
      <c r="Q19" s="17">
        <v>0.10033746271975499</v>
      </c>
      <c r="R19" s="17"/>
      <c r="S19" s="17">
        <v>0.108232979481739</v>
      </c>
      <c r="T19" s="17">
        <v>8.9244280586799896E-2</v>
      </c>
      <c r="U19" s="17">
        <v>8.9010459993981203E-2</v>
      </c>
      <c r="V19" s="17">
        <v>7.74089857739374E-2</v>
      </c>
      <c r="W19" s="17">
        <v>0.109347683677826</v>
      </c>
      <c r="X19" s="17">
        <v>8.83357843694101E-2</v>
      </c>
      <c r="Y19" s="17">
        <v>6.5922206336705494E-2</v>
      </c>
      <c r="Z19" s="17">
        <v>7.8349937961368701E-2</v>
      </c>
      <c r="AA19" s="17">
        <v>9.6563400674292393E-2</v>
      </c>
      <c r="AB19" s="17"/>
      <c r="AC19" s="17">
        <v>7.91572257882871E-2</v>
      </c>
      <c r="AD19" s="17">
        <v>0.10154304485178001</v>
      </c>
      <c r="AE19" s="17">
        <v>7.8573677343672696E-2</v>
      </c>
      <c r="AF19" s="17"/>
      <c r="AG19" s="17">
        <v>7.7893174890735994E-2</v>
      </c>
      <c r="AH19" s="17">
        <v>9.8816790956872694E-2</v>
      </c>
      <c r="AI19" s="17">
        <v>0.10958551511468</v>
      </c>
      <c r="AJ19" s="17">
        <v>9.3246246276446801E-2</v>
      </c>
      <c r="AK19" s="17"/>
      <c r="AL19" s="17">
        <v>9.4684764630661195E-2</v>
      </c>
      <c r="AM19" s="17">
        <v>9.6056923882439693E-2</v>
      </c>
      <c r="AN19" s="17">
        <v>7.6166516981699794E-2</v>
      </c>
      <c r="AO19" s="17">
        <v>9.9656418783052106E-2</v>
      </c>
      <c r="AP19" s="17">
        <v>0.10310843682747101</v>
      </c>
      <c r="AQ19" s="17"/>
      <c r="AR19" s="17">
        <v>9.5421385233996195E-2</v>
      </c>
      <c r="AS19" s="17">
        <v>0.10092722244458401</v>
      </c>
      <c r="AT19" s="17">
        <v>8.3051059744556399E-2</v>
      </c>
      <c r="AU19" s="17">
        <v>9.0180151251428406E-2</v>
      </c>
      <c r="AV19" s="17">
        <v>9.4147992241875006E-2</v>
      </c>
      <c r="AW19" s="17"/>
      <c r="AX19" s="17">
        <v>0.11181720420023</v>
      </c>
      <c r="AY19" s="17">
        <v>9.7768383474365603E-2</v>
      </c>
      <c r="AZ19" s="17">
        <v>0.111501652882499</v>
      </c>
      <c r="BA19" s="17">
        <v>5.9786359051158498E-2</v>
      </c>
      <c r="BB19" s="17">
        <v>5.4075463034081402E-2</v>
      </c>
      <c r="BC19" s="17">
        <v>9.0807999174805296E-2</v>
      </c>
      <c r="BD19" s="17"/>
      <c r="BE19" s="17">
        <v>9.2537475419035897E-2</v>
      </c>
      <c r="BF19" s="17">
        <v>0.10581034528659999</v>
      </c>
      <c r="BG19" s="17">
        <v>7.4363793147521604E-2</v>
      </c>
      <c r="BH19" s="17"/>
      <c r="BI19" s="17">
        <v>0.11221622536017101</v>
      </c>
      <c r="BJ19" s="17">
        <v>8.5208076246241896E-2</v>
      </c>
      <c r="BK19" s="17"/>
      <c r="BL19" s="17">
        <v>7.0627682718860496E-2</v>
      </c>
      <c r="BM19" s="17">
        <v>0.10656216152994399</v>
      </c>
      <c r="BN19" s="17">
        <v>0.13291531543119101</v>
      </c>
      <c r="BO19" s="17">
        <v>0.10882304123144999</v>
      </c>
      <c r="BP19" s="17">
        <v>8.8200271684010095E-2</v>
      </c>
      <c r="BQ19" s="17"/>
      <c r="BR19" s="17">
        <v>8.5126970550209305E-2</v>
      </c>
      <c r="BS19" s="17">
        <v>0.110422160809279</v>
      </c>
      <c r="BT19" s="17">
        <v>0.115589660388931</v>
      </c>
      <c r="BU19" s="17">
        <v>0.144715039501631</v>
      </c>
      <c r="BV19" s="17"/>
      <c r="BW19" s="17">
        <v>6.8125158831159799E-2</v>
      </c>
      <c r="BX19" s="17">
        <v>8.7514398031422899E-2</v>
      </c>
      <c r="BY19" s="17">
        <v>9.2032424410729605E-2</v>
      </c>
      <c r="BZ19" s="17">
        <v>9.7578290337272694E-2</v>
      </c>
      <c r="CA19" s="17">
        <v>0.104080682046729</v>
      </c>
      <c r="CB19" s="17"/>
      <c r="CC19" s="17">
        <v>0.12343127850715201</v>
      </c>
      <c r="CD19" s="17">
        <v>9.8840569295022995E-2</v>
      </c>
      <c r="CE19" s="17">
        <v>0.111980830713485</v>
      </c>
      <c r="CF19" s="17">
        <v>0.108036800167653</v>
      </c>
      <c r="CG19" s="17">
        <v>9.8549737356882799E-2</v>
      </c>
      <c r="CH19" s="17">
        <v>8.0537243778298698E-2</v>
      </c>
      <c r="CI19" s="17">
        <v>7.2544714080206296E-2</v>
      </c>
      <c r="CJ19" s="17">
        <v>7.9752001805395795E-2</v>
      </c>
      <c r="CK19" s="17">
        <v>5.3091739880899901E-2</v>
      </c>
      <c r="CL19" s="17">
        <v>6.0331470308952702E-2</v>
      </c>
    </row>
    <row r="20" spans="2:90" x14ac:dyDescent="0.25">
      <c r="B20" s="18" t="s">
        <v>205</v>
      </c>
      <c r="C20" s="17">
        <v>7.11138006027211E-2</v>
      </c>
      <c r="D20" s="17">
        <v>8.9803900118764199E-2</v>
      </c>
      <c r="E20" s="17">
        <v>5.3507825095473499E-2</v>
      </c>
      <c r="F20" s="17"/>
      <c r="G20" s="17">
        <v>0.100551507373353</v>
      </c>
      <c r="H20" s="17">
        <v>8.0415310008631904E-2</v>
      </c>
      <c r="I20" s="17">
        <v>6.75902617136388E-2</v>
      </c>
      <c r="J20" s="17">
        <v>6.0276712495801799E-2</v>
      </c>
      <c r="K20" s="17">
        <v>5.8129096238246601E-2</v>
      </c>
      <c r="L20" s="17">
        <v>7.0181134900401704E-2</v>
      </c>
      <c r="M20" s="17"/>
      <c r="N20" s="17">
        <v>7.1985768671318104E-2</v>
      </c>
      <c r="O20" s="17">
        <v>6.4317843461738106E-2</v>
      </c>
      <c r="P20" s="17">
        <v>7.3754095058056496E-2</v>
      </c>
      <c r="Q20" s="17">
        <v>7.5014849443121007E-2</v>
      </c>
      <c r="R20" s="17"/>
      <c r="S20" s="17">
        <v>7.2578924160109401E-2</v>
      </c>
      <c r="T20" s="17">
        <v>6.0745338737227199E-2</v>
      </c>
      <c r="U20" s="17">
        <v>6.9394367517283895E-2</v>
      </c>
      <c r="V20" s="17">
        <v>6.50506767289874E-2</v>
      </c>
      <c r="W20" s="17">
        <v>6.1773098735926298E-2</v>
      </c>
      <c r="X20" s="17">
        <v>8.79829282835113E-2</v>
      </c>
      <c r="Y20" s="17">
        <v>6.7216542165863105E-2</v>
      </c>
      <c r="Z20" s="17">
        <v>0.101017067413809</v>
      </c>
      <c r="AA20" s="17">
        <v>7.3309780841606706E-2</v>
      </c>
      <c r="AB20" s="17"/>
      <c r="AC20" s="17">
        <v>7.6315018031274204E-2</v>
      </c>
      <c r="AD20" s="17">
        <v>6.5531156785163497E-2</v>
      </c>
      <c r="AE20" s="17">
        <v>5.4412949833659602E-2</v>
      </c>
      <c r="AF20" s="17"/>
      <c r="AG20" s="17">
        <v>6.6232590658693094E-2</v>
      </c>
      <c r="AH20" s="17">
        <v>6.14773109696517E-2</v>
      </c>
      <c r="AI20" s="17">
        <v>4.1457429766129997E-2</v>
      </c>
      <c r="AJ20" s="17">
        <v>0.10556897375228901</v>
      </c>
      <c r="AK20" s="17"/>
      <c r="AL20" s="17">
        <v>6.1341272726957802E-2</v>
      </c>
      <c r="AM20" s="17">
        <v>7.1032112460922295E-2</v>
      </c>
      <c r="AN20" s="17">
        <v>6.7276663134950204E-2</v>
      </c>
      <c r="AO20" s="17">
        <v>8.0206856469813598E-2</v>
      </c>
      <c r="AP20" s="17">
        <v>4.9098543861878702E-2</v>
      </c>
      <c r="AQ20" s="17"/>
      <c r="AR20" s="17">
        <v>5.2429809784934299E-2</v>
      </c>
      <c r="AS20" s="17">
        <v>7.0149095545627399E-2</v>
      </c>
      <c r="AT20" s="17">
        <v>7.1854947560746701E-2</v>
      </c>
      <c r="AU20" s="17">
        <v>6.9071400761660601E-2</v>
      </c>
      <c r="AV20" s="17">
        <v>9.0236320017178698E-2</v>
      </c>
      <c r="AW20" s="17"/>
      <c r="AX20" s="17">
        <v>7.6918948226523995E-2</v>
      </c>
      <c r="AY20" s="17">
        <v>6.5554263493717804E-2</v>
      </c>
      <c r="AZ20" s="17">
        <v>9.2058392582125295E-2</v>
      </c>
      <c r="BA20" s="17">
        <v>6.8221047210209995E-2</v>
      </c>
      <c r="BB20" s="17">
        <v>4.4729827104779199E-2</v>
      </c>
      <c r="BC20" s="17">
        <v>9.4741640508108196E-2</v>
      </c>
      <c r="BD20" s="17"/>
      <c r="BE20" s="17">
        <v>7.8735327230907107E-2</v>
      </c>
      <c r="BF20" s="17">
        <v>6.8822127330288002E-2</v>
      </c>
      <c r="BG20" s="17">
        <v>6.4754182155369405E-2</v>
      </c>
      <c r="BH20" s="17"/>
      <c r="BI20" s="17">
        <v>7.0563251003309804E-2</v>
      </c>
      <c r="BJ20" s="17">
        <v>7.1253572646525307E-2</v>
      </c>
      <c r="BK20" s="17"/>
      <c r="BL20" s="17">
        <v>7.8582973060075403E-2</v>
      </c>
      <c r="BM20" s="17">
        <v>5.6344137181505403E-2</v>
      </c>
      <c r="BN20" s="17">
        <v>6.4872883588239602E-2</v>
      </c>
      <c r="BO20" s="17">
        <v>0.104867007093636</v>
      </c>
      <c r="BP20" s="17">
        <v>6.2343540805470901E-2</v>
      </c>
      <c r="BQ20" s="17"/>
      <c r="BR20" s="17">
        <v>7.0589528023670994E-2</v>
      </c>
      <c r="BS20" s="17">
        <v>5.7086493942384797E-2</v>
      </c>
      <c r="BT20" s="17">
        <v>9.1183773067345694E-2</v>
      </c>
      <c r="BU20" s="17">
        <v>8.6909996969285003E-2</v>
      </c>
      <c r="BV20" s="17"/>
      <c r="BW20" s="17">
        <v>8.2096726696105293E-2</v>
      </c>
      <c r="BX20" s="17">
        <v>7.7978471603706301E-2</v>
      </c>
      <c r="BY20" s="17">
        <v>6.2063544379383502E-2</v>
      </c>
      <c r="BZ20" s="17">
        <v>5.1353406631785697E-2</v>
      </c>
      <c r="CA20" s="17">
        <v>7.9542546424605703E-2</v>
      </c>
      <c r="CB20" s="17"/>
      <c r="CC20" s="17">
        <v>7.2302637871404299E-2</v>
      </c>
      <c r="CD20" s="17">
        <v>8.7531765471627401E-2</v>
      </c>
      <c r="CE20" s="17">
        <v>4.7950515633970903E-2</v>
      </c>
      <c r="CF20" s="17">
        <v>6.6132796702682906E-2</v>
      </c>
      <c r="CG20" s="17">
        <v>5.5978441410735401E-2</v>
      </c>
      <c r="CH20" s="17">
        <v>5.9068408822453303E-2</v>
      </c>
      <c r="CI20" s="17">
        <v>7.9162451860456798E-2</v>
      </c>
      <c r="CJ20" s="17">
        <v>7.9784557113799795E-2</v>
      </c>
      <c r="CK20" s="17">
        <v>7.0403803057283498E-2</v>
      </c>
      <c r="CL20" s="17">
        <v>8.7182534671281703E-2</v>
      </c>
    </row>
    <row r="21" spans="2:90" ht="30" x14ac:dyDescent="0.25">
      <c r="B21" s="18" t="s">
        <v>206</v>
      </c>
      <c r="C21" s="17">
        <v>6.9100330948963298E-2</v>
      </c>
      <c r="D21" s="17">
        <v>7.0394275814077104E-2</v>
      </c>
      <c r="E21" s="17">
        <v>6.7583044009014895E-2</v>
      </c>
      <c r="F21" s="17"/>
      <c r="G21" s="17">
        <v>0.116452827582655</v>
      </c>
      <c r="H21" s="17">
        <v>0.116687398407853</v>
      </c>
      <c r="I21" s="17">
        <v>9.1487475001875901E-2</v>
      </c>
      <c r="J21" s="17">
        <v>7.2920836704533504E-2</v>
      </c>
      <c r="K21" s="17">
        <v>2.3242419217364401E-2</v>
      </c>
      <c r="L21" s="17">
        <v>2.60880561475937E-2</v>
      </c>
      <c r="M21" s="17"/>
      <c r="N21" s="17">
        <v>7.41756259553535E-2</v>
      </c>
      <c r="O21" s="17">
        <v>8.3181983155741296E-2</v>
      </c>
      <c r="P21" s="17">
        <v>6.7075825941909695E-2</v>
      </c>
      <c r="Q21" s="17">
        <v>5.1088686080244097E-2</v>
      </c>
      <c r="R21" s="17"/>
      <c r="S21" s="17">
        <v>8.0926255082247101E-2</v>
      </c>
      <c r="T21" s="17">
        <v>5.17513285769629E-2</v>
      </c>
      <c r="U21" s="17">
        <v>7.1555067357010393E-2</v>
      </c>
      <c r="V21" s="17">
        <v>6.43151198394631E-2</v>
      </c>
      <c r="W21" s="17">
        <v>9.1528771273701695E-2</v>
      </c>
      <c r="X21" s="17">
        <v>7.5454574031760105E-2</v>
      </c>
      <c r="Y21" s="17">
        <v>6.7699620881246203E-2</v>
      </c>
      <c r="Z21" s="17">
        <v>5.4686808740248803E-2</v>
      </c>
      <c r="AA21" s="17">
        <v>6.5122256949545404E-2</v>
      </c>
      <c r="AB21" s="17"/>
      <c r="AC21" s="17">
        <v>5.5865825945842898E-2</v>
      </c>
      <c r="AD21" s="17">
        <v>7.9329657631773201E-2</v>
      </c>
      <c r="AE21" s="17">
        <v>5.4770453455308198E-2</v>
      </c>
      <c r="AF21" s="17"/>
      <c r="AG21" s="17">
        <v>5.7457410981437099E-2</v>
      </c>
      <c r="AH21" s="17">
        <v>0.104576453218982</v>
      </c>
      <c r="AI21" s="17">
        <v>8.1134321184433394E-2</v>
      </c>
      <c r="AJ21" s="17">
        <v>5.3604895323360803E-2</v>
      </c>
      <c r="AK21" s="17"/>
      <c r="AL21" s="17">
        <v>4.1655323336771202E-2</v>
      </c>
      <c r="AM21" s="17">
        <v>8.0893041269641294E-2</v>
      </c>
      <c r="AN21" s="17">
        <v>8.5206082434462302E-2</v>
      </c>
      <c r="AO21" s="17">
        <v>8.6406912288925206E-2</v>
      </c>
      <c r="AP21" s="17">
        <v>8.2732647134721504E-2</v>
      </c>
      <c r="AQ21" s="17"/>
      <c r="AR21" s="17">
        <v>6.9570398308096498E-2</v>
      </c>
      <c r="AS21" s="17">
        <v>6.5610211765678897E-2</v>
      </c>
      <c r="AT21" s="17">
        <v>6.10598195887673E-2</v>
      </c>
      <c r="AU21" s="17">
        <v>9.5219568198482596E-2</v>
      </c>
      <c r="AV21" s="17">
        <v>6.5104536218488204E-2</v>
      </c>
      <c r="AW21" s="17"/>
      <c r="AX21" s="17">
        <v>9.9721121623374903E-2</v>
      </c>
      <c r="AY21" s="17">
        <v>6.13247533606225E-2</v>
      </c>
      <c r="AZ21" s="17">
        <v>8.0539580720177806E-2</v>
      </c>
      <c r="BA21" s="17">
        <v>6.9495041415898101E-2</v>
      </c>
      <c r="BB21" s="17">
        <v>3.3617401175086097E-2</v>
      </c>
      <c r="BC21" s="17">
        <v>2.8890521056374699E-2</v>
      </c>
      <c r="BD21" s="17"/>
      <c r="BE21" s="17">
        <v>5.7325650431680399E-2</v>
      </c>
      <c r="BF21" s="17">
        <v>0.124978440619579</v>
      </c>
      <c r="BG21" s="17">
        <v>3.27153517333022E-2</v>
      </c>
      <c r="BH21" s="17"/>
      <c r="BI21" s="17">
        <v>5.1540798598734401E-2</v>
      </c>
      <c r="BJ21" s="17">
        <v>7.3558297547179699E-2</v>
      </c>
      <c r="BK21" s="17"/>
      <c r="BL21" s="17">
        <v>4.6575308469308498E-2</v>
      </c>
      <c r="BM21" s="17">
        <v>0.102629002024459</v>
      </c>
      <c r="BN21" s="17">
        <v>7.1227619909669901E-2</v>
      </c>
      <c r="BO21" s="17">
        <v>6.9370135365028104E-2</v>
      </c>
      <c r="BP21" s="17">
        <v>7.2675629313428899E-2</v>
      </c>
      <c r="BQ21" s="17"/>
      <c r="BR21" s="17">
        <v>5.8266843851762E-2</v>
      </c>
      <c r="BS21" s="17">
        <v>0.14327978231441399</v>
      </c>
      <c r="BT21" s="17">
        <v>9.2345395991081602E-2</v>
      </c>
      <c r="BU21" s="17">
        <v>0.14088874579017799</v>
      </c>
      <c r="BV21" s="17"/>
      <c r="BW21" s="17">
        <v>6.4525344942109805E-2</v>
      </c>
      <c r="BX21" s="17">
        <v>6.1983721626319002E-2</v>
      </c>
      <c r="BY21" s="17">
        <v>7.7298927834951306E-2</v>
      </c>
      <c r="BZ21" s="17">
        <v>5.0420601011611499E-2</v>
      </c>
      <c r="CA21" s="17">
        <v>8.6863705694399801E-2</v>
      </c>
      <c r="CB21" s="17"/>
      <c r="CC21" s="17">
        <v>0.10705664039341101</v>
      </c>
      <c r="CD21" s="17">
        <v>6.4820407421840601E-2</v>
      </c>
      <c r="CE21" s="17">
        <v>9.3714902541148504E-2</v>
      </c>
      <c r="CF21" s="17">
        <v>4.2831773251894099E-2</v>
      </c>
      <c r="CG21" s="17">
        <v>7.71257122538683E-2</v>
      </c>
      <c r="CH21" s="17">
        <v>6.2137437177423503E-2</v>
      </c>
      <c r="CI21" s="17">
        <v>6.6049669818148193E-2</v>
      </c>
      <c r="CJ21" s="17">
        <v>7.3187566031005E-2</v>
      </c>
      <c r="CK21" s="17">
        <v>5.8218639297328199E-2</v>
      </c>
      <c r="CL21" s="17">
        <v>3.4131645752816298E-2</v>
      </c>
    </row>
    <row r="22" spans="2:90" ht="45" x14ac:dyDescent="0.25">
      <c r="B22" s="18" t="s">
        <v>207</v>
      </c>
      <c r="C22" s="17">
        <v>6.3389125442007505E-2</v>
      </c>
      <c r="D22" s="17">
        <v>8.4679304147363701E-2</v>
      </c>
      <c r="E22" s="17">
        <v>4.3736781001408001E-2</v>
      </c>
      <c r="F22" s="17"/>
      <c r="G22" s="17">
        <v>0.12986074770932199</v>
      </c>
      <c r="H22" s="17">
        <v>8.6437174554680196E-2</v>
      </c>
      <c r="I22" s="17">
        <v>5.4022463663839997E-2</v>
      </c>
      <c r="J22" s="17">
        <v>5.0172935837337299E-2</v>
      </c>
      <c r="K22" s="17">
        <v>5.2110362521966401E-2</v>
      </c>
      <c r="L22" s="17">
        <v>4.0490400276012903E-2</v>
      </c>
      <c r="M22" s="17"/>
      <c r="N22" s="17">
        <v>6.2430547452563698E-2</v>
      </c>
      <c r="O22" s="17">
        <v>7.25365082545507E-2</v>
      </c>
      <c r="P22" s="17">
        <v>6.8355859332455304E-2</v>
      </c>
      <c r="Q22" s="17">
        <v>5.1485877300330898E-2</v>
      </c>
      <c r="R22" s="17"/>
      <c r="S22" s="17">
        <v>5.61376346871812E-2</v>
      </c>
      <c r="T22" s="17">
        <v>5.8420521436940598E-2</v>
      </c>
      <c r="U22" s="17">
        <v>6.8705500700627101E-2</v>
      </c>
      <c r="V22" s="17">
        <v>4.8764185278590298E-2</v>
      </c>
      <c r="W22" s="17">
        <v>6.9926554636122795E-2</v>
      </c>
      <c r="X22" s="17">
        <v>7.6697137783027405E-2</v>
      </c>
      <c r="Y22" s="17">
        <v>4.0939631411386602E-2</v>
      </c>
      <c r="Z22" s="17">
        <v>8.4881385683773E-2</v>
      </c>
      <c r="AA22" s="17">
        <v>8.0449534896312902E-2</v>
      </c>
      <c r="AB22" s="17"/>
      <c r="AC22" s="17">
        <v>5.0556456764840101E-2</v>
      </c>
      <c r="AD22" s="17">
        <v>8.1749108483028299E-2</v>
      </c>
      <c r="AE22" s="17">
        <v>4.5173381310094303E-2</v>
      </c>
      <c r="AF22" s="17"/>
      <c r="AG22" s="17">
        <v>4.6245292009175099E-2</v>
      </c>
      <c r="AH22" s="17">
        <v>8.6629990884174293E-2</v>
      </c>
      <c r="AI22" s="17">
        <v>7.8264426777817503E-2</v>
      </c>
      <c r="AJ22" s="17">
        <v>5.56404726901032E-2</v>
      </c>
      <c r="AK22" s="17"/>
      <c r="AL22" s="17">
        <v>5.6764099887947901E-2</v>
      </c>
      <c r="AM22" s="17">
        <v>5.7012299941118297E-2</v>
      </c>
      <c r="AN22" s="17">
        <v>6.8390783773301003E-2</v>
      </c>
      <c r="AO22" s="17">
        <v>9.0151583521938097E-2</v>
      </c>
      <c r="AP22" s="17">
        <v>3.9046197127853198E-2</v>
      </c>
      <c r="AQ22" s="17"/>
      <c r="AR22" s="17">
        <v>5.1215138821772699E-2</v>
      </c>
      <c r="AS22" s="17">
        <v>5.8009422769486903E-2</v>
      </c>
      <c r="AT22" s="17">
        <v>6.63724910645173E-2</v>
      </c>
      <c r="AU22" s="17">
        <v>8.2442810581612597E-2</v>
      </c>
      <c r="AV22" s="17">
        <v>4.9381507412415697E-2</v>
      </c>
      <c r="AW22" s="17"/>
      <c r="AX22" s="17">
        <v>7.1247278656189697E-2</v>
      </c>
      <c r="AY22" s="17">
        <v>5.6467574152033601E-2</v>
      </c>
      <c r="AZ22" s="17">
        <v>6.6079229411911106E-2</v>
      </c>
      <c r="BA22" s="17">
        <v>7.4847186887006603E-2</v>
      </c>
      <c r="BB22" s="17">
        <v>4.3946551961092498E-2</v>
      </c>
      <c r="BC22" s="17">
        <v>6.6054431881709799E-2</v>
      </c>
      <c r="BD22" s="17"/>
      <c r="BE22" s="17">
        <v>6.64193277628774E-2</v>
      </c>
      <c r="BF22" s="17">
        <v>8.0086655653821198E-2</v>
      </c>
      <c r="BG22" s="17">
        <v>4.4043391471751903E-2</v>
      </c>
      <c r="BH22" s="17"/>
      <c r="BI22" s="17">
        <v>5.4422655006739901E-2</v>
      </c>
      <c r="BJ22" s="17">
        <v>6.5665508713900103E-2</v>
      </c>
      <c r="BK22" s="17"/>
      <c r="BL22" s="17">
        <v>5.01208870802144E-2</v>
      </c>
      <c r="BM22" s="17">
        <v>7.0550621205015498E-2</v>
      </c>
      <c r="BN22" s="17">
        <v>5.7449229579637197E-2</v>
      </c>
      <c r="BO22" s="17">
        <v>8.1605199426164898E-2</v>
      </c>
      <c r="BP22" s="17">
        <v>7.4597252230400396E-2</v>
      </c>
      <c r="BQ22" s="17"/>
      <c r="BR22" s="17">
        <v>6.0062147837210603E-2</v>
      </c>
      <c r="BS22" s="17">
        <v>7.1952965269932695E-2</v>
      </c>
      <c r="BT22" s="17">
        <v>9.0671786872896398E-2</v>
      </c>
      <c r="BU22" s="17">
        <v>8.8771635156358594E-2</v>
      </c>
      <c r="BV22" s="17"/>
      <c r="BW22" s="17">
        <v>6.3574505099991505E-2</v>
      </c>
      <c r="BX22" s="17">
        <v>5.8014284092552999E-2</v>
      </c>
      <c r="BY22" s="17">
        <v>6.5886394885445995E-2</v>
      </c>
      <c r="BZ22" s="17">
        <v>7.1982780233235302E-2</v>
      </c>
      <c r="CA22" s="17">
        <v>5.5828208164287497E-2</v>
      </c>
      <c r="CB22" s="17"/>
      <c r="CC22" s="17">
        <v>6.1204158477062502E-2</v>
      </c>
      <c r="CD22" s="17">
        <v>6.0727311114976E-2</v>
      </c>
      <c r="CE22" s="17">
        <v>7.0418321699740799E-2</v>
      </c>
      <c r="CF22" s="17">
        <v>6.5695996740469595E-2</v>
      </c>
      <c r="CG22" s="17">
        <v>6.3401928947034794E-2</v>
      </c>
      <c r="CH22" s="17">
        <v>5.8851767473598403E-2</v>
      </c>
      <c r="CI22" s="17">
        <v>6.5434726382426506E-2</v>
      </c>
      <c r="CJ22" s="17">
        <v>5.7599778912570197E-2</v>
      </c>
      <c r="CK22" s="17">
        <v>3.32571005071036E-2</v>
      </c>
      <c r="CL22" s="17">
        <v>8.9416013455501001E-2</v>
      </c>
    </row>
    <row r="23" spans="2:90" x14ac:dyDescent="0.25">
      <c r="B23" s="18" t="s">
        <v>208</v>
      </c>
      <c r="C23" s="17">
        <v>5.4810295990189099E-2</v>
      </c>
      <c r="D23" s="17">
        <v>6.0986975514060703E-2</v>
      </c>
      <c r="E23" s="17">
        <v>4.8038990470011901E-2</v>
      </c>
      <c r="F23" s="17"/>
      <c r="G23" s="17">
        <v>0.10786287797072899</v>
      </c>
      <c r="H23" s="17">
        <v>6.7354998122143905E-2</v>
      </c>
      <c r="I23" s="17">
        <v>6.1436979739720399E-2</v>
      </c>
      <c r="J23" s="17">
        <v>3.6062330001045799E-2</v>
      </c>
      <c r="K23" s="17">
        <v>3.7224383906047001E-2</v>
      </c>
      <c r="L23" s="17">
        <v>4.2641633818374901E-2</v>
      </c>
      <c r="M23" s="17"/>
      <c r="N23" s="17">
        <v>5.7424604750436897E-2</v>
      </c>
      <c r="O23" s="17">
        <v>4.4466451664864903E-2</v>
      </c>
      <c r="P23" s="17">
        <v>5.6349943391001203E-2</v>
      </c>
      <c r="Q23" s="17">
        <v>6.2199833846013498E-2</v>
      </c>
      <c r="R23" s="17"/>
      <c r="S23" s="17">
        <v>0.10241159590801099</v>
      </c>
      <c r="T23" s="17">
        <v>4.4461441054539301E-2</v>
      </c>
      <c r="U23" s="17">
        <v>4.1610771308814701E-2</v>
      </c>
      <c r="V23" s="17">
        <v>5.3275079882827099E-2</v>
      </c>
      <c r="W23" s="17">
        <v>3.1943906379339401E-2</v>
      </c>
      <c r="X23" s="17">
        <v>6.2174372694567999E-2</v>
      </c>
      <c r="Y23" s="17">
        <v>3.2052470831383698E-2</v>
      </c>
      <c r="Z23" s="17">
        <v>4.2616147444922703E-2</v>
      </c>
      <c r="AA23" s="17">
        <v>5.2989577272141299E-2</v>
      </c>
      <c r="AB23" s="17"/>
      <c r="AC23" s="17">
        <v>3.9366756202057901E-2</v>
      </c>
      <c r="AD23" s="17">
        <v>7.0924209794364507E-2</v>
      </c>
      <c r="AE23" s="17">
        <v>5.3082195210133402E-2</v>
      </c>
      <c r="AF23" s="17"/>
      <c r="AG23" s="17">
        <v>3.2511884684917003E-2</v>
      </c>
      <c r="AH23" s="17">
        <v>7.6831615740304907E-2</v>
      </c>
      <c r="AI23" s="17">
        <v>5.38297821524511E-2</v>
      </c>
      <c r="AJ23" s="17">
        <v>5.1358525413983003E-2</v>
      </c>
      <c r="AK23" s="17"/>
      <c r="AL23" s="17">
        <v>4.1254048395629003E-2</v>
      </c>
      <c r="AM23" s="17">
        <v>5.1937614362834401E-2</v>
      </c>
      <c r="AN23" s="17">
        <v>6.7529710177189395E-2</v>
      </c>
      <c r="AO23" s="17">
        <v>7.8537920648148796E-2</v>
      </c>
      <c r="AP23" s="17">
        <v>9.7445400275561603E-2</v>
      </c>
      <c r="AQ23" s="17"/>
      <c r="AR23" s="17">
        <v>8.1969219821989001E-2</v>
      </c>
      <c r="AS23" s="17">
        <v>5.8605797592460103E-2</v>
      </c>
      <c r="AT23" s="17">
        <v>4.8543526122277698E-2</v>
      </c>
      <c r="AU23" s="17">
        <v>5.5500095800809501E-2</v>
      </c>
      <c r="AV23" s="17">
        <v>4.1748553321217401E-2</v>
      </c>
      <c r="AW23" s="17"/>
      <c r="AX23" s="17">
        <v>9.9879043455741098E-2</v>
      </c>
      <c r="AY23" s="17">
        <v>5.0116272716796598E-2</v>
      </c>
      <c r="AZ23" s="17">
        <v>6.3285119263668602E-2</v>
      </c>
      <c r="BA23" s="17">
        <v>3.0417464529834001E-2</v>
      </c>
      <c r="BB23" s="17">
        <v>1.8308305104870099E-2</v>
      </c>
      <c r="BC23" s="17">
        <v>2.4805698343824598E-2</v>
      </c>
      <c r="BD23" s="17"/>
      <c r="BE23" s="17">
        <v>7.0296928711917298E-2</v>
      </c>
      <c r="BF23" s="17">
        <v>6.1509424555069699E-2</v>
      </c>
      <c r="BG23" s="17">
        <v>2.9805373200185999E-2</v>
      </c>
      <c r="BH23" s="17"/>
      <c r="BI23" s="17">
        <v>5.1144045648025098E-2</v>
      </c>
      <c r="BJ23" s="17">
        <v>5.5741073714793699E-2</v>
      </c>
      <c r="BK23" s="17"/>
      <c r="BL23" s="17">
        <v>4.3597371965982699E-2</v>
      </c>
      <c r="BM23" s="17">
        <v>5.0893292041288403E-2</v>
      </c>
      <c r="BN23" s="17">
        <v>6.6344830998038604E-2</v>
      </c>
      <c r="BO23" s="17">
        <v>8.5888363874042903E-2</v>
      </c>
      <c r="BP23" s="17">
        <v>6.27516970149158E-2</v>
      </c>
      <c r="BQ23" s="17"/>
      <c r="BR23" s="17">
        <v>4.6317708649886498E-2</v>
      </c>
      <c r="BS23" s="17">
        <v>7.5254090645900204E-2</v>
      </c>
      <c r="BT23" s="17">
        <v>8.6233760409040294E-2</v>
      </c>
      <c r="BU23" s="17">
        <v>0.147971900181227</v>
      </c>
      <c r="BV23" s="17"/>
      <c r="BW23" s="17">
        <v>6.38472990393361E-2</v>
      </c>
      <c r="BX23" s="17">
        <v>6.0641846725196603E-2</v>
      </c>
      <c r="BY23" s="17">
        <v>5.2410191601577401E-2</v>
      </c>
      <c r="BZ23" s="17">
        <v>4.9035628362046398E-2</v>
      </c>
      <c r="CA23" s="17">
        <v>4.8734142167636003E-2</v>
      </c>
      <c r="CB23" s="17"/>
      <c r="CC23" s="17">
        <v>4.49705612540394E-2</v>
      </c>
      <c r="CD23" s="17">
        <v>5.9542974418410402E-2</v>
      </c>
      <c r="CE23" s="17">
        <v>6.9980445950578604E-2</v>
      </c>
      <c r="CF23" s="17">
        <v>6.3214569249562494E-2</v>
      </c>
      <c r="CG23" s="17">
        <v>7.8901194732623997E-2</v>
      </c>
      <c r="CH23" s="17">
        <v>4.3181181210183398E-2</v>
      </c>
      <c r="CI23" s="17">
        <v>6.1817815464434697E-2</v>
      </c>
      <c r="CJ23" s="17">
        <v>4.17834846114538E-2</v>
      </c>
      <c r="CK23" s="17">
        <v>3.9767414051809898E-2</v>
      </c>
      <c r="CL23" s="17">
        <v>3.2401028736134298E-2</v>
      </c>
    </row>
    <row r="24" spans="2:90" ht="30" x14ac:dyDescent="0.25">
      <c r="B24" s="18" t="s">
        <v>209</v>
      </c>
      <c r="C24" s="17">
        <v>4.70526534967999E-2</v>
      </c>
      <c r="D24" s="17">
        <v>4.6229817424706797E-2</v>
      </c>
      <c r="E24" s="17">
        <v>4.8025620466955597E-2</v>
      </c>
      <c r="F24" s="17"/>
      <c r="G24" s="17">
        <v>6.9050353629847405E-2</v>
      </c>
      <c r="H24" s="17">
        <v>7.9818773443322999E-2</v>
      </c>
      <c r="I24" s="17">
        <v>5.67731392161148E-2</v>
      </c>
      <c r="J24" s="17">
        <v>3.7439984338110903E-2</v>
      </c>
      <c r="K24" s="17">
        <v>3.6718739018990802E-2</v>
      </c>
      <c r="L24" s="17">
        <v>2.0472539470123199E-2</v>
      </c>
      <c r="M24" s="17"/>
      <c r="N24" s="17">
        <v>5.3776898125121299E-2</v>
      </c>
      <c r="O24" s="17">
        <v>4.2159440562076898E-2</v>
      </c>
      <c r="P24" s="17">
        <v>4.5968663805152001E-2</v>
      </c>
      <c r="Q24" s="17">
        <v>4.4553722372174198E-2</v>
      </c>
      <c r="R24" s="17"/>
      <c r="S24" s="17">
        <v>6.2406709544853001E-2</v>
      </c>
      <c r="T24" s="17">
        <v>4.09478147057925E-2</v>
      </c>
      <c r="U24" s="17">
        <v>3.5031904701277899E-2</v>
      </c>
      <c r="V24" s="17">
        <v>2.0026388692878101E-2</v>
      </c>
      <c r="W24" s="17">
        <v>3.8280226192360198E-2</v>
      </c>
      <c r="X24" s="17">
        <v>5.6312581769659802E-2</v>
      </c>
      <c r="Y24" s="17">
        <v>5.7667195530452901E-2</v>
      </c>
      <c r="Z24" s="17">
        <v>5.7019301292099901E-2</v>
      </c>
      <c r="AA24" s="17">
        <v>5.52119858252412E-2</v>
      </c>
      <c r="AB24" s="17"/>
      <c r="AC24" s="17">
        <v>4.0734699032761799E-2</v>
      </c>
      <c r="AD24" s="17">
        <v>5.0507514954398702E-2</v>
      </c>
      <c r="AE24" s="17">
        <v>4.4453855168904897E-2</v>
      </c>
      <c r="AF24" s="17"/>
      <c r="AG24" s="17">
        <v>4.2902155240830797E-2</v>
      </c>
      <c r="AH24" s="17">
        <v>6.10629585530931E-2</v>
      </c>
      <c r="AI24" s="17">
        <v>3.1733961711482399E-2</v>
      </c>
      <c r="AJ24" s="17">
        <v>4.0846048315055998E-2</v>
      </c>
      <c r="AK24" s="17"/>
      <c r="AL24" s="17">
        <v>3.19766504113108E-2</v>
      </c>
      <c r="AM24" s="17">
        <v>4.6583719138900997E-2</v>
      </c>
      <c r="AN24" s="17">
        <v>5.2053332640998401E-2</v>
      </c>
      <c r="AO24" s="17">
        <v>6.1970002175789601E-2</v>
      </c>
      <c r="AP24" s="17">
        <v>8.6004927684315294E-2</v>
      </c>
      <c r="AQ24" s="17"/>
      <c r="AR24" s="17">
        <v>4.9300358782301497E-2</v>
      </c>
      <c r="AS24" s="17">
        <v>3.9425880858084301E-2</v>
      </c>
      <c r="AT24" s="17">
        <v>4.8052861844824102E-2</v>
      </c>
      <c r="AU24" s="17">
        <v>4.8912096100374398E-2</v>
      </c>
      <c r="AV24" s="17">
        <v>6.4305435393546995E-2</v>
      </c>
      <c r="AW24" s="17"/>
      <c r="AX24" s="17">
        <v>8.7283547700755804E-2</v>
      </c>
      <c r="AY24" s="17">
        <v>3.6241589135154101E-2</v>
      </c>
      <c r="AZ24" s="17">
        <v>4.6991891781336698E-2</v>
      </c>
      <c r="BA24" s="17">
        <v>2.6498751182423501E-2</v>
      </c>
      <c r="BB24" s="17">
        <v>3.0159612424472401E-2</v>
      </c>
      <c r="BC24" s="17">
        <v>3.8032625081849902E-2</v>
      </c>
      <c r="BD24" s="17"/>
      <c r="BE24" s="17">
        <v>4.2704814968094501E-2</v>
      </c>
      <c r="BF24" s="17">
        <v>7.0576581623006299E-2</v>
      </c>
      <c r="BG24" s="17">
        <v>3.1592555992486601E-2</v>
      </c>
      <c r="BH24" s="17"/>
      <c r="BI24" s="17">
        <v>5.7206919320165299E-2</v>
      </c>
      <c r="BJ24" s="17">
        <v>4.4474715943162102E-2</v>
      </c>
      <c r="BK24" s="17"/>
      <c r="BL24" s="17">
        <v>3.7668478475100103E-2</v>
      </c>
      <c r="BM24" s="17">
        <v>4.3661803405627801E-2</v>
      </c>
      <c r="BN24" s="17">
        <v>7.1505077889721505E-2</v>
      </c>
      <c r="BO24" s="17">
        <v>8.1956111791208194E-2</v>
      </c>
      <c r="BP24" s="17">
        <v>4.8855855398792503E-2</v>
      </c>
      <c r="BQ24" s="17"/>
      <c r="BR24" s="17">
        <v>4.5507847491045701E-2</v>
      </c>
      <c r="BS24" s="17">
        <v>3.3767421620206503E-2</v>
      </c>
      <c r="BT24" s="17">
        <v>7.3820750423812198E-2</v>
      </c>
      <c r="BU24" s="17">
        <v>6.4975338513065403E-2</v>
      </c>
      <c r="BV24" s="17"/>
      <c r="BW24" s="17">
        <v>3.6046629038773599E-2</v>
      </c>
      <c r="BX24" s="17">
        <v>4.4306391162210197E-2</v>
      </c>
      <c r="BY24" s="17">
        <v>4.3729921987270798E-2</v>
      </c>
      <c r="BZ24" s="17">
        <v>4.5671348144721201E-2</v>
      </c>
      <c r="CA24" s="17">
        <v>6.3129350611764307E-2</v>
      </c>
      <c r="CB24" s="17"/>
      <c r="CC24" s="17">
        <v>6.5837057946319499E-2</v>
      </c>
      <c r="CD24" s="17">
        <v>6.5049847779862904E-2</v>
      </c>
      <c r="CE24" s="17">
        <v>6.0463385004997802E-2</v>
      </c>
      <c r="CF24" s="17">
        <v>4.8896667612857402E-2</v>
      </c>
      <c r="CG24" s="17">
        <v>5.6874042278756101E-2</v>
      </c>
      <c r="CH24" s="17">
        <v>2.7323856136785299E-2</v>
      </c>
      <c r="CI24" s="17">
        <v>4.4137213728694599E-2</v>
      </c>
      <c r="CJ24" s="17">
        <v>2.9130117355745701E-2</v>
      </c>
      <c r="CK24" s="17">
        <v>3.4662429229941803E-2</v>
      </c>
      <c r="CL24" s="17">
        <v>2.29820024755591E-2</v>
      </c>
    </row>
    <row r="25" spans="2:90" ht="30" x14ac:dyDescent="0.25">
      <c r="B25" s="18" t="s">
        <v>210</v>
      </c>
      <c r="C25" s="17">
        <v>3.8450497528153202E-2</v>
      </c>
      <c r="D25" s="17">
        <v>3.8894780767922597E-2</v>
      </c>
      <c r="E25" s="17">
        <v>3.8200469149485397E-2</v>
      </c>
      <c r="F25" s="17"/>
      <c r="G25" s="17">
        <v>3.28412479471029E-2</v>
      </c>
      <c r="H25" s="17">
        <v>2.59410758108422E-2</v>
      </c>
      <c r="I25" s="17">
        <v>3.14744184343492E-2</v>
      </c>
      <c r="J25" s="17">
        <v>2.3193433104578502E-2</v>
      </c>
      <c r="K25" s="17">
        <v>5.7797326278642702E-2</v>
      </c>
      <c r="L25" s="17">
        <v>5.2681489930974497E-2</v>
      </c>
      <c r="M25" s="17"/>
      <c r="N25" s="17">
        <v>5.1703757352846998E-2</v>
      </c>
      <c r="O25" s="17">
        <v>3.1831624293116798E-2</v>
      </c>
      <c r="P25" s="17">
        <v>3.5118393987939103E-2</v>
      </c>
      <c r="Q25" s="17">
        <v>3.28647486017399E-2</v>
      </c>
      <c r="R25" s="17"/>
      <c r="S25" s="17">
        <v>3.4116164011126097E-2</v>
      </c>
      <c r="T25" s="17">
        <v>2.77644743573995E-2</v>
      </c>
      <c r="U25" s="17">
        <v>3.3143647872858999E-2</v>
      </c>
      <c r="V25" s="17">
        <v>4.3086381783326702E-2</v>
      </c>
      <c r="W25" s="17">
        <v>5.9020680955799799E-2</v>
      </c>
      <c r="X25" s="17">
        <v>3.631582536959E-2</v>
      </c>
      <c r="Y25" s="17">
        <v>4.0956370556007898E-2</v>
      </c>
      <c r="Z25" s="17">
        <v>7.3924588617100301E-2</v>
      </c>
      <c r="AA25" s="17">
        <v>3.0363965699823098E-2</v>
      </c>
      <c r="AB25" s="17"/>
      <c r="AC25" s="17">
        <v>4.58582816809638E-2</v>
      </c>
      <c r="AD25" s="17">
        <v>3.3494435400158798E-2</v>
      </c>
      <c r="AE25" s="17">
        <v>3.9608892406128297E-2</v>
      </c>
      <c r="AF25" s="17"/>
      <c r="AG25" s="17">
        <v>4.4513560948826102E-2</v>
      </c>
      <c r="AH25" s="17">
        <v>3.7016229155706799E-2</v>
      </c>
      <c r="AI25" s="17">
        <v>2.8158971775524601E-2</v>
      </c>
      <c r="AJ25" s="17">
        <v>3.3688971750002697E-2</v>
      </c>
      <c r="AK25" s="17"/>
      <c r="AL25" s="17">
        <v>3.8455916551931597E-2</v>
      </c>
      <c r="AM25" s="17">
        <v>3.4495275314343599E-2</v>
      </c>
      <c r="AN25" s="17">
        <v>3.8042416981162702E-2</v>
      </c>
      <c r="AO25" s="17">
        <v>2.7155832074178699E-2</v>
      </c>
      <c r="AP25" s="17">
        <v>0.12964962134510599</v>
      </c>
      <c r="AQ25" s="17"/>
      <c r="AR25" s="17">
        <v>4.5774540407117599E-2</v>
      </c>
      <c r="AS25" s="17">
        <v>3.08955176554996E-2</v>
      </c>
      <c r="AT25" s="17">
        <v>3.10310056195717E-2</v>
      </c>
      <c r="AU25" s="17">
        <v>3.3960298738402103E-2</v>
      </c>
      <c r="AV25" s="17">
        <v>8.1095267935061902E-2</v>
      </c>
      <c r="AW25" s="17"/>
      <c r="AX25" s="17">
        <v>3.43131743311368E-2</v>
      </c>
      <c r="AY25" s="17">
        <v>3.7111899315745898E-2</v>
      </c>
      <c r="AZ25" s="17">
        <v>2.8678365229554598E-2</v>
      </c>
      <c r="BA25" s="17">
        <v>3.7492183941011399E-2</v>
      </c>
      <c r="BB25" s="17">
        <v>6.6852766154765195E-2</v>
      </c>
      <c r="BC25" s="17">
        <v>3.0702391929537901E-2</v>
      </c>
      <c r="BD25" s="17"/>
      <c r="BE25" s="17">
        <v>2.8707736094577298E-2</v>
      </c>
      <c r="BF25" s="17">
        <v>3.84033511598997E-2</v>
      </c>
      <c r="BG25" s="17">
        <v>5.1577938831186901E-2</v>
      </c>
      <c r="BH25" s="17"/>
      <c r="BI25" s="17">
        <v>2.2813657717200099E-2</v>
      </c>
      <c r="BJ25" s="17">
        <v>4.24203361427892E-2</v>
      </c>
      <c r="BK25" s="17"/>
      <c r="BL25" s="17">
        <v>5.2764082932700698E-2</v>
      </c>
      <c r="BM25" s="17">
        <v>2.79315098607547E-2</v>
      </c>
      <c r="BN25" s="17">
        <v>1.95406009890167E-2</v>
      </c>
      <c r="BO25" s="17">
        <v>1.5325576336949399E-2</v>
      </c>
      <c r="BP25" s="17">
        <v>4.0578777740051197E-2</v>
      </c>
      <c r="BQ25" s="17"/>
      <c r="BR25" s="17">
        <v>3.8345107731916801E-2</v>
      </c>
      <c r="BS25" s="17">
        <v>1.9531556907038498E-2</v>
      </c>
      <c r="BT25" s="17">
        <v>5.6388353711430701E-2</v>
      </c>
      <c r="BU25" s="17">
        <v>5.2027644774187601E-2</v>
      </c>
      <c r="BV25" s="17"/>
      <c r="BW25" s="17">
        <v>3.9751769604497202E-2</v>
      </c>
      <c r="BX25" s="17">
        <v>3.85034617656985E-2</v>
      </c>
      <c r="BY25" s="17">
        <v>4.5500930857200202E-2</v>
      </c>
      <c r="BZ25" s="17">
        <v>3.5328113051036503E-2</v>
      </c>
      <c r="CA25" s="17">
        <v>3.4320188009185501E-2</v>
      </c>
      <c r="CB25" s="17"/>
      <c r="CC25" s="17">
        <v>3.3542415815969402E-2</v>
      </c>
      <c r="CD25" s="17">
        <v>2.1029944381454099E-2</v>
      </c>
      <c r="CE25" s="17">
        <v>3.1226786695651799E-2</v>
      </c>
      <c r="CF25" s="17">
        <v>3.2895388469302497E-2</v>
      </c>
      <c r="CG25" s="17">
        <v>3.8776401394265303E-2</v>
      </c>
      <c r="CH25" s="17">
        <v>3.9322506087496302E-2</v>
      </c>
      <c r="CI25" s="17">
        <v>5.2741769274401502E-2</v>
      </c>
      <c r="CJ25" s="17">
        <v>3.3258533666917299E-2</v>
      </c>
      <c r="CK25" s="17">
        <v>6.5703093363715506E-2</v>
      </c>
      <c r="CL25" s="17">
        <v>4.2449363169802697E-2</v>
      </c>
    </row>
    <row r="26" spans="2:90" x14ac:dyDescent="0.25">
      <c r="B26" s="18" t="s">
        <v>211</v>
      </c>
      <c r="C26" s="17">
        <v>2.2031179012342899E-2</v>
      </c>
      <c r="D26" s="17">
        <v>2.28905328762323E-2</v>
      </c>
      <c r="E26" s="17">
        <v>2.1321890624010801E-2</v>
      </c>
      <c r="F26" s="17"/>
      <c r="G26" s="17">
        <v>1.08290963814823E-2</v>
      </c>
      <c r="H26" s="17">
        <v>1.2410228258723399E-2</v>
      </c>
      <c r="I26" s="17">
        <v>1.4706005769437199E-2</v>
      </c>
      <c r="J26" s="17">
        <v>3.24454516936993E-2</v>
      </c>
      <c r="K26" s="17">
        <v>1.8366652239777001E-2</v>
      </c>
      <c r="L26" s="17">
        <v>3.4205247257125503E-2</v>
      </c>
      <c r="M26" s="17"/>
      <c r="N26" s="17">
        <v>2.7503872007632098E-2</v>
      </c>
      <c r="O26" s="17">
        <v>1.5659027355862099E-2</v>
      </c>
      <c r="P26" s="17">
        <v>2.6825319379057098E-2</v>
      </c>
      <c r="Q26" s="17">
        <v>1.8852212473518402E-2</v>
      </c>
      <c r="R26" s="17"/>
      <c r="S26" s="17">
        <v>2.09652616535826E-2</v>
      </c>
      <c r="T26" s="17">
        <v>2.6449896695324899E-2</v>
      </c>
      <c r="U26" s="17">
        <v>1.26908266810994E-2</v>
      </c>
      <c r="V26" s="17">
        <v>2.1446266918627499E-2</v>
      </c>
      <c r="W26" s="17">
        <v>1.9970260439100301E-2</v>
      </c>
      <c r="X26" s="17">
        <v>2.51761923188723E-2</v>
      </c>
      <c r="Y26" s="17">
        <v>2.8878491883337399E-2</v>
      </c>
      <c r="Z26" s="17">
        <v>2.4199698748981702E-2</v>
      </c>
      <c r="AA26" s="17">
        <v>1.8467808020638701E-2</v>
      </c>
      <c r="AB26" s="17"/>
      <c r="AC26" s="17">
        <v>2.59697351402031E-2</v>
      </c>
      <c r="AD26" s="17">
        <v>1.9668179444609701E-2</v>
      </c>
      <c r="AE26" s="17">
        <v>2.0836010281329299E-2</v>
      </c>
      <c r="AF26" s="17"/>
      <c r="AG26" s="17">
        <v>1.7228839983278201E-2</v>
      </c>
      <c r="AH26" s="17">
        <v>1.55063187618778E-2</v>
      </c>
      <c r="AI26" s="17">
        <v>2.4186102429800099E-2</v>
      </c>
      <c r="AJ26" s="17">
        <v>3.56697646039262E-2</v>
      </c>
      <c r="AK26" s="17"/>
      <c r="AL26" s="17">
        <v>2.2725811679476401E-2</v>
      </c>
      <c r="AM26" s="17">
        <v>1.4994097304003501E-2</v>
      </c>
      <c r="AN26" s="17">
        <v>2.0333573519542899E-2</v>
      </c>
      <c r="AO26" s="17">
        <v>2.5097629468945001E-2</v>
      </c>
      <c r="AP26" s="17">
        <v>2.6781804316534801E-2</v>
      </c>
      <c r="AQ26" s="17"/>
      <c r="AR26" s="17">
        <v>3.1566376806270502E-2</v>
      </c>
      <c r="AS26" s="17">
        <v>1.4554455577273801E-2</v>
      </c>
      <c r="AT26" s="17">
        <v>2.2940208808122399E-2</v>
      </c>
      <c r="AU26" s="17">
        <v>2.5321034857726299E-2</v>
      </c>
      <c r="AV26" s="17">
        <v>2.1497875002647E-2</v>
      </c>
      <c r="AW26" s="17"/>
      <c r="AX26" s="17">
        <v>1.48114032264095E-2</v>
      </c>
      <c r="AY26" s="17">
        <v>2.4399018938112398E-2</v>
      </c>
      <c r="AZ26" s="17">
        <v>2.7117767509650701E-2</v>
      </c>
      <c r="BA26" s="17">
        <v>2.6909519488801902E-2</v>
      </c>
      <c r="BB26" s="17">
        <v>1.6850962571318899E-2</v>
      </c>
      <c r="BC26" s="17">
        <v>2.3262099093047401E-2</v>
      </c>
      <c r="BD26" s="17"/>
      <c r="BE26" s="17">
        <v>2.3624161898479001E-2</v>
      </c>
      <c r="BF26" s="17">
        <v>1.33271614178138E-2</v>
      </c>
      <c r="BG26" s="17">
        <v>2.8453747437628799E-2</v>
      </c>
      <c r="BH26" s="17"/>
      <c r="BI26" s="17">
        <v>2.7174425379330101E-2</v>
      </c>
      <c r="BJ26" s="17">
        <v>2.0725425530239001E-2</v>
      </c>
      <c r="BK26" s="17"/>
      <c r="BL26" s="17">
        <v>2.72465954492229E-2</v>
      </c>
      <c r="BM26" s="17">
        <v>1.96445401108198E-2</v>
      </c>
      <c r="BN26" s="17">
        <v>1.3098501927205301E-2</v>
      </c>
      <c r="BO26" s="17">
        <v>1.40078083829862E-2</v>
      </c>
      <c r="BP26" s="17">
        <v>2.2852217726262E-2</v>
      </c>
      <c r="BQ26" s="17"/>
      <c r="BR26" s="17">
        <v>2.4271431615430002E-2</v>
      </c>
      <c r="BS26" s="17">
        <v>8.6100503265021701E-3</v>
      </c>
      <c r="BT26" s="17">
        <v>5.4365294127554104E-3</v>
      </c>
      <c r="BU26" s="17">
        <v>1.14047654107347E-2</v>
      </c>
      <c r="BV26" s="17"/>
      <c r="BW26" s="17">
        <v>2.3364120525739902E-2</v>
      </c>
      <c r="BX26" s="17">
        <v>1.3073168997583699E-2</v>
      </c>
      <c r="BY26" s="17">
        <v>2.56561663778739E-2</v>
      </c>
      <c r="BZ26" s="17">
        <v>2.2679642937778199E-2</v>
      </c>
      <c r="CA26" s="17">
        <v>2.6314967918222899E-2</v>
      </c>
      <c r="CB26" s="17"/>
      <c r="CC26" s="17">
        <v>2.1490499913381401E-2</v>
      </c>
      <c r="CD26" s="17">
        <v>3.4038352542938799E-2</v>
      </c>
      <c r="CE26" s="17">
        <v>1.1693296280106799E-2</v>
      </c>
      <c r="CF26" s="17">
        <v>2.3113539207355701E-2</v>
      </c>
      <c r="CG26" s="17">
        <v>1.7988343109819699E-2</v>
      </c>
      <c r="CH26" s="17">
        <v>2.5799337159627098E-2</v>
      </c>
      <c r="CI26" s="17">
        <v>2.3007527795036599E-2</v>
      </c>
      <c r="CJ26" s="17">
        <v>2.22148211231093E-2</v>
      </c>
      <c r="CK26" s="17">
        <v>2.2310144809199201E-2</v>
      </c>
      <c r="CL26" s="17">
        <v>2.2359061528428901E-2</v>
      </c>
    </row>
    <row r="27" spans="2:90" x14ac:dyDescent="0.25">
      <c r="B27" s="18" t="s">
        <v>192</v>
      </c>
      <c r="C27" s="19">
        <v>4.5513562258275998E-2</v>
      </c>
      <c r="D27" s="19">
        <v>4.3894070338256402E-2</v>
      </c>
      <c r="E27" s="19">
        <v>4.6216846000355298E-2</v>
      </c>
      <c r="F27" s="19"/>
      <c r="G27" s="19">
        <v>5.2627742792837898E-2</v>
      </c>
      <c r="H27" s="19">
        <v>4.3067793065200297E-2</v>
      </c>
      <c r="I27" s="19">
        <v>4.3001546635796202E-2</v>
      </c>
      <c r="J27" s="19">
        <v>4.9903613556057297E-2</v>
      </c>
      <c r="K27" s="19">
        <v>4.9555119266367402E-2</v>
      </c>
      <c r="L27" s="19">
        <v>3.9979655435464799E-2</v>
      </c>
      <c r="M27" s="19"/>
      <c r="N27" s="19">
        <v>2.3584912661411501E-2</v>
      </c>
      <c r="O27" s="19">
        <v>4.5007783658431402E-2</v>
      </c>
      <c r="P27" s="19">
        <v>3.8212681634774197E-2</v>
      </c>
      <c r="Q27" s="19">
        <v>7.6830386083214797E-2</v>
      </c>
      <c r="R27" s="19"/>
      <c r="S27" s="19">
        <v>3.6004257120484898E-2</v>
      </c>
      <c r="T27" s="19">
        <v>4.2556003945365399E-2</v>
      </c>
      <c r="U27" s="19">
        <v>5.0177048983776701E-2</v>
      </c>
      <c r="V27" s="19">
        <v>5.92411853206216E-2</v>
      </c>
      <c r="W27" s="19">
        <v>4.9449963384224201E-2</v>
      </c>
      <c r="X27" s="19">
        <v>4.5027264984929399E-2</v>
      </c>
      <c r="Y27" s="19">
        <v>5.1696481842999499E-2</v>
      </c>
      <c r="Z27" s="19">
        <v>4.1582287817837002E-2</v>
      </c>
      <c r="AA27" s="19">
        <v>3.9967931919471497E-2</v>
      </c>
      <c r="AB27" s="19"/>
      <c r="AC27" s="19">
        <v>3.3688827119725699E-2</v>
      </c>
      <c r="AD27" s="19">
        <v>3.5225093356401997E-2</v>
      </c>
      <c r="AE27" s="19">
        <v>8.1062165816301393E-2</v>
      </c>
      <c r="AF27" s="19"/>
      <c r="AG27" s="19">
        <v>3.4287564964079802E-2</v>
      </c>
      <c r="AH27" s="19">
        <v>3.7069201570498103E-2</v>
      </c>
      <c r="AI27" s="19">
        <v>4.3547666165245101E-2</v>
      </c>
      <c r="AJ27" s="19">
        <v>1.4450275423665599E-2</v>
      </c>
      <c r="AK27" s="19"/>
      <c r="AL27" s="19">
        <v>6.6268568151452198E-2</v>
      </c>
      <c r="AM27" s="19">
        <v>4.4357548201638598E-2</v>
      </c>
      <c r="AN27" s="19">
        <v>2.9496445822862299E-2</v>
      </c>
      <c r="AO27" s="19">
        <v>3.0905956756300899E-2</v>
      </c>
      <c r="AP27" s="19">
        <v>1.3885850169242099E-2</v>
      </c>
      <c r="AQ27" s="19"/>
      <c r="AR27" s="19">
        <v>8.4456901977419493E-2</v>
      </c>
      <c r="AS27" s="19">
        <v>5.5321244602574898E-2</v>
      </c>
      <c r="AT27" s="19">
        <v>2.8954008674961999E-2</v>
      </c>
      <c r="AU27" s="19">
        <v>2.6338007962487201E-2</v>
      </c>
      <c r="AV27" s="19">
        <v>2.5473810775553499E-2</v>
      </c>
      <c r="AW27" s="19"/>
      <c r="AX27" s="19">
        <v>4.7623010130100001E-2</v>
      </c>
      <c r="AY27" s="19">
        <v>4.9171835107664597E-2</v>
      </c>
      <c r="AZ27" s="19">
        <v>4.3634989303195697E-2</v>
      </c>
      <c r="BA27" s="19">
        <v>4.5483558428134799E-2</v>
      </c>
      <c r="BB27" s="19">
        <v>3.7573333828571899E-2</v>
      </c>
      <c r="BC27" s="19">
        <v>3.3214681919504198E-2</v>
      </c>
      <c r="BD27" s="19"/>
      <c r="BE27" s="19">
        <v>5.5093840107351501E-2</v>
      </c>
      <c r="BF27" s="19">
        <v>2.7999947501901701E-2</v>
      </c>
      <c r="BG27" s="19">
        <v>4.3749817449507497E-2</v>
      </c>
      <c r="BH27" s="19"/>
      <c r="BI27" s="19">
        <v>4.9733870784965301E-2</v>
      </c>
      <c r="BJ27" s="19">
        <v>4.4442121739764501E-2</v>
      </c>
      <c r="BK27" s="19"/>
      <c r="BL27" s="19">
        <v>3.5227280979140303E-2</v>
      </c>
      <c r="BM27" s="19">
        <v>4.0776482518643201E-2</v>
      </c>
      <c r="BN27" s="19">
        <v>5.78232958487424E-2</v>
      </c>
      <c r="BO27" s="19">
        <v>6.6221341068049805E-2</v>
      </c>
      <c r="BP27" s="19">
        <v>4.1559624011776403E-2</v>
      </c>
      <c r="BQ27" s="19"/>
      <c r="BR27" s="19">
        <v>4.47004226880253E-2</v>
      </c>
      <c r="BS27" s="19">
        <v>3.5031229966206397E-2</v>
      </c>
      <c r="BT27" s="19">
        <v>6.3949101624063504E-2</v>
      </c>
      <c r="BU27" s="19">
        <v>3.6924606725107299E-2</v>
      </c>
      <c r="BV27" s="19"/>
      <c r="BW27" s="19">
        <v>4.2025721838235899E-2</v>
      </c>
      <c r="BX27" s="19">
        <v>3.7053915996975099E-2</v>
      </c>
      <c r="BY27" s="19">
        <v>4.5671100872218699E-2</v>
      </c>
      <c r="BZ27" s="19">
        <v>4.4806127809488297E-2</v>
      </c>
      <c r="CA27" s="19">
        <v>5.8168458141340203E-2</v>
      </c>
      <c r="CB27" s="19"/>
      <c r="CC27" s="19">
        <v>5.3105758136086798E-2</v>
      </c>
      <c r="CD27" s="19">
        <v>5.7716535114339003E-2</v>
      </c>
      <c r="CE27" s="19">
        <v>4.9732270519432603E-2</v>
      </c>
      <c r="CF27" s="19">
        <v>4.1218329462212398E-2</v>
      </c>
      <c r="CG27" s="19">
        <v>5.6967632348600299E-2</v>
      </c>
      <c r="CH27" s="19">
        <v>5.0427583562913103E-2</v>
      </c>
      <c r="CI27" s="19">
        <v>2.1683579970960001E-2</v>
      </c>
      <c r="CJ27" s="19">
        <v>5.07465853389941E-2</v>
      </c>
      <c r="CK27" s="19">
        <v>4.2636595800325298E-2</v>
      </c>
      <c r="CL27" s="19">
        <v>3.227567507944E-2</v>
      </c>
    </row>
    <row r="28" spans="2:90" x14ac:dyDescent="0.25">
      <c r="B28" s="16"/>
    </row>
    <row r="29" spans="2:90" x14ac:dyDescent="0.25">
      <c r="B29" t="s">
        <v>114</v>
      </c>
    </row>
    <row r="30" spans="2:90" x14ac:dyDescent="0.25">
      <c r="B30" t="s">
        <v>115</v>
      </c>
    </row>
    <row r="32" spans="2:90" x14ac:dyDescent="0.25">
      <c r="B32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216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213</v>
      </c>
      <c r="C9" s="17">
        <v>0.72943953153799301</v>
      </c>
      <c r="D9" s="17">
        <v>0.72989707256402603</v>
      </c>
      <c r="E9" s="17">
        <v>0.73091458794102204</v>
      </c>
      <c r="F9" s="17"/>
      <c r="G9" s="17">
        <v>0.61821847656378204</v>
      </c>
      <c r="H9" s="17">
        <v>0.67261257196228597</v>
      </c>
      <c r="I9" s="17">
        <v>0.68705522305826505</v>
      </c>
      <c r="J9" s="17">
        <v>0.75202010816535703</v>
      </c>
      <c r="K9" s="17">
        <v>0.76132611941038697</v>
      </c>
      <c r="L9" s="17">
        <v>0.81234854685549795</v>
      </c>
      <c r="M9" s="17"/>
      <c r="N9" s="17">
        <v>0.79666223439860895</v>
      </c>
      <c r="O9" s="17">
        <v>0.735547942693066</v>
      </c>
      <c r="P9" s="17">
        <v>0.71107644449199403</v>
      </c>
      <c r="Q9" s="17">
        <v>0.66716355813696704</v>
      </c>
      <c r="R9" s="17"/>
      <c r="S9" s="17">
        <v>0.72751934808204199</v>
      </c>
      <c r="T9" s="17">
        <v>0.77891895797305899</v>
      </c>
      <c r="U9" s="17">
        <v>0.69425060396824101</v>
      </c>
      <c r="V9" s="17">
        <v>0.77594827967358104</v>
      </c>
      <c r="W9" s="17">
        <v>0.74459831131479104</v>
      </c>
      <c r="X9" s="17">
        <v>0.69108432807286702</v>
      </c>
      <c r="Y9" s="17">
        <v>0.69088557742293999</v>
      </c>
      <c r="Z9" s="17">
        <v>0.74221840472126599</v>
      </c>
      <c r="AA9" s="17">
        <v>0.70305163272231996</v>
      </c>
      <c r="AB9" s="17"/>
      <c r="AC9" s="17">
        <v>0.75176584451127604</v>
      </c>
      <c r="AD9" s="17">
        <v>0.75051249413197196</v>
      </c>
      <c r="AE9" s="17">
        <v>0.68003092583864899</v>
      </c>
      <c r="AF9" s="17"/>
      <c r="AG9" s="17">
        <v>0.77769091303552296</v>
      </c>
      <c r="AH9" s="17">
        <v>0.74105279064676899</v>
      </c>
      <c r="AI9" s="17">
        <v>0.73811844513159097</v>
      </c>
      <c r="AJ9" s="17">
        <v>0.73099129537814</v>
      </c>
      <c r="AK9" s="17"/>
      <c r="AL9" s="17">
        <v>0.71325806380571899</v>
      </c>
      <c r="AM9" s="17">
        <v>0.69242149611953396</v>
      </c>
      <c r="AN9" s="17">
        <v>0.76629646836158005</v>
      </c>
      <c r="AO9" s="17">
        <v>0.764463990649209</v>
      </c>
      <c r="AP9" s="17">
        <v>0.69221352594836305</v>
      </c>
      <c r="AQ9" s="17"/>
      <c r="AR9" s="17">
        <v>0.61524341320509801</v>
      </c>
      <c r="AS9" s="17">
        <v>0.689647982892449</v>
      </c>
      <c r="AT9" s="17">
        <v>0.75345401763920705</v>
      </c>
      <c r="AU9" s="17">
        <v>0.79908713377449203</v>
      </c>
      <c r="AV9" s="17">
        <v>0.78999504158456102</v>
      </c>
      <c r="AW9" s="17"/>
      <c r="AX9" s="17">
        <v>0.70643977237597799</v>
      </c>
      <c r="AY9" s="17">
        <v>0.74516121522414402</v>
      </c>
      <c r="AZ9" s="17">
        <v>0.72926897219450604</v>
      </c>
      <c r="BA9" s="17">
        <v>0.72190892100554604</v>
      </c>
      <c r="BB9" s="17">
        <v>0.767914453065487</v>
      </c>
      <c r="BC9" s="17">
        <v>0.690497038201483</v>
      </c>
      <c r="BD9" s="17"/>
      <c r="BE9" s="17">
        <v>0.70496409329851895</v>
      </c>
      <c r="BF9" s="17">
        <v>0.69450977870321595</v>
      </c>
      <c r="BG9" s="17">
        <v>0.79713780518298805</v>
      </c>
      <c r="BH9" s="17"/>
      <c r="BI9" s="17">
        <v>0.69837775812245095</v>
      </c>
      <c r="BJ9" s="17">
        <v>0.737325410592515</v>
      </c>
      <c r="BK9" s="17"/>
      <c r="BL9" s="17">
        <v>0.76802190606389398</v>
      </c>
      <c r="BM9" s="17">
        <v>0.73459377657614999</v>
      </c>
      <c r="BN9" s="17">
        <v>0.62083869188769303</v>
      </c>
      <c r="BO9" s="17">
        <v>0.66217192238531297</v>
      </c>
      <c r="BP9" s="17">
        <v>0.73921508258728696</v>
      </c>
      <c r="BQ9" s="17"/>
      <c r="BR9" s="17">
        <v>0.73772635289999899</v>
      </c>
      <c r="BS9" s="17">
        <v>0.64419979907288005</v>
      </c>
      <c r="BT9" s="17">
        <v>0.72435226539154496</v>
      </c>
      <c r="BU9" s="17">
        <v>0.71752060000793205</v>
      </c>
      <c r="BV9" s="17"/>
      <c r="BW9" s="17">
        <v>0.81446277243134102</v>
      </c>
      <c r="BX9" s="17">
        <v>0.77461446659149502</v>
      </c>
      <c r="BY9" s="17">
        <v>0.72526758662209401</v>
      </c>
      <c r="BZ9" s="17">
        <v>0.69351947937928904</v>
      </c>
      <c r="CA9" s="17">
        <v>0.67537619474943</v>
      </c>
      <c r="CB9" s="17"/>
      <c r="CC9" s="17">
        <v>0.66073997660406403</v>
      </c>
      <c r="CD9" s="17">
        <v>0.65290973686819398</v>
      </c>
      <c r="CE9" s="17">
        <v>0.73218547058397299</v>
      </c>
      <c r="CF9" s="17">
        <v>0.71481238891453502</v>
      </c>
      <c r="CG9" s="17">
        <v>0.72909380660996603</v>
      </c>
      <c r="CH9" s="17">
        <v>0.72485090652434803</v>
      </c>
      <c r="CI9" s="17">
        <v>0.74536989185560099</v>
      </c>
      <c r="CJ9" s="17">
        <v>0.77152595855047701</v>
      </c>
      <c r="CK9" s="17">
        <v>0.82453545493764202</v>
      </c>
      <c r="CL9" s="17">
        <v>0.83870429203160202</v>
      </c>
    </row>
    <row r="10" spans="2:90" ht="45" x14ac:dyDescent="0.25">
      <c r="B10" s="18" t="s">
        <v>214</v>
      </c>
      <c r="C10" s="17">
        <v>0.17444466233025999</v>
      </c>
      <c r="D10" s="17">
        <v>0.18775384382146501</v>
      </c>
      <c r="E10" s="17">
        <v>0.16151379669556601</v>
      </c>
      <c r="F10" s="17"/>
      <c r="G10" s="17">
        <v>0.25122466635455698</v>
      </c>
      <c r="H10" s="17">
        <v>0.23697428906728399</v>
      </c>
      <c r="I10" s="17">
        <v>0.185258159266839</v>
      </c>
      <c r="J10" s="17">
        <v>0.16013404106769799</v>
      </c>
      <c r="K10" s="17">
        <v>0.147278920937502</v>
      </c>
      <c r="L10" s="17">
        <v>0.115709649039833</v>
      </c>
      <c r="M10" s="17"/>
      <c r="N10" s="17">
        <v>0.158142267391091</v>
      </c>
      <c r="O10" s="17">
        <v>0.17782585163699099</v>
      </c>
      <c r="P10" s="17">
        <v>0.19480545644427999</v>
      </c>
      <c r="Q10" s="17">
        <v>0.16940639928409401</v>
      </c>
      <c r="R10" s="17"/>
      <c r="S10" s="17">
        <v>0.17801370681468701</v>
      </c>
      <c r="T10" s="17">
        <v>0.116095362944711</v>
      </c>
      <c r="U10" s="17">
        <v>0.186647042219698</v>
      </c>
      <c r="V10" s="17">
        <v>0.13778531762120599</v>
      </c>
      <c r="W10" s="17">
        <v>0.18457817932599599</v>
      </c>
      <c r="X10" s="17">
        <v>0.21392693075449201</v>
      </c>
      <c r="Y10" s="17">
        <v>0.19284982059146399</v>
      </c>
      <c r="Z10" s="17">
        <v>0.193676905639942</v>
      </c>
      <c r="AA10" s="17">
        <v>0.205249679414961</v>
      </c>
      <c r="AB10" s="17"/>
      <c r="AC10" s="17">
        <v>0.16241160244290601</v>
      </c>
      <c r="AD10" s="17">
        <v>0.17196561568501501</v>
      </c>
      <c r="AE10" s="17">
        <v>0.181518392196067</v>
      </c>
      <c r="AF10" s="17"/>
      <c r="AG10" s="17">
        <v>0.15871553117794199</v>
      </c>
      <c r="AH10" s="17">
        <v>0.19619788702058999</v>
      </c>
      <c r="AI10" s="17">
        <v>0.19008886367998701</v>
      </c>
      <c r="AJ10" s="17">
        <v>0.18941742586466301</v>
      </c>
      <c r="AK10" s="17"/>
      <c r="AL10" s="17">
        <v>0.15310682046856</v>
      </c>
      <c r="AM10" s="17">
        <v>0.198870446481239</v>
      </c>
      <c r="AN10" s="17">
        <v>0.16550844558470101</v>
      </c>
      <c r="AO10" s="17">
        <v>0.17943707190684299</v>
      </c>
      <c r="AP10" s="17">
        <v>0.22555836780820601</v>
      </c>
      <c r="AQ10" s="17"/>
      <c r="AR10" s="17">
        <v>0.20824381967718</v>
      </c>
      <c r="AS10" s="17">
        <v>0.196158045704382</v>
      </c>
      <c r="AT10" s="17">
        <v>0.17435997838085801</v>
      </c>
      <c r="AU10" s="17">
        <v>0.14333255660699001</v>
      </c>
      <c r="AV10" s="17">
        <v>0.155421482808067</v>
      </c>
      <c r="AW10" s="17"/>
      <c r="AX10" s="17">
        <v>0.20645227410431199</v>
      </c>
      <c r="AY10" s="17">
        <v>0.164755594654827</v>
      </c>
      <c r="AZ10" s="17">
        <v>0.18617507578585499</v>
      </c>
      <c r="BA10" s="17">
        <v>0.16861215393567699</v>
      </c>
      <c r="BB10" s="17">
        <v>0.13061483896795001</v>
      </c>
      <c r="BC10" s="17">
        <v>0.17278624201491299</v>
      </c>
      <c r="BD10" s="17"/>
      <c r="BE10" s="17">
        <v>0.18563394845497</v>
      </c>
      <c r="BF10" s="17">
        <v>0.20996355073467299</v>
      </c>
      <c r="BG10" s="17">
        <v>0.12872209926880099</v>
      </c>
      <c r="BH10" s="17"/>
      <c r="BI10" s="17">
        <v>0.17578995297980299</v>
      </c>
      <c r="BJ10" s="17">
        <v>0.174103123577352</v>
      </c>
      <c r="BK10" s="17"/>
      <c r="BL10" s="17">
        <v>0.159285743857708</v>
      </c>
      <c r="BM10" s="17">
        <v>0.18713981839430199</v>
      </c>
      <c r="BN10" s="17">
        <v>0.204385122078236</v>
      </c>
      <c r="BO10" s="17">
        <v>0.193039421441696</v>
      </c>
      <c r="BP10" s="17">
        <v>0.170474783134311</v>
      </c>
      <c r="BQ10" s="17"/>
      <c r="BR10" s="17">
        <v>0.16697675602012499</v>
      </c>
      <c r="BS10" s="17">
        <v>0.24445673875385701</v>
      </c>
      <c r="BT10" s="17">
        <v>0.20792175993826001</v>
      </c>
      <c r="BU10" s="17">
        <v>0.176736349665432</v>
      </c>
      <c r="BV10" s="17"/>
      <c r="BW10" s="17">
        <v>0.11022490693036301</v>
      </c>
      <c r="BX10" s="17">
        <v>0.15991774802894401</v>
      </c>
      <c r="BY10" s="17">
        <v>0.16996159657219101</v>
      </c>
      <c r="BZ10" s="17">
        <v>0.211285332794558</v>
      </c>
      <c r="CA10" s="17">
        <v>0.19852185544313899</v>
      </c>
      <c r="CB10" s="17"/>
      <c r="CC10" s="17">
        <v>0.23772832399747301</v>
      </c>
      <c r="CD10" s="17">
        <v>0.19461620278055899</v>
      </c>
      <c r="CE10" s="17">
        <v>0.17651955760382701</v>
      </c>
      <c r="CF10" s="17">
        <v>0.19518779208286299</v>
      </c>
      <c r="CG10" s="17">
        <v>0.17635978384013101</v>
      </c>
      <c r="CH10" s="17">
        <v>0.15477395295503399</v>
      </c>
      <c r="CI10" s="17">
        <v>0.17980665745060101</v>
      </c>
      <c r="CJ10" s="17">
        <v>0.17132253059915201</v>
      </c>
      <c r="CK10" s="17">
        <v>0.106297507926486</v>
      </c>
      <c r="CL10" s="17">
        <v>9.6922049686116396E-2</v>
      </c>
    </row>
    <row r="11" spans="2:90" x14ac:dyDescent="0.25">
      <c r="B11" s="18" t="s">
        <v>215</v>
      </c>
      <c r="C11" s="17">
        <v>5.6496890891095101E-2</v>
      </c>
      <c r="D11" s="17">
        <v>5.3911464403359102E-2</v>
      </c>
      <c r="E11" s="17">
        <v>5.8739828308972002E-2</v>
      </c>
      <c r="F11" s="17"/>
      <c r="G11" s="17">
        <v>8.6491143935874801E-2</v>
      </c>
      <c r="H11" s="17">
        <v>4.6684832347290803E-2</v>
      </c>
      <c r="I11" s="17">
        <v>7.8055749655510001E-2</v>
      </c>
      <c r="J11" s="17">
        <v>5.6926654298047101E-2</v>
      </c>
      <c r="K11" s="17">
        <v>5.2789806337244401E-2</v>
      </c>
      <c r="L11" s="17">
        <v>3.7383716712600601E-2</v>
      </c>
      <c r="M11" s="17"/>
      <c r="N11" s="17">
        <v>3.2473127237752003E-2</v>
      </c>
      <c r="O11" s="17">
        <v>5.3247617854845997E-2</v>
      </c>
      <c r="P11" s="17">
        <v>5.6244392625925302E-2</v>
      </c>
      <c r="Q11" s="17">
        <v>8.6142776627505704E-2</v>
      </c>
      <c r="R11" s="17"/>
      <c r="S11" s="17">
        <v>5.1680707738155397E-2</v>
      </c>
      <c r="T11" s="17">
        <v>6.2779224568133798E-2</v>
      </c>
      <c r="U11" s="17">
        <v>6.6417027042272703E-2</v>
      </c>
      <c r="V11" s="17">
        <v>4.64016724164533E-2</v>
      </c>
      <c r="W11" s="17">
        <v>3.8532637968660501E-2</v>
      </c>
      <c r="X11" s="17">
        <v>4.75341026173286E-2</v>
      </c>
      <c r="Y11" s="17">
        <v>7.6378446406261097E-2</v>
      </c>
      <c r="Z11" s="17">
        <v>5.7113915733406198E-2</v>
      </c>
      <c r="AA11" s="17">
        <v>5.9156729356883798E-2</v>
      </c>
      <c r="AB11" s="17"/>
      <c r="AC11" s="17">
        <v>4.8749791955974002E-2</v>
      </c>
      <c r="AD11" s="17">
        <v>5.3737858002313198E-2</v>
      </c>
      <c r="AE11" s="17">
        <v>7.4758889567144604E-2</v>
      </c>
      <c r="AF11" s="17"/>
      <c r="AG11" s="17">
        <v>3.8277110541690501E-2</v>
      </c>
      <c r="AH11" s="17">
        <v>4.57909480540366E-2</v>
      </c>
      <c r="AI11" s="17">
        <v>4.168780167609E-2</v>
      </c>
      <c r="AJ11" s="17">
        <v>5.1502033623764501E-2</v>
      </c>
      <c r="AK11" s="17"/>
      <c r="AL11" s="17">
        <v>6.6869909386120599E-2</v>
      </c>
      <c r="AM11" s="17">
        <v>7.2450615061645393E-2</v>
      </c>
      <c r="AN11" s="17">
        <v>4.2093017184966101E-2</v>
      </c>
      <c r="AO11" s="17">
        <v>3.8344036022825198E-2</v>
      </c>
      <c r="AP11" s="17">
        <v>5.0782835837244002E-2</v>
      </c>
      <c r="AQ11" s="17"/>
      <c r="AR11" s="17">
        <v>8.8591528058265895E-2</v>
      </c>
      <c r="AS11" s="17">
        <v>7.28644448320976E-2</v>
      </c>
      <c r="AT11" s="17">
        <v>3.95530077464296E-2</v>
      </c>
      <c r="AU11" s="17">
        <v>4.5991749975021597E-2</v>
      </c>
      <c r="AV11" s="17">
        <v>3.40039433785361E-2</v>
      </c>
      <c r="AW11" s="17"/>
      <c r="AX11" s="17">
        <v>5.6238807570460903E-2</v>
      </c>
      <c r="AY11" s="17">
        <v>5.3887798263464799E-2</v>
      </c>
      <c r="AZ11" s="17">
        <v>4.4245996930145103E-2</v>
      </c>
      <c r="BA11" s="17">
        <v>5.3129088268088001E-2</v>
      </c>
      <c r="BB11" s="17">
        <v>6.0135210784192102E-2</v>
      </c>
      <c r="BC11" s="17">
        <v>9.9574111431221399E-2</v>
      </c>
      <c r="BD11" s="17"/>
      <c r="BE11" s="17">
        <v>7.1277211346200103E-2</v>
      </c>
      <c r="BF11" s="17">
        <v>5.58706350436627E-2</v>
      </c>
      <c r="BG11" s="17">
        <v>3.7391456324510901E-2</v>
      </c>
      <c r="BH11" s="17"/>
      <c r="BI11" s="17">
        <v>7.1513168563722807E-2</v>
      </c>
      <c r="BJ11" s="17">
        <v>5.2684598914353301E-2</v>
      </c>
      <c r="BK11" s="17"/>
      <c r="BL11" s="17">
        <v>4.4679119028722999E-2</v>
      </c>
      <c r="BM11" s="17">
        <v>4.1763105253664001E-2</v>
      </c>
      <c r="BN11" s="17">
        <v>0.10686276628098899</v>
      </c>
      <c r="BO11" s="17">
        <v>9.0547403482354002E-2</v>
      </c>
      <c r="BP11" s="17">
        <v>6.0037951263803499E-2</v>
      </c>
      <c r="BQ11" s="17"/>
      <c r="BR11" s="17">
        <v>5.7447738545639997E-2</v>
      </c>
      <c r="BS11" s="17">
        <v>5.0722122546680501E-2</v>
      </c>
      <c r="BT11" s="17">
        <v>2.7462737696445E-2</v>
      </c>
      <c r="BU11" s="17">
        <v>7.7318221979789201E-2</v>
      </c>
      <c r="BV11" s="17"/>
      <c r="BW11" s="17">
        <v>4.4329139265131497E-2</v>
      </c>
      <c r="BX11" s="17">
        <v>3.29321660474345E-2</v>
      </c>
      <c r="BY11" s="17">
        <v>6.4846389188216197E-2</v>
      </c>
      <c r="BZ11" s="17">
        <v>5.7780776876033099E-2</v>
      </c>
      <c r="CA11" s="17">
        <v>7.3731820354185199E-2</v>
      </c>
      <c r="CB11" s="17"/>
      <c r="CC11" s="17">
        <v>4.9819084086540497E-2</v>
      </c>
      <c r="CD11" s="17">
        <v>8.99210224902766E-2</v>
      </c>
      <c r="CE11" s="17">
        <v>5.3297593131145397E-2</v>
      </c>
      <c r="CF11" s="17">
        <v>6.0805232680504299E-2</v>
      </c>
      <c r="CG11" s="17">
        <v>4.6168982529429102E-2</v>
      </c>
      <c r="CH11" s="17">
        <v>7.1414466669621895E-2</v>
      </c>
      <c r="CI11" s="17">
        <v>5.7108579036082997E-2</v>
      </c>
      <c r="CJ11" s="17">
        <v>3.11029717424244E-2</v>
      </c>
      <c r="CK11" s="17">
        <v>3.9029924134003802E-2</v>
      </c>
      <c r="CL11" s="17">
        <v>3.4129832976275899E-2</v>
      </c>
    </row>
    <row r="12" spans="2:90" x14ac:dyDescent="0.25">
      <c r="B12" s="18" t="s">
        <v>163</v>
      </c>
      <c r="C12" s="19">
        <v>3.96189152406509E-2</v>
      </c>
      <c r="D12" s="19">
        <v>2.84376192111499E-2</v>
      </c>
      <c r="E12" s="19">
        <v>4.8831787054439801E-2</v>
      </c>
      <c r="F12" s="19"/>
      <c r="G12" s="19">
        <v>4.4065713145786098E-2</v>
      </c>
      <c r="H12" s="19">
        <v>4.3728306623139299E-2</v>
      </c>
      <c r="I12" s="19">
        <v>4.9630868019385897E-2</v>
      </c>
      <c r="J12" s="19">
        <v>3.0919196468898399E-2</v>
      </c>
      <c r="K12" s="19">
        <v>3.8605153314866698E-2</v>
      </c>
      <c r="L12" s="19">
        <v>3.4558087392067997E-2</v>
      </c>
      <c r="M12" s="19"/>
      <c r="N12" s="19">
        <v>1.27223709725481E-2</v>
      </c>
      <c r="O12" s="19">
        <v>3.3378587815096797E-2</v>
      </c>
      <c r="P12" s="19">
        <v>3.7873706437800303E-2</v>
      </c>
      <c r="Q12" s="19">
        <v>7.7287265951433495E-2</v>
      </c>
      <c r="R12" s="19"/>
      <c r="S12" s="19">
        <v>4.2786237365115998E-2</v>
      </c>
      <c r="T12" s="19">
        <v>4.2206454514096298E-2</v>
      </c>
      <c r="U12" s="19">
        <v>5.2685326769788599E-2</v>
      </c>
      <c r="V12" s="19">
        <v>3.9864730288759302E-2</v>
      </c>
      <c r="W12" s="19">
        <v>3.22908713905527E-2</v>
      </c>
      <c r="X12" s="19">
        <v>4.7454638555312102E-2</v>
      </c>
      <c r="Y12" s="19">
        <v>3.9886155579335003E-2</v>
      </c>
      <c r="Z12" s="19">
        <v>6.9907739053859004E-3</v>
      </c>
      <c r="AA12" s="19">
        <v>3.2541958505834599E-2</v>
      </c>
      <c r="AB12" s="19"/>
      <c r="AC12" s="19">
        <v>3.7072761089843399E-2</v>
      </c>
      <c r="AD12" s="19">
        <v>2.3784032180700101E-2</v>
      </c>
      <c r="AE12" s="19">
        <v>6.36917923981387E-2</v>
      </c>
      <c r="AF12" s="19"/>
      <c r="AG12" s="19">
        <v>2.5316445244844402E-2</v>
      </c>
      <c r="AH12" s="19">
        <v>1.6958374278603899E-2</v>
      </c>
      <c r="AI12" s="19">
        <v>3.0104889512331701E-2</v>
      </c>
      <c r="AJ12" s="19">
        <v>2.8089245133431799E-2</v>
      </c>
      <c r="AK12" s="19"/>
      <c r="AL12" s="19">
        <v>6.6765206339600897E-2</v>
      </c>
      <c r="AM12" s="19">
        <v>3.6257442337581998E-2</v>
      </c>
      <c r="AN12" s="19">
        <v>2.61020688687525E-2</v>
      </c>
      <c r="AO12" s="19">
        <v>1.77549014211234E-2</v>
      </c>
      <c r="AP12" s="19">
        <v>3.1445270406186797E-2</v>
      </c>
      <c r="AQ12" s="19"/>
      <c r="AR12" s="19">
        <v>8.7921239059456993E-2</v>
      </c>
      <c r="AS12" s="19">
        <v>4.1329526571071598E-2</v>
      </c>
      <c r="AT12" s="19">
        <v>3.2632996233505601E-2</v>
      </c>
      <c r="AU12" s="19">
        <v>1.1588559643497E-2</v>
      </c>
      <c r="AV12" s="19">
        <v>2.0579532228836302E-2</v>
      </c>
      <c r="AW12" s="19"/>
      <c r="AX12" s="19">
        <v>3.0869145949249201E-2</v>
      </c>
      <c r="AY12" s="19">
        <v>3.6195391857564103E-2</v>
      </c>
      <c r="AZ12" s="19">
        <v>4.0309955089494101E-2</v>
      </c>
      <c r="BA12" s="19">
        <v>5.63498367906888E-2</v>
      </c>
      <c r="BB12" s="19">
        <v>4.1335497182370999E-2</v>
      </c>
      <c r="BC12" s="19">
        <v>3.7142608352382603E-2</v>
      </c>
      <c r="BD12" s="19"/>
      <c r="BE12" s="19">
        <v>3.8124746900310799E-2</v>
      </c>
      <c r="BF12" s="19">
        <v>3.9656035518447902E-2</v>
      </c>
      <c r="BG12" s="19">
        <v>3.6748639223699399E-2</v>
      </c>
      <c r="BH12" s="19"/>
      <c r="BI12" s="19">
        <v>5.4319120334023398E-2</v>
      </c>
      <c r="BJ12" s="19">
        <v>3.5886866915780198E-2</v>
      </c>
      <c r="BK12" s="19"/>
      <c r="BL12" s="19">
        <v>2.8013231049675701E-2</v>
      </c>
      <c r="BM12" s="19">
        <v>3.6503299775884103E-2</v>
      </c>
      <c r="BN12" s="19">
        <v>6.7913419753082099E-2</v>
      </c>
      <c r="BO12" s="19">
        <v>5.4241252690638002E-2</v>
      </c>
      <c r="BP12" s="19">
        <v>3.0272183014598299E-2</v>
      </c>
      <c r="BQ12" s="19"/>
      <c r="BR12" s="19">
        <v>3.7849152534236E-2</v>
      </c>
      <c r="BS12" s="19">
        <v>6.0621339626582997E-2</v>
      </c>
      <c r="BT12" s="19">
        <v>4.0263236973749603E-2</v>
      </c>
      <c r="BU12" s="19">
        <v>2.84248283468468E-2</v>
      </c>
      <c r="BV12" s="19"/>
      <c r="BW12" s="19">
        <v>3.0983181373164401E-2</v>
      </c>
      <c r="BX12" s="19">
        <v>3.2535619332125801E-2</v>
      </c>
      <c r="BY12" s="19">
        <v>3.9924427617498003E-2</v>
      </c>
      <c r="BZ12" s="19">
        <v>3.74144109501202E-2</v>
      </c>
      <c r="CA12" s="19">
        <v>5.23701294532452E-2</v>
      </c>
      <c r="CB12" s="19"/>
      <c r="CC12" s="19">
        <v>5.1712615311922699E-2</v>
      </c>
      <c r="CD12" s="19">
        <v>6.2553037860970606E-2</v>
      </c>
      <c r="CE12" s="19">
        <v>3.7997378681055197E-2</v>
      </c>
      <c r="CF12" s="19">
        <v>2.9194586322097899E-2</v>
      </c>
      <c r="CG12" s="19">
        <v>4.8377427020474401E-2</v>
      </c>
      <c r="CH12" s="19">
        <v>4.8960673850995701E-2</v>
      </c>
      <c r="CI12" s="19">
        <v>1.77148716577155E-2</v>
      </c>
      <c r="CJ12" s="19">
        <v>2.60485391079457E-2</v>
      </c>
      <c r="CK12" s="19">
        <v>3.01371130018682E-2</v>
      </c>
      <c r="CL12" s="19">
        <v>3.0243825306005799E-2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216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60" x14ac:dyDescent="0.25">
      <c r="B9" s="18" t="s">
        <v>217</v>
      </c>
      <c r="C9" s="17">
        <v>0.65032152925507403</v>
      </c>
      <c r="D9" s="17">
        <v>0.63873246102271397</v>
      </c>
      <c r="E9" s="17">
        <v>0.66066883087216899</v>
      </c>
      <c r="F9" s="17"/>
      <c r="G9" s="17">
        <v>0.649684449510469</v>
      </c>
      <c r="H9" s="17">
        <v>0.64454093353266195</v>
      </c>
      <c r="I9" s="17">
        <v>0.62917855344415796</v>
      </c>
      <c r="J9" s="17">
        <v>0.64142264867239196</v>
      </c>
      <c r="K9" s="17">
        <v>0.64965785298817302</v>
      </c>
      <c r="L9" s="17">
        <v>0.67635943911516905</v>
      </c>
      <c r="M9" s="17"/>
      <c r="N9" s="17">
        <v>0.70116531439061103</v>
      </c>
      <c r="O9" s="17">
        <v>0.66541407491091198</v>
      </c>
      <c r="P9" s="17">
        <v>0.61685501710425705</v>
      </c>
      <c r="Q9" s="17">
        <v>0.60687163058807503</v>
      </c>
      <c r="R9" s="17"/>
      <c r="S9" s="17">
        <v>0.71113832707550595</v>
      </c>
      <c r="T9" s="17">
        <v>0.68479976976735102</v>
      </c>
      <c r="U9" s="17">
        <v>0.64390732883057</v>
      </c>
      <c r="V9" s="17">
        <v>0.64021911601382897</v>
      </c>
      <c r="W9" s="17">
        <v>0.63307225050222704</v>
      </c>
      <c r="X9" s="17">
        <v>0.63070929748076798</v>
      </c>
      <c r="Y9" s="17">
        <v>0.62196319271422995</v>
      </c>
      <c r="Z9" s="17">
        <v>0.56095951654125398</v>
      </c>
      <c r="AA9" s="17">
        <v>0.62913582110621002</v>
      </c>
      <c r="AB9" s="17"/>
      <c r="AC9" s="17">
        <v>0.62434044632454799</v>
      </c>
      <c r="AD9" s="17">
        <v>0.69089677796854998</v>
      </c>
      <c r="AE9" s="17">
        <v>0.61314234043481797</v>
      </c>
      <c r="AF9" s="17"/>
      <c r="AG9" s="17">
        <v>0.61789205063836505</v>
      </c>
      <c r="AH9" s="17">
        <v>0.70376539346086397</v>
      </c>
      <c r="AI9" s="17">
        <v>0.70540302291536805</v>
      </c>
      <c r="AJ9" s="17">
        <v>0.62121676916163704</v>
      </c>
      <c r="AK9" s="17"/>
      <c r="AL9" s="17">
        <v>0.60833599116300896</v>
      </c>
      <c r="AM9" s="17">
        <v>0.64058228239756798</v>
      </c>
      <c r="AN9" s="17">
        <v>0.69633159704124903</v>
      </c>
      <c r="AO9" s="17">
        <v>0.68817826310689501</v>
      </c>
      <c r="AP9" s="17">
        <v>0.66570783579734805</v>
      </c>
      <c r="AQ9" s="17"/>
      <c r="AR9" s="17">
        <v>0.56511675672795703</v>
      </c>
      <c r="AS9" s="17">
        <v>0.62377601451499798</v>
      </c>
      <c r="AT9" s="17">
        <v>0.671316560033687</v>
      </c>
      <c r="AU9" s="17">
        <v>0.69096887842725396</v>
      </c>
      <c r="AV9" s="17">
        <v>0.73637056008195501</v>
      </c>
      <c r="AW9" s="17"/>
      <c r="AX9" s="17">
        <v>0.65797664215599805</v>
      </c>
      <c r="AY9" s="17">
        <v>0.64628882758380701</v>
      </c>
      <c r="AZ9" s="17">
        <v>0.64088222481426904</v>
      </c>
      <c r="BA9" s="17">
        <v>0.626030993588784</v>
      </c>
      <c r="BB9" s="17">
        <v>0.69503061166677205</v>
      </c>
      <c r="BC9" s="17">
        <v>0.64804351442916996</v>
      </c>
      <c r="BD9" s="17"/>
      <c r="BE9" s="17">
        <v>0.63615318543446897</v>
      </c>
      <c r="BF9" s="17">
        <v>0.64566960829336095</v>
      </c>
      <c r="BG9" s="17">
        <v>0.675660514218965</v>
      </c>
      <c r="BH9" s="17"/>
      <c r="BI9" s="17">
        <v>0.62987465109183605</v>
      </c>
      <c r="BJ9" s="17">
        <v>0.65551252740192001</v>
      </c>
      <c r="BK9" s="17"/>
      <c r="BL9" s="17">
        <v>0.67405540403840203</v>
      </c>
      <c r="BM9" s="17">
        <v>0.65320418578408701</v>
      </c>
      <c r="BN9" s="17">
        <v>0.52099899049916099</v>
      </c>
      <c r="BO9" s="17">
        <v>0.61056645539459697</v>
      </c>
      <c r="BP9" s="17">
        <v>0.681608918822041</v>
      </c>
      <c r="BQ9" s="17"/>
      <c r="BR9" s="17">
        <v>0.64659185518333695</v>
      </c>
      <c r="BS9" s="17">
        <v>0.65160144253283203</v>
      </c>
      <c r="BT9" s="17">
        <v>0.67279707395841803</v>
      </c>
      <c r="BU9" s="17">
        <v>0.69722638425861705</v>
      </c>
      <c r="BV9" s="17"/>
      <c r="BW9" s="17">
        <v>0.69592041557203299</v>
      </c>
      <c r="BX9" s="17">
        <v>0.67788606958077102</v>
      </c>
      <c r="BY9" s="17">
        <v>0.66386893733389796</v>
      </c>
      <c r="BZ9" s="17">
        <v>0.62926581126830405</v>
      </c>
      <c r="CA9" s="17">
        <v>0.58854892801321601</v>
      </c>
      <c r="CB9" s="17"/>
      <c r="CC9" s="17">
        <v>0.55302490273352101</v>
      </c>
      <c r="CD9" s="17">
        <v>0.62062445262668797</v>
      </c>
      <c r="CE9" s="17">
        <v>0.626615677880352</v>
      </c>
      <c r="CF9" s="17">
        <v>0.66280120098560602</v>
      </c>
      <c r="CG9" s="17">
        <v>0.64487106701015595</v>
      </c>
      <c r="CH9" s="17">
        <v>0.68544292214492597</v>
      </c>
      <c r="CI9" s="17">
        <v>0.63293336983223103</v>
      </c>
      <c r="CJ9" s="17">
        <v>0.67230221170965998</v>
      </c>
      <c r="CK9" s="17">
        <v>0.72615566559937705</v>
      </c>
      <c r="CL9" s="17">
        <v>0.70446260014948803</v>
      </c>
    </row>
    <row r="10" spans="2:90" ht="60" x14ac:dyDescent="0.25">
      <c r="B10" s="18" t="s">
        <v>218</v>
      </c>
      <c r="C10" s="17">
        <v>0.190415788376955</v>
      </c>
      <c r="D10" s="17">
        <v>0.20522716893404699</v>
      </c>
      <c r="E10" s="17">
        <v>0.17737467979653099</v>
      </c>
      <c r="F10" s="17"/>
      <c r="G10" s="17">
        <v>0.24495164175911999</v>
      </c>
      <c r="H10" s="17">
        <v>0.246219946738849</v>
      </c>
      <c r="I10" s="17">
        <v>0.236565729793138</v>
      </c>
      <c r="J10" s="17">
        <v>0.18154927313939601</v>
      </c>
      <c r="K10" s="17">
        <v>0.16249780611796399</v>
      </c>
      <c r="L10" s="17">
        <v>0.118516343555907</v>
      </c>
      <c r="M10" s="17"/>
      <c r="N10" s="17">
        <v>0.17692320691503199</v>
      </c>
      <c r="O10" s="17">
        <v>0.20510432288782601</v>
      </c>
      <c r="P10" s="17">
        <v>0.19953786211361399</v>
      </c>
      <c r="Q10" s="17">
        <v>0.183265674026271</v>
      </c>
      <c r="R10" s="17"/>
      <c r="S10" s="17">
        <v>0.16952667123564699</v>
      </c>
      <c r="T10" s="17">
        <v>0.14876507513020301</v>
      </c>
      <c r="U10" s="17">
        <v>0.18076802208701301</v>
      </c>
      <c r="V10" s="17">
        <v>0.1941819628634</v>
      </c>
      <c r="W10" s="17">
        <v>0.20080780445225099</v>
      </c>
      <c r="X10" s="17">
        <v>0.21247258549521</v>
      </c>
      <c r="Y10" s="17">
        <v>0.206411651790816</v>
      </c>
      <c r="Z10" s="17">
        <v>0.27403312372935501</v>
      </c>
      <c r="AA10" s="17">
        <v>0.204485427672043</v>
      </c>
      <c r="AB10" s="17"/>
      <c r="AC10" s="17">
        <v>0.186564022060696</v>
      </c>
      <c r="AD10" s="17">
        <v>0.191939328610504</v>
      </c>
      <c r="AE10" s="17">
        <v>0.19391845457714699</v>
      </c>
      <c r="AF10" s="17"/>
      <c r="AG10" s="17">
        <v>0.210681713528481</v>
      </c>
      <c r="AH10" s="17">
        <v>0.20894077185682999</v>
      </c>
      <c r="AI10" s="17">
        <v>0.17714249860195599</v>
      </c>
      <c r="AJ10" s="17">
        <v>0.185465737288662</v>
      </c>
      <c r="AK10" s="17"/>
      <c r="AL10" s="17">
        <v>0.17231595884043199</v>
      </c>
      <c r="AM10" s="17">
        <v>0.20622543918848499</v>
      </c>
      <c r="AN10" s="17">
        <v>0.185929053110377</v>
      </c>
      <c r="AO10" s="17">
        <v>0.21965738221971801</v>
      </c>
      <c r="AP10" s="17">
        <v>0.18630309799970601</v>
      </c>
      <c r="AQ10" s="17"/>
      <c r="AR10" s="17">
        <v>0.202039723619094</v>
      </c>
      <c r="AS10" s="17">
        <v>0.19254199684008699</v>
      </c>
      <c r="AT10" s="17">
        <v>0.194057187716869</v>
      </c>
      <c r="AU10" s="17">
        <v>0.19565114891978</v>
      </c>
      <c r="AV10" s="17">
        <v>0.16257766219727099</v>
      </c>
      <c r="AW10" s="17"/>
      <c r="AX10" s="17">
        <v>0.23199563595525799</v>
      </c>
      <c r="AY10" s="17">
        <v>0.176179002390291</v>
      </c>
      <c r="AZ10" s="17">
        <v>0.20441764976537799</v>
      </c>
      <c r="BA10" s="17">
        <v>0.19237397599133099</v>
      </c>
      <c r="BB10" s="17">
        <v>0.116616240878691</v>
      </c>
      <c r="BC10" s="17">
        <v>0.20888537941456001</v>
      </c>
      <c r="BD10" s="17"/>
      <c r="BE10" s="17">
        <v>0.17818695649175401</v>
      </c>
      <c r="BF10" s="17">
        <v>0.261859044009361</v>
      </c>
      <c r="BG10" s="17">
        <v>0.14086308733258099</v>
      </c>
      <c r="BH10" s="17"/>
      <c r="BI10" s="17">
        <v>0.19471939529490701</v>
      </c>
      <c r="BJ10" s="17">
        <v>0.18932320028808</v>
      </c>
      <c r="BK10" s="17"/>
      <c r="BL10" s="17">
        <v>0.15297239688744199</v>
      </c>
      <c r="BM10" s="17">
        <v>0.21662804468803801</v>
      </c>
      <c r="BN10" s="17">
        <v>0.291997576205622</v>
      </c>
      <c r="BO10" s="17">
        <v>0.21400555454800699</v>
      </c>
      <c r="BP10" s="17">
        <v>0.19269230900287901</v>
      </c>
      <c r="BQ10" s="17"/>
      <c r="BR10" s="17">
        <v>0.18149057722709799</v>
      </c>
      <c r="BS10" s="17">
        <v>0.231940866543347</v>
      </c>
      <c r="BT10" s="17">
        <v>0.24652355804359199</v>
      </c>
      <c r="BU10" s="17">
        <v>0.23137118703767001</v>
      </c>
      <c r="BV10" s="17"/>
      <c r="BW10" s="17">
        <v>0.14645159234420299</v>
      </c>
      <c r="BX10" s="17">
        <v>0.15274146021489199</v>
      </c>
      <c r="BY10" s="17">
        <v>0.18517810258902501</v>
      </c>
      <c r="BZ10" s="17">
        <v>0.22301816727823301</v>
      </c>
      <c r="CA10" s="17">
        <v>0.238805113944455</v>
      </c>
      <c r="CB10" s="17"/>
      <c r="CC10" s="17">
        <v>0.27519429024896602</v>
      </c>
      <c r="CD10" s="17">
        <v>0.226132059250826</v>
      </c>
      <c r="CE10" s="17">
        <v>0.22663012836018301</v>
      </c>
      <c r="CF10" s="17">
        <v>0.176076785615289</v>
      </c>
      <c r="CG10" s="17">
        <v>0.21140358209993701</v>
      </c>
      <c r="CH10" s="17">
        <v>0.15385024184381599</v>
      </c>
      <c r="CI10" s="17">
        <v>0.196841830730908</v>
      </c>
      <c r="CJ10" s="17">
        <v>0.16001614406119599</v>
      </c>
      <c r="CK10" s="17">
        <v>0.129361249791974</v>
      </c>
      <c r="CL10" s="17">
        <v>0.126316947109441</v>
      </c>
    </row>
    <row r="11" spans="2:90" x14ac:dyDescent="0.25">
      <c r="B11" s="18" t="s">
        <v>215</v>
      </c>
      <c r="C11" s="17">
        <v>0.11455909089725699</v>
      </c>
      <c r="D11" s="17">
        <v>0.11398767098222</v>
      </c>
      <c r="E11" s="17">
        <v>0.115587810400505</v>
      </c>
      <c r="F11" s="17"/>
      <c r="G11" s="17">
        <v>5.0835795185100001E-2</v>
      </c>
      <c r="H11" s="17">
        <v>6.7894917205458302E-2</v>
      </c>
      <c r="I11" s="17">
        <v>9.10412635676347E-2</v>
      </c>
      <c r="J11" s="17">
        <v>0.13489454457268801</v>
      </c>
      <c r="K11" s="17">
        <v>0.14529959991691899</v>
      </c>
      <c r="L11" s="17">
        <v>0.15803584107459701</v>
      </c>
      <c r="M11" s="17"/>
      <c r="N11" s="17">
        <v>0.100146647203338</v>
      </c>
      <c r="O11" s="17">
        <v>9.3199378313270104E-2</v>
      </c>
      <c r="P11" s="17">
        <v>0.137649949694095</v>
      </c>
      <c r="Q11" s="17">
        <v>0.13280897979992301</v>
      </c>
      <c r="R11" s="17"/>
      <c r="S11" s="17">
        <v>7.3856674388433505E-2</v>
      </c>
      <c r="T11" s="17">
        <v>0.131075592675688</v>
      </c>
      <c r="U11" s="17">
        <v>0.12732096715435001</v>
      </c>
      <c r="V11" s="17">
        <v>0.10459055986021799</v>
      </c>
      <c r="W11" s="17">
        <v>0.12327758166427601</v>
      </c>
      <c r="X11" s="17">
        <v>0.100088997804629</v>
      </c>
      <c r="Y11" s="17">
        <v>0.126534290952422</v>
      </c>
      <c r="Z11" s="17">
        <v>0.14695016641726</v>
      </c>
      <c r="AA11" s="17">
        <v>0.12618957899604799</v>
      </c>
      <c r="AB11" s="17"/>
      <c r="AC11" s="17">
        <v>0.14923312583591</v>
      </c>
      <c r="AD11" s="17">
        <v>8.2851739444577993E-2</v>
      </c>
      <c r="AE11" s="17">
        <v>0.125533526068837</v>
      </c>
      <c r="AF11" s="17"/>
      <c r="AG11" s="17">
        <v>0.13499461559081599</v>
      </c>
      <c r="AH11" s="17">
        <v>6.00112693179174E-2</v>
      </c>
      <c r="AI11" s="17">
        <v>8.3551571891267398E-2</v>
      </c>
      <c r="AJ11" s="17">
        <v>0.166735239010462</v>
      </c>
      <c r="AK11" s="17"/>
      <c r="AL11" s="17">
        <v>0.154072398946519</v>
      </c>
      <c r="AM11" s="17">
        <v>0.105569382095679</v>
      </c>
      <c r="AN11" s="17">
        <v>9.0467256145508199E-2</v>
      </c>
      <c r="AO11" s="17">
        <v>7.11938117755017E-2</v>
      </c>
      <c r="AP11" s="17">
        <v>0.116543795796759</v>
      </c>
      <c r="AQ11" s="17"/>
      <c r="AR11" s="17">
        <v>0.13218756626654701</v>
      </c>
      <c r="AS11" s="17">
        <v>0.143899126468535</v>
      </c>
      <c r="AT11" s="17">
        <v>0.10101565980701301</v>
      </c>
      <c r="AU11" s="17">
        <v>8.8442765514020805E-2</v>
      </c>
      <c r="AV11" s="17">
        <v>8.2234553970900598E-2</v>
      </c>
      <c r="AW11" s="17"/>
      <c r="AX11" s="17">
        <v>7.86262964211282E-2</v>
      </c>
      <c r="AY11" s="17">
        <v>0.124581590794009</v>
      </c>
      <c r="AZ11" s="17">
        <v>0.109459057019398</v>
      </c>
      <c r="BA11" s="17">
        <v>0.13186206684192001</v>
      </c>
      <c r="BB11" s="17">
        <v>0.14694071533755901</v>
      </c>
      <c r="BC11" s="17">
        <v>9.7850782859421101E-2</v>
      </c>
      <c r="BD11" s="17"/>
      <c r="BE11" s="17">
        <v>0.13593415795807101</v>
      </c>
      <c r="BF11" s="17">
        <v>6.2158326476018197E-2</v>
      </c>
      <c r="BG11" s="17">
        <v>0.13716154067807401</v>
      </c>
      <c r="BH11" s="17"/>
      <c r="BI11" s="17">
        <v>0.123042203606302</v>
      </c>
      <c r="BJ11" s="17">
        <v>0.112405421178067</v>
      </c>
      <c r="BK11" s="17"/>
      <c r="BL11" s="17">
        <v>0.13132504560035799</v>
      </c>
      <c r="BM11" s="17">
        <v>9.6773036723765804E-2</v>
      </c>
      <c r="BN11" s="17">
        <v>0.121210379226369</v>
      </c>
      <c r="BO11" s="17">
        <v>0.11656047551580601</v>
      </c>
      <c r="BP11" s="17">
        <v>9.4517779977404195E-2</v>
      </c>
      <c r="BQ11" s="17"/>
      <c r="BR11" s="17">
        <v>0.128540529837393</v>
      </c>
      <c r="BS11" s="17">
        <v>4.8591390194612998E-2</v>
      </c>
      <c r="BT11" s="17">
        <v>3.2144370669834603E-2</v>
      </c>
      <c r="BU11" s="17">
        <v>5.3702833558792303E-2</v>
      </c>
      <c r="BV11" s="17"/>
      <c r="BW11" s="17">
        <v>0.12721159209132901</v>
      </c>
      <c r="BX11" s="17">
        <v>0.123345125001197</v>
      </c>
      <c r="BY11" s="17">
        <v>0.10561315298038799</v>
      </c>
      <c r="BZ11" s="17">
        <v>0.10931121273013</v>
      </c>
      <c r="CA11" s="17">
        <v>0.116116714185114</v>
      </c>
      <c r="CB11" s="17"/>
      <c r="CC11" s="17">
        <v>0.117741432492382</v>
      </c>
      <c r="CD11" s="17">
        <v>9.3838630398641501E-2</v>
      </c>
      <c r="CE11" s="17">
        <v>0.109742301221147</v>
      </c>
      <c r="CF11" s="17">
        <v>0.119237479920352</v>
      </c>
      <c r="CG11" s="17">
        <v>9.2033473898518001E-2</v>
      </c>
      <c r="CH11" s="17">
        <v>0.109089624565487</v>
      </c>
      <c r="CI11" s="17">
        <v>0.14305762994250101</v>
      </c>
      <c r="CJ11" s="17">
        <v>0.13560995994856101</v>
      </c>
      <c r="CK11" s="17">
        <v>0.11317489789784201</v>
      </c>
      <c r="CL11" s="17">
        <v>0.12541985806970199</v>
      </c>
    </row>
    <row r="12" spans="2:90" x14ac:dyDescent="0.25">
      <c r="B12" s="18" t="s">
        <v>163</v>
      </c>
      <c r="C12" s="19">
        <v>4.4703591470713198E-2</v>
      </c>
      <c r="D12" s="19">
        <v>4.2052699061018897E-2</v>
      </c>
      <c r="E12" s="19">
        <v>4.63686789307955E-2</v>
      </c>
      <c r="F12" s="19"/>
      <c r="G12" s="19">
        <v>5.4528113545311098E-2</v>
      </c>
      <c r="H12" s="19">
        <v>4.1344202523030102E-2</v>
      </c>
      <c r="I12" s="19">
        <v>4.32144531950691E-2</v>
      </c>
      <c r="J12" s="19">
        <v>4.2133533615524597E-2</v>
      </c>
      <c r="K12" s="19">
        <v>4.2544740976943302E-2</v>
      </c>
      <c r="L12" s="19">
        <v>4.7088376254327297E-2</v>
      </c>
      <c r="M12" s="19"/>
      <c r="N12" s="19">
        <v>2.1764831491019401E-2</v>
      </c>
      <c r="O12" s="19">
        <v>3.6282223887991898E-2</v>
      </c>
      <c r="P12" s="19">
        <v>4.5957171088033502E-2</v>
      </c>
      <c r="Q12" s="19">
        <v>7.7053715585731E-2</v>
      </c>
      <c r="R12" s="19"/>
      <c r="S12" s="19">
        <v>4.5478327300412999E-2</v>
      </c>
      <c r="T12" s="19">
        <v>3.53595624267578E-2</v>
      </c>
      <c r="U12" s="19">
        <v>4.80036819280662E-2</v>
      </c>
      <c r="V12" s="19">
        <v>6.1008361262553101E-2</v>
      </c>
      <c r="W12" s="19">
        <v>4.2842363381245398E-2</v>
      </c>
      <c r="X12" s="19">
        <v>5.6729119219392797E-2</v>
      </c>
      <c r="Y12" s="19">
        <v>4.5090864542532902E-2</v>
      </c>
      <c r="Z12" s="19">
        <v>1.8057193312131101E-2</v>
      </c>
      <c r="AA12" s="19">
        <v>4.0189172225699302E-2</v>
      </c>
      <c r="AB12" s="19"/>
      <c r="AC12" s="19">
        <v>3.9862405778844902E-2</v>
      </c>
      <c r="AD12" s="19">
        <v>3.4312153976368401E-2</v>
      </c>
      <c r="AE12" s="19">
        <v>6.7405678919197395E-2</v>
      </c>
      <c r="AF12" s="19"/>
      <c r="AG12" s="19">
        <v>3.6431620242338203E-2</v>
      </c>
      <c r="AH12" s="19">
        <v>2.7282565364389E-2</v>
      </c>
      <c r="AI12" s="19">
        <v>3.3902906591408703E-2</v>
      </c>
      <c r="AJ12" s="19">
        <v>2.6582254539239299E-2</v>
      </c>
      <c r="AK12" s="19"/>
      <c r="AL12" s="19">
        <v>6.5275651050039393E-2</v>
      </c>
      <c r="AM12" s="19">
        <v>4.7622896318267501E-2</v>
      </c>
      <c r="AN12" s="19">
        <v>2.7272093702866301E-2</v>
      </c>
      <c r="AO12" s="19">
        <v>2.0970542897885799E-2</v>
      </c>
      <c r="AP12" s="19">
        <v>3.1445270406186797E-2</v>
      </c>
      <c r="AQ12" s="19"/>
      <c r="AR12" s="19">
        <v>0.100655953386401</v>
      </c>
      <c r="AS12" s="19">
        <v>3.9782862176380197E-2</v>
      </c>
      <c r="AT12" s="19">
        <v>3.36105924424311E-2</v>
      </c>
      <c r="AU12" s="19">
        <v>2.4937207138945601E-2</v>
      </c>
      <c r="AV12" s="19">
        <v>1.8817223749873799E-2</v>
      </c>
      <c r="AW12" s="19"/>
      <c r="AX12" s="19">
        <v>3.14014254676152E-2</v>
      </c>
      <c r="AY12" s="19">
        <v>5.2950579231892898E-2</v>
      </c>
      <c r="AZ12" s="19">
        <v>4.5241068400954702E-2</v>
      </c>
      <c r="BA12" s="19">
        <v>4.97329635779655E-2</v>
      </c>
      <c r="BB12" s="19">
        <v>4.1412432116977697E-2</v>
      </c>
      <c r="BC12" s="19">
        <v>4.5220323296849101E-2</v>
      </c>
      <c r="BD12" s="19"/>
      <c r="BE12" s="19">
        <v>4.9725700115705602E-2</v>
      </c>
      <c r="BF12" s="19">
        <v>3.0313021221259999E-2</v>
      </c>
      <c r="BG12" s="19">
        <v>4.63148577703799E-2</v>
      </c>
      <c r="BH12" s="19"/>
      <c r="BI12" s="19">
        <v>5.2363750006955402E-2</v>
      </c>
      <c r="BJ12" s="19">
        <v>4.2758851131932799E-2</v>
      </c>
      <c r="BK12" s="19"/>
      <c r="BL12" s="19">
        <v>4.1647153473797202E-2</v>
      </c>
      <c r="BM12" s="19">
        <v>3.33947328041094E-2</v>
      </c>
      <c r="BN12" s="19">
        <v>6.5793054068847098E-2</v>
      </c>
      <c r="BO12" s="19">
        <v>5.8867514541590102E-2</v>
      </c>
      <c r="BP12" s="19">
        <v>3.11809921976757E-2</v>
      </c>
      <c r="BQ12" s="19"/>
      <c r="BR12" s="19">
        <v>4.3377037752172602E-2</v>
      </c>
      <c r="BS12" s="19">
        <v>6.7866300729207796E-2</v>
      </c>
      <c r="BT12" s="19">
        <v>4.8534997328155E-2</v>
      </c>
      <c r="BU12" s="19">
        <v>1.7699595144921101E-2</v>
      </c>
      <c r="BV12" s="19"/>
      <c r="BW12" s="19">
        <v>3.0416399992435901E-2</v>
      </c>
      <c r="BX12" s="19">
        <v>4.6027345203139697E-2</v>
      </c>
      <c r="BY12" s="19">
        <v>4.5339807096689097E-2</v>
      </c>
      <c r="BZ12" s="19">
        <v>3.8404808723333503E-2</v>
      </c>
      <c r="CA12" s="19">
        <v>5.6529243857214501E-2</v>
      </c>
      <c r="CB12" s="19"/>
      <c r="CC12" s="19">
        <v>5.4039374525130197E-2</v>
      </c>
      <c r="CD12" s="19">
        <v>5.9404857723844302E-2</v>
      </c>
      <c r="CE12" s="19">
        <v>3.7011892538317499E-2</v>
      </c>
      <c r="CF12" s="19">
        <v>4.1884533478753497E-2</v>
      </c>
      <c r="CG12" s="19">
        <v>5.1691876991389198E-2</v>
      </c>
      <c r="CH12" s="19">
        <v>5.1617211445771E-2</v>
      </c>
      <c r="CI12" s="19">
        <v>2.7167169494359399E-2</v>
      </c>
      <c r="CJ12" s="19">
        <v>3.2071684280581998E-2</v>
      </c>
      <c r="CK12" s="19">
        <v>3.1308186710807699E-2</v>
      </c>
      <c r="CL12" s="19">
        <v>4.3800594671369E-2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216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60" x14ac:dyDescent="0.25">
      <c r="B9" s="18" t="s">
        <v>219</v>
      </c>
      <c r="C9" s="17">
        <v>0.54710859180526195</v>
      </c>
      <c r="D9" s="17">
        <v>0.51848643476469003</v>
      </c>
      <c r="E9" s="17">
        <v>0.57355649334337899</v>
      </c>
      <c r="F9" s="17"/>
      <c r="G9" s="17">
        <v>0.54261501920319199</v>
      </c>
      <c r="H9" s="17">
        <v>0.55866443057315396</v>
      </c>
      <c r="I9" s="17">
        <v>0.54451444459855103</v>
      </c>
      <c r="J9" s="17">
        <v>0.52922623786522505</v>
      </c>
      <c r="K9" s="17">
        <v>0.55742445100878202</v>
      </c>
      <c r="L9" s="17">
        <v>0.54828634276678501</v>
      </c>
      <c r="M9" s="17"/>
      <c r="N9" s="17">
        <v>0.59562127204576099</v>
      </c>
      <c r="O9" s="17">
        <v>0.58294690956275497</v>
      </c>
      <c r="P9" s="17">
        <v>0.50976685188916004</v>
      </c>
      <c r="Q9" s="17">
        <v>0.49124962577963599</v>
      </c>
      <c r="R9" s="17"/>
      <c r="S9" s="17">
        <v>0.54872671228922099</v>
      </c>
      <c r="T9" s="17">
        <v>0.57636617197505102</v>
      </c>
      <c r="U9" s="17">
        <v>0.57905926046247103</v>
      </c>
      <c r="V9" s="17">
        <v>0.53777363858308502</v>
      </c>
      <c r="W9" s="17">
        <v>0.53427975507121594</v>
      </c>
      <c r="X9" s="17">
        <v>0.54736846594316901</v>
      </c>
      <c r="Y9" s="17">
        <v>0.55214560497098097</v>
      </c>
      <c r="Z9" s="17">
        <v>0.49065426237408599</v>
      </c>
      <c r="AA9" s="17">
        <v>0.51680428660166799</v>
      </c>
      <c r="AB9" s="17"/>
      <c r="AC9" s="17">
        <v>0.48478185518842398</v>
      </c>
      <c r="AD9" s="17">
        <v>0.62423170333490796</v>
      </c>
      <c r="AE9" s="17">
        <v>0.501571964905134</v>
      </c>
      <c r="AF9" s="17"/>
      <c r="AG9" s="17">
        <v>0.54544349756066701</v>
      </c>
      <c r="AH9" s="17">
        <v>0.61432265051358304</v>
      </c>
      <c r="AI9" s="17">
        <v>0.689714752448639</v>
      </c>
      <c r="AJ9" s="17">
        <v>0.39746419150369899</v>
      </c>
      <c r="AK9" s="17"/>
      <c r="AL9" s="17">
        <v>0.50289829936228803</v>
      </c>
      <c r="AM9" s="17">
        <v>0.54374429257607404</v>
      </c>
      <c r="AN9" s="17">
        <v>0.59683871449307402</v>
      </c>
      <c r="AO9" s="17">
        <v>0.57561194486431699</v>
      </c>
      <c r="AP9" s="17">
        <v>0.66368810452580396</v>
      </c>
      <c r="AQ9" s="17"/>
      <c r="AR9" s="17">
        <v>0.49709026244085802</v>
      </c>
      <c r="AS9" s="17">
        <v>0.50399332372633399</v>
      </c>
      <c r="AT9" s="17">
        <v>0.58054179382805005</v>
      </c>
      <c r="AU9" s="17">
        <v>0.58273389263219599</v>
      </c>
      <c r="AV9" s="17">
        <v>0.583938752600067</v>
      </c>
      <c r="AW9" s="17"/>
      <c r="AX9" s="17">
        <v>0.54364135367705102</v>
      </c>
      <c r="AY9" s="17">
        <v>0.528714247411046</v>
      </c>
      <c r="AZ9" s="17">
        <v>0.56224925205564003</v>
      </c>
      <c r="BA9" s="17">
        <v>0.53455460959622303</v>
      </c>
      <c r="BB9" s="17">
        <v>0.58574860977283105</v>
      </c>
      <c r="BC9" s="17">
        <v>0.59416282688000899</v>
      </c>
      <c r="BD9" s="17"/>
      <c r="BE9" s="17">
        <v>0.56131536067308496</v>
      </c>
      <c r="BF9" s="17">
        <v>0.52641226598787105</v>
      </c>
      <c r="BG9" s="17">
        <v>0.553416093052432</v>
      </c>
      <c r="BH9" s="17"/>
      <c r="BI9" s="17">
        <v>0.57119233308572903</v>
      </c>
      <c r="BJ9" s="17">
        <v>0.54099427668302602</v>
      </c>
      <c r="BK9" s="17"/>
      <c r="BL9" s="17">
        <v>0.54759542507889003</v>
      </c>
      <c r="BM9" s="17">
        <v>0.567383143664693</v>
      </c>
      <c r="BN9" s="17">
        <v>0.51083772347548295</v>
      </c>
      <c r="BO9" s="17">
        <v>0.48629836387471798</v>
      </c>
      <c r="BP9" s="17">
        <v>0.56011929043144004</v>
      </c>
      <c r="BQ9" s="17"/>
      <c r="BR9" s="17">
        <v>0.55173026457368501</v>
      </c>
      <c r="BS9" s="17">
        <v>0.46166585581603797</v>
      </c>
      <c r="BT9" s="17">
        <v>0.544182062777121</v>
      </c>
      <c r="BU9" s="17">
        <v>0.60626782765200204</v>
      </c>
      <c r="BV9" s="17"/>
      <c r="BW9" s="17">
        <v>0.58985836928873203</v>
      </c>
      <c r="BX9" s="17">
        <v>0.54911148786931196</v>
      </c>
      <c r="BY9" s="17">
        <v>0.55570469372750497</v>
      </c>
      <c r="BZ9" s="17">
        <v>0.55821652599229898</v>
      </c>
      <c r="CA9" s="17">
        <v>0.49460077210734299</v>
      </c>
      <c r="CB9" s="17"/>
      <c r="CC9" s="17">
        <v>0.48586547318756301</v>
      </c>
      <c r="CD9" s="17">
        <v>0.50965224845122103</v>
      </c>
      <c r="CE9" s="17">
        <v>0.53470006895578603</v>
      </c>
      <c r="CF9" s="17">
        <v>0.55293303843735897</v>
      </c>
      <c r="CG9" s="17">
        <v>0.55044860434494902</v>
      </c>
      <c r="CH9" s="17">
        <v>0.58955819582709201</v>
      </c>
      <c r="CI9" s="17">
        <v>0.52432331229692797</v>
      </c>
      <c r="CJ9" s="17">
        <v>0.55925374919073201</v>
      </c>
      <c r="CK9" s="17">
        <v>0.57874217028272101</v>
      </c>
      <c r="CL9" s="17">
        <v>0.62066444921714803</v>
      </c>
    </row>
    <row r="10" spans="2:90" ht="60" x14ac:dyDescent="0.25">
      <c r="B10" s="18" t="s">
        <v>220</v>
      </c>
      <c r="C10" s="17">
        <v>0.25909019312216702</v>
      </c>
      <c r="D10" s="17">
        <v>0.27055027027080403</v>
      </c>
      <c r="E10" s="17">
        <v>0.24948168666485299</v>
      </c>
      <c r="F10" s="17"/>
      <c r="G10" s="17">
        <v>0.32963900780133698</v>
      </c>
      <c r="H10" s="17">
        <v>0.30613771610886897</v>
      </c>
      <c r="I10" s="17">
        <v>0.285009988988286</v>
      </c>
      <c r="J10" s="17">
        <v>0.27106785197023597</v>
      </c>
      <c r="K10" s="17">
        <v>0.20282604748553501</v>
      </c>
      <c r="L10" s="17">
        <v>0.20486419686235099</v>
      </c>
      <c r="M10" s="17"/>
      <c r="N10" s="17">
        <v>0.25621849058340901</v>
      </c>
      <c r="O10" s="17">
        <v>0.24072756210618401</v>
      </c>
      <c r="P10" s="17">
        <v>0.27270858843596502</v>
      </c>
      <c r="Q10" s="17">
        <v>0.27032019312613897</v>
      </c>
      <c r="R10" s="17"/>
      <c r="S10" s="17">
        <v>0.29046052998588601</v>
      </c>
      <c r="T10" s="17">
        <v>0.22176278977595401</v>
      </c>
      <c r="U10" s="17">
        <v>0.23561819408418</v>
      </c>
      <c r="V10" s="17">
        <v>0.26332674577286702</v>
      </c>
      <c r="W10" s="17">
        <v>0.25398128610503901</v>
      </c>
      <c r="X10" s="17">
        <v>0.26688500849815899</v>
      </c>
      <c r="Y10" s="17">
        <v>0.219109091750189</v>
      </c>
      <c r="Z10" s="17">
        <v>0.28461916311472102</v>
      </c>
      <c r="AA10" s="17">
        <v>0.30061203576461099</v>
      </c>
      <c r="AB10" s="17"/>
      <c r="AC10" s="17">
        <v>0.25567348445617399</v>
      </c>
      <c r="AD10" s="17">
        <v>0.25317348437526099</v>
      </c>
      <c r="AE10" s="17">
        <v>0.26897137869343102</v>
      </c>
      <c r="AF10" s="17"/>
      <c r="AG10" s="17">
        <v>0.252558366141303</v>
      </c>
      <c r="AH10" s="17">
        <v>0.29375234586141802</v>
      </c>
      <c r="AI10" s="17">
        <v>0.229451707427546</v>
      </c>
      <c r="AJ10" s="17">
        <v>0.278370860872376</v>
      </c>
      <c r="AK10" s="17"/>
      <c r="AL10" s="17">
        <v>0.250530064308495</v>
      </c>
      <c r="AM10" s="17">
        <v>0.261454124761479</v>
      </c>
      <c r="AN10" s="17">
        <v>0.26118138099432597</v>
      </c>
      <c r="AO10" s="17">
        <v>0.31867858507424102</v>
      </c>
      <c r="AP10" s="17">
        <v>0.22660631209808901</v>
      </c>
      <c r="AQ10" s="17"/>
      <c r="AR10" s="17">
        <v>0.25948730731678499</v>
      </c>
      <c r="AS10" s="17">
        <v>0.28623120153680998</v>
      </c>
      <c r="AT10" s="17">
        <v>0.25271286812538302</v>
      </c>
      <c r="AU10" s="17">
        <v>0.246778241019219</v>
      </c>
      <c r="AV10" s="17">
        <v>0.25532742344632198</v>
      </c>
      <c r="AW10" s="17"/>
      <c r="AX10" s="17">
        <v>0.31321327357063999</v>
      </c>
      <c r="AY10" s="17">
        <v>0.26250705369799598</v>
      </c>
      <c r="AZ10" s="17">
        <v>0.27227440680007298</v>
      </c>
      <c r="BA10" s="17">
        <v>0.23801153684756901</v>
      </c>
      <c r="BB10" s="17">
        <v>0.17675840657582401</v>
      </c>
      <c r="BC10" s="17">
        <v>0.22078022957208901</v>
      </c>
      <c r="BD10" s="17"/>
      <c r="BE10" s="17">
        <v>0.259098847919768</v>
      </c>
      <c r="BF10" s="17">
        <v>0.32197015344190499</v>
      </c>
      <c r="BG10" s="17">
        <v>0.20308318044284901</v>
      </c>
      <c r="BH10" s="17"/>
      <c r="BI10" s="17">
        <v>0.22628348377100899</v>
      </c>
      <c r="BJ10" s="17">
        <v>0.267419071794323</v>
      </c>
      <c r="BK10" s="17"/>
      <c r="BL10" s="17">
        <v>0.22574803597246301</v>
      </c>
      <c r="BM10" s="17">
        <v>0.27774704182547599</v>
      </c>
      <c r="BN10" s="17">
        <v>0.26458428701108599</v>
      </c>
      <c r="BO10" s="17">
        <v>0.29999458145672298</v>
      </c>
      <c r="BP10" s="17">
        <v>0.296489233058435</v>
      </c>
      <c r="BQ10" s="17"/>
      <c r="BR10" s="17">
        <v>0.241363576060031</v>
      </c>
      <c r="BS10" s="17">
        <v>0.40484870509538201</v>
      </c>
      <c r="BT10" s="17">
        <v>0.34655745495571</v>
      </c>
      <c r="BU10" s="17">
        <v>0.25110690135635899</v>
      </c>
      <c r="BV10" s="17"/>
      <c r="BW10" s="17">
        <v>0.238639782332427</v>
      </c>
      <c r="BX10" s="17">
        <v>0.23458688928185001</v>
      </c>
      <c r="BY10" s="17">
        <v>0.25362766530188002</v>
      </c>
      <c r="BZ10" s="17">
        <v>0.255535307806602</v>
      </c>
      <c r="CA10" s="17">
        <v>0.30350521336185299</v>
      </c>
      <c r="CB10" s="17"/>
      <c r="CC10" s="17">
        <v>0.31115374356058301</v>
      </c>
      <c r="CD10" s="17">
        <v>0.28558489401395198</v>
      </c>
      <c r="CE10" s="17">
        <v>0.30721914644350101</v>
      </c>
      <c r="CF10" s="17">
        <v>0.26569675802919002</v>
      </c>
      <c r="CG10" s="17">
        <v>0.25734819569181799</v>
      </c>
      <c r="CH10" s="17">
        <v>0.24864041585132801</v>
      </c>
      <c r="CI10" s="17">
        <v>0.24403263232328101</v>
      </c>
      <c r="CJ10" s="17">
        <v>0.21314680390556001</v>
      </c>
      <c r="CK10" s="17">
        <v>0.22221018780916901</v>
      </c>
      <c r="CL10" s="17">
        <v>0.18989443810921799</v>
      </c>
    </row>
    <row r="11" spans="2:90" x14ac:dyDescent="0.25">
      <c r="B11" s="18" t="s">
        <v>215</v>
      </c>
      <c r="C11" s="17">
        <v>0.145347565258369</v>
      </c>
      <c r="D11" s="17">
        <v>0.17231220075787801</v>
      </c>
      <c r="E11" s="17">
        <v>0.12013361584763201</v>
      </c>
      <c r="F11" s="17"/>
      <c r="G11" s="17">
        <v>8.1427180770486302E-2</v>
      </c>
      <c r="H11" s="17">
        <v>7.9267630111189896E-2</v>
      </c>
      <c r="I11" s="17">
        <v>0.121763614455349</v>
      </c>
      <c r="J11" s="17">
        <v>0.15241364020060899</v>
      </c>
      <c r="K11" s="17">
        <v>0.19619321618173199</v>
      </c>
      <c r="L11" s="17">
        <v>0.19890364786599901</v>
      </c>
      <c r="M11" s="17"/>
      <c r="N11" s="17">
        <v>0.124052968549411</v>
      </c>
      <c r="O11" s="17">
        <v>0.135650323722628</v>
      </c>
      <c r="P11" s="17">
        <v>0.17293494243590901</v>
      </c>
      <c r="Q11" s="17">
        <v>0.15313112784314001</v>
      </c>
      <c r="R11" s="17"/>
      <c r="S11" s="17">
        <v>9.7184385250095401E-2</v>
      </c>
      <c r="T11" s="17">
        <v>0.161790140005273</v>
      </c>
      <c r="U11" s="17">
        <v>0.142489288186081</v>
      </c>
      <c r="V11" s="17">
        <v>0.14677576254073901</v>
      </c>
      <c r="W11" s="17">
        <v>0.161665730148213</v>
      </c>
      <c r="X11" s="17">
        <v>0.13733399177170599</v>
      </c>
      <c r="Y11" s="17">
        <v>0.18401668813390001</v>
      </c>
      <c r="Z11" s="17">
        <v>0.20280765580288301</v>
      </c>
      <c r="AA11" s="17">
        <v>0.129048442082728</v>
      </c>
      <c r="AB11" s="17"/>
      <c r="AC11" s="17">
        <v>0.21431362771972201</v>
      </c>
      <c r="AD11" s="17">
        <v>9.2272281091555095E-2</v>
      </c>
      <c r="AE11" s="17">
        <v>0.14732593720994999</v>
      </c>
      <c r="AF11" s="17"/>
      <c r="AG11" s="17">
        <v>0.15638495403938199</v>
      </c>
      <c r="AH11" s="17">
        <v>6.6898894945153997E-2</v>
      </c>
      <c r="AI11" s="17">
        <v>6.2225521616892897E-2</v>
      </c>
      <c r="AJ11" s="17">
        <v>0.27547357575404702</v>
      </c>
      <c r="AK11" s="17"/>
      <c r="AL11" s="17">
        <v>0.18233060990716901</v>
      </c>
      <c r="AM11" s="17">
        <v>0.14144861159604299</v>
      </c>
      <c r="AN11" s="17">
        <v>0.114471709522556</v>
      </c>
      <c r="AO11" s="17">
        <v>8.6679883807639704E-2</v>
      </c>
      <c r="AP11" s="17">
        <v>6.2213835108750698E-2</v>
      </c>
      <c r="AQ11" s="17"/>
      <c r="AR11" s="17">
        <v>0.15207929754560001</v>
      </c>
      <c r="AS11" s="17">
        <v>0.15669238935767901</v>
      </c>
      <c r="AT11" s="17">
        <v>0.13794993130291</v>
      </c>
      <c r="AU11" s="17">
        <v>0.13891380563571001</v>
      </c>
      <c r="AV11" s="17">
        <v>0.123932144949397</v>
      </c>
      <c r="AW11" s="17"/>
      <c r="AX11" s="17">
        <v>9.7475559889717497E-2</v>
      </c>
      <c r="AY11" s="17">
        <v>0.15539648562084299</v>
      </c>
      <c r="AZ11" s="17">
        <v>0.120098666141652</v>
      </c>
      <c r="BA11" s="17">
        <v>0.176494986363749</v>
      </c>
      <c r="BB11" s="17">
        <v>0.19496198414659699</v>
      </c>
      <c r="BC11" s="17">
        <v>0.14056097163253001</v>
      </c>
      <c r="BD11" s="17"/>
      <c r="BE11" s="17">
        <v>0.136392873077123</v>
      </c>
      <c r="BF11" s="17">
        <v>0.107529208048875</v>
      </c>
      <c r="BG11" s="17">
        <v>0.191731111342196</v>
      </c>
      <c r="BH11" s="17"/>
      <c r="BI11" s="17">
        <v>0.141600096511665</v>
      </c>
      <c r="BJ11" s="17">
        <v>0.146298962491932</v>
      </c>
      <c r="BK11" s="17"/>
      <c r="BL11" s="17">
        <v>0.18628668890053199</v>
      </c>
      <c r="BM11" s="17">
        <v>0.116120611513945</v>
      </c>
      <c r="BN11" s="17">
        <v>0.13791026800555101</v>
      </c>
      <c r="BO11" s="17">
        <v>0.149912600643206</v>
      </c>
      <c r="BP11" s="17">
        <v>0.100825518681687</v>
      </c>
      <c r="BQ11" s="17"/>
      <c r="BR11" s="17">
        <v>0.16048290478289901</v>
      </c>
      <c r="BS11" s="17">
        <v>7.3226976582282999E-2</v>
      </c>
      <c r="BT11" s="17">
        <v>4.8788851218633598E-2</v>
      </c>
      <c r="BU11" s="17">
        <v>9.4126569341003302E-2</v>
      </c>
      <c r="BV11" s="17"/>
      <c r="BW11" s="17">
        <v>0.13985258293963401</v>
      </c>
      <c r="BX11" s="17">
        <v>0.17140313124463299</v>
      </c>
      <c r="BY11" s="17">
        <v>0.13439606967648099</v>
      </c>
      <c r="BZ11" s="17">
        <v>0.137281645212222</v>
      </c>
      <c r="CA11" s="17">
        <v>0.146078488681116</v>
      </c>
      <c r="CB11" s="17"/>
      <c r="CC11" s="17">
        <v>0.134711693106641</v>
      </c>
      <c r="CD11" s="17">
        <v>0.143057387577567</v>
      </c>
      <c r="CE11" s="17">
        <v>0.127330425274784</v>
      </c>
      <c r="CF11" s="17">
        <v>0.126691656532465</v>
      </c>
      <c r="CG11" s="17">
        <v>0.124891597660908</v>
      </c>
      <c r="CH11" s="17">
        <v>0.118865564298392</v>
      </c>
      <c r="CI11" s="17">
        <v>0.191809548059095</v>
      </c>
      <c r="CJ11" s="17">
        <v>0.19182223135825099</v>
      </c>
      <c r="CK11" s="17">
        <v>0.158430570789825</v>
      </c>
      <c r="CL11" s="17">
        <v>0.15796998895931</v>
      </c>
    </row>
    <row r="12" spans="2:90" x14ac:dyDescent="0.25">
      <c r="B12" s="18" t="s">
        <v>163</v>
      </c>
      <c r="C12" s="19">
        <v>4.8453649814201798E-2</v>
      </c>
      <c r="D12" s="19">
        <v>3.86510942066286E-2</v>
      </c>
      <c r="E12" s="19">
        <v>5.6828204144136203E-2</v>
      </c>
      <c r="F12" s="19"/>
      <c r="G12" s="19">
        <v>4.6318792224985202E-2</v>
      </c>
      <c r="H12" s="19">
        <v>5.5930223206786499E-2</v>
      </c>
      <c r="I12" s="19">
        <v>4.8711951957814699E-2</v>
      </c>
      <c r="J12" s="19">
        <v>4.7292269963930503E-2</v>
      </c>
      <c r="K12" s="19">
        <v>4.3556285323951199E-2</v>
      </c>
      <c r="L12" s="19">
        <v>4.7945812504866403E-2</v>
      </c>
      <c r="M12" s="19"/>
      <c r="N12" s="19">
        <v>2.4107268821418799E-2</v>
      </c>
      <c r="O12" s="19">
        <v>4.0675204608432602E-2</v>
      </c>
      <c r="P12" s="19">
        <v>4.4589617238966199E-2</v>
      </c>
      <c r="Q12" s="19">
        <v>8.5299053251085E-2</v>
      </c>
      <c r="R12" s="19"/>
      <c r="S12" s="19">
        <v>6.3628372474797107E-2</v>
      </c>
      <c r="T12" s="19">
        <v>4.0080898243721401E-2</v>
      </c>
      <c r="U12" s="19">
        <v>4.2833257267267603E-2</v>
      </c>
      <c r="V12" s="19">
        <v>5.2123853103309803E-2</v>
      </c>
      <c r="W12" s="19">
        <v>5.0073228675532197E-2</v>
      </c>
      <c r="X12" s="19">
        <v>4.8412533786966201E-2</v>
      </c>
      <c r="Y12" s="19">
        <v>4.47286151449297E-2</v>
      </c>
      <c r="Z12" s="19">
        <v>2.1918918708309299E-2</v>
      </c>
      <c r="AA12" s="19">
        <v>5.35352355509933E-2</v>
      </c>
      <c r="AB12" s="19"/>
      <c r="AC12" s="19">
        <v>4.5231032635679798E-2</v>
      </c>
      <c r="AD12" s="19">
        <v>3.0322531198275899E-2</v>
      </c>
      <c r="AE12" s="19">
        <v>8.2130719191485596E-2</v>
      </c>
      <c r="AF12" s="19"/>
      <c r="AG12" s="19">
        <v>4.5613182258648799E-2</v>
      </c>
      <c r="AH12" s="19">
        <v>2.50261086798453E-2</v>
      </c>
      <c r="AI12" s="19">
        <v>1.8608018506923001E-2</v>
      </c>
      <c r="AJ12" s="19">
        <v>4.8691371869877598E-2</v>
      </c>
      <c r="AK12" s="19"/>
      <c r="AL12" s="19">
        <v>6.4241026422047501E-2</v>
      </c>
      <c r="AM12" s="19">
        <v>5.3352971066404797E-2</v>
      </c>
      <c r="AN12" s="19">
        <v>2.7508194990044199E-2</v>
      </c>
      <c r="AO12" s="19">
        <v>1.9029586253802001E-2</v>
      </c>
      <c r="AP12" s="19">
        <v>4.7491748267357199E-2</v>
      </c>
      <c r="AQ12" s="19"/>
      <c r="AR12" s="19">
        <v>9.1343132696757007E-2</v>
      </c>
      <c r="AS12" s="19">
        <v>5.3083085379176803E-2</v>
      </c>
      <c r="AT12" s="19">
        <v>2.8795406743657E-2</v>
      </c>
      <c r="AU12" s="19">
        <v>3.1574060712875003E-2</v>
      </c>
      <c r="AV12" s="19">
        <v>3.6801679004213703E-2</v>
      </c>
      <c r="AW12" s="19"/>
      <c r="AX12" s="19">
        <v>4.5669812862591697E-2</v>
      </c>
      <c r="AY12" s="19">
        <v>5.3382213270114297E-2</v>
      </c>
      <c r="AZ12" s="19">
        <v>4.53776750026346E-2</v>
      </c>
      <c r="BA12" s="19">
        <v>5.0938867192459998E-2</v>
      </c>
      <c r="BB12" s="19">
        <v>4.2530999504748299E-2</v>
      </c>
      <c r="BC12" s="19">
        <v>4.4495971915372301E-2</v>
      </c>
      <c r="BD12" s="19"/>
      <c r="BE12" s="19">
        <v>4.3192918330024699E-2</v>
      </c>
      <c r="BF12" s="19">
        <v>4.4088372521347702E-2</v>
      </c>
      <c r="BG12" s="19">
        <v>5.1769615162523298E-2</v>
      </c>
      <c r="BH12" s="19"/>
      <c r="BI12" s="19">
        <v>6.0924086631597901E-2</v>
      </c>
      <c r="BJ12" s="19">
        <v>4.52876890307191E-2</v>
      </c>
      <c r="BK12" s="19"/>
      <c r="BL12" s="19">
        <v>4.0369850048115399E-2</v>
      </c>
      <c r="BM12" s="19">
        <v>3.8749202995886398E-2</v>
      </c>
      <c r="BN12" s="19">
        <v>8.6667721507880102E-2</v>
      </c>
      <c r="BO12" s="19">
        <v>6.3794454025352998E-2</v>
      </c>
      <c r="BP12" s="19">
        <v>4.2565957828437501E-2</v>
      </c>
      <c r="BQ12" s="19"/>
      <c r="BR12" s="19">
        <v>4.6423254583384997E-2</v>
      </c>
      <c r="BS12" s="19">
        <v>6.0258462506297697E-2</v>
      </c>
      <c r="BT12" s="19">
        <v>6.0471631048534501E-2</v>
      </c>
      <c r="BU12" s="19">
        <v>4.8498701650636099E-2</v>
      </c>
      <c r="BV12" s="19"/>
      <c r="BW12" s="19">
        <v>3.1649265439207298E-2</v>
      </c>
      <c r="BX12" s="19">
        <v>4.48984916042049E-2</v>
      </c>
      <c r="BY12" s="19">
        <v>5.6271571294134203E-2</v>
      </c>
      <c r="BZ12" s="19">
        <v>4.89665209888763E-2</v>
      </c>
      <c r="CA12" s="19">
        <v>5.58155258496872E-2</v>
      </c>
      <c r="CB12" s="19"/>
      <c r="CC12" s="19">
        <v>6.8269090145212805E-2</v>
      </c>
      <c r="CD12" s="19">
        <v>6.1705469957259798E-2</v>
      </c>
      <c r="CE12" s="19">
        <v>3.07503593259284E-2</v>
      </c>
      <c r="CF12" s="19">
        <v>5.4678547000986802E-2</v>
      </c>
      <c r="CG12" s="19">
        <v>6.7311602302324899E-2</v>
      </c>
      <c r="CH12" s="19">
        <v>4.29358240231879E-2</v>
      </c>
      <c r="CI12" s="19">
        <v>3.9834507320696502E-2</v>
      </c>
      <c r="CJ12" s="19">
        <v>3.5777215545457201E-2</v>
      </c>
      <c r="CK12" s="19">
        <v>4.06170711182849E-2</v>
      </c>
      <c r="CL12" s="19">
        <v>3.1471123714323701E-2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216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221</v>
      </c>
      <c r="C9" s="17">
        <v>0.74019466405108403</v>
      </c>
      <c r="D9" s="17">
        <v>0.73597362018199497</v>
      </c>
      <c r="E9" s="17">
        <v>0.74443463620663297</v>
      </c>
      <c r="F9" s="17"/>
      <c r="G9" s="17">
        <v>0.69340834250183303</v>
      </c>
      <c r="H9" s="17">
        <v>0.69791936140053701</v>
      </c>
      <c r="I9" s="17">
        <v>0.67581925132661103</v>
      </c>
      <c r="J9" s="17">
        <v>0.71019365809005497</v>
      </c>
      <c r="K9" s="17">
        <v>0.77888385646830605</v>
      </c>
      <c r="L9" s="17">
        <v>0.83192993181529296</v>
      </c>
      <c r="M9" s="17"/>
      <c r="N9" s="17">
        <v>0.77326839592093599</v>
      </c>
      <c r="O9" s="17">
        <v>0.73220439468828602</v>
      </c>
      <c r="P9" s="17">
        <v>0.75934213070623802</v>
      </c>
      <c r="Q9" s="17">
        <v>0.695537949670471</v>
      </c>
      <c r="R9" s="17"/>
      <c r="S9" s="17">
        <v>0.72737786556293904</v>
      </c>
      <c r="T9" s="17">
        <v>0.79502133556529198</v>
      </c>
      <c r="U9" s="17">
        <v>0.77082824829763996</v>
      </c>
      <c r="V9" s="17">
        <v>0.74470792218413295</v>
      </c>
      <c r="W9" s="17">
        <v>0.77036053834170803</v>
      </c>
      <c r="X9" s="17">
        <v>0.71509720686040101</v>
      </c>
      <c r="Y9" s="17">
        <v>0.68573758509718696</v>
      </c>
      <c r="Z9" s="17">
        <v>0.68912641299195698</v>
      </c>
      <c r="AA9" s="17">
        <v>0.71920180867005401</v>
      </c>
      <c r="AB9" s="17"/>
      <c r="AC9" s="17">
        <v>0.74817533155496496</v>
      </c>
      <c r="AD9" s="17">
        <v>0.75706931597099902</v>
      </c>
      <c r="AE9" s="17">
        <v>0.70729548597542602</v>
      </c>
      <c r="AF9" s="17"/>
      <c r="AG9" s="17">
        <v>0.750748032939899</v>
      </c>
      <c r="AH9" s="17">
        <v>0.75686135210280003</v>
      </c>
      <c r="AI9" s="17">
        <v>0.76293020564283298</v>
      </c>
      <c r="AJ9" s="17">
        <v>0.74070024593163897</v>
      </c>
      <c r="AK9" s="17"/>
      <c r="AL9" s="17">
        <v>0.74490666923789906</v>
      </c>
      <c r="AM9" s="17">
        <v>0.71270693192703705</v>
      </c>
      <c r="AN9" s="17">
        <v>0.73409134066412296</v>
      </c>
      <c r="AO9" s="17">
        <v>0.764572227942803</v>
      </c>
      <c r="AP9" s="17">
        <v>0.79487460304775404</v>
      </c>
      <c r="AQ9" s="17"/>
      <c r="AR9" s="17">
        <v>0.67392679936244904</v>
      </c>
      <c r="AS9" s="17">
        <v>0.72968944386435097</v>
      </c>
      <c r="AT9" s="17">
        <v>0.76205766644516704</v>
      </c>
      <c r="AU9" s="17">
        <v>0.76117253471359403</v>
      </c>
      <c r="AV9" s="17">
        <v>0.75478210615990204</v>
      </c>
      <c r="AW9" s="17"/>
      <c r="AX9" s="17">
        <v>0.68350349640987296</v>
      </c>
      <c r="AY9" s="17">
        <v>0.74752662926232405</v>
      </c>
      <c r="AZ9" s="17">
        <v>0.72052652777356496</v>
      </c>
      <c r="BA9" s="17">
        <v>0.74475204066216705</v>
      </c>
      <c r="BB9" s="17">
        <v>0.83312205722049004</v>
      </c>
      <c r="BC9" s="17">
        <v>0.78005075997882101</v>
      </c>
      <c r="BD9" s="17"/>
      <c r="BE9" s="17">
        <v>0.73214162573571995</v>
      </c>
      <c r="BF9" s="17">
        <v>0.69151466348572599</v>
      </c>
      <c r="BG9" s="17">
        <v>0.80157218980287104</v>
      </c>
      <c r="BH9" s="17"/>
      <c r="BI9" s="17">
        <v>0.74220333315757503</v>
      </c>
      <c r="BJ9" s="17">
        <v>0.73968470856906898</v>
      </c>
      <c r="BK9" s="17"/>
      <c r="BL9" s="17">
        <v>0.77377756509558704</v>
      </c>
      <c r="BM9" s="17">
        <v>0.71553408393046403</v>
      </c>
      <c r="BN9" s="17">
        <v>0.682695373167303</v>
      </c>
      <c r="BO9" s="17">
        <v>0.70995694751513405</v>
      </c>
      <c r="BP9" s="17">
        <v>0.75076237936236101</v>
      </c>
      <c r="BQ9" s="17"/>
      <c r="BR9" s="17">
        <v>0.74865301029208797</v>
      </c>
      <c r="BS9" s="17">
        <v>0.63265437731993301</v>
      </c>
      <c r="BT9" s="17">
        <v>0.766712471520135</v>
      </c>
      <c r="BU9" s="17">
        <v>0.72891714082792802</v>
      </c>
      <c r="BV9" s="17"/>
      <c r="BW9" s="17">
        <v>0.78171313499253903</v>
      </c>
      <c r="BX9" s="17">
        <v>0.76215006159604404</v>
      </c>
      <c r="BY9" s="17">
        <v>0.77610635371090897</v>
      </c>
      <c r="BZ9" s="17">
        <v>0.72908176130631297</v>
      </c>
      <c r="CA9" s="17">
        <v>0.66533864519483099</v>
      </c>
      <c r="CB9" s="17"/>
      <c r="CC9" s="17">
        <v>0.64140622256734103</v>
      </c>
      <c r="CD9" s="17">
        <v>0.686085524221697</v>
      </c>
      <c r="CE9" s="17">
        <v>0.71791390950315803</v>
      </c>
      <c r="CF9" s="17">
        <v>0.70603135996248501</v>
      </c>
      <c r="CG9" s="17">
        <v>0.72180407857750695</v>
      </c>
      <c r="CH9" s="17">
        <v>0.78252241648845899</v>
      </c>
      <c r="CI9" s="17">
        <v>0.78889774408595403</v>
      </c>
      <c r="CJ9" s="17">
        <v>0.81314032857451801</v>
      </c>
      <c r="CK9" s="17">
        <v>0.78594785877498596</v>
      </c>
      <c r="CL9" s="17">
        <v>0.80889872276275199</v>
      </c>
    </row>
    <row r="10" spans="2:90" ht="45" x14ac:dyDescent="0.25">
      <c r="B10" s="18" t="s">
        <v>222</v>
      </c>
      <c r="C10" s="17">
        <v>0.19546503504489701</v>
      </c>
      <c r="D10" s="17">
        <v>0.19779630882795199</v>
      </c>
      <c r="E10" s="17">
        <v>0.19412592750648999</v>
      </c>
      <c r="F10" s="17"/>
      <c r="G10" s="17">
        <v>0.19539900829830301</v>
      </c>
      <c r="H10" s="17">
        <v>0.22049724458248099</v>
      </c>
      <c r="I10" s="17">
        <v>0.24235016541759799</v>
      </c>
      <c r="J10" s="17">
        <v>0.22154734722618599</v>
      </c>
      <c r="K10" s="17">
        <v>0.183933022117687</v>
      </c>
      <c r="L10" s="17">
        <v>0.13380044223714399</v>
      </c>
      <c r="M10" s="17"/>
      <c r="N10" s="17">
        <v>0.18536722152035401</v>
      </c>
      <c r="O10" s="17">
        <v>0.20511149757014699</v>
      </c>
      <c r="P10" s="17">
        <v>0.187330762243723</v>
      </c>
      <c r="Q10" s="17">
        <v>0.20383785417908701</v>
      </c>
      <c r="R10" s="17"/>
      <c r="S10" s="17">
        <v>0.208948826881281</v>
      </c>
      <c r="T10" s="17">
        <v>0.14771517814523899</v>
      </c>
      <c r="U10" s="17">
        <v>0.17180250905874</v>
      </c>
      <c r="V10" s="17">
        <v>0.17282962743012101</v>
      </c>
      <c r="W10" s="17">
        <v>0.16492164970463799</v>
      </c>
      <c r="X10" s="17">
        <v>0.21645755413798501</v>
      </c>
      <c r="Y10" s="17">
        <v>0.23372650635463299</v>
      </c>
      <c r="Z10" s="17">
        <v>0.26318040733527998</v>
      </c>
      <c r="AA10" s="17">
        <v>0.226269212384348</v>
      </c>
      <c r="AB10" s="17"/>
      <c r="AC10" s="17">
        <v>0.20180517761497799</v>
      </c>
      <c r="AD10" s="17">
        <v>0.19517361359016699</v>
      </c>
      <c r="AE10" s="17">
        <v>0.18733597485488801</v>
      </c>
      <c r="AF10" s="17"/>
      <c r="AG10" s="17">
        <v>0.19758160428628399</v>
      </c>
      <c r="AH10" s="17">
        <v>0.19540653253551701</v>
      </c>
      <c r="AI10" s="17">
        <v>0.17387485028903499</v>
      </c>
      <c r="AJ10" s="17">
        <v>0.21900964216270799</v>
      </c>
      <c r="AK10" s="17"/>
      <c r="AL10" s="17">
        <v>0.17420002460575401</v>
      </c>
      <c r="AM10" s="17">
        <v>0.22252814125512399</v>
      </c>
      <c r="AN10" s="17">
        <v>0.208316808882377</v>
      </c>
      <c r="AO10" s="17">
        <v>0.185272524229499</v>
      </c>
      <c r="AP10" s="17">
        <v>0.105321248813932</v>
      </c>
      <c r="AQ10" s="17"/>
      <c r="AR10" s="17">
        <v>0.198258869537176</v>
      </c>
      <c r="AS10" s="17">
        <v>0.212070786073946</v>
      </c>
      <c r="AT10" s="17">
        <v>0.19262565967963499</v>
      </c>
      <c r="AU10" s="17">
        <v>0.18525207031994001</v>
      </c>
      <c r="AV10" s="17">
        <v>0.17845931983670199</v>
      </c>
      <c r="AW10" s="17"/>
      <c r="AX10" s="17">
        <v>0.25220677855122903</v>
      </c>
      <c r="AY10" s="17">
        <v>0.19169208878612001</v>
      </c>
      <c r="AZ10" s="17">
        <v>0.20513313255523799</v>
      </c>
      <c r="BA10" s="17">
        <v>0.17885392255180399</v>
      </c>
      <c r="BB10" s="17">
        <v>0.11161312623107</v>
      </c>
      <c r="BC10" s="17">
        <v>0.18177696358137299</v>
      </c>
      <c r="BD10" s="17"/>
      <c r="BE10" s="17">
        <v>0.189221726724384</v>
      </c>
      <c r="BF10" s="17">
        <v>0.244086957129764</v>
      </c>
      <c r="BG10" s="17">
        <v>0.15876127906415199</v>
      </c>
      <c r="BH10" s="17"/>
      <c r="BI10" s="17">
        <v>0.189896542524015</v>
      </c>
      <c r="BJ10" s="17">
        <v>0.19687874887083501</v>
      </c>
      <c r="BK10" s="17"/>
      <c r="BL10" s="17">
        <v>0.18154993720151799</v>
      </c>
      <c r="BM10" s="17">
        <v>0.223395076435942</v>
      </c>
      <c r="BN10" s="17">
        <v>0.21105633224082401</v>
      </c>
      <c r="BO10" s="17">
        <v>0.21243363847437599</v>
      </c>
      <c r="BP10" s="17">
        <v>0.183483957864159</v>
      </c>
      <c r="BQ10" s="17"/>
      <c r="BR10" s="17">
        <v>0.19120724708527301</v>
      </c>
      <c r="BS10" s="17">
        <v>0.27625776059357798</v>
      </c>
      <c r="BT10" s="17">
        <v>0.16132697667055901</v>
      </c>
      <c r="BU10" s="17">
        <v>0.20109128612839</v>
      </c>
      <c r="BV10" s="17"/>
      <c r="BW10" s="17">
        <v>0.161306721497807</v>
      </c>
      <c r="BX10" s="17">
        <v>0.18196920615001</v>
      </c>
      <c r="BY10" s="17">
        <v>0.166402782844386</v>
      </c>
      <c r="BZ10" s="17">
        <v>0.20322811456663201</v>
      </c>
      <c r="CA10" s="17">
        <v>0.25455043538365502</v>
      </c>
      <c r="CB10" s="17"/>
      <c r="CC10" s="17">
        <v>0.28649701920077802</v>
      </c>
      <c r="CD10" s="17">
        <v>0.220160673491301</v>
      </c>
      <c r="CE10" s="17">
        <v>0.214494312882614</v>
      </c>
      <c r="CF10" s="17">
        <v>0.21773003456364801</v>
      </c>
      <c r="CG10" s="17">
        <v>0.21094563926218499</v>
      </c>
      <c r="CH10" s="17">
        <v>0.15906236473341101</v>
      </c>
      <c r="CI10" s="17">
        <v>0.16665412615724801</v>
      </c>
      <c r="CJ10" s="17">
        <v>0.138803578176247</v>
      </c>
      <c r="CK10" s="17">
        <v>0.15799688515083499</v>
      </c>
      <c r="CL10" s="17">
        <v>0.14752026562078099</v>
      </c>
    </row>
    <row r="11" spans="2:90" x14ac:dyDescent="0.25">
      <c r="B11" s="18" t="s">
        <v>215</v>
      </c>
      <c r="C11" s="17">
        <v>3.8152880400016902E-2</v>
      </c>
      <c r="D11" s="17">
        <v>4.2904682716128899E-2</v>
      </c>
      <c r="E11" s="17">
        <v>3.34691536066117E-2</v>
      </c>
      <c r="F11" s="17"/>
      <c r="G11" s="17">
        <v>7.0223528340847399E-2</v>
      </c>
      <c r="H11" s="17">
        <v>5.0427734216407498E-2</v>
      </c>
      <c r="I11" s="17">
        <v>5.2964493254051198E-2</v>
      </c>
      <c r="J11" s="17">
        <v>3.1918500109526501E-2</v>
      </c>
      <c r="K11" s="17">
        <v>1.6804447124981699E-2</v>
      </c>
      <c r="L11" s="17">
        <v>2.3487153531296202E-2</v>
      </c>
      <c r="M11" s="17"/>
      <c r="N11" s="17">
        <v>3.0137194127399101E-2</v>
      </c>
      <c r="O11" s="17">
        <v>4.1549972831602999E-2</v>
      </c>
      <c r="P11" s="17">
        <v>3.1174196908495901E-2</v>
      </c>
      <c r="Q11" s="17">
        <v>4.9081962904316601E-2</v>
      </c>
      <c r="R11" s="17"/>
      <c r="S11" s="17">
        <v>2.8109511551405501E-2</v>
      </c>
      <c r="T11" s="17">
        <v>4.0072421871791102E-2</v>
      </c>
      <c r="U11" s="17">
        <v>3.2076681574237702E-2</v>
      </c>
      <c r="V11" s="17">
        <v>6.0594759477403802E-2</v>
      </c>
      <c r="W11" s="17">
        <v>2.8632024437821799E-2</v>
      </c>
      <c r="X11" s="17">
        <v>3.2967423375217297E-2</v>
      </c>
      <c r="Y11" s="17">
        <v>4.5802880442314203E-2</v>
      </c>
      <c r="Z11" s="17">
        <v>3.8992944549450903E-2</v>
      </c>
      <c r="AA11" s="17">
        <v>3.80050712533445E-2</v>
      </c>
      <c r="AB11" s="17"/>
      <c r="AC11" s="17">
        <v>3.0393268701524201E-2</v>
      </c>
      <c r="AD11" s="17">
        <v>2.9990472974398202E-2</v>
      </c>
      <c r="AE11" s="17">
        <v>6.5217893077725894E-2</v>
      </c>
      <c r="AF11" s="17"/>
      <c r="AG11" s="17">
        <v>3.6189954922764597E-2</v>
      </c>
      <c r="AH11" s="17">
        <v>3.0201955936203902E-2</v>
      </c>
      <c r="AI11" s="17">
        <v>3.8133586367811598E-2</v>
      </c>
      <c r="AJ11" s="17">
        <v>2.8027517291843301E-2</v>
      </c>
      <c r="AK11" s="17"/>
      <c r="AL11" s="17">
        <v>4.6265279484980298E-2</v>
      </c>
      <c r="AM11" s="17">
        <v>3.4442277172994203E-2</v>
      </c>
      <c r="AN11" s="17">
        <v>3.8849846175345003E-2</v>
      </c>
      <c r="AO11" s="17">
        <v>3.7377221911856599E-2</v>
      </c>
      <c r="AP11" s="17">
        <v>5.4591494511594701E-2</v>
      </c>
      <c r="AQ11" s="17"/>
      <c r="AR11" s="17">
        <v>6.3647416303033402E-2</v>
      </c>
      <c r="AS11" s="17">
        <v>3.3071912672757102E-2</v>
      </c>
      <c r="AT11" s="17">
        <v>2.72269960001893E-2</v>
      </c>
      <c r="AU11" s="17">
        <v>3.9812610060851697E-2</v>
      </c>
      <c r="AV11" s="17">
        <v>5.3468370499532403E-2</v>
      </c>
      <c r="AW11" s="17"/>
      <c r="AX11" s="17">
        <v>4.0312602992483702E-2</v>
      </c>
      <c r="AY11" s="17">
        <v>3.2357809013281599E-2</v>
      </c>
      <c r="AZ11" s="17">
        <v>4.8760580111269797E-2</v>
      </c>
      <c r="BA11" s="17">
        <v>4.9321993469712798E-2</v>
      </c>
      <c r="BB11" s="17">
        <v>3.2240562691332499E-2</v>
      </c>
      <c r="BC11" s="17">
        <v>1.38632279710846E-2</v>
      </c>
      <c r="BD11" s="17"/>
      <c r="BE11" s="17">
        <v>4.6904950560429301E-2</v>
      </c>
      <c r="BF11" s="17">
        <v>4.0593849366925401E-2</v>
      </c>
      <c r="BG11" s="17">
        <v>2.40380556664554E-2</v>
      </c>
      <c r="BH11" s="17"/>
      <c r="BI11" s="17">
        <v>4.0316673026170202E-2</v>
      </c>
      <c r="BJ11" s="17">
        <v>3.7603542578230703E-2</v>
      </c>
      <c r="BK11" s="17"/>
      <c r="BL11" s="17">
        <v>3.1432704050040901E-2</v>
      </c>
      <c r="BM11" s="17">
        <v>3.1406781120022903E-2</v>
      </c>
      <c r="BN11" s="17">
        <v>7.2010872325435599E-2</v>
      </c>
      <c r="BO11" s="17">
        <v>3.22551203186743E-2</v>
      </c>
      <c r="BP11" s="17">
        <v>4.2582373510552302E-2</v>
      </c>
      <c r="BQ11" s="17"/>
      <c r="BR11" s="17">
        <v>3.7666298761654497E-2</v>
      </c>
      <c r="BS11" s="17">
        <v>4.0497755146791901E-2</v>
      </c>
      <c r="BT11" s="17">
        <v>3.6467231796127299E-2</v>
      </c>
      <c r="BU11" s="17">
        <v>4.1217682597516E-2</v>
      </c>
      <c r="BV11" s="17"/>
      <c r="BW11" s="17">
        <v>3.8550095181138902E-2</v>
      </c>
      <c r="BX11" s="17">
        <v>3.3584126240353798E-2</v>
      </c>
      <c r="BY11" s="17">
        <v>2.96508713395577E-2</v>
      </c>
      <c r="BZ11" s="17">
        <v>4.3093808480301997E-2</v>
      </c>
      <c r="CA11" s="17">
        <v>4.73858556263494E-2</v>
      </c>
      <c r="CB11" s="17"/>
      <c r="CC11" s="17">
        <v>3.9520760624263802E-2</v>
      </c>
      <c r="CD11" s="17">
        <v>5.4017354172692197E-2</v>
      </c>
      <c r="CE11" s="17">
        <v>4.2597869732093903E-2</v>
      </c>
      <c r="CF11" s="17">
        <v>4.9412904828090298E-2</v>
      </c>
      <c r="CG11" s="17">
        <v>2.8508853620623199E-2</v>
      </c>
      <c r="CH11" s="17">
        <v>2.6836359316005701E-2</v>
      </c>
      <c r="CI11" s="17">
        <v>3.7030023901823597E-2</v>
      </c>
      <c r="CJ11" s="17">
        <v>3.04415413161108E-2</v>
      </c>
      <c r="CK11" s="17">
        <v>4.1818180022196602E-2</v>
      </c>
      <c r="CL11" s="17">
        <v>3.1622156245707897E-2</v>
      </c>
    </row>
    <row r="12" spans="2:90" x14ac:dyDescent="0.25">
      <c r="B12" s="18" t="s">
        <v>163</v>
      </c>
      <c r="C12" s="19">
        <v>2.6187420504001899E-2</v>
      </c>
      <c r="D12" s="19">
        <v>2.3325388273924198E-2</v>
      </c>
      <c r="E12" s="19">
        <v>2.7970282680265201E-2</v>
      </c>
      <c r="F12" s="19"/>
      <c r="G12" s="19">
        <v>4.0969120859017501E-2</v>
      </c>
      <c r="H12" s="19">
        <v>3.1155659800575101E-2</v>
      </c>
      <c r="I12" s="19">
        <v>2.88660900017399E-2</v>
      </c>
      <c r="J12" s="19">
        <v>3.6340494574232503E-2</v>
      </c>
      <c r="K12" s="19">
        <v>2.03786742890253E-2</v>
      </c>
      <c r="L12" s="19">
        <v>1.0782472416266E-2</v>
      </c>
      <c r="M12" s="19"/>
      <c r="N12" s="19">
        <v>1.1227188431311499E-2</v>
      </c>
      <c r="O12" s="19">
        <v>2.11341349099642E-2</v>
      </c>
      <c r="P12" s="19">
        <v>2.2152910141543102E-2</v>
      </c>
      <c r="Q12" s="19">
        <v>5.15422332461246E-2</v>
      </c>
      <c r="R12" s="19"/>
      <c r="S12" s="19">
        <v>3.5563796004374003E-2</v>
      </c>
      <c r="T12" s="19">
        <v>1.7191064417678498E-2</v>
      </c>
      <c r="U12" s="19">
        <v>2.5292561069381901E-2</v>
      </c>
      <c r="V12" s="19">
        <v>2.1867690908342102E-2</v>
      </c>
      <c r="W12" s="19">
        <v>3.6085787515831302E-2</v>
      </c>
      <c r="X12" s="19">
        <v>3.5477815626396299E-2</v>
      </c>
      <c r="Y12" s="19">
        <v>3.4733028105865003E-2</v>
      </c>
      <c r="Z12" s="19">
        <v>8.7002351233116098E-3</v>
      </c>
      <c r="AA12" s="19">
        <v>1.6523907692252801E-2</v>
      </c>
      <c r="AB12" s="19"/>
      <c r="AC12" s="19">
        <v>1.9626222128532499E-2</v>
      </c>
      <c r="AD12" s="19">
        <v>1.7766597464436099E-2</v>
      </c>
      <c r="AE12" s="19">
        <v>4.0150646091960902E-2</v>
      </c>
      <c r="AF12" s="19"/>
      <c r="AG12" s="19">
        <v>1.5480407851052799E-2</v>
      </c>
      <c r="AH12" s="19">
        <v>1.7530159425479301E-2</v>
      </c>
      <c r="AI12" s="19">
        <v>2.5061357700320201E-2</v>
      </c>
      <c r="AJ12" s="19">
        <v>1.22625946138096E-2</v>
      </c>
      <c r="AK12" s="19"/>
      <c r="AL12" s="19">
        <v>3.4628026671366899E-2</v>
      </c>
      <c r="AM12" s="19">
        <v>3.0322649644844799E-2</v>
      </c>
      <c r="AN12" s="19">
        <v>1.8742004278155599E-2</v>
      </c>
      <c r="AO12" s="19">
        <v>1.27780259158409E-2</v>
      </c>
      <c r="AP12" s="19">
        <v>4.5212653626719099E-2</v>
      </c>
      <c r="AQ12" s="19"/>
      <c r="AR12" s="19">
        <v>6.4166914797341906E-2</v>
      </c>
      <c r="AS12" s="19">
        <v>2.51678573889457E-2</v>
      </c>
      <c r="AT12" s="19">
        <v>1.80896778750088E-2</v>
      </c>
      <c r="AU12" s="19">
        <v>1.3762784905614601E-2</v>
      </c>
      <c r="AV12" s="19">
        <v>1.32902035038635E-2</v>
      </c>
      <c r="AW12" s="19"/>
      <c r="AX12" s="19">
        <v>2.3977122046414501E-2</v>
      </c>
      <c r="AY12" s="19">
        <v>2.8423472938273801E-2</v>
      </c>
      <c r="AZ12" s="19">
        <v>2.5579759559927299E-2</v>
      </c>
      <c r="BA12" s="19">
        <v>2.7072043316316199E-2</v>
      </c>
      <c r="BB12" s="19">
        <v>2.3024253857107501E-2</v>
      </c>
      <c r="BC12" s="19">
        <v>2.4309048468721301E-2</v>
      </c>
      <c r="BD12" s="19"/>
      <c r="BE12" s="19">
        <v>3.1731696979467497E-2</v>
      </c>
      <c r="BF12" s="19">
        <v>2.3804530017584299E-2</v>
      </c>
      <c r="BG12" s="19">
        <v>1.5628475466522001E-2</v>
      </c>
      <c r="BH12" s="19"/>
      <c r="BI12" s="19">
        <v>2.75834512922398E-2</v>
      </c>
      <c r="BJ12" s="19">
        <v>2.5832999981865199E-2</v>
      </c>
      <c r="BK12" s="19"/>
      <c r="BL12" s="19">
        <v>1.32397936528532E-2</v>
      </c>
      <c r="BM12" s="19">
        <v>2.9664058513571699E-2</v>
      </c>
      <c r="BN12" s="19">
        <v>3.4237422266436897E-2</v>
      </c>
      <c r="BO12" s="19">
        <v>4.5354293691816101E-2</v>
      </c>
      <c r="BP12" s="19">
        <v>2.3171289262927799E-2</v>
      </c>
      <c r="BQ12" s="19"/>
      <c r="BR12" s="19">
        <v>2.2473443860984699E-2</v>
      </c>
      <c r="BS12" s="19">
        <v>5.0590106939697101E-2</v>
      </c>
      <c r="BT12" s="19">
        <v>3.5493320013178502E-2</v>
      </c>
      <c r="BU12" s="19">
        <v>2.8773890446166499E-2</v>
      </c>
      <c r="BV12" s="19"/>
      <c r="BW12" s="19">
        <v>1.8430048328515101E-2</v>
      </c>
      <c r="BX12" s="19">
        <v>2.22966060135921E-2</v>
      </c>
      <c r="BY12" s="19">
        <v>2.7839992105147499E-2</v>
      </c>
      <c r="BZ12" s="19">
        <v>2.4596315646752499E-2</v>
      </c>
      <c r="CA12" s="19">
        <v>3.27250637951646E-2</v>
      </c>
      <c r="CB12" s="19"/>
      <c r="CC12" s="19">
        <v>3.2575997607616897E-2</v>
      </c>
      <c r="CD12" s="19">
        <v>3.9736448114309798E-2</v>
      </c>
      <c r="CE12" s="19">
        <v>2.4993907882133799E-2</v>
      </c>
      <c r="CF12" s="19">
        <v>2.6825700645776902E-2</v>
      </c>
      <c r="CG12" s="19">
        <v>3.8741428539684299E-2</v>
      </c>
      <c r="CH12" s="19">
        <v>3.1578859462124201E-2</v>
      </c>
      <c r="CI12" s="19">
        <v>7.4181058549739002E-3</v>
      </c>
      <c r="CJ12" s="19">
        <v>1.7614551933124299E-2</v>
      </c>
      <c r="CK12" s="19">
        <v>1.4237076051982401E-2</v>
      </c>
      <c r="CL12" s="19">
        <v>1.1958855370759299E-2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216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223</v>
      </c>
      <c r="C9" s="17">
        <v>0.69954125426865799</v>
      </c>
      <c r="D9" s="17">
        <v>0.68063537895049497</v>
      </c>
      <c r="E9" s="17">
        <v>0.71755282597343195</v>
      </c>
      <c r="F9" s="17"/>
      <c r="G9" s="17">
        <v>0.62378386343541803</v>
      </c>
      <c r="H9" s="17">
        <v>0.66763409252531902</v>
      </c>
      <c r="I9" s="17">
        <v>0.67185396413029796</v>
      </c>
      <c r="J9" s="17">
        <v>0.69778334637884498</v>
      </c>
      <c r="K9" s="17">
        <v>0.75021164079284797</v>
      </c>
      <c r="L9" s="17">
        <v>0.74281931720373295</v>
      </c>
      <c r="M9" s="17"/>
      <c r="N9" s="17">
        <v>0.72034563461788104</v>
      </c>
      <c r="O9" s="17">
        <v>0.70949358569649301</v>
      </c>
      <c r="P9" s="17">
        <v>0.71222164568007196</v>
      </c>
      <c r="Q9" s="17">
        <v>0.65296680773799798</v>
      </c>
      <c r="R9" s="17"/>
      <c r="S9" s="17">
        <v>0.669792448190624</v>
      </c>
      <c r="T9" s="17">
        <v>0.74623826807281901</v>
      </c>
      <c r="U9" s="17">
        <v>0.71014009614872597</v>
      </c>
      <c r="V9" s="17">
        <v>0.68740562696839902</v>
      </c>
      <c r="W9" s="17">
        <v>0.72885177262386702</v>
      </c>
      <c r="X9" s="17">
        <v>0.68434009043524302</v>
      </c>
      <c r="Y9" s="17">
        <v>0.69677063268110095</v>
      </c>
      <c r="Z9" s="17">
        <v>0.67106539529845599</v>
      </c>
      <c r="AA9" s="17">
        <v>0.684248156965789</v>
      </c>
      <c r="AB9" s="17"/>
      <c r="AC9" s="17">
        <v>0.69116287979822699</v>
      </c>
      <c r="AD9" s="17">
        <v>0.72506007615512102</v>
      </c>
      <c r="AE9" s="17">
        <v>0.683029121969286</v>
      </c>
      <c r="AF9" s="17"/>
      <c r="AG9" s="17">
        <v>0.65940775605601099</v>
      </c>
      <c r="AH9" s="17">
        <v>0.72460009731194996</v>
      </c>
      <c r="AI9" s="17">
        <v>0.71799278103748598</v>
      </c>
      <c r="AJ9" s="17">
        <v>0.68400914394873102</v>
      </c>
      <c r="AK9" s="17"/>
      <c r="AL9" s="17">
        <v>0.68792881493629399</v>
      </c>
      <c r="AM9" s="17">
        <v>0.70711418449299002</v>
      </c>
      <c r="AN9" s="17">
        <v>0.71357480551167496</v>
      </c>
      <c r="AO9" s="17">
        <v>0.68910555976897903</v>
      </c>
      <c r="AP9" s="17">
        <v>0.69761240819884895</v>
      </c>
      <c r="AQ9" s="17"/>
      <c r="AR9" s="17">
        <v>0.64761225215201601</v>
      </c>
      <c r="AS9" s="17">
        <v>0.66668222657799103</v>
      </c>
      <c r="AT9" s="17">
        <v>0.73963608296602201</v>
      </c>
      <c r="AU9" s="17">
        <v>0.71359851764422799</v>
      </c>
      <c r="AV9" s="17">
        <v>0.71700994787138905</v>
      </c>
      <c r="AW9" s="17"/>
      <c r="AX9" s="17">
        <v>0.69564416313778699</v>
      </c>
      <c r="AY9" s="17">
        <v>0.69736907477713905</v>
      </c>
      <c r="AZ9" s="17">
        <v>0.65460044942153395</v>
      </c>
      <c r="BA9" s="17">
        <v>0.69370493291674895</v>
      </c>
      <c r="BB9" s="17">
        <v>0.775526609212699</v>
      </c>
      <c r="BC9" s="17">
        <v>0.69241333721496101</v>
      </c>
      <c r="BD9" s="17"/>
      <c r="BE9" s="17">
        <v>0.68506304538827101</v>
      </c>
      <c r="BF9" s="17">
        <v>0.66377730251315303</v>
      </c>
      <c r="BG9" s="17">
        <v>0.75347639933895505</v>
      </c>
      <c r="BH9" s="17"/>
      <c r="BI9" s="17">
        <v>0.70340771109687805</v>
      </c>
      <c r="BJ9" s="17">
        <v>0.69855964866266096</v>
      </c>
      <c r="BK9" s="17"/>
      <c r="BL9" s="17">
        <v>0.71450166751578603</v>
      </c>
      <c r="BM9" s="17">
        <v>0.69404908714825497</v>
      </c>
      <c r="BN9" s="17">
        <v>0.64141457141685498</v>
      </c>
      <c r="BO9" s="17">
        <v>0.63583184255285197</v>
      </c>
      <c r="BP9" s="17">
        <v>0.73682007912215797</v>
      </c>
      <c r="BQ9" s="17"/>
      <c r="BR9" s="17">
        <v>0.70943816470653498</v>
      </c>
      <c r="BS9" s="17">
        <v>0.651243078826788</v>
      </c>
      <c r="BT9" s="17">
        <v>0.62028186571773103</v>
      </c>
      <c r="BU9" s="17">
        <v>0.69308161896834697</v>
      </c>
      <c r="BV9" s="17"/>
      <c r="BW9" s="17">
        <v>0.72259627523607195</v>
      </c>
      <c r="BX9" s="17">
        <v>0.732051182640725</v>
      </c>
      <c r="BY9" s="17">
        <v>0.71120732037174506</v>
      </c>
      <c r="BZ9" s="17">
        <v>0.69764852445250403</v>
      </c>
      <c r="CA9" s="17">
        <v>0.65498133708638795</v>
      </c>
      <c r="CB9" s="17"/>
      <c r="CC9" s="17">
        <v>0.63148747074369604</v>
      </c>
      <c r="CD9" s="17">
        <v>0.69106797395608799</v>
      </c>
      <c r="CE9" s="17">
        <v>0.70055697317329801</v>
      </c>
      <c r="CF9" s="17">
        <v>0.70101186822484496</v>
      </c>
      <c r="CG9" s="17">
        <v>0.70068894332784604</v>
      </c>
      <c r="CH9" s="17">
        <v>0.72891298811634297</v>
      </c>
      <c r="CI9" s="17">
        <v>0.68799075149606104</v>
      </c>
      <c r="CJ9" s="17">
        <v>0.70229903085711498</v>
      </c>
      <c r="CK9" s="17">
        <v>0.74428973015099598</v>
      </c>
      <c r="CL9" s="17">
        <v>0.76989667324454703</v>
      </c>
    </row>
    <row r="10" spans="2:90" ht="60" x14ac:dyDescent="0.25">
      <c r="B10" s="18" t="s">
        <v>224</v>
      </c>
      <c r="C10" s="17">
        <v>0.245882596277887</v>
      </c>
      <c r="D10" s="17">
        <v>0.253829165542446</v>
      </c>
      <c r="E10" s="17">
        <v>0.23890126438974499</v>
      </c>
      <c r="F10" s="17"/>
      <c r="G10" s="17">
        <v>0.28474725733209799</v>
      </c>
      <c r="H10" s="17">
        <v>0.26013831437818102</v>
      </c>
      <c r="I10" s="17">
        <v>0.25562995662598897</v>
      </c>
      <c r="J10" s="17">
        <v>0.23976482194491899</v>
      </c>
      <c r="K10" s="17">
        <v>0.214721336675812</v>
      </c>
      <c r="L10" s="17">
        <v>0.236846200408695</v>
      </c>
      <c r="M10" s="17"/>
      <c r="N10" s="17">
        <v>0.24115638928893501</v>
      </c>
      <c r="O10" s="17">
        <v>0.24586395007020001</v>
      </c>
      <c r="P10" s="17">
        <v>0.23962979164421599</v>
      </c>
      <c r="Q10" s="17">
        <v>0.25829253928122298</v>
      </c>
      <c r="R10" s="17"/>
      <c r="S10" s="17">
        <v>0.266002424450208</v>
      </c>
      <c r="T10" s="17">
        <v>0.219415228737496</v>
      </c>
      <c r="U10" s="17">
        <v>0.244123664385101</v>
      </c>
      <c r="V10" s="17">
        <v>0.26628182872672002</v>
      </c>
      <c r="W10" s="17">
        <v>0.23147859908259899</v>
      </c>
      <c r="X10" s="17">
        <v>0.23584620051024299</v>
      </c>
      <c r="Y10" s="17">
        <v>0.232045641042224</v>
      </c>
      <c r="Z10" s="17">
        <v>0.27945899926720102</v>
      </c>
      <c r="AA10" s="17">
        <v>0.25455665956729401</v>
      </c>
      <c r="AB10" s="17"/>
      <c r="AC10" s="17">
        <v>0.26665015952584098</v>
      </c>
      <c r="AD10" s="17">
        <v>0.23945149506569599</v>
      </c>
      <c r="AE10" s="17">
        <v>0.212402351115626</v>
      </c>
      <c r="AF10" s="17"/>
      <c r="AG10" s="17">
        <v>0.29526367834537298</v>
      </c>
      <c r="AH10" s="17">
        <v>0.23272057286268699</v>
      </c>
      <c r="AI10" s="17">
        <v>0.24743945621966401</v>
      </c>
      <c r="AJ10" s="17">
        <v>0.272298607899153</v>
      </c>
      <c r="AK10" s="17"/>
      <c r="AL10" s="17">
        <v>0.24321782903938099</v>
      </c>
      <c r="AM10" s="17">
        <v>0.229214299860203</v>
      </c>
      <c r="AN10" s="17">
        <v>0.24596848321030201</v>
      </c>
      <c r="AO10" s="17">
        <v>0.26878695282275</v>
      </c>
      <c r="AP10" s="17">
        <v>0.24126633287805299</v>
      </c>
      <c r="AQ10" s="17"/>
      <c r="AR10" s="17">
        <v>0.23841974563492199</v>
      </c>
      <c r="AS10" s="17">
        <v>0.27472157906028899</v>
      </c>
      <c r="AT10" s="17">
        <v>0.225894476136831</v>
      </c>
      <c r="AU10" s="17">
        <v>0.249809860252975</v>
      </c>
      <c r="AV10" s="17">
        <v>0.231184710485689</v>
      </c>
      <c r="AW10" s="17"/>
      <c r="AX10" s="17">
        <v>0.235270162942224</v>
      </c>
      <c r="AY10" s="17">
        <v>0.256128456002371</v>
      </c>
      <c r="AZ10" s="17">
        <v>0.289067914688383</v>
      </c>
      <c r="BA10" s="17">
        <v>0.24903898052848</v>
      </c>
      <c r="BB10" s="17">
        <v>0.18581621948405699</v>
      </c>
      <c r="BC10" s="17">
        <v>0.25321421419784601</v>
      </c>
      <c r="BD10" s="17"/>
      <c r="BE10" s="17">
        <v>0.24887652215243999</v>
      </c>
      <c r="BF10" s="17">
        <v>0.26999521606129001</v>
      </c>
      <c r="BG10" s="17">
        <v>0.222602109899076</v>
      </c>
      <c r="BH10" s="17"/>
      <c r="BI10" s="17">
        <v>0.24009522093187399</v>
      </c>
      <c r="BJ10" s="17">
        <v>0.247351879483686</v>
      </c>
      <c r="BK10" s="17"/>
      <c r="BL10" s="17">
        <v>0.248087497489731</v>
      </c>
      <c r="BM10" s="17">
        <v>0.25144382841988799</v>
      </c>
      <c r="BN10" s="17">
        <v>0.26363413068250302</v>
      </c>
      <c r="BO10" s="17">
        <v>0.29365520511249399</v>
      </c>
      <c r="BP10" s="17">
        <v>0.21522320550660501</v>
      </c>
      <c r="BQ10" s="17"/>
      <c r="BR10" s="17">
        <v>0.23832875935157399</v>
      </c>
      <c r="BS10" s="17">
        <v>0.29408613072259199</v>
      </c>
      <c r="BT10" s="17">
        <v>0.32482570522818999</v>
      </c>
      <c r="BU10" s="17">
        <v>0.234492919098514</v>
      </c>
      <c r="BV10" s="17"/>
      <c r="BW10" s="17">
        <v>0.24122934942191099</v>
      </c>
      <c r="BX10" s="17">
        <v>0.220872296781536</v>
      </c>
      <c r="BY10" s="17">
        <v>0.237198259838866</v>
      </c>
      <c r="BZ10" s="17">
        <v>0.256804881161806</v>
      </c>
      <c r="CA10" s="17">
        <v>0.26050982668424699</v>
      </c>
      <c r="CB10" s="17"/>
      <c r="CC10" s="17">
        <v>0.27665013482798001</v>
      </c>
      <c r="CD10" s="17">
        <v>0.22971663562688099</v>
      </c>
      <c r="CE10" s="17">
        <v>0.26227660322955099</v>
      </c>
      <c r="CF10" s="17">
        <v>0.24189720005351301</v>
      </c>
      <c r="CG10" s="17">
        <v>0.24310902663042699</v>
      </c>
      <c r="CH10" s="17">
        <v>0.22032623077747199</v>
      </c>
      <c r="CI10" s="17">
        <v>0.26476334832014098</v>
      </c>
      <c r="CJ10" s="17">
        <v>0.25797884199087001</v>
      </c>
      <c r="CK10" s="17">
        <v>0.215807008962842</v>
      </c>
      <c r="CL10" s="17">
        <v>0.20566551608689501</v>
      </c>
    </row>
    <row r="11" spans="2:90" x14ac:dyDescent="0.25">
      <c r="B11" s="18" t="s">
        <v>215</v>
      </c>
      <c r="C11" s="17">
        <v>3.1718433128156198E-2</v>
      </c>
      <c r="D11" s="17">
        <v>4.3142783368014498E-2</v>
      </c>
      <c r="E11" s="17">
        <v>2.11630473659776E-2</v>
      </c>
      <c r="F11" s="17"/>
      <c r="G11" s="17">
        <v>5.2899097562096903E-2</v>
      </c>
      <c r="H11" s="17">
        <v>3.5731855768233997E-2</v>
      </c>
      <c r="I11" s="17">
        <v>5.0380171887650801E-2</v>
      </c>
      <c r="J11" s="17">
        <v>3.4776264780383703E-2</v>
      </c>
      <c r="K11" s="17">
        <v>1.7231221376827699E-2</v>
      </c>
      <c r="L11" s="17">
        <v>1.39586345749167E-2</v>
      </c>
      <c r="M11" s="17"/>
      <c r="N11" s="17">
        <v>2.6819565149833399E-2</v>
      </c>
      <c r="O11" s="17">
        <v>2.54635932954046E-2</v>
      </c>
      <c r="P11" s="17">
        <v>3.1096902659708801E-2</v>
      </c>
      <c r="Q11" s="17">
        <v>4.45319005551452E-2</v>
      </c>
      <c r="R11" s="17"/>
      <c r="S11" s="17">
        <v>3.6815836274239899E-2</v>
      </c>
      <c r="T11" s="17">
        <v>2.0035643708447098E-2</v>
      </c>
      <c r="U11" s="17">
        <v>2.3043788338979802E-2</v>
      </c>
      <c r="V11" s="17">
        <v>1.96685367125756E-2</v>
      </c>
      <c r="W11" s="17">
        <v>1.8167548511877799E-2</v>
      </c>
      <c r="X11" s="17">
        <v>4.5984511703503199E-2</v>
      </c>
      <c r="Y11" s="17">
        <v>5.2046057485289898E-2</v>
      </c>
      <c r="Z11" s="17">
        <v>4.6385850662264097E-2</v>
      </c>
      <c r="AA11" s="17">
        <v>3.3998315448599603E-2</v>
      </c>
      <c r="AB11" s="17"/>
      <c r="AC11" s="17">
        <v>2.8143394954475199E-2</v>
      </c>
      <c r="AD11" s="17">
        <v>2.2399494686067001E-2</v>
      </c>
      <c r="AE11" s="17">
        <v>5.8268070612096198E-2</v>
      </c>
      <c r="AF11" s="17"/>
      <c r="AG11" s="17">
        <v>3.0518434331307499E-2</v>
      </c>
      <c r="AH11" s="17">
        <v>2.6070552315842599E-2</v>
      </c>
      <c r="AI11" s="17">
        <v>1.61571191215398E-2</v>
      </c>
      <c r="AJ11" s="17">
        <v>3.2853203653705802E-2</v>
      </c>
      <c r="AK11" s="17"/>
      <c r="AL11" s="17">
        <v>3.8199683447036503E-2</v>
      </c>
      <c r="AM11" s="17">
        <v>3.8284118768338003E-2</v>
      </c>
      <c r="AN11" s="17">
        <v>2.4555522091347998E-2</v>
      </c>
      <c r="AO11" s="17">
        <v>2.9058417856495999E-2</v>
      </c>
      <c r="AP11" s="17">
        <v>2.9675988516911299E-2</v>
      </c>
      <c r="AQ11" s="17"/>
      <c r="AR11" s="17">
        <v>4.6321659551607802E-2</v>
      </c>
      <c r="AS11" s="17">
        <v>3.6472822936063798E-2</v>
      </c>
      <c r="AT11" s="17">
        <v>2.2028447013659299E-2</v>
      </c>
      <c r="AU11" s="17">
        <v>2.4661917476952899E-2</v>
      </c>
      <c r="AV11" s="17">
        <v>3.73273911495497E-2</v>
      </c>
      <c r="AW11" s="17"/>
      <c r="AX11" s="17">
        <v>4.6825321263230697E-2</v>
      </c>
      <c r="AY11" s="17">
        <v>2.4467717133437199E-2</v>
      </c>
      <c r="AZ11" s="17">
        <v>3.4940793898666098E-2</v>
      </c>
      <c r="BA11" s="17">
        <v>3.0489094566631202E-2</v>
      </c>
      <c r="BB11" s="17">
        <v>2.0415024838217301E-2</v>
      </c>
      <c r="BC11" s="17">
        <v>2.8155596753661701E-2</v>
      </c>
      <c r="BD11" s="17"/>
      <c r="BE11" s="17">
        <v>3.8933351286360697E-2</v>
      </c>
      <c r="BF11" s="17">
        <v>4.3057687866620301E-2</v>
      </c>
      <c r="BG11" s="17">
        <v>1.25545229523498E-2</v>
      </c>
      <c r="BH11" s="17"/>
      <c r="BI11" s="17">
        <v>3.1809317596701699E-2</v>
      </c>
      <c r="BJ11" s="17">
        <v>3.16953596250018E-2</v>
      </c>
      <c r="BK11" s="17"/>
      <c r="BL11" s="17">
        <v>2.64183542542272E-2</v>
      </c>
      <c r="BM11" s="17">
        <v>3.5431204074754599E-2</v>
      </c>
      <c r="BN11" s="17">
        <v>5.44454697857071E-2</v>
      </c>
      <c r="BO11" s="17">
        <v>3.2717468812445201E-2</v>
      </c>
      <c r="BP11" s="17">
        <v>2.4138150620270499E-2</v>
      </c>
      <c r="BQ11" s="17"/>
      <c r="BR11" s="17">
        <v>3.1796058652315599E-2</v>
      </c>
      <c r="BS11" s="17">
        <v>1.94688532942538E-2</v>
      </c>
      <c r="BT11" s="17">
        <v>2.6859008133411799E-2</v>
      </c>
      <c r="BU11" s="17">
        <v>4.2410879834632598E-2</v>
      </c>
      <c r="BV11" s="17"/>
      <c r="BW11" s="17">
        <v>2.19989263370719E-2</v>
      </c>
      <c r="BX11" s="17">
        <v>3.3857278495914099E-2</v>
      </c>
      <c r="BY11" s="17">
        <v>2.87349591221338E-2</v>
      </c>
      <c r="BZ11" s="17">
        <v>2.5100936200642701E-2</v>
      </c>
      <c r="CA11" s="17">
        <v>4.7004394398469901E-2</v>
      </c>
      <c r="CB11" s="17"/>
      <c r="CC11" s="17">
        <v>6.5096052254104697E-2</v>
      </c>
      <c r="CD11" s="17">
        <v>3.5920002420078902E-2</v>
      </c>
      <c r="CE11" s="17">
        <v>1.6857488826728599E-2</v>
      </c>
      <c r="CF11" s="17">
        <v>2.8611683001944201E-2</v>
      </c>
      <c r="CG11" s="17">
        <v>2.62541609098422E-2</v>
      </c>
      <c r="CH11" s="17">
        <v>2.6191170121009098E-2</v>
      </c>
      <c r="CI11" s="17">
        <v>3.7752965403500198E-2</v>
      </c>
      <c r="CJ11" s="17">
        <v>2.5068408917636498E-2</v>
      </c>
      <c r="CK11" s="17">
        <v>3.4205187705377803E-2</v>
      </c>
      <c r="CL11" s="17">
        <v>1.87233545118238E-2</v>
      </c>
    </row>
    <row r="12" spans="2:90" x14ac:dyDescent="0.25">
      <c r="B12" s="18" t="s">
        <v>163</v>
      </c>
      <c r="C12" s="19">
        <v>2.28577163252991E-2</v>
      </c>
      <c r="D12" s="19">
        <v>2.2392672139044899E-2</v>
      </c>
      <c r="E12" s="19">
        <v>2.23828622708452E-2</v>
      </c>
      <c r="F12" s="19"/>
      <c r="G12" s="19">
        <v>3.8569781670386903E-2</v>
      </c>
      <c r="H12" s="19">
        <v>3.6495737328265297E-2</v>
      </c>
      <c r="I12" s="19">
        <v>2.2135907356062402E-2</v>
      </c>
      <c r="J12" s="19">
        <v>2.76755668958527E-2</v>
      </c>
      <c r="K12" s="19">
        <v>1.7835801154512301E-2</v>
      </c>
      <c r="L12" s="19">
        <v>6.3758478126552803E-3</v>
      </c>
      <c r="M12" s="19"/>
      <c r="N12" s="19">
        <v>1.16784109433501E-2</v>
      </c>
      <c r="O12" s="19">
        <v>1.9178870937902999E-2</v>
      </c>
      <c r="P12" s="19">
        <v>1.7051660016003101E-2</v>
      </c>
      <c r="Q12" s="19">
        <v>4.4208752425633199E-2</v>
      </c>
      <c r="R12" s="19"/>
      <c r="S12" s="19">
        <v>2.73892910849282E-2</v>
      </c>
      <c r="T12" s="19">
        <v>1.4310859481238501E-2</v>
      </c>
      <c r="U12" s="19">
        <v>2.2692451127192401E-2</v>
      </c>
      <c r="V12" s="19">
        <v>2.6644007592306201E-2</v>
      </c>
      <c r="W12" s="19">
        <v>2.1502079781655799E-2</v>
      </c>
      <c r="X12" s="19">
        <v>3.3829197351011503E-2</v>
      </c>
      <c r="Y12" s="19">
        <v>1.9137668791384899E-2</v>
      </c>
      <c r="Z12" s="19">
        <v>3.08975477207822E-3</v>
      </c>
      <c r="AA12" s="19">
        <v>2.7196868018317499E-2</v>
      </c>
      <c r="AB12" s="19"/>
      <c r="AC12" s="19">
        <v>1.40435657214574E-2</v>
      </c>
      <c r="AD12" s="19">
        <v>1.30889340931156E-2</v>
      </c>
      <c r="AE12" s="19">
        <v>4.63004563029921E-2</v>
      </c>
      <c r="AF12" s="19"/>
      <c r="AG12" s="19">
        <v>1.48101312673079E-2</v>
      </c>
      <c r="AH12" s="19">
        <v>1.6608777509520899E-2</v>
      </c>
      <c r="AI12" s="19">
        <v>1.8410643621310199E-2</v>
      </c>
      <c r="AJ12" s="19">
        <v>1.0839044498410401E-2</v>
      </c>
      <c r="AK12" s="19"/>
      <c r="AL12" s="19">
        <v>3.0653672577287801E-2</v>
      </c>
      <c r="AM12" s="19">
        <v>2.53873968784687E-2</v>
      </c>
      <c r="AN12" s="19">
        <v>1.59011891866747E-2</v>
      </c>
      <c r="AO12" s="19">
        <v>1.3049069551776E-2</v>
      </c>
      <c r="AP12" s="19">
        <v>3.1445270406186797E-2</v>
      </c>
      <c r="AQ12" s="19"/>
      <c r="AR12" s="19">
        <v>6.7646342661453807E-2</v>
      </c>
      <c r="AS12" s="19">
        <v>2.2123371425655399E-2</v>
      </c>
      <c r="AT12" s="19">
        <v>1.24409938834873E-2</v>
      </c>
      <c r="AU12" s="19">
        <v>1.19297046258439E-2</v>
      </c>
      <c r="AV12" s="19">
        <v>1.4477950493372201E-2</v>
      </c>
      <c r="AW12" s="19"/>
      <c r="AX12" s="19">
        <v>2.2260352656758301E-2</v>
      </c>
      <c r="AY12" s="19">
        <v>2.20347520870533E-2</v>
      </c>
      <c r="AZ12" s="19">
        <v>2.13908419914173E-2</v>
      </c>
      <c r="BA12" s="19">
        <v>2.6766991988139099E-2</v>
      </c>
      <c r="BB12" s="19">
        <v>1.8242146465027E-2</v>
      </c>
      <c r="BC12" s="19">
        <v>2.6216851833530799E-2</v>
      </c>
      <c r="BD12" s="19"/>
      <c r="BE12" s="19">
        <v>2.7127081172927999E-2</v>
      </c>
      <c r="BF12" s="19">
        <v>2.3169793558936998E-2</v>
      </c>
      <c r="BG12" s="19">
        <v>1.13669678096186E-2</v>
      </c>
      <c r="BH12" s="19"/>
      <c r="BI12" s="19">
        <v>2.4687750374546499E-2</v>
      </c>
      <c r="BJ12" s="19">
        <v>2.2393112228650799E-2</v>
      </c>
      <c r="BK12" s="19"/>
      <c r="BL12" s="19">
        <v>1.0992480740256E-2</v>
      </c>
      <c r="BM12" s="19">
        <v>1.9075880357102299E-2</v>
      </c>
      <c r="BN12" s="19">
        <v>4.0505828114934798E-2</v>
      </c>
      <c r="BO12" s="19">
        <v>3.7795483522208503E-2</v>
      </c>
      <c r="BP12" s="19">
        <v>2.3818564750966002E-2</v>
      </c>
      <c r="BQ12" s="19"/>
      <c r="BR12" s="19">
        <v>2.04370172895748E-2</v>
      </c>
      <c r="BS12" s="19">
        <v>3.5201937156365798E-2</v>
      </c>
      <c r="BT12" s="19">
        <v>2.8033420920666598E-2</v>
      </c>
      <c r="BU12" s="19">
        <v>3.0014582098505899E-2</v>
      </c>
      <c r="BV12" s="19"/>
      <c r="BW12" s="19">
        <v>1.41754490049455E-2</v>
      </c>
      <c r="BX12" s="19">
        <v>1.32192420818251E-2</v>
      </c>
      <c r="BY12" s="19">
        <v>2.2859460667255201E-2</v>
      </c>
      <c r="BZ12" s="19">
        <v>2.04456581850475E-2</v>
      </c>
      <c r="CA12" s="19">
        <v>3.7504441830895699E-2</v>
      </c>
      <c r="CB12" s="19"/>
      <c r="CC12" s="19">
        <v>2.67663421742192E-2</v>
      </c>
      <c r="CD12" s="19">
        <v>4.32953879969524E-2</v>
      </c>
      <c r="CE12" s="19">
        <v>2.03089347704218E-2</v>
      </c>
      <c r="CF12" s="19">
        <v>2.8479248719698001E-2</v>
      </c>
      <c r="CG12" s="19">
        <v>2.9947869131884401E-2</v>
      </c>
      <c r="CH12" s="19">
        <v>2.4569610985175998E-2</v>
      </c>
      <c r="CI12" s="19">
        <v>9.4929347802972103E-3</v>
      </c>
      <c r="CJ12" s="19">
        <v>1.4653718234378299E-2</v>
      </c>
      <c r="CK12" s="19">
        <v>5.6980731807847202E-3</v>
      </c>
      <c r="CL12" s="19">
        <v>5.71445615673386E-3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216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225</v>
      </c>
      <c r="C9" s="17">
        <v>0.535027645416699</v>
      </c>
      <c r="D9" s="17">
        <v>0.55036581064289503</v>
      </c>
      <c r="E9" s="17">
        <v>0.52051078048856803</v>
      </c>
      <c r="F9" s="17"/>
      <c r="G9" s="17">
        <v>0.56144695124743904</v>
      </c>
      <c r="H9" s="17">
        <v>0.56020219785513503</v>
      </c>
      <c r="I9" s="17">
        <v>0.50967768802858304</v>
      </c>
      <c r="J9" s="17">
        <v>0.49572883151548802</v>
      </c>
      <c r="K9" s="17">
        <v>0.51869061225113999</v>
      </c>
      <c r="L9" s="17">
        <v>0.56171877672604598</v>
      </c>
      <c r="M9" s="17"/>
      <c r="N9" s="17">
        <v>0.58140584087280101</v>
      </c>
      <c r="O9" s="17">
        <v>0.56478648208618698</v>
      </c>
      <c r="P9" s="17">
        <v>0.48798632634868</v>
      </c>
      <c r="Q9" s="17">
        <v>0.49574911456924098</v>
      </c>
      <c r="R9" s="17"/>
      <c r="S9" s="17">
        <v>0.58048806513215401</v>
      </c>
      <c r="T9" s="17">
        <v>0.56420689910510702</v>
      </c>
      <c r="U9" s="17">
        <v>0.53578085039406098</v>
      </c>
      <c r="V9" s="17">
        <v>0.49838085331096499</v>
      </c>
      <c r="W9" s="17">
        <v>0.52440628688805202</v>
      </c>
      <c r="X9" s="17">
        <v>0.51580526806121596</v>
      </c>
      <c r="Y9" s="17">
        <v>0.51338641339168201</v>
      </c>
      <c r="Z9" s="17">
        <v>0.48983005024270898</v>
      </c>
      <c r="AA9" s="17">
        <v>0.52974000894429896</v>
      </c>
      <c r="AB9" s="17"/>
      <c r="AC9" s="17">
        <v>0.49118911758511402</v>
      </c>
      <c r="AD9" s="17">
        <v>0.59596585489633103</v>
      </c>
      <c r="AE9" s="17">
        <v>0.493502538914731</v>
      </c>
      <c r="AF9" s="17"/>
      <c r="AG9" s="17">
        <v>0.52053626980531098</v>
      </c>
      <c r="AH9" s="17">
        <v>0.63231556096177199</v>
      </c>
      <c r="AI9" s="17">
        <v>0.60670618517084096</v>
      </c>
      <c r="AJ9" s="17">
        <v>0.46014028153353898</v>
      </c>
      <c r="AK9" s="17"/>
      <c r="AL9" s="17">
        <v>0.51971988228195098</v>
      </c>
      <c r="AM9" s="17">
        <v>0.50351171905203496</v>
      </c>
      <c r="AN9" s="17">
        <v>0.55787518777884404</v>
      </c>
      <c r="AO9" s="17">
        <v>0.59159676666281102</v>
      </c>
      <c r="AP9" s="17">
        <v>0.53219971121318799</v>
      </c>
      <c r="AQ9" s="17"/>
      <c r="AR9" s="17">
        <v>0.51626655425527301</v>
      </c>
      <c r="AS9" s="17">
        <v>0.51826533714176304</v>
      </c>
      <c r="AT9" s="17">
        <v>0.54650716524628196</v>
      </c>
      <c r="AU9" s="17">
        <v>0.56003189060476999</v>
      </c>
      <c r="AV9" s="17">
        <v>0.61733776692695397</v>
      </c>
      <c r="AW9" s="17"/>
      <c r="AX9" s="17">
        <v>0.570940116935026</v>
      </c>
      <c r="AY9" s="17">
        <v>0.56549139333603404</v>
      </c>
      <c r="AZ9" s="17">
        <v>0.47870995436443697</v>
      </c>
      <c r="BA9" s="17">
        <v>0.51353897331822096</v>
      </c>
      <c r="BB9" s="17">
        <v>0.45756971981272998</v>
      </c>
      <c r="BC9" s="17">
        <v>0.56203343910436299</v>
      </c>
      <c r="BD9" s="17"/>
      <c r="BE9" s="17">
        <v>0.50899479542154602</v>
      </c>
      <c r="BF9" s="17">
        <v>0.55187192926249196</v>
      </c>
      <c r="BG9" s="17">
        <v>0.55711023388257896</v>
      </c>
      <c r="BH9" s="17"/>
      <c r="BI9" s="17">
        <v>0.52720742693242295</v>
      </c>
      <c r="BJ9" s="17">
        <v>0.53701302134233997</v>
      </c>
      <c r="BK9" s="17"/>
      <c r="BL9" s="17">
        <v>0.53972558241056101</v>
      </c>
      <c r="BM9" s="17">
        <v>0.51941499074174502</v>
      </c>
      <c r="BN9" s="17">
        <v>0.54077837677215401</v>
      </c>
      <c r="BO9" s="17">
        <v>0.494010146900069</v>
      </c>
      <c r="BP9" s="17">
        <v>0.57082035569738898</v>
      </c>
      <c r="BQ9" s="17"/>
      <c r="BR9" s="17">
        <v>0.52597912175820405</v>
      </c>
      <c r="BS9" s="17">
        <v>0.52212894402856902</v>
      </c>
      <c r="BT9" s="17">
        <v>0.64731909798306697</v>
      </c>
      <c r="BU9" s="17">
        <v>0.605073716016713</v>
      </c>
      <c r="BV9" s="17"/>
      <c r="BW9" s="17">
        <v>0.55427785721933798</v>
      </c>
      <c r="BX9" s="17">
        <v>0.519139659515087</v>
      </c>
      <c r="BY9" s="17">
        <v>0.52975283265155504</v>
      </c>
      <c r="BZ9" s="17">
        <v>0.55727694057322097</v>
      </c>
      <c r="CA9" s="17">
        <v>0.52658768966376701</v>
      </c>
      <c r="CB9" s="17"/>
      <c r="CC9" s="17">
        <v>0.50675002160752503</v>
      </c>
      <c r="CD9" s="17">
        <v>0.54535910788005004</v>
      </c>
      <c r="CE9" s="17">
        <v>0.56680986311617099</v>
      </c>
      <c r="CF9" s="17">
        <v>0.54439244426175903</v>
      </c>
      <c r="CG9" s="17">
        <v>0.54919617107747198</v>
      </c>
      <c r="CH9" s="17">
        <v>0.55648347868971504</v>
      </c>
      <c r="CI9" s="17">
        <v>0.50898837649777395</v>
      </c>
      <c r="CJ9" s="17">
        <v>0.53890425323227598</v>
      </c>
      <c r="CK9" s="17">
        <v>0.48863442593183298</v>
      </c>
      <c r="CL9" s="17">
        <v>0.55882340939243402</v>
      </c>
    </row>
    <row r="10" spans="2:90" ht="45" x14ac:dyDescent="0.25">
      <c r="B10" s="18" t="s">
        <v>226</v>
      </c>
      <c r="C10" s="17">
        <v>0.130667104202492</v>
      </c>
      <c r="D10" s="17">
        <v>0.14714311667559801</v>
      </c>
      <c r="E10" s="17">
        <v>0.11581044612217301</v>
      </c>
      <c r="F10" s="17"/>
      <c r="G10" s="17">
        <v>0.22276215016822601</v>
      </c>
      <c r="H10" s="17">
        <v>0.22636210947336599</v>
      </c>
      <c r="I10" s="17">
        <v>0.175539745716743</v>
      </c>
      <c r="J10" s="17">
        <v>0.11968845961593901</v>
      </c>
      <c r="K10" s="17">
        <v>7.8352876820861006E-2</v>
      </c>
      <c r="L10" s="17">
        <v>3.1900381157057803E-2</v>
      </c>
      <c r="M10" s="17"/>
      <c r="N10" s="17">
        <v>0.12718611342282099</v>
      </c>
      <c r="O10" s="17">
        <v>0.12966101242044301</v>
      </c>
      <c r="P10" s="17">
        <v>0.13039547932765899</v>
      </c>
      <c r="Q10" s="17">
        <v>0.136738506267779</v>
      </c>
      <c r="R10" s="17"/>
      <c r="S10" s="17">
        <v>0.17662615014354799</v>
      </c>
      <c r="T10" s="17">
        <v>9.2209915369183701E-2</v>
      </c>
      <c r="U10" s="17">
        <v>0.105495992868802</v>
      </c>
      <c r="V10" s="17">
        <v>9.7405464971210401E-2</v>
      </c>
      <c r="W10" s="17">
        <v>0.13391095167063399</v>
      </c>
      <c r="X10" s="17">
        <v>0.12841471810397401</v>
      </c>
      <c r="Y10" s="17">
        <v>0.12977925572490201</v>
      </c>
      <c r="Z10" s="17">
        <v>0.185980796249687</v>
      </c>
      <c r="AA10" s="17">
        <v>0.151288266062962</v>
      </c>
      <c r="AB10" s="17"/>
      <c r="AC10" s="17">
        <v>9.9303604313009594E-2</v>
      </c>
      <c r="AD10" s="17">
        <v>0.14316934876791801</v>
      </c>
      <c r="AE10" s="17">
        <v>0.15251374428578299</v>
      </c>
      <c r="AF10" s="17"/>
      <c r="AG10" s="17">
        <v>0.130214668456934</v>
      </c>
      <c r="AH10" s="17">
        <v>0.213551364843378</v>
      </c>
      <c r="AI10" s="17">
        <v>8.2287372883595902E-2</v>
      </c>
      <c r="AJ10" s="17">
        <v>8.7730132193214003E-2</v>
      </c>
      <c r="AK10" s="17"/>
      <c r="AL10" s="17">
        <v>9.4887174686833498E-2</v>
      </c>
      <c r="AM10" s="17">
        <v>0.138632171423925</v>
      </c>
      <c r="AN10" s="17">
        <v>0.15096530857419899</v>
      </c>
      <c r="AO10" s="17">
        <v>0.16795309261580399</v>
      </c>
      <c r="AP10" s="17">
        <v>0.18099146495309701</v>
      </c>
      <c r="AQ10" s="17"/>
      <c r="AR10" s="17">
        <v>0.113748917771183</v>
      </c>
      <c r="AS10" s="17">
        <v>0.14451239901364399</v>
      </c>
      <c r="AT10" s="17">
        <v>0.13349728008060799</v>
      </c>
      <c r="AU10" s="17">
        <v>0.134543028817219</v>
      </c>
      <c r="AV10" s="17">
        <v>0.13497444353094701</v>
      </c>
      <c r="AW10" s="17"/>
      <c r="AX10" s="17">
        <v>0.224985996651173</v>
      </c>
      <c r="AY10" s="17">
        <v>0.111517157386004</v>
      </c>
      <c r="AZ10" s="17">
        <v>0.14624935186784499</v>
      </c>
      <c r="BA10" s="17">
        <v>7.8138052793441798E-2</v>
      </c>
      <c r="BB10" s="17">
        <v>6.3395378662094895E-2</v>
      </c>
      <c r="BC10" s="17">
        <v>0.110852964293484</v>
      </c>
      <c r="BD10" s="17"/>
      <c r="BE10" s="17">
        <v>0.13869064040437301</v>
      </c>
      <c r="BF10" s="17">
        <v>0.20237531799149899</v>
      </c>
      <c r="BG10" s="17">
        <v>5.3702654759038397E-2</v>
      </c>
      <c r="BH10" s="17"/>
      <c r="BI10" s="17">
        <v>0.1184607024177</v>
      </c>
      <c r="BJ10" s="17">
        <v>0.133766032485756</v>
      </c>
      <c r="BK10" s="17"/>
      <c r="BL10" s="17">
        <v>7.2171293591911198E-2</v>
      </c>
      <c r="BM10" s="17">
        <v>0.13693866237485799</v>
      </c>
      <c r="BN10" s="17">
        <v>0.181436805036924</v>
      </c>
      <c r="BO10" s="17">
        <v>0.22438636178693999</v>
      </c>
      <c r="BP10" s="17">
        <v>0.188452474527081</v>
      </c>
      <c r="BQ10" s="17"/>
      <c r="BR10" s="17">
        <v>0.109460514550088</v>
      </c>
      <c r="BS10" s="17">
        <v>0.25921857278838301</v>
      </c>
      <c r="BT10" s="17">
        <v>0.21636416316028401</v>
      </c>
      <c r="BU10" s="17">
        <v>0.231969610730616</v>
      </c>
      <c r="BV10" s="17"/>
      <c r="BW10" s="17">
        <v>0.107550182168053</v>
      </c>
      <c r="BX10" s="17">
        <v>0.118296818180161</v>
      </c>
      <c r="BY10" s="17">
        <v>0.12498206187595499</v>
      </c>
      <c r="BZ10" s="17">
        <v>0.13346327479265199</v>
      </c>
      <c r="CA10" s="17">
        <v>0.15501127763442099</v>
      </c>
      <c r="CB10" s="17"/>
      <c r="CC10" s="17">
        <v>0.18613624878952001</v>
      </c>
      <c r="CD10" s="17">
        <v>0.173537388268656</v>
      </c>
      <c r="CE10" s="17">
        <v>0.16068301024912299</v>
      </c>
      <c r="CF10" s="17">
        <v>0.14740553258201</v>
      </c>
      <c r="CG10" s="17">
        <v>0.141274406056452</v>
      </c>
      <c r="CH10" s="17">
        <v>8.6996913310022905E-2</v>
      </c>
      <c r="CI10" s="17">
        <v>0.11966008669019999</v>
      </c>
      <c r="CJ10" s="17">
        <v>7.8677702124789806E-2</v>
      </c>
      <c r="CK10" s="17">
        <v>0.102501298348602</v>
      </c>
      <c r="CL10" s="17">
        <v>6.7444020457714707E-2</v>
      </c>
    </row>
    <row r="11" spans="2:90" x14ac:dyDescent="0.25">
      <c r="B11" s="18" t="s">
        <v>215</v>
      </c>
      <c r="C11" s="17">
        <v>0.29260065155457599</v>
      </c>
      <c r="D11" s="17">
        <v>0.26568232073616599</v>
      </c>
      <c r="E11" s="17">
        <v>0.31863491212409401</v>
      </c>
      <c r="F11" s="17"/>
      <c r="G11" s="17">
        <v>0.161391025270923</v>
      </c>
      <c r="H11" s="17">
        <v>0.165802521858013</v>
      </c>
      <c r="I11" s="17">
        <v>0.26796316913664198</v>
      </c>
      <c r="J11" s="17">
        <v>0.33992645529306598</v>
      </c>
      <c r="K11" s="17">
        <v>0.36630358834433702</v>
      </c>
      <c r="L11" s="17">
        <v>0.376916227069026</v>
      </c>
      <c r="M11" s="17"/>
      <c r="N11" s="17">
        <v>0.262436156979799</v>
      </c>
      <c r="O11" s="17">
        <v>0.264625443099191</v>
      </c>
      <c r="P11" s="17">
        <v>0.35199081143908401</v>
      </c>
      <c r="Q11" s="17">
        <v>0.299995662926826</v>
      </c>
      <c r="R11" s="17"/>
      <c r="S11" s="17">
        <v>0.19282460741815399</v>
      </c>
      <c r="T11" s="17">
        <v>0.31901205045430697</v>
      </c>
      <c r="U11" s="17">
        <v>0.31040353218646499</v>
      </c>
      <c r="V11" s="17">
        <v>0.35572293273878097</v>
      </c>
      <c r="W11" s="17">
        <v>0.29404090319916698</v>
      </c>
      <c r="X11" s="17">
        <v>0.29192817653201902</v>
      </c>
      <c r="Y11" s="17">
        <v>0.327289298717448</v>
      </c>
      <c r="Z11" s="17">
        <v>0.29071429111319402</v>
      </c>
      <c r="AA11" s="17">
        <v>0.28636716812045698</v>
      </c>
      <c r="AB11" s="17"/>
      <c r="AC11" s="17">
        <v>0.37524800003062297</v>
      </c>
      <c r="AD11" s="17">
        <v>0.22575537979264201</v>
      </c>
      <c r="AE11" s="17">
        <v>0.30127752356369603</v>
      </c>
      <c r="AF11" s="17"/>
      <c r="AG11" s="17">
        <v>0.32135440273152499</v>
      </c>
      <c r="AH11" s="17">
        <v>0.12783490809185</v>
      </c>
      <c r="AI11" s="17">
        <v>0.26675607078932401</v>
      </c>
      <c r="AJ11" s="17">
        <v>0.42517013583420299</v>
      </c>
      <c r="AK11" s="17"/>
      <c r="AL11" s="17">
        <v>0.33525363615503301</v>
      </c>
      <c r="AM11" s="17">
        <v>0.31683256767463502</v>
      </c>
      <c r="AN11" s="17">
        <v>0.254875065762387</v>
      </c>
      <c r="AO11" s="17">
        <v>0.214169605600116</v>
      </c>
      <c r="AP11" s="17">
        <v>0.241596170206996</v>
      </c>
      <c r="AQ11" s="17"/>
      <c r="AR11" s="17">
        <v>0.278157487995699</v>
      </c>
      <c r="AS11" s="17">
        <v>0.29782348839884198</v>
      </c>
      <c r="AT11" s="17">
        <v>0.286245045192347</v>
      </c>
      <c r="AU11" s="17">
        <v>0.28497247226587402</v>
      </c>
      <c r="AV11" s="17">
        <v>0.22497908831639299</v>
      </c>
      <c r="AW11" s="17"/>
      <c r="AX11" s="17">
        <v>0.175286309483875</v>
      </c>
      <c r="AY11" s="17">
        <v>0.27928580783448598</v>
      </c>
      <c r="AZ11" s="17">
        <v>0.32386789651463199</v>
      </c>
      <c r="BA11" s="17">
        <v>0.34923127579390401</v>
      </c>
      <c r="BB11" s="17">
        <v>0.450860430502177</v>
      </c>
      <c r="BC11" s="17">
        <v>0.29084197245825</v>
      </c>
      <c r="BD11" s="17"/>
      <c r="BE11" s="17">
        <v>0.30473668379987201</v>
      </c>
      <c r="BF11" s="17">
        <v>0.21296399431913199</v>
      </c>
      <c r="BG11" s="17">
        <v>0.352172677055758</v>
      </c>
      <c r="BH11" s="17"/>
      <c r="BI11" s="17">
        <v>0.30712707826475999</v>
      </c>
      <c r="BJ11" s="17">
        <v>0.28891272161579301</v>
      </c>
      <c r="BK11" s="17"/>
      <c r="BL11" s="17">
        <v>0.36086987011266197</v>
      </c>
      <c r="BM11" s="17">
        <v>0.30170598323214998</v>
      </c>
      <c r="BN11" s="17">
        <v>0.216095160205447</v>
      </c>
      <c r="BO11" s="17">
        <v>0.21891116881123901</v>
      </c>
      <c r="BP11" s="17">
        <v>0.20183029897052501</v>
      </c>
      <c r="BQ11" s="17"/>
      <c r="BR11" s="17">
        <v>0.32421337789922899</v>
      </c>
      <c r="BS11" s="17">
        <v>0.17125196664835701</v>
      </c>
      <c r="BT11" s="17">
        <v>8.8263113984457603E-2</v>
      </c>
      <c r="BU11" s="17">
        <v>0.13037032944593299</v>
      </c>
      <c r="BV11" s="17"/>
      <c r="BW11" s="17">
        <v>0.30223652211687102</v>
      </c>
      <c r="BX11" s="17">
        <v>0.32931411123447402</v>
      </c>
      <c r="BY11" s="17">
        <v>0.30601802973339598</v>
      </c>
      <c r="BZ11" s="17">
        <v>0.27508602097011597</v>
      </c>
      <c r="CA11" s="17">
        <v>0.26307497609214903</v>
      </c>
      <c r="CB11" s="17"/>
      <c r="CC11" s="17">
        <v>0.25357440546653798</v>
      </c>
      <c r="CD11" s="17">
        <v>0.21846435340337</v>
      </c>
      <c r="CE11" s="17">
        <v>0.249096319647825</v>
      </c>
      <c r="CF11" s="17">
        <v>0.26685822327354503</v>
      </c>
      <c r="CG11" s="17">
        <v>0.26560730119447001</v>
      </c>
      <c r="CH11" s="17">
        <v>0.31183141350872401</v>
      </c>
      <c r="CI11" s="17">
        <v>0.338567515679285</v>
      </c>
      <c r="CJ11" s="17">
        <v>0.35385957601081702</v>
      </c>
      <c r="CK11" s="17">
        <v>0.372397791458834</v>
      </c>
      <c r="CL11" s="17">
        <v>0.34877178263206798</v>
      </c>
    </row>
    <row r="12" spans="2:90" x14ac:dyDescent="0.25">
      <c r="B12" s="18" t="s">
        <v>163</v>
      </c>
      <c r="C12" s="19">
        <v>4.1704598826232703E-2</v>
      </c>
      <c r="D12" s="19">
        <v>3.6808751945340799E-2</v>
      </c>
      <c r="E12" s="19">
        <v>4.5043861265164999E-2</v>
      </c>
      <c r="F12" s="19"/>
      <c r="G12" s="19">
        <v>5.4399873313412603E-2</v>
      </c>
      <c r="H12" s="19">
        <v>4.7633170813485698E-2</v>
      </c>
      <c r="I12" s="19">
        <v>4.6819397118031597E-2</v>
      </c>
      <c r="J12" s="19">
        <v>4.4656253575506802E-2</v>
      </c>
      <c r="K12" s="19">
        <v>3.6652922583662401E-2</v>
      </c>
      <c r="L12" s="19">
        <v>2.9464615047869899E-2</v>
      </c>
      <c r="M12" s="19"/>
      <c r="N12" s="19">
        <v>2.8971888724579099E-2</v>
      </c>
      <c r="O12" s="19">
        <v>4.0927062394179002E-2</v>
      </c>
      <c r="P12" s="19">
        <v>2.96273828845771E-2</v>
      </c>
      <c r="Q12" s="19">
        <v>6.7516716236153906E-2</v>
      </c>
      <c r="R12" s="19"/>
      <c r="S12" s="19">
        <v>5.0061177306143602E-2</v>
      </c>
      <c r="T12" s="19">
        <v>2.4571135071402499E-2</v>
      </c>
      <c r="U12" s="19">
        <v>4.8319624550671597E-2</v>
      </c>
      <c r="V12" s="19">
        <v>4.8490748979043201E-2</v>
      </c>
      <c r="W12" s="19">
        <v>4.7641858242146597E-2</v>
      </c>
      <c r="X12" s="19">
        <v>6.3851837302791495E-2</v>
      </c>
      <c r="Y12" s="19">
        <v>2.95450321659671E-2</v>
      </c>
      <c r="Z12" s="19">
        <v>3.3474862394409201E-2</v>
      </c>
      <c r="AA12" s="19">
        <v>3.2604556872282801E-2</v>
      </c>
      <c r="AB12" s="19"/>
      <c r="AC12" s="19">
        <v>3.4259278071253597E-2</v>
      </c>
      <c r="AD12" s="19">
        <v>3.5109416543108597E-2</v>
      </c>
      <c r="AE12" s="19">
        <v>5.2706193235789602E-2</v>
      </c>
      <c r="AF12" s="19"/>
      <c r="AG12" s="19">
        <v>2.7894659006229901E-2</v>
      </c>
      <c r="AH12" s="19">
        <v>2.6298166103000599E-2</v>
      </c>
      <c r="AI12" s="19">
        <v>4.42503711562394E-2</v>
      </c>
      <c r="AJ12" s="19">
        <v>2.6959450439043901E-2</v>
      </c>
      <c r="AK12" s="19"/>
      <c r="AL12" s="19">
        <v>5.0139306876182198E-2</v>
      </c>
      <c r="AM12" s="19">
        <v>4.1023541849405397E-2</v>
      </c>
      <c r="AN12" s="19">
        <v>3.6284437884570399E-2</v>
      </c>
      <c r="AO12" s="19">
        <v>2.6280535121268499E-2</v>
      </c>
      <c r="AP12" s="19">
        <v>4.5212653626719099E-2</v>
      </c>
      <c r="AQ12" s="19"/>
      <c r="AR12" s="19">
        <v>9.1827039977845498E-2</v>
      </c>
      <c r="AS12" s="19">
        <v>3.9398775445751502E-2</v>
      </c>
      <c r="AT12" s="19">
        <v>3.3750509480763399E-2</v>
      </c>
      <c r="AU12" s="19">
        <v>2.0452608312137601E-2</v>
      </c>
      <c r="AV12" s="19">
        <v>2.2708701225706899E-2</v>
      </c>
      <c r="AW12" s="19"/>
      <c r="AX12" s="19">
        <v>2.8787576929925299E-2</v>
      </c>
      <c r="AY12" s="19">
        <v>4.37056414434761E-2</v>
      </c>
      <c r="AZ12" s="19">
        <v>5.1172797253084802E-2</v>
      </c>
      <c r="BA12" s="19">
        <v>5.9091698094433202E-2</v>
      </c>
      <c r="BB12" s="19">
        <v>2.8174471022998401E-2</v>
      </c>
      <c r="BC12" s="19">
        <v>3.6271624143902503E-2</v>
      </c>
      <c r="BD12" s="19"/>
      <c r="BE12" s="19">
        <v>4.7577880374208403E-2</v>
      </c>
      <c r="BF12" s="19">
        <v>3.2788758426877E-2</v>
      </c>
      <c r="BG12" s="19">
        <v>3.7014434302624702E-2</v>
      </c>
      <c r="BH12" s="19"/>
      <c r="BI12" s="19">
        <v>4.7204792385116802E-2</v>
      </c>
      <c r="BJ12" s="19">
        <v>4.0308224556111001E-2</v>
      </c>
      <c r="BK12" s="19"/>
      <c r="BL12" s="19">
        <v>2.7233253884865801E-2</v>
      </c>
      <c r="BM12" s="19">
        <v>4.1940363651246697E-2</v>
      </c>
      <c r="BN12" s="19">
        <v>6.1689657985475099E-2</v>
      </c>
      <c r="BO12" s="19">
        <v>6.2692322501752204E-2</v>
      </c>
      <c r="BP12" s="19">
        <v>3.8896870805006097E-2</v>
      </c>
      <c r="BQ12" s="19"/>
      <c r="BR12" s="19">
        <v>4.0346985792479299E-2</v>
      </c>
      <c r="BS12" s="19">
        <v>4.7400516534690698E-2</v>
      </c>
      <c r="BT12" s="19">
        <v>4.8053624872191197E-2</v>
      </c>
      <c r="BU12" s="19">
        <v>3.2586343806738E-2</v>
      </c>
      <c r="BV12" s="19"/>
      <c r="BW12" s="19">
        <v>3.5935438495737597E-2</v>
      </c>
      <c r="BX12" s="19">
        <v>3.3249411070277998E-2</v>
      </c>
      <c r="BY12" s="19">
        <v>3.9247075739093397E-2</v>
      </c>
      <c r="BZ12" s="19">
        <v>3.4173763664010703E-2</v>
      </c>
      <c r="CA12" s="19">
        <v>5.5326056609664401E-2</v>
      </c>
      <c r="CB12" s="19"/>
      <c r="CC12" s="19">
        <v>5.3539324136416801E-2</v>
      </c>
      <c r="CD12" s="19">
        <v>6.2639150447925396E-2</v>
      </c>
      <c r="CE12" s="19">
        <v>2.3410806986881801E-2</v>
      </c>
      <c r="CF12" s="19">
        <v>4.1343799882687098E-2</v>
      </c>
      <c r="CG12" s="19">
        <v>4.39221216716058E-2</v>
      </c>
      <c r="CH12" s="19">
        <v>4.4688194491537998E-2</v>
      </c>
      <c r="CI12" s="19">
        <v>3.2784021132741398E-2</v>
      </c>
      <c r="CJ12" s="19">
        <v>2.85584686321168E-2</v>
      </c>
      <c r="CK12" s="19">
        <v>3.6466484260730798E-2</v>
      </c>
      <c r="CL12" s="19">
        <v>2.4960787517782499E-2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CL2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242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227</v>
      </c>
      <c r="C9" s="17">
        <v>0.486365675572282</v>
      </c>
      <c r="D9" s="17">
        <v>0.49119633407157598</v>
      </c>
      <c r="E9" s="17">
        <v>0.48063872653446799</v>
      </c>
      <c r="F9" s="17"/>
      <c r="G9" s="17">
        <v>0.41044623984381601</v>
      </c>
      <c r="H9" s="17">
        <v>0.45839755081386402</v>
      </c>
      <c r="I9" s="17">
        <v>0.48781257196351502</v>
      </c>
      <c r="J9" s="17">
        <v>0.50798542475964004</v>
      </c>
      <c r="K9" s="17">
        <v>0.52899843331702801</v>
      </c>
      <c r="L9" s="17">
        <v>0.49530173763128299</v>
      </c>
      <c r="M9" s="17"/>
      <c r="N9" s="17">
        <v>0.51666303164240301</v>
      </c>
      <c r="O9" s="17">
        <v>0.50659077060440205</v>
      </c>
      <c r="P9" s="17">
        <v>0.47120625867973398</v>
      </c>
      <c r="Q9" s="17">
        <v>0.44406568464982799</v>
      </c>
      <c r="R9" s="17"/>
      <c r="S9" s="17">
        <v>0.46009566167529198</v>
      </c>
      <c r="T9" s="17">
        <v>0.51889050422332905</v>
      </c>
      <c r="U9" s="17">
        <v>0.50770189527480503</v>
      </c>
      <c r="V9" s="17">
        <v>0.42920092578825603</v>
      </c>
      <c r="W9" s="17">
        <v>0.47396247598178098</v>
      </c>
      <c r="X9" s="17">
        <v>0.50332192559811395</v>
      </c>
      <c r="Y9" s="17">
        <v>0.481171885670724</v>
      </c>
      <c r="Z9" s="17">
        <v>0.503894244086182</v>
      </c>
      <c r="AA9" s="17">
        <v>0.50095162729297105</v>
      </c>
      <c r="AB9" s="17"/>
      <c r="AC9" s="17">
        <v>0.48378312920108402</v>
      </c>
      <c r="AD9" s="17">
        <v>0.509075426626039</v>
      </c>
      <c r="AE9" s="17">
        <v>0.44955170443366999</v>
      </c>
      <c r="AF9" s="17"/>
      <c r="AG9" s="17">
        <v>0.46849185937529703</v>
      </c>
      <c r="AH9" s="17">
        <v>0.53723936672851003</v>
      </c>
      <c r="AI9" s="17">
        <v>0.51541478880895297</v>
      </c>
      <c r="AJ9" s="17">
        <v>0.494716418228623</v>
      </c>
      <c r="AK9" s="17"/>
      <c r="AL9" s="17">
        <v>0.45399351727938098</v>
      </c>
      <c r="AM9" s="17">
        <v>0.475801075425412</v>
      </c>
      <c r="AN9" s="17">
        <v>0.497711059863991</v>
      </c>
      <c r="AO9" s="17">
        <v>0.54676050199792403</v>
      </c>
      <c r="AP9" s="17">
        <v>0.57442769576489505</v>
      </c>
      <c r="AQ9" s="17"/>
      <c r="AR9" s="17">
        <v>0.41295738857693098</v>
      </c>
      <c r="AS9" s="17">
        <v>0.46142578613109297</v>
      </c>
      <c r="AT9" s="17">
        <v>0.52139102088913103</v>
      </c>
      <c r="AU9" s="17">
        <v>0.52707275599922698</v>
      </c>
      <c r="AV9" s="17">
        <v>0.49440280217279398</v>
      </c>
      <c r="AW9" s="17"/>
      <c r="AX9" s="17">
        <v>0.477367715954859</v>
      </c>
      <c r="AY9" s="17">
        <v>0.49491568261146202</v>
      </c>
      <c r="AZ9" s="17">
        <v>0.51644884306017702</v>
      </c>
      <c r="BA9" s="17">
        <v>0.482645151420034</v>
      </c>
      <c r="BB9" s="17">
        <v>0.49532612421960598</v>
      </c>
      <c r="BC9" s="17">
        <v>0.40098441517714201</v>
      </c>
      <c r="BD9" s="17"/>
      <c r="BE9" s="17">
        <v>0.481493134735271</v>
      </c>
      <c r="BF9" s="17">
        <v>0.479271934528397</v>
      </c>
      <c r="BG9" s="17">
        <v>0.50058988140649996</v>
      </c>
      <c r="BH9" s="17"/>
      <c r="BI9" s="17">
        <v>0.482766714342651</v>
      </c>
      <c r="BJ9" s="17">
        <v>0.48727937011892303</v>
      </c>
      <c r="BK9" s="17"/>
      <c r="BL9" s="17">
        <v>0.50013101427650397</v>
      </c>
      <c r="BM9" s="17">
        <v>0.477215612335259</v>
      </c>
      <c r="BN9" s="17">
        <v>0.42198168174510298</v>
      </c>
      <c r="BO9" s="17">
        <v>0.481048757006586</v>
      </c>
      <c r="BP9" s="17">
        <v>0.50956491057321696</v>
      </c>
      <c r="BQ9" s="17"/>
      <c r="BR9" s="17">
        <v>0.48246290012933102</v>
      </c>
      <c r="BS9" s="17">
        <v>0.50868829187511599</v>
      </c>
      <c r="BT9" s="17">
        <v>0.49721267859047802</v>
      </c>
      <c r="BU9" s="17">
        <v>0.52231668255322306</v>
      </c>
      <c r="BV9" s="17"/>
      <c r="BW9" s="17">
        <v>0.48820196435278501</v>
      </c>
      <c r="BX9" s="17">
        <v>0.498922490097091</v>
      </c>
      <c r="BY9" s="17">
        <v>0.486909791529332</v>
      </c>
      <c r="BZ9" s="17">
        <v>0.49635120092569501</v>
      </c>
      <c r="CA9" s="17">
        <v>0.46292581800259203</v>
      </c>
      <c r="CB9" s="17"/>
      <c r="CC9" s="17">
        <v>0.47624864333505001</v>
      </c>
      <c r="CD9" s="17">
        <v>0.45144052183288302</v>
      </c>
      <c r="CE9" s="17">
        <v>0.49437258814236001</v>
      </c>
      <c r="CF9" s="17">
        <v>0.497125113953165</v>
      </c>
      <c r="CG9" s="17">
        <v>0.45625182073961601</v>
      </c>
      <c r="CH9" s="17">
        <v>0.49696490683863498</v>
      </c>
      <c r="CI9" s="17">
        <v>0.48382225176883298</v>
      </c>
      <c r="CJ9" s="17">
        <v>0.49293857862441398</v>
      </c>
      <c r="CK9" s="17">
        <v>0.46515508586391702</v>
      </c>
      <c r="CL9" s="17">
        <v>0.55122313571210602</v>
      </c>
    </row>
    <row r="10" spans="2:90" ht="30" x14ac:dyDescent="0.25">
      <c r="B10" s="18" t="s">
        <v>228</v>
      </c>
      <c r="C10" s="17">
        <v>0.42024500726893599</v>
      </c>
      <c r="D10" s="17">
        <v>0.41202730716036401</v>
      </c>
      <c r="E10" s="17">
        <v>0.42788998307954201</v>
      </c>
      <c r="F10" s="17"/>
      <c r="G10" s="17">
        <v>0.30123430079545499</v>
      </c>
      <c r="H10" s="17">
        <v>0.31869544290554003</v>
      </c>
      <c r="I10" s="17">
        <v>0.39351364461905602</v>
      </c>
      <c r="J10" s="17">
        <v>0.44347419417999101</v>
      </c>
      <c r="K10" s="17">
        <v>0.48764510590751697</v>
      </c>
      <c r="L10" s="17">
        <v>0.50367885128492296</v>
      </c>
      <c r="M10" s="17"/>
      <c r="N10" s="17">
        <v>0.44170659306021898</v>
      </c>
      <c r="O10" s="17">
        <v>0.43126307474521097</v>
      </c>
      <c r="P10" s="17">
        <v>0.43834093040463801</v>
      </c>
      <c r="Q10" s="17">
        <v>0.36840093129352802</v>
      </c>
      <c r="R10" s="17"/>
      <c r="S10" s="17">
        <v>0.396675154244642</v>
      </c>
      <c r="T10" s="17">
        <v>0.45162636191149802</v>
      </c>
      <c r="U10" s="17">
        <v>0.47250813270826603</v>
      </c>
      <c r="V10" s="17">
        <v>0.383573370659823</v>
      </c>
      <c r="W10" s="17">
        <v>0.42765928682752702</v>
      </c>
      <c r="X10" s="17">
        <v>0.40147762714360602</v>
      </c>
      <c r="Y10" s="17">
        <v>0.39554979218622899</v>
      </c>
      <c r="Z10" s="17">
        <v>0.38298674691038198</v>
      </c>
      <c r="AA10" s="17">
        <v>0.44199022869012899</v>
      </c>
      <c r="AB10" s="17"/>
      <c r="AC10" s="17">
        <v>0.462566476129741</v>
      </c>
      <c r="AD10" s="17">
        <v>0.42032393099801701</v>
      </c>
      <c r="AE10" s="17">
        <v>0.35959238263273302</v>
      </c>
      <c r="AF10" s="17"/>
      <c r="AG10" s="17">
        <v>0.46042695517545701</v>
      </c>
      <c r="AH10" s="17">
        <v>0.39398342297342498</v>
      </c>
      <c r="AI10" s="17">
        <v>0.47406742164916899</v>
      </c>
      <c r="AJ10" s="17">
        <v>0.45283787644680401</v>
      </c>
      <c r="AK10" s="17"/>
      <c r="AL10" s="17">
        <v>0.40586785846220502</v>
      </c>
      <c r="AM10" s="17">
        <v>0.42526901706810999</v>
      </c>
      <c r="AN10" s="17">
        <v>0.41230370770249603</v>
      </c>
      <c r="AO10" s="17">
        <v>0.41029952330576203</v>
      </c>
      <c r="AP10" s="17">
        <v>0.46145673398342302</v>
      </c>
      <c r="AQ10" s="17"/>
      <c r="AR10" s="17">
        <v>0.35434498105562601</v>
      </c>
      <c r="AS10" s="17">
        <v>0.413237421815356</v>
      </c>
      <c r="AT10" s="17">
        <v>0.450855167517698</v>
      </c>
      <c r="AU10" s="17">
        <v>0.42823721333634501</v>
      </c>
      <c r="AV10" s="17">
        <v>0.40678383116118</v>
      </c>
      <c r="AW10" s="17"/>
      <c r="AX10" s="17">
        <v>0.329730566130856</v>
      </c>
      <c r="AY10" s="17">
        <v>0.447236825813002</v>
      </c>
      <c r="AZ10" s="17">
        <v>0.439919166907211</v>
      </c>
      <c r="BA10" s="17">
        <v>0.46086655332410598</v>
      </c>
      <c r="BB10" s="17">
        <v>0.44390873613811099</v>
      </c>
      <c r="BC10" s="17">
        <v>0.42775873810255</v>
      </c>
      <c r="BD10" s="17"/>
      <c r="BE10" s="17">
        <v>0.41169193881352101</v>
      </c>
      <c r="BF10" s="17">
        <v>0.365438042893171</v>
      </c>
      <c r="BG10" s="17">
        <v>0.48550653055297699</v>
      </c>
      <c r="BH10" s="17"/>
      <c r="BI10" s="17">
        <v>0.43648545044072801</v>
      </c>
      <c r="BJ10" s="17">
        <v>0.416121927464984</v>
      </c>
      <c r="BK10" s="17"/>
      <c r="BL10" s="17">
        <v>0.45747027495245102</v>
      </c>
      <c r="BM10" s="17">
        <v>0.42420310467398298</v>
      </c>
      <c r="BN10" s="17">
        <v>0.37071830934500599</v>
      </c>
      <c r="BO10" s="17">
        <v>0.40452299770245098</v>
      </c>
      <c r="BP10" s="17">
        <v>0.38141631325374098</v>
      </c>
      <c r="BQ10" s="17"/>
      <c r="BR10" s="17">
        <v>0.43530732031805702</v>
      </c>
      <c r="BS10" s="17">
        <v>0.34224064470417698</v>
      </c>
      <c r="BT10" s="17">
        <v>0.32419731923994399</v>
      </c>
      <c r="BU10" s="17">
        <v>0.38790966574775199</v>
      </c>
      <c r="BV10" s="17"/>
      <c r="BW10" s="17">
        <v>0.42785659666120002</v>
      </c>
      <c r="BX10" s="17">
        <v>0.43098747575645602</v>
      </c>
      <c r="BY10" s="17">
        <v>0.42970849690942597</v>
      </c>
      <c r="BZ10" s="17">
        <v>0.42935778043082801</v>
      </c>
      <c r="CA10" s="17">
        <v>0.391515887469082</v>
      </c>
      <c r="CB10" s="17"/>
      <c r="CC10" s="17">
        <v>0.355966330558875</v>
      </c>
      <c r="CD10" s="17">
        <v>0.35816158590531599</v>
      </c>
      <c r="CE10" s="17">
        <v>0.40300437993423099</v>
      </c>
      <c r="CF10" s="17">
        <v>0.41295480691999797</v>
      </c>
      <c r="CG10" s="17">
        <v>0.458098683656811</v>
      </c>
      <c r="CH10" s="17">
        <v>0.44700014926911502</v>
      </c>
      <c r="CI10" s="17">
        <v>0.43389859381675</v>
      </c>
      <c r="CJ10" s="17">
        <v>0.45012464325492402</v>
      </c>
      <c r="CK10" s="17">
        <v>0.46411968302828099</v>
      </c>
      <c r="CL10" s="17">
        <v>0.443367809303714</v>
      </c>
    </row>
    <row r="11" spans="2:90" ht="45" x14ac:dyDescent="0.25">
      <c r="B11" s="18" t="s">
        <v>229</v>
      </c>
      <c r="C11" s="17">
        <v>0.38426376703987802</v>
      </c>
      <c r="D11" s="17">
        <v>0.37745986726151498</v>
      </c>
      <c r="E11" s="17">
        <v>0.39105303899744298</v>
      </c>
      <c r="F11" s="17"/>
      <c r="G11" s="17">
        <v>0.306826522059229</v>
      </c>
      <c r="H11" s="17">
        <v>0.28544726281385602</v>
      </c>
      <c r="I11" s="17">
        <v>0.34886714382295803</v>
      </c>
      <c r="J11" s="17">
        <v>0.42378163362414001</v>
      </c>
      <c r="K11" s="17">
        <v>0.44065096950638499</v>
      </c>
      <c r="L11" s="17">
        <v>0.44898644302678598</v>
      </c>
      <c r="M11" s="17"/>
      <c r="N11" s="17">
        <v>0.42083553409841201</v>
      </c>
      <c r="O11" s="17">
        <v>0.40849470031322799</v>
      </c>
      <c r="P11" s="17">
        <v>0.374601176857218</v>
      </c>
      <c r="Q11" s="17">
        <v>0.32538998067381197</v>
      </c>
      <c r="R11" s="17"/>
      <c r="S11" s="17">
        <v>0.36874365651788199</v>
      </c>
      <c r="T11" s="17">
        <v>0.42104056111208499</v>
      </c>
      <c r="U11" s="17">
        <v>0.38157588258105501</v>
      </c>
      <c r="V11" s="17">
        <v>0.38080192915635303</v>
      </c>
      <c r="W11" s="17">
        <v>0.40861405764691799</v>
      </c>
      <c r="X11" s="17">
        <v>0.38857868505947502</v>
      </c>
      <c r="Y11" s="17">
        <v>0.37558917871098302</v>
      </c>
      <c r="Z11" s="17">
        <v>0.35223961856812502</v>
      </c>
      <c r="AA11" s="17">
        <v>0.36065671134511701</v>
      </c>
      <c r="AB11" s="17"/>
      <c r="AC11" s="17">
        <v>0.41380307313464099</v>
      </c>
      <c r="AD11" s="17">
        <v>0.40107748787178099</v>
      </c>
      <c r="AE11" s="17">
        <v>0.297118521773796</v>
      </c>
      <c r="AF11" s="17"/>
      <c r="AG11" s="17">
        <v>0.39743355996882601</v>
      </c>
      <c r="AH11" s="17">
        <v>0.39356567190126901</v>
      </c>
      <c r="AI11" s="17">
        <v>0.40050869751581197</v>
      </c>
      <c r="AJ11" s="17">
        <v>0.422288461094877</v>
      </c>
      <c r="AK11" s="17"/>
      <c r="AL11" s="17">
        <v>0.37740592065493</v>
      </c>
      <c r="AM11" s="17">
        <v>0.36075701215476202</v>
      </c>
      <c r="AN11" s="17">
        <v>0.38506383635961799</v>
      </c>
      <c r="AO11" s="17">
        <v>0.39608775891945502</v>
      </c>
      <c r="AP11" s="17">
        <v>0.33667140789437</v>
      </c>
      <c r="AQ11" s="17"/>
      <c r="AR11" s="17">
        <v>0.323006306367912</v>
      </c>
      <c r="AS11" s="17">
        <v>0.38074074811806802</v>
      </c>
      <c r="AT11" s="17">
        <v>0.39560705533118001</v>
      </c>
      <c r="AU11" s="17">
        <v>0.39070232820036399</v>
      </c>
      <c r="AV11" s="17">
        <v>0.41747903316526902</v>
      </c>
      <c r="AW11" s="17"/>
      <c r="AX11" s="17">
        <v>0.32402356481078198</v>
      </c>
      <c r="AY11" s="17">
        <v>0.42310814387483903</v>
      </c>
      <c r="AZ11" s="17">
        <v>0.38807555244178399</v>
      </c>
      <c r="BA11" s="17">
        <v>0.42764121002730698</v>
      </c>
      <c r="BB11" s="17">
        <v>0.35385391747698802</v>
      </c>
      <c r="BC11" s="17">
        <v>0.33435502146407597</v>
      </c>
      <c r="BD11" s="17"/>
      <c r="BE11" s="17">
        <v>0.366905593298267</v>
      </c>
      <c r="BF11" s="17">
        <v>0.35626583482573698</v>
      </c>
      <c r="BG11" s="17">
        <v>0.43566646736637699</v>
      </c>
      <c r="BH11" s="17"/>
      <c r="BI11" s="17">
        <v>0.37591659318638099</v>
      </c>
      <c r="BJ11" s="17">
        <v>0.38638292496995302</v>
      </c>
      <c r="BK11" s="17"/>
      <c r="BL11" s="17">
        <v>0.43707968189164997</v>
      </c>
      <c r="BM11" s="17">
        <v>0.37417672062704399</v>
      </c>
      <c r="BN11" s="17">
        <v>0.29886348540400798</v>
      </c>
      <c r="BO11" s="17">
        <v>0.33971667091608998</v>
      </c>
      <c r="BP11" s="17">
        <v>0.35338330284965003</v>
      </c>
      <c r="BQ11" s="17"/>
      <c r="BR11" s="17">
        <v>0.396529334288793</v>
      </c>
      <c r="BS11" s="17">
        <v>0.315630561818454</v>
      </c>
      <c r="BT11" s="17">
        <v>0.33850874209145998</v>
      </c>
      <c r="BU11" s="17">
        <v>0.33982849282224198</v>
      </c>
      <c r="BV11" s="17"/>
      <c r="BW11" s="17">
        <v>0.41874294028577502</v>
      </c>
      <c r="BX11" s="17">
        <v>0.40584969601219001</v>
      </c>
      <c r="BY11" s="17">
        <v>0.38818319616444402</v>
      </c>
      <c r="BZ11" s="17">
        <v>0.39281680425149601</v>
      </c>
      <c r="CA11" s="17">
        <v>0.32698115575250802</v>
      </c>
      <c r="CB11" s="17"/>
      <c r="CC11" s="17">
        <v>0.31763710368263398</v>
      </c>
      <c r="CD11" s="17">
        <v>0.35251325080192297</v>
      </c>
      <c r="CE11" s="17">
        <v>0.31666886153357698</v>
      </c>
      <c r="CF11" s="17">
        <v>0.39169850717214399</v>
      </c>
      <c r="CG11" s="17">
        <v>0.40769000875846201</v>
      </c>
      <c r="CH11" s="17">
        <v>0.37523398162145799</v>
      </c>
      <c r="CI11" s="17">
        <v>0.42509625245965499</v>
      </c>
      <c r="CJ11" s="17">
        <v>0.435375041191013</v>
      </c>
      <c r="CK11" s="17">
        <v>0.42052160021415602</v>
      </c>
      <c r="CL11" s="17">
        <v>0.44128252181114003</v>
      </c>
    </row>
    <row r="12" spans="2:90" ht="45" x14ac:dyDescent="0.25">
      <c r="B12" s="18" t="s">
        <v>230</v>
      </c>
      <c r="C12" s="17">
        <v>0.36702938165492499</v>
      </c>
      <c r="D12" s="17">
        <v>0.39315120250303098</v>
      </c>
      <c r="E12" s="17">
        <v>0.34211605181652399</v>
      </c>
      <c r="F12" s="17"/>
      <c r="G12" s="17">
        <v>0.26811630821245902</v>
      </c>
      <c r="H12" s="17">
        <v>0.30412102789818102</v>
      </c>
      <c r="I12" s="17">
        <v>0.35653044116186799</v>
      </c>
      <c r="J12" s="17">
        <v>0.36475368629992599</v>
      </c>
      <c r="K12" s="17">
        <v>0.39697914355776098</v>
      </c>
      <c r="L12" s="17">
        <v>0.44568285404544</v>
      </c>
      <c r="M12" s="17"/>
      <c r="N12" s="17">
        <v>0.433123300889458</v>
      </c>
      <c r="O12" s="17">
        <v>0.39697338970430901</v>
      </c>
      <c r="P12" s="17">
        <v>0.34680899349218403</v>
      </c>
      <c r="Q12" s="17">
        <v>0.279124373419118</v>
      </c>
      <c r="R12" s="17"/>
      <c r="S12" s="17">
        <v>0.34123818516034998</v>
      </c>
      <c r="T12" s="17">
        <v>0.40259406018969401</v>
      </c>
      <c r="U12" s="17">
        <v>0.39439039821518301</v>
      </c>
      <c r="V12" s="17">
        <v>0.33329386914274101</v>
      </c>
      <c r="W12" s="17">
        <v>0.37974917542925202</v>
      </c>
      <c r="X12" s="17">
        <v>0.33789526942840398</v>
      </c>
      <c r="Y12" s="17">
        <v>0.38206813255727901</v>
      </c>
      <c r="Z12" s="17">
        <v>0.35970534243479102</v>
      </c>
      <c r="AA12" s="17">
        <v>0.36709751271487401</v>
      </c>
      <c r="AB12" s="17"/>
      <c r="AC12" s="17">
        <v>0.36368000321862398</v>
      </c>
      <c r="AD12" s="17">
        <v>0.41897538724302902</v>
      </c>
      <c r="AE12" s="17">
        <v>0.29005857707825899</v>
      </c>
      <c r="AF12" s="17"/>
      <c r="AG12" s="17">
        <v>0.42341906863821899</v>
      </c>
      <c r="AH12" s="17">
        <v>0.37195302821881698</v>
      </c>
      <c r="AI12" s="17">
        <v>0.43671788090839098</v>
      </c>
      <c r="AJ12" s="17">
        <v>0.35328900571911898</v>
      </c>
      <c r="AK12" s="17"/>
      <c r="AL12" s="17">
        <v>0.32834418524567799</v>
      </c>
      <c r="AM12" s="17">
        <v>0.339139765935148</v>
      </c>
      <c r="AN12" s="17">
        <v>0.40730327288673202</v>
      </c>
      <c r="AO12" s="17">
        <v>0.41573515707587499</v>
      </c>
      <c r="AP12" s="17">
        <v>0.47162409438155301</v>
      </c>
      <c r="AQ12" s="17"/>
      <c r="AR12" s="17">
        <v>0.28976525757153299</v>
      </c>
      <c r="AS12" s="17">
        <v>0.31699227363791399</v>
      </c>
      <c r="AT12" s="17">
        <v>0.38658449691444402</v>
      </c>
      <c r="AU12" s="17">
        <v>0.41748044550937402</v>
      </c>
      <c r="AV12" s="17">
        <v>0.45588595391237902</v>
      </c>
      <c r="AW12" s="17"/>
      <c r="AX12" s="17">
        <v>0.33403843668887601</v>
      </c>
      <c r="AY12" s="17">
        <v>0.37609251275315397</v>
      </c>
      <c r="AZ12" s="17">
        <v>0.351102004567313</v>
      </c>
      <c r="BA12" s="17">
        <v>0.37953501181066701</v>
      </c>
      <c r="BB12" s="17">
        <v>0.40096036777253702</v>
      </c>
      <c r="BC12" s="17">
        <v>0.38296235586962302</v>
      </c>
      <c r="BD12" s="17"/>
      <c r="BE12" s="17">
        <v>0.346295762528743</v>
      </c>
      <c r="BF12" s="17">
        <v>0.36038108060469098</v>
      </c>
      <c r="BG12" s="17">
        <v>0.40250209866735298</v>
      </c>
      <c r="BH12" s="17"/>
      <c r="BI12" s="17">
        <v>0.36485887594569999</v>
      </c>
      <c r="BJ12" s="17">
        <v>0.36758042377609201</v>
      </c>
      <c r="BK12" s="17"/>
      <c r="BL12" s="17">
        <v>0.424881406793858</v>
      </c>
      <c r="BM12" s="17">
        <v>0.37149381653679697</v>
      </c>
      <c r="BN12" s="17">
        <v>0.29382622156525101</v>
      </c>
      <c r="BO12" s="17">
        <v>0.28727358575037198</v>
      </c>
      <c r="BP12" s="17">
        <v>0.31611801693547897</v>
      </c>
      <c r="BQ12" s="17"/>
      <c r="BR12" s="17">
        <v>0.37918532692064799</v>
      </c>
      <c r="BS12" s="17">
        <v>0.29796024520201603</v>
      </c>
      <c r="BT12" s="17">
        <v>0.32333589238032701</v>
      </c>
      <c r="BU12" s="17">
        <v>0.31542726207655503</v>
      </c>
      <c r="BV12" s="17"/>
      <c r="BW12" s="17">
        <v>0.35649484596099101</v>
      </c>
      <c r="BX12" s="17">
        <v>0.40964136410082902</v>
      </c>
      <c r="BY12" s="17">
        <v>0.38818857274271501</v>
      </c>
      <c r="BZ12" s="17">
        <v>0.37088470709132998</v>
      </c>
      <c r="CA12" s="17">
        <v>0.31222080231017202</v>
      </c>
      <c r="CB12" s="17"/>
      <c r="CC12" s="17">
        <v>0.30542008198037102</v>
      </c>
      <c r="CD12" s="17">
        <v>0.31132181249767199</v>
      </c>
      <c r="CE12" s="17">
        <v>0.34428546603437399</v>
      </c>
      <c r="CF12" s="17">
        <v>0.365572312308724</v>
      </c>
      <c r="CG12" s="17">
        <v>0.39528109832721497</v>
      </c>
      <c r="CH12" s="17">
        <v>0.381358163512165</v>
      </c>
      <c r="CI12" s="17">
        <v>0.39492911541492598</v>
      </c>
      <c r="CJ12" s="17">
        <v>0.39993495288445502</v>
      </c>
      <c r="CK12" s="17">
        <v>0.36451578999018902</v>
      </c>
      <c r="CL12" s="17">
        <v>0.42405754712131899</v>
      </c>
    </row>
    <row r="13" spans="2:90" ht="30" x14ac:dyDescent="0.25">
      <c r="B13" s="18" t="s">
        <v>231</v>
      </c>
      <c r="C13" s="17">
        <v>0.33822954998579302</v>
      </c>
      <c r="D13" s="17">
        <v>0.312304222066419</v>
      </c>
      <c r="E13" s="17">
        <v>0.36355057786279998</v>
      </c>
      <c r="F13" s="17"/>
      <c r="G13" s="17">
        <v>0.32498107307374702</v>
      </c>
      <c r="H13" s="17">
        <v>0.298636782517952</v>
      </c>
      <c r="I13" s="17">
        <v>0.31931070282077101</v>
      </c>
      <c r="J13" s="17">
        <v>0.29563005924978297</v>
      </c>
      <c r="K13" s="17">
        <v>0.34046624583901502</v>
      </c>
      <c r="L13" s="17">
        <v>0.41505385237889098</v>
      </c>
      <c r="M13" s="17"/>
      <c r="N13" s="17">
        <v>0.37832775077675801</v>
      </c>
      <c r="O13" s="17">
        <v>0.33370097451764502</v>
      </c>
      <c r="P13" s="17">
        <v>0.331268194301226</v>
      </c>
      <c r="Q13" s="17">
        <v>0.30539259593433099</v>
      </c>
      <c r="R13" s="17"/>
      <c r="S13" s="17">
        <v>0.36053523978935298</v>
      </c>
      <c r="T13" s="17">
        <v>0.31934341394895399</v>
      </c>
      <c r="U13" s="17">
        <v>0.33991908333176502</v>
      </c>
      <c r="V13" s="17">
        <v>0.35931425896741698</v>
      </c>
      <c r="W13" s="17">
        <v>0.36884223874412803</v>
      </c>
      <c r="X13" s="17">
        <v>0.31326944344913399</v>
      </c>
      <c r="Y13" s="17">
        <v>0.322272651187065</v>
      </c>
      <c r="Z13" s="17">
        <v>0.25031416538441098</v>
      </c>
      <c r="AA13" s="17">
        <v>0.360141079735601</v>
      </c>
      <c r="AB13" s="17"/>
      <c r="AC13" s="17">
        <v>0.33372608188472502</v>
      </c>
      <c r="AD13" s="17">
        <v>0.350232501179433</v>
      </c>
      <c r="AE13" s="17">
        <v>0.32713142939407802</v>
      </c>
      <c r="AF13" s="17"/>
      <c r="AG13" s="17">
        <v>0.334816089614552</v>
      </c>
      <c r="AH13" s="17">
        <v>0.374614257343034</v>
      </c>
      <c r="AI13" s="17">
        <v>0.374951334316593</v>
      </c>
      <c r="AJ13" s="17">
        <v>0.31387111873728102</v>
      </c>
      <c r="AK13" s="17"/>
      <c r="AL13" s="17">
        <v>0.320205277774123</v>
      </c>
      <c r="AM13" s="17">
        <v>0.31254037740671697</v>
      </c>
      <c r="AN13" s="17">
        <v>0.35548171009685497</v>
      </c>
      <c r="AO13" s="17">
        <v>0.38298854976061902</v>
      </c>
      <c r="AP13" s="17">
        <v>0.35366710063303097</v>
      </c>
      <c r="AQ13" s="17"/>
      <c r="AR13" s="17">
        <v>0.31361769033321002</v>
      </c>
      <c r="AS13" s="17">
        <v>0.32695132545995298</v>
      </c>
      <c r="AT13" s="17">
        <v>0.33257963586042499</v>
      </c>
      <c r="AU13" s="17">
        <v>0.36197927849966599</v>
      </c>
      <c r="AV13" s="17">
        <v>0.37354790545459898</v>
      </c>
      <c r="AW13" s="17"/>
      <c r="AX13" s="17">
        <v>0.34554852562933602</v>
      </c>
      <c r="AY13" s="17">
        <v>0.32970533193324902</v>
      </c>
      <c r="AZ13" s="17">
        <v>0.298164643326565</v>
      </c>
      <c r="BA13" s="17">
        <v>0.35703708295872599</v>
      </c>
      <c r="BB13" s="17">
        <v>0.33385314479606998</v>
      </c>
      <c r="BC13" s="17">
        <v>0.39264393642833001</v>
      </c>
      <c r="BD13" s="17"/>
      <c r="BE13" s="17">
        <v>0.30816675306327901</v>
      </c>
      <c r="BF13" s="17">
        <v>0.340108648393318</v>
      </c>
      <c r="BG13" s="17">
        <v>0.37727032339053101</v>
      </c>
      <c r="BH13" s="17"/>
      <c r="BI13" s="17">
        <v>0.37324519708443399</v>
      </c>
      <c r="BJ13" s="17">
        <v>0.32933987217050398</v>
      </c>
      <c r="BK13" s="17"/>
      <c r="BL13" s="17">
        <v>0.35477093582467401</v>
      </c>
      <c r="BM13" s="17">
        <v>0.30256795716474499</v>
      </c>
      <c r="BN13" s="17">
        <v>0.32520162415735399</v>
      </c>
      <c r="BO13" s="17">
        <v>0.29802328071647399</v>
      </c>
      <c r="BP13" s="17">
        <v>0.374374820288216</v>
      </c>
      <c r="BQ13" s="17"/>
      <c r="BR13" s="17">
        <v>0.33141683511690101</v>
      </c>
      <c r="BS13" s="17">
        <v>0.32750134809715897</v>
      </c>
      <c r="BT13" s="17">
        <v>0.431797434921743</v>
      </c>
      <c r="BU13" s="17">
        <v>0.37207150288646901</v>
      </c>
      <c r="BV13" s="17"/>
      <c r="BW13" s="17">
        <v>0.330514606905919</v>
      </c>
      <c r="BX13" s="17">
        <v>0.34590824695512201</v>
      </c>
      <c r="BY13" s="17">
        <v>0.36452176556247001</v>
      </c>
      <c r="BZ13" s="17">
        <v>0.32993565881418602</v>
      </c>
      <c r="CA13" s="17">
        <v>0.32347636362746401</v>
      </c>
      <c r="CB13" s="17"/>
      <c r="CC13" s="17">
        <v>0.31499085480942102</v>
      </c>
      <c r="CD13" s="17">
        <v>0.295658856524116</v>
      </c>
      <c r="CE13" s="17">
        <v>0.347105779060913</v>
      </c>
      <c r="CF13" s="17">
        <v>0.328005779055209</v>
      </c>
      <c r="CG13" s="17">
        <v>0.36764154829453199</v>
      </c>
      <c r="CH13" s="17">
        <v>0.36905719768492901</v>
      </c>
      <c r="CI13" s="17">
        <v>0.31825701572063603</v>
      </c>
      <c r="CJ13" s="17">
        <v>0.36008367539020403</v>
      </c>
      <c r="CK13" s="17">
        <v>0.31081384908522702</v>
      </c>
      <c r="CL13" s="17">
        <v>0.37835678173360998</v>
      </c>
    </row>
    <row r="14" spans="2:90" ht="30" x14ac:dyDescent="0.25">
      <c r="B14" s="18" t="s">
        <v>232</v>
      </c>
      <c r="C14" s="17">
        <v>0.24014612040154801</v>
      </c>
      <c r="D14" s="17">
        <v>0.227678833476502</v>
      </c>
      <c r="E14" s="17">
        <v>0.25038121353283299</v>
      </c>
      <c r="F14" s="17"/>
      <c r="G14" s="17">
        <v>0.31274285254366002</v>
      </c>
      <c r="H14" s="17">
        <v>0.22836013323403501</v>
      </c>
      <c r="I14" s="17">
        <v>0.225608869396516</v>
      </c>
      <c r="J14" s="17">
        <v>0.21844727468949601</v>
      </c>
      <c r="K14" s="17">
        <v>0.223324219226325</v>
      </c>
      <c r="L14" s="17">
        <v>0.25327177468418</v>
      </c>
      <c r="M14" s="17"/>
      <c r="N14" s="17">
        <v>0.290794889969405</v>
      </c>
      <c r="O14" s="17">
        <v>0.247940258033928</v>
      </c>
      <c r="P14" s="17">
        <v>0.20276991788802101</v>
      </c>
      <c r="Q14" s="17">
        <v>0.209153617104027</v>
      </c>
      <c r="R14" s="17"/>
      <c r="S14" s="17">
        <v>0.20151869570995701</v>
      </c>
      <c r="T14" s="17">
        <v>0.25720629209871998</v>
      </c>
      <c r="U14" s="17">
        <v>0.26042338180963398</v>
      </c>
      <c r="V14" s="17">
        <v>0.22680905794668299</v>
      </c>
      <c r="W14" s="17">
        <v>0.285757748196101</v>
      </c>
      <c r="X14" s="17">
        <v>0.21947292655973999</v>
      </c>
      <c r="Y14" s="17">
        <v>0.25900225612042299</v>
      </c>
      <c r="Z14" s="17">
        <v>0.239602013746467</v>
      </c>
      <c r="AA14" s="17">
        <v>0.2331005772261</v>
      </c>
      <c r="AB14" s="17"/>
      <c r="AC14" s="17">
        <v>0.21876892240173801</v>
      </c>
      <c r="AD14" s="17">
        <v>0.263034292246004</v>
      </c>
      <c r="AE14" s="17">
        <v>0.20138835382374301</v>
      </c>
      <c r="AF14" s="17"/>
      <c r="AG14" s="17">
        <v>0.238859731498584</v>
      </c>
      <c r="AH14" s="17">
        <v>0.27057018640789698</v>
      </c>
      <c r="AI14" s="17">
        <v>0.277095127714858</v>
      </c>
      <c r="AJ14" s="17">
        <v>0.23127227041731199</v>
      </c>
      <c r="AK14" s="17"/>
      <c r="AL14" s="17">
        <v>0.19022503120489401</v>
      </c>
      <c r="AM14" s="17">
        <v>0.26466570288653302</v>
      </c>
      <c r="AN14" s="17">
        <v>0.246880854842839</v>
      </c>
      <c r="AO14" s="17">
        <v>0.33321912038594298</v>
      </c>
      <c r="AP14" s="17">
        <v>0.32042046287340797</v>
      </c>
      <c r="AQ14" s="17"/>
      <c r="AR14" s="17">
        <v>0.19681499499976601</v>
      </c>
      <c r="AS14" s="17">
        <v>0.2293788535038</v>
      </c>
      <c r="AT14" s="17">
        <v>0.24264648990661</v>
      </c>
      <c r="AU14" s="17">
        <v>0.26236770289677702</v>
      </c>
      <c r="AV14" s="17">
        <v>0.29496971034828001</v>
      </c>
      <c r="AW14" s="17"/>
      <c r="AX14" s="17">
        <v>0.23282969752101801</v>
      </c>
      <c r="AY14" s="17">
        <v>0.23219721012085101</v>
      </c>
      <c r="AZ14" s="17">
        <v>0.23577725013582401</v>
      </c>
      <c r="BA14" s="17">
        <v>0.21026887306763101</v>
      </c>
      <c r="BB14" s="17">
        <v>0.28450792099945099</v>
      </c>
      <c r="BC14" s="17">
        <v>0.32975557256264099</v>
      </c>
      <c r="BD14" s="17"/>
      <c r="BE14" s="17">
        <v>0.24408911945881001</v>
      </c>
      <c r="BF14" s="17">
        <v>0.24040782479675299</v>
      </c>
      <c r="BG14" s="17">
        <v>0.23581508324219899</v>
      </c>
      <c r="BH14" s="17"/>
      <c r="BI14" s="17">
        <v>0.24918659872478699</v>
      </c>
      <c r="BJ14" s="17">
        <v>0.237850948207149</v>
      </c>
      <c r="BK14" s="17"/>
      <c r="BL14" s="17">
        <v>0.252372175693028</v>
      </c>
      <c r="BM14" s="17">
        <v>0.22784955783580299</v>
      </c>
      <c r="BN14" s="17">
        <v>0.203063239882115</v>
      </c>
      <c r="BO14" s="17">
        <v>0.23896283538473301</v>
      </c>
      <c r="BP14" s="17">
        <v>0.249241114877675</v>
      </c>
      <c r="BQ14" s="17"/>
      <c r="BR14" s="17">
        <v>0.23688718124206201</v>
      </c>
      <c r="BS14" s="17">
        <v>0.233615222532984</v>
      </c>
      <c r="BT14" s="17">
        <v>0.27925935398261498</v>
      </c>
      <c r="BU14" s="17">
        <v>0.27862977759077201</v>
      </c>
      <c r="BV14" s="17"/>
      <c r="BW14" s="17">
        <v>0.23592858941579301</v>
      </c>
      <c r="BX14" s="17">
        <v>0.24538663318939299</v>
      </c>
      <c r="BY14" s="17">
        <v>0.242755666891874</v>
      </c>
      <c r="BZ14" s="17">
        <v>0.26155802821392798</v>
      </c>
      <c r="CA14" s="17">
        <v>0.21039549026601001</v>
      </c>
      <c r="CB14" s="17"/>
      <c r="CC14" s="17">
        <v>0.20173592530655199</v>
      </c>
      <c r="CD14" s="17">
        <v>0.21383372163800901</v>
      </c>
      <c r="CE14" s="17">
        <v>0.22500405359714301</v>
      </c>
      <c r="CF14" s="17">
        <v>0.235555798131421</v>
      </c>
      <c r="CG14" s="17">
        <v>0.27439892110260999</v>
      </c>
      <c r="CH14" s="17">
        <v>0.26116766570053901</v>
      </c>
      <c r="CI14" s="17">
        <v>0.25078998690932203</v>
      </c>
      <c r="CJ14" s="17">
        <v>0.204626628999548</v>
      </c>
      <c r="CK14" s="17">
        <v>0.230633391487892</v>
      </c>
      <c r="CL14" s="17">
        <v>0.287512274216637</v>
      </c>
    </row>
    <row r="15" spans="2:90" ht="30" x14ac:dyDescent="0.25">
      <c r="B15" s="18" t="s">
        <v>233</v>
      </c>
      <c r="C15" s="17">
        <v>0.232377778514022</v>
      </c>
      <c r="D15" s="17">
        <v>0.235514929844716</v>
      </c>
      <c r="E15" s="17">
        <v>0.230042619676183</v>
      </c>
      <c r="F15" s="17"/>
      <c r="G15" s="17">
        <v>0.26962344682414402</v>
      </c>
      <c r="H15" s="17">
        <v>0.27345724562787799</v>
      </c>
      <c r="I15" s="17">
        <v>0.25210410812606299</v>
      </c>
      <c r="J15" s="17">
        <v>0.21707202594285199</v>
      </c>
      <c r="K15" s="17">
        <v>0.207043388837819</v>
      </c>
      <c r="L15" s="17">
        <v>0.200198923522106</v>
      </c>
      <c r="M15" s="17"/>
      <c r="N15" s="17">
        <v>0.255586084900429</v>
      </c>
      <c r="O15" s="17">
        <v>0.23166373368644799</v>
      </c>
      <c r="P15" s="17">
        <v>0.236293589219158</v>
      </c>
      <c r="Q15" s="17">
        <v>0.205267917682878</v>
      </c>
      <c r="R15" s="17"/>
      <c r="S15" s="17">
        <v>0.29457748094449598</v>
      </c>
      <c r="T15" s="17">
        <v>0.23327881602195599</v>
      </c>
      <c r="U15" s="17">
        <v>0.20224156324466899</v>
      </c>
      <c r="V15" s="17">
        <v>0.19239894264412899</v>
      </c>
      <c r="W15" s="17">
        <v>0.20800272728004501</v>
      </c>
      <c r="X15" s="17">
        <v>0.27047668794741803</v>
      </c>
      <c r="Y15" s="17">
        <v>0.20795159488108</v>
      </c>
      <c r="Z15" s="17">
        <v>0.22023852851826101</v>
      </c>
      <c r="AA15" s="17">
        <v>0.222205744841113</v>
      </c>
      <c r="AB15" s="17"/>
      <c r="AC15" s="17">
        <v>0.21753926631346801</v>
      </c>
      <c r="AD15" s="17">
        <v>0.23584468837558301</v>
      </c>
      <c r="AE15" s="17">
        <v>0.251501710596089</v>
      </c>
      <c r="AF15" s="17"/>
      <c r="AG15" s="17">
        <v>0.22516315978349799</v>
      </c>
      <c r="AH15" s="17">
        <v>0.28105735869524201</v>
      </c>
      <c r="AI15" s="17">
        <v>0.22131665449878399</v>
      </c>
      <c r="AJ15" s="17">
        <v>0.23895442555604299</v>
      </c>
      <c r="AK15" s="17"/>
      <c r="AL15" s="17">
        <v>0.20982678308807601</v>
      </c>
      <c r="AM15" s="17">
        <v>0.22985522722924601</v>
      </c>
      <c r="AN15" s="17">
        <v>0.22362431135572799</v>
      </c>
      <c r="AO15" s="17">
        <v>0.294976261560013</v>
      </c>
      <c r="AP15" s="17">
        <v>0.41461243579971901</v>
      </c>
      <c r="AQ15" s="17"/>
      <c r="AR15" s="17">
        <v>0.21877783080089699</v>
      </c>
      <c r="AS15" s="17">
        <v>0.22213135578604301</v>
      </c>
      <c r="AT15" s="17">
        <v>0.21679849784906999</v>
      </c>
      <c r="AU15" s="17">
        <v>0.24955521204900899</v>
      </c>
      <c r="AV15" s="17">
        <v>0.29375030834339</v>
      </c>
      <c r="AW15" s="17"/>
      <c r="AX15" s="17">
        <v>0.29962951375226199</v>
      </c>
      <c r="AY15" s="17">
        <v>0.22933711129860401</v>
      </c>
      <c r="AZ15" s="17">
        <v>0.21806145066574101</v>
      </c>
      <c r="BA15" s="17">
        <v>0.21684065642188499</v>
      </c>
      <c r="BB15" s="17">
        <v>0.14475688904452599</v>
      </c>
      <c r="BC15" s="17">
        <v>0.22435879498588501</v>
      </c>
      <c r="BD15" s="17"/>
      <c r="BE15" s="17">
        <v>0.204954993321876</v>
      </c>
      <c r="BF15" s="17">
        <v>0.29169990468739698</v>
      </c>
      <c r="BG15" s="17">
        <v>0.21253306659249699</v>
      </c>
      <c r="BH15" s="17"/>
      <c r="BI15" s="17">
        <v>0.222208957908546</v>
      </c>
      <c r="BJ15" s="17">
        <v>0.23495941119639099</v>
      </c>
      <c r="BK15" s="17"/>
      <c r="BL15" s="17">
        <v>0.20116836486596101</v>
      </c>
      <c r="BM15" s="17">
        <v>0.24771663894506901</v>
      </c>
      <c r="BN15" s="17">
        <v>0.25873361802603001</v>
      </c>
      <c r="BO15" s="17">
        <v>0.22920913399802201</v>
      </c>
      <c r="BP15" s="17">
        <v>0.27270953072118598</v>
      </c>
      <c r="BQ15" s="17"/>
      <c r="BR15" s="17">
        <v>0.21474378378558501</v>
      </c>
      <c r="BS15" s="17">
        <v>0.25117295660400601</v>
      </c>
      <c r="BT15" s="17">
        <v>0.38064228030845498</v>
      </c>
      <c r="BU15" s="17">
        <v>0.34521226000885302</v>
      </c>
      <c r="BV15" s="17"/>
      <c r="BW15" s="17">
        <v>0.221801142556038</v>
      </c>
      <c r="BX15" s="17">
        <v>0.22331349441472001</v>
      </c>
      <c r="BY15" s="17">
        <v>0.230089291605164</v>
      </c>
      <c r="BZ15" s="17">
        <v>0.23090714501170001</v>
      </c>
      <c r="CA15" s="17">
        <v>0.24599402621327501</v>
      </c>
      <c r="CB15" s="17"/>
      <c r="CC15" s="17">
        <v>0.237543125451495</v>
      </c>
      <c r="CD15" s="17">
        <v>0.25837913513871602</v>
      </c>
      <c r="CE15" s="17">
        <v>0.27876258252422198</v>
      </c>
      <c r="CF15" s="17">
        <v>0.23198497713577099</v>
      </c>
      <c r="CG15" s="17">
        <v>0.246663275535601</v>
      </c>
      <c r="CH15" s="17">
        <v>0.20086104306313299</v>
      </c>
      <c r="CI15" s="17">
        <v>0.207399688851402</v>
      </c>
      <c r="CJ15" s="17">
        <v>0.21486935947088601</v>
      </c>
      <c r="CK15" s="17">
        <v>0.20499104713395699</v>
      </c>
      <c r="CL15" s="17">
        <v>0.207275604975731</v>
      </c>
    </row>
    <row r="16" spans="2:90" ht="30" x14ac:dyDescent="0.25">
      <c r="B16" s="18" t="s">
        <v>234</v>
      </c>
      <c r="C16" s="17">
        <v>0.218715412634019</v>
      </c>
      <c r="D16" s="17">
        <v>0.22245098945106301</v>
      </c>
      <c r="E16" s="17">
        <v>0.21471828954294001</v>
      </c>
      <c r="F16" s="17"/>
      <c r="G16" s="17">
        <v>0.27401071488683698</v>
      </c>
      <c r="H16" s="17">
        <v>0.26105223956129198</v>
      </c>
      <c r="I16" s="17">
        <v>0.23147962164136399</v>
      </c>
      <c r="J16" s="17">
        <v>0.20356754953735501</v>
      </c>
      <c r="K16" s="17">
        <v>0.175746961635112</v>
      </c>
      <c r="L16" s="17">
        <v>0.19425832321435901</v>
      </c>
      <c r="M16" s="17"/>
      <c r="N16" s="17">
        <v>0.241447504462969</v>
      </c>
      <c r="O16" s="17">
        <v>0.20999552613994199</v>
      </c>
      <c r="P16" s="17">
        <v>0.22182192147400601</v>
      </c>
      <c r="Q16" s="17">
        <v>0.20116103991550999</v>
      </c>
      <c r="R16" s="17"/>
      <c r="S16" s="17">
        <v>0.24563772165534201</v>
      </c>
      <c r="T16" s="17">
        <v>0.20349667664236001</v>
      </c>
      <c r="U16" s="17">
        <v>0.24704456616619799</v>
      </c>
      <c r="V16" s="17">
        <v>0.19829856622445899</v>
      </c>
      <c r="W16" s="17">
        <v>0.212876211590807</v>
      </c>
      <c r="X16" s="17">
        <v>0.25101270854102797</v>
      </c>
      <c r="Y16" s="17">
        <v>0.187491686091979</v>
      </c>
      <c r="Z16" s="17">
        <v>0.15422715722268199</v>
      </c>
      <c r="AA16" s="17">
        <v>0.225683994676974</v>
      </c>
      <c r="AB16" s="17"/>
      <c r="AC16" s="17">
        <v>0.19438953183519</v>
      </c>
      <c r="AD16" s="17">
        <v>0.23131566309611801</v>
      </c>
      <c r="AE16" s="17">
        <v>0.227267422707395</v>
      </c>
      <c r="AF16" s="17"/>
      <c r="AG16" s="17">
        <v>0.20522343561431999</v>
      </c>
      <c r="AH16" s="17">
        <v>0.25607371514750799</v>
      </c>
      <c r="AI16" s="17">
        <v>0.24432346788707501</v>
      </c>
      <c r="AJ16" s="17">
        <v>0.21874967712402199</v>
      </c>
      <c r="AK16" s="17"/>
      <c r="AL16" s="17">
        <v>0.19142411754628599</v>
      </c>
      <c r="AM16" s="17">
        <v>0.20348753330636599</v>
      </c>
      <c r="AN16" s="17">
        <v>0.221152234680842</v>
      </c>
      <c r="AO16" s="17">
        <v>0.28875318330383798</v>
      </c>
      <c r="AP16" s="17">
        <v>0.266785572596065</v>
      </c>
      <c r="AQ16" s="17"/>
      <c r="AR16" s="17">
        <v>0.21937056137500899</v>
      </c>
      <c r="AS16" s="17">
        <v>0.21337202246241499</v>
      </c>
      <c r="AT16" s="17">
        <v>0.202004616995</v>
      </c>
      <c r="AU16" s="17">
        <v>0.237024611593254</v>
      </c>
      <c r="AV16" s="17">
        <v>0.26633841117472401</v>
      </c>
      <c r="AW16" s="17"/>
      <c r="AX16" s="17">
        <v>0.27166557237261801</v>
      </c>
      <c r="AY16" s="17">
        <v>0.192377153244566</v>
      </c>
      <c r="AZ16" s="17">
        <v>0.20715833085350599</v>
      </c>
      <c r="BA16" s="17">
        <v>0.21338010748011799</v>
      </c>
      <c r="BB16" s="17">
        <v>0.194556381550335</v>
      </c>
      <c r="BC16" s="17">
        <v>0.23146009968517001</v>
      </c>
      <c r="BD16" s="17"/>
      <c r="BE16" s="17">
        <v>0.18541251955264401</v>
      </c>
      <c r="BF16" s="17">
        <v>0.28877736773144702</v>
      </c>
      <c r="BG16" s="17">
        <v>0.19904471026758699</v>
      </c>
      <c r="BH16" s="17"/>
      <c r="BI16" s="17">
        <v>0.228402082241563</v>
      </c>
      <c r="BJ16" s="17">
        <v>0.216256187143437</v>
      </c>
      <c r="BK16" s="17"/>
      <c r="BL16" s="17">
        <v>0.19904042905834399</v>
      </c>
      <c r="BM16" s="17">
        <v>0.22156173497645501</v>
      </c>
      <c r="BN16" s="17">
        <v>0.25813319134463297</v>
      </c>
      <c r="BO16" s="17">
        <v>0.20205854105464799</v>
      </c>
      <c r="BP16" s="17">
        <v>0.250855127330122</v>
      </c>
      <c r="BQ16" s="17"/>
      <c r="BR16" s="17">
        <v>0.20620773337150999</v>
      </c>
      <c r="BS16" s="17">
        <v>0.206554543306533</v>
      </c>
      <c r="BT16" s="17">
        <v>0.32505432372575999</v>
      </c>
      <c r="BU16" s="17">
        <v>0.34617146953473299</v>
      </c>
      <c r="BV16" s="17"/>
      <c r="BW16" s="17">
        <v>0.19002425779623</v>
      </c>
      <c r="BX16" s="17">
        <v>0.20231726813529499</v>
      </c>
      <c r="BY16" s="17">
        <v>0.23470945441556601</v>
      </c>
      <c r="BZ16" s="17">
        <v>0.23028163764492801</v>
      </c>
      <c r="CA16" s="17">
        <v>0.224411084469229</v>
      </c>
      <c r="CB16" s="17"/>
      <c r="CC16" s="17">
        <v>0.22297535214667999</v>
      </c>
      <c r="CD16" s="17">
        <v>0.23805459758398101</v>
      </c>
      <c r="CE16" s="17">
        <v>0.233475592035853</v>
      </c>
      <c r="CF16" s="17">
        <v>0.19150109275462199</v>
      </c>
      <c r="CG16" s="17">
        <v>0.26443481543066999</v>
      </c>
      <c r="CH16" s="17">
        <v>0.20504460901754201</v>
      </c>
      <c r="CI16" s="17">
        <v>0.197325059214015</v>
      </c>
      <c r="CJ16" s="17">
        <v>0.21110335365245</v>
      </c>
      <c r="CK16" s="17">
        <v>0.19984684639664499</v>
      </c>
      <c r="CL16" s="17">
        <v>0.19762656694272801</v>
      </c>
    </row>
    <row r="17" spans="2:90" ht="30" x14ac:dyDescent="0.25">
      <c r="B17" s="18" t="s">
        <v>235</v>
      </c>
      <c r="C17" s="17">
        <v>0.21830505889885099</v>
      </c>
      <c r="D17" s="17">
        <v>0.23411534340438001</v>
      </c>
      <c r="E17" s="17">
        <v>0.204048339250889</v>
      </c>
      <c r="F17" s="17"/>
      <c r="G17" s="17">
        <v>0.28892338285476998</v>
      </c>
      <c r="H17" s="17">
        <v>0.26059415673249697</v>
      </c>
      <c r="I17" s="17">
        <v>0.22422380653265001</v>
      </c>
      <c r="J17" s="17">
        <v>0.18380899833321701</v>
      </c>
      <c r="K17" s="17">
        <v>0.188103571605922</v>
      </c>
      <c r="L17" s="17">
        <v>0.19694081327720001</v>
      </c>
      <c r="M17" s="17"/>
      <c r="N17" s="17">
        <v>0.22723491081503899</v>
      </c>
      <c r="O17" s="17">
        <v>0.229514632118549</v>
      </c>
      <c r="P17" s="17">
        <v>0.19265454664045201</v>
      </c>
      <c r="Q17" s="17">
        <v>0.22100034819474601</v>
      </c>
      <c r="R17" s="17"/>
      <c r="S17" s="17">
        <v>0.26890110226200697</v>
      </c>
      <c r="T17" s="17">
        <v>0.20116547844410701</v>
      </c>
      <c r="U17" s="17">
        <v>0.23501990154562699</v>
      </c>
      <c r="V17" s="17">
        <v>0.17972397853810601</v>
      </c>
      <c r="W17" s="17">
        <v>0.210524112683912</v>
      </c>
      <c r="X17" s="17">
        <v>0.195741690124318</v>
      </c>
      <c r="Y17" s="17">
        <v>0.19936901667342799</v>
      </c>
      <c r="Z17" s="17">
        <v>0.22809455177619301</v>
      </c>
      <c r="AA17" s="17">
        <v>0.23244345241922501</v>
      </c>
      <c r="AB17" s="17"/>
      <c r="AC17" s="17">
        <v>0.176801303585017</v>
      </c>
      <c r="AD17" s="17">
        <v>0.241546738029769</v>
      </c>
      <c r="AE17" s="17">
        <v>0.24010167106404801</v>
      </c>
      <c r="AF17" s="17"/>
      <c r="AG17" s="17">
        <v>0.189328725059597</v>
      </c>
      <c r="AH17" s="17">
        <v>0.30349560885545601</v>
      </c>
      <c r="AI17" s="17">
        <v>0.226428384155243</v>
      </c>
      <c r="AJ17" s="17">
        <v>0.186571792295747</v>
      </c>
      <c r="AK17" s="17"/>
      <c r="AL17" s="17">
        <v>0.20698717608515199</v>
      </c>
      <c r="AM17" s="17">
        <v>0.20062793016090499</v>
      </c>
      <c r="AN17" s="17">
        <v>0.22888380724451901</v>
      </c>
      <c r="AO17" s="17">
        <v>0.25971187914282601</v>
      </c>
      <c r="AP17" s="17">
        <v>0.27275167064189698</v>
      </c>
      <c r="AQ17" s="17"/>
      <c r="AR17" s="17">
        <v>0.19088935370893501</v>
      </c>
      <c r="AS17" s="17">
        <v>0.214831128554092</v>
      </c>
      <c r="AT17" s="17">
        <v>0.233579924986277</v>
      </c>
      <c r="AU17" s="17">
        <v>0.225171362639701</v>
      </c>
      <c r="AV17" s="17">
        <v>0.24489846012534799</v>
      </c>
      <c r="AW17" s="17"/>
      <c r="AX17" s="17">
        <v>0.26017324063720898</v>
      </c>
      <c r="AY17" s="17">
        <v>0.232057909268057</v>
      </c>
      <c r="AZ17" s="17">
        <v>0.223141659157402</v>
      </c>
      <c r="BA17" s="17">
        <v>0.17122695576789901</v>
      </c>
      <c r="BB17" s="17">
        <v>0.16294995896959599</v>
      </c>
      <c r="BC17" s="17">
        <v>0.22159883374162301</v>
      </c>
      <c r="BD17" s="17"/>
      <c r="BE17" s="17">
        <v>0.19629426342738701</v>
      </c>
      <c r="BF17" s="17">
        <v>0.25473834539013801</v>
      </c>
      <c r="BG17" s="17">
        <v>0.212198934383691</v>
      </c>
      <c r="BH17" s="17"/>
      <c r="BI17" s="17">
        <v>0.228654969200345</v>
      </c>
      <c r="BJ17" s="17">
        <v>0.21567745165406099</v>
      </c>
      <c r="BK17" s="17"/>
      <c r="BL17" s="17">
        <v>0.19069017953461401</v>
      </c>
      <c r="BM17" s="17">
        <v>0.18478431796884201</v>
      </c>
      <c r="BN17" s="17">
        <v>0.21115542777768001</v>
      </c>
      <c r="BO17" s="17">
        <v>0.25847114439830798</v>
      </c>
      <c r="BP17" s="17">
        <v>0.30409848808573797</v>
      </c>
      <c r="BQ17" s="17"/>
      <c r="BR17" s="17">
        <v>0.20469461854749699</v>
      </c>
      <c r="BS17" s="17">
        <v>0.25091768099998402</v>
      </c>
      <c r="BT17" s="17">
        <v>0.35785340443877101</v>
      </c>
      <c r="BU17" s="17">
        <v>0.26059364587318601</v>
      </c>
      <c r="BV17" s="17"/>
      <c r="BW17" s="17">
        <v>0.22631213570966199</v>
      </c>
      <c r="BX17" s="17">
        <v>0.19691363053023</v>
      </c>
      <c r="BY17" s="17">
        <v>0.23794340881466999</v>
      </c>
      <c r="BZ17" s="17">
        <v>0.218184473099617</v>
      </c>
      <c r="CA17" s="17">
        <v>0.20217589174202599</v>
      </c>
      <c r="CB17" s="17"/>
      <c r="CC17" s="17">
        <v>0.21328389654941701</v>
      </c>
      <c r="CD17" s="17">
        <v>0.18568256936972899</v>
      </c>
      <c r="CE17" s="17">
        <v>0.27923824494430799</v>
      </c>
      <c r="CF17" s="17">
        <v>0.22647649203449199</v>
      </c>
      <c r="CG17" s="17">
        <v>0.19785806496688199</v>
      </c>
      <c r="CH17" s="17">
        <v>0.216074853791379</v>
      </c>
      <c r="CI17" s="17">
        <v>0.22809522666016499</v>
      </c>
      <c r="CJ17" s="17">
        <v>0.192978854854405</v>
      </c>
      <c r="CK17" s="17">
        <v>0.17999153522466699</v>
      </c>
      <c r="CL17" s="17">
        <v>0.23078526090139201</v>
      </c>
    </row>
    <row r="18" spans="2:90" ht="30" x14ac:dyDescent="0.25">
      <c r="B18" s="18" t="s">
        <v>236</v>
      </c>
      <c r="C18" s="17">
        <v>0.18933441235847501</v>
      </c>
      <c r="D18" s="17">
        <v>0.19851480882600001</v>
      </c>
      <c r="E18" s="17">
        <v>0.181157750300698</v>
      </c>
      <c r="F18" s="17"/>
      <c r="G18" s="17">
        <v>0.18595304263277601</v>
      </c>
      <c r="H18" s="17">
        <v>0.23306699526451899</v>
      </c>
      <c r="I18" s="17">
        <v>0.17631076839037799</v>
      </c>
      <c r="J18" s="17">
        <v>0.17264783158761601</v>
      </c>
      <c r="K18" s="17">
        <v>0.19754017659690401</v>
      </c>
      <c r="L18" s="17">
        <v>0.17445894548489099</v>
      </c>
      <c r="M18" s="17"/>
      <c r="N18" s="17">
        <v>0.219944128098151</v>
      </c>
      <c r="O18" s="17">
        <v>0.17943805994237799</v>
      </c>
      <c r="P18" s="17">
        <v>0.18730691570323801</v>
      </c>
      <c r="Q18" s="17">
        <v>0.16898093359465799</v>
      </c>
      <c r="R18" s="17"/>
      <c r="S18" s="17">
        <v>0.214439603442799</v>
      </c>
      <c r="T18" s="17">
        <v>0.16566480963559199</v>
      </c>
      <c r="U18" s="17">
        <v>0.20604709266326801</v>
      </c>
      <c r="V18" s="17">
        <v>0.191448207365537</v>
      </c>
      <c r="W18" s="17">
        <v>0.16413488112286201</v>
      </c>
      <c r="X18" s="17">
        <v>0.18671306845967001</v>
      </c>
      <c r="Y18" s="17">
        <v>0.140521583407206</v>
      </c>
      <c r="Z18" s="17">
        <v>0.223194221978536</v>
      </c>
      <c r="AA18" s="17">
        <v>0.21692371284078299</v>
      </c>
      <c r="AB18" s="17"/>
      <c r="AC18" s="17">
        <v>0.170897002451804</v>
      </c>
      <c r="AD18" s="17">
        <v>0.22012865003456</v>
      </c>
      <c r="AE18" s="17">
        <v>0.18575758770966</v>
      </c>
      <c r="AF18" s="17"/>
      <c r="AG18" s="17">
        <v>0.18562323666577299</v>
      </c>
      <c r="AH18" s="17">
        <v>0.22418609962143901</v>
      </c>
      <c r="AI18" s="17">
        <v>0.221218236972652</v>
      </c>
      <c r="AJ18" s="17">
        <v>0.16879686362867199</v>
      </c>
      <c r="AK18" s="17"/>
      <c r="AL18" s="17">
        <v>0.168779521651992</v>
      </c>
      <c r="AM18" s="17">
        <v>0.18461212731319701</v>
      </c>
      <c r="AN18" s="17">
        <v>0.18511492857763201</v>
      </c>
      <c r="AO18" s="17">
        <v>0.25527895447677501</v>
      </c>
      <c r="AP18" s="17">
        <v>0.25601254951379598</v>
      </c>
      <c r="AQ18" s="17"/>
      <c r="AR18" s="17">
        <v>0.199121565208352</v>
      </c>
      <c r="AS18" s="17">
        <v>0.17509245540474599</v>
      </c>
      <c r="AT18" s="17">
        <v>0.17314318310371901</v>
      </c>
      <c r="AU18" s="17">
        <v>0.21983021841544301</v>
      </c>
      <c r="AV18" s="17">
        <v>0.219239949489758</v>
      </c>
      <c r="AW18" s="17"/>
      <c r="AX18" s="17">
        <v>0.23633337449356701</v>
      </c>
      <c r="AY18" s="17">
        <v>0.17816349485365601</v>
      </c>
      <c r="AZ18" s="17">
        <v>0.19706931965722099</v>
      </c>
      <c r="BA18" s="17">
        <v>0.172820945509956</v>
      </c>
      <c r="BB18" s="17">
        <v>0.13203016428088399</v>
      </c>
      <c r="BC18" s="17">
        <v>0.20355727782503499</v>
      </c>
      <c r="BD18" s="17"/>
      <c r="BE18" s="17">
        <v>0.17887049340808001</v>
      </c>
      <c r="BF18" s="17">
        <v>0.22099045787865601</v>
      </c>
      <c r="BG18" s="17">
        <v>0.17658940258942701</v>
      </c>
      <c r="BH18" s="17"/>
      <c r="BI18" s="17">
        <v>0.199008661086401</v>
      </c>
      <c r="BJ18" s="17">
        <v>0.18687834024722799</v>
      </c>
      <c r="BK18" s="17"/>
      <c r="BL18" s="17">
        <v>0.19133448275631501</v>
      </c>
      <c r="BM18" s="17">
        <v>0.18150044044772701</v>
      </c>
      <c r="BN18" s="17">
        <v>0.19259040754019</v>
      </c>
      <c r="BO18" s="17">
        <v>0.20252029627835799</v>
      </c>
      <c r="BP18" s="17">
        <v>0.19661567268750499</v>
      </c>
      <c r="BQ18" s="17"/>
      <c r="BR18" s="17">
        <v>0.17841332724072001</v>
      </c>
      <c r="BS18" s="17">
        <v>0.1833347230472</v>
      </c>
      <c r="BT18" s="17">
        <v>0.288416947270274</v>
      </c>
      <c r="BU18" s="17">
        <v>0.28618393742938902</v>
      </c>
      <c r="BV18" s="17"/>
      <c r="BW18" s="17">
        <v>0.174771904977681</v>
      </c>
      <c r="BX18" s="17">
        <v>0.18229405438725199</v>
      </c>
      <c r="BY18" s="17">
        <v>0.177568739685451</v>
      </c>
      <c r="BZ18" s="17">
        <v>0.18660856255158401</v>
      </c>
      <c r="CA18" s="17">
        <v>0.216553050593882</v>
      </c>
      <c r="CB18" s="17"/>
      <c r="CC18" s="17">
        <v>0.232376266557456</v>
      </c>
      <c r="CD18" s="17">
        <v>0.19251410400550101</v>
      </c>
      <c r="CE18" s="17">
        <v>0.219368581684563</v>
      </c>
      <c r="CF18" s="17">
        <v>0.186665694129035</v>
      </c>
      <c r="CG18" s="17">
        <v>0.18387676515294099</v>
      </c>
      <c r="CH18" s="17">
        <v>0.17819304095546801</v>
      </c>
      <c r="CI18" s="17">
        <v>0.18654020450451</v>
      </c>
      <c r="CJ18" s="17">
        <v>0.14275969804938199</v>
      </c>
      <c r="CK18" s="17">
        <v>0.17175520896489299</v>
      </c>
      <c r="CL18" s="17">
        <v>0.16386903990639701</v>
      </c>
    </row>
    <row r="19" spans="2:90" x14ac:dyDescent="0.25">
      <c r="B19" s="18" t="s">
        <v>237</v>
      </c>
      <c r="C19" s="17">
        <v>0.171063348014066</v>
      </c>
      <c r="D19" s="17">
        <v>0.18481689302419299</v>
      </c>
      <c r="E19" s="17">
        <v>0.158088096041756</v>
      </c>
      <c r="F19" s="17"/>
      <c r="G19" s="17">
        <v>0.182286201244589</v>
      </c>
      <c r="H19" s="17">
        <v>0.19666846033909</v>
      </c>
      <c r="I19" s="17">
        <v>0.16112664033094201</v>
      </c>
      <c r="J19" s="17">
        <v>0.16406258364380999</v>
      </c>
      <c r="K19" s="17">
        <v>0.168061838618179</v>
      </c>
      <c r="L19" s="17">
        <v>0.161378452200624</v>
      </c>
      <c r="M19" s="17"/>
      <c r="N19" s="17">
        <v>0.177357196613948</v>
      </c>
      <c r="O19" s="17">
        <v>0.180658170836308</v>
      </c>
      <c r="P19" s="17">
        <v>0.15796479663889201</v>
      </c>
      <c r="Q19" s="17">
        <v>0.16361937789654701</v>
      </c>
      <c r="R19" s="17"/>
      <c r="S19" s="17">
        <v>0.204536540091209</v>
      </c>
      <c r="T19" s="17">
        <v>0.19728237143539201</v>
      </c>
      <c r="U19" s="17">
        <v>0.144449225401001</v>
      </c>
      <c r="V19" s="17">
        <v>0.15335840734630601</v>
      </c>
      <c r="W19" s="17">
        <v>0.155608838393541</v>
      </c>
      <c r="X19" s="17">
        <v>0.153553319643739</v>
      </c>
      <c r="Y19" s="17">
        <v>0.19580310978165599</v>
      </c>
      <c r="Z19" s="17">
        <v>0.14998646098671201</v>
      </c>
      <c r="AA19" s="17">
        <v>0.147311698892062</v>
      </c>
      <c r="AB19" s="17"/>
      <c r="AC19" s="17">
        <v>0.16533485938253001</v>
      </c>
      <c r="AD19" s="17">
        <v>0.187564535685499</v>
      </c>
      <c r="AE19" s="17">
        <v>0.17612824347087</v>
      </c>
      <c r="AF19" s="17"/>
      <c r="AG19" s="17">
        <v>0.19215252702334101</v>
      </c>
      <c r="AH19" s="17">
        <v>0.169617798962824</v>
      </c>
      <c r="AI19" s="17">
        <v>0.16838869023164399</v>
      </c>
      <c r="AJ19" s="17">
        <v>0.17680041780408701</v>
      </c>
      <c r="AK19" s="17"/>
      <c r="AL19" s="17">
        <v>0.155781949281348</v>
      </c>
      <c r="AM19" s="17">
        <v>0.15734019588954401</v>
      </c>
      <c r="AN19" s="17">
        <v>0.208260979609554</v>
      </c>
      <c r="AO19" s="17">
        <v>0.163242347689214</v>
      </c>
      <c r="AP19" s="17">
        <v>0.21077205950754299</v>
      </c>
      <c r="AQ19" s="17"/>
      <c r="AR19" s="17">
        <v>0.14293489978513699</v>
      </c>
      <c r="AS19" s="17">
        <v>0.14414469221468901</v>
      </c>
      <c r="AT19" s="17">
        <v>0.18411208796423101</v>
      </c>
      <c r="AU19" s="17">
        <v>0.17869208574908599</v>
      </c>
      <c r="AV19" s="17">
        <v>0.22840143017304201</v>
      </c>
      <c r="AW19" s="17"/>
      <c r="AX19" s="17">
        <v>0.18247626549565699</v>
      </c>
      <c r="AY19" s="17">
        <v>0.15642875945859999</v>
      </c>
      <c r="AZ19" s="17">
        <v>0.176779703086372</v>
      </c>
      <c r="BA19" s="17">
        <v>0.17969427408718999</v>
      </c>
      <c r="BB19" s="17">
        <v>0.152436186207067</v>
      </c>
      <c r="BC19" s="17">
        <v>0.199413547403337</v>
      </c>
      <c r="BD19" s="17"/>
      <c r="BE19" s="17">
        <v>0.168578891832985</v>
      </c>
      <c r="BF19" s="17">
        <v>0.19093826218361201</v>
      </c>
      <c r="BG19" s="17">
        <v>0.15643598460675501</v>
      </c>
      <c r="BH19" s="17"/>
      <c r="BI19" s="17">
        <v>0.15656563048497199</v>
      </c>
      <c r="BJ19" s="17">
        <v>0.17474398934357399</v>
      </c>
      <c r="BK19" s="17"/>
      <c r="BL19" s="17">
        <v>0.17273947023266201</v>
      </c>
      <c r="BM19" s="17">
        <v>0.19882769609277401</v>
      </c>
      <c r="BN19" s="17">
        <v>0.13903804529133701</v>
      </c>
      <c r="BO19" s="17">
        <v>0.15768539043191299</v>
      </c>
      <c r="BP19" s="17">
        <v>0.14342270000610999</v>
      </c>
      <c r="BQ19" s="17"/>
      <c r="BR19" s="17">
        <v>0.16711063360442499</v>
      </c>
      <c r="BS19" s="17">
        <v>0.196867138587551</v>
      </c>
      <c r="BT19" s="17">
        <v>0.16907642642540999</v>
      </c>
      <c r="BU19" s="17">
        <v>0.216295504624434</v>
      </c>
      <c r="BV19" s="17"/>
      <c r="BW19" s="17">
        <v>0.17392880001587099</v>
      </c>
      <c r="BX19" s="17">
        <v>0.184295856838053</v>
      </c>
      <c r="BY19" s="17">
        <v>0.170196031249984</v>
      </c>
      <c r="BZ19" s="17">
        <v>0.18550385125119001</v>
      </c>
      <c r="CA19" s="17">
        <v>0.13773786255391199</v>
      </c>
      <c r="CB19" s="17"/>
      <c r="CC19" s="17">
        <v>0.15102200517946801</v>
      </c>
      <c r="CD19" s="17">
        <v>0.13691424943550101</v>
      </c>
      <c r="CE19" s="17">
        <v>0.15101560061299399</v>
      </c>
      <c r="CF19" s="17">
        <v>0.20772750057622999</v>
      </c>
      <c r="CG19" s="17">
        <v>0.18326591489658201</v>
      </c>
      <c r="CH19" s="17">
        <v>0.15717470419013599</v>
      </c>
      <c r="CI19" s="17">
        <v>0.152903613304509</v>
      </c>
      <c r="CJ19" s="17">
        <v>0.14979415372556701</v>
      </c>
      <c r="CK19" s="17">
        <v>0.22539837254025799</v>
      </c>
      <c r="CL19" s="17">
        <v>0.19987411676702399</v>
      </c>
    </row>
    <row r="20" spans="2:90" ht="30" x14ac:dyDescent="0.25">
      <c r="B20" s="18" t="s">
        <v>238</v>
      </c>
      <c r="C20" s="17">
        <v>0.147912354952701</v>
      </c>
      <c r="D20" s="17">
        <v>0.17460199659613301</v>
      </c>
      <c r="E20" s="17">
        <v>0.123170059377846</v>
      </c>
      <c r="F20" s="17"/>
      <c r="G20" s="17">
        <v>0.19838829343731701</v>
      </c>
      <c r="H20" s="17">
        <v>0.20355277196836</v>
      </c>
      <c r="I20" s="17">
        <v>0.156030510197568</v>
      </c>
      <c r="J20" s="17">
        <v>0.15024025229233001</v>
      </c>
      <c r="K20" s="17">
        <v>0.116475893162507</v>
      </c>
      <c r="L20" s="17">
        <v>9.8864596933676399E-2</v>
      </c>
      <c r="M20" s="17"/>
      <c r="N20" s="17">
        <v>0.16256898632880701</v>
      </c>
      <c r="O20" s="17">
        <v>0.14216811254327499</v>
      </c>
      <c r="P20" s="17">
        <v>0.13813030783638899</v>
      </c>
      <c r="Q20" s="17">
        <v>0.14571469405342199</v>
      </c>
      <c r="R20" s="17"/>
      <c r="S20" s="17">
        <v>0.20773594132568701</v>
      </c>
      <c r="T20" s="17">
        <v>0.108830780311891</v>
      </c>
      <c r="U20" s="17">
        <v>0.131334234102812</v>
      </c>
      <c r="V20" s="17">
        <v>0.14481785225025101</v>
      </c>
      <c r="W20" s="17">
        <v>0.13763813789653001</v>
      </c>
      <c r="X20" s="17">
        <v>0.156845420080099</v>
      </c>
      <c r="Y20" s="17">
        <v>0.13814639758568101</v>
      </c>
      <c r="Z20" s="17">
        <v>0.160349876658443</v>
      </c>
      <c r="AA20" s="17">
        <v>0.142849705521509</v>
      </c>
      <c r="AB20" s="17"/>
      <c r="AC20" s="17">
        <v>0.12648081376074299</v>
      </c>
      <c r="AD20" s="17">
        <v>0.16286969458203299</v>
      </c>
      <c r="AE20" s="17">
        <v>0.15727048085182799</v>
      </c>
      <c r="AF20" s="17"/>
      <c r="AG20" s="17">
        <v>0.129287486092384</v>
      </c>
      <c r="AH20" s="17">
        <v>0.191348544499752</v>
      </c>
      <c r="AI20" s="17">
        <v>0.14845895356452801</v>
      </c>
      <c r="AJ20" s="17">
        <v>0.150906618188383</v>
      </c>
      <c r="AK20" s="17"/>
      <c r="AL20" s="17">
        <v>0.124932203641007</v>
      </c>
      <c r="AM20" s="17">
        <v>0.140465065990039</v>
      </c>
      <c r="AN20" s="17">
        <v>0.146830261038391</v>
      </c>
      <c r="AO20" s="17">
        <v>0.212580121143852</v>
      </c>
      <c r="AP20" s="17">
        <v>0.103502361059746</v>
      </c>
      <c r="AQ20" s="17"/>
      <c r="AR20" s="17">
        <v>0.136116914089397</v>
      </c>
      <c r="AS20" s="17">
        <v>0.14411552876099301</v>
      </c>
      <c r="AT20" s="17">
        <v>0.14123306725536999</v>
      </c>
      <c r="AU20" s="17">
        <v>0.16459404044204601</v>
      </c>
      <c r="AV20" s="17">
        <v>0.17543793190188101</v>
      </c>
      <c r="AW20" s="17"/>
      <c r="AX20" s="17">
        <v>0.20695347690787599</v>
      </c>
      <c r="AY20" s="17">
        <v>0.13109148971596299</v>
      </c>
      <c r="AZ20" s="17">
        <v>0.14218607576518699</v>
      </c>
      <c r="BA20" s="17">
        <v>0.126734456183664</v>
      </c>
      <c r="BB20" s="17">
        <v>0.10542030757653099</v>
      </c>
      <c r="BC20" s="17">
        <v>0.15674950052415901</v>
      </c>
      <c r="BD20" s="17"/>
      <c r="BE20" s="17">
        <v>0.145999788389515</v>
      </c>
      <c r="BF20" s="17">
        <v>0.18844731566419601</v>
      </c>
      <c r="BG20" s="17">
        <v>0.11393769681997901</v>
      </c>
      <c r="BH20" s="17"/>
      <c r="BI20" s="17">
        <v>0.16027204446451401</v>
      </c>
      <c r="BJ20" s="17">
        <v>0.14477451039573699</v>
      </c>
      <c r="BK20" s="17"/>
      <c r="BL20" s="17">
        <v>0.119927870692521</v>
      </c>
      <c r="BM20" s="17">
        <v>0.172138503848902</v>
      </c>
      <c r="BN20" s="17">
        <v>0.165381369694997</v>
      </c>
      <c r="BO20" s="17">
        <v>0.149558854362671</v>
      </c>
      <c r="BP20" s="17">
        <v>0.174083692090541</v>
      </c>
      <c r="BQ20" s="17"/>
      <c r="BR20" s="17">
        <v>0.13110080259418899</v>
      </c>
      <c r="BS20" s="17">
        <v>0.22471297172156801</v>
      </c>
      <c r="BT20" s="17">
        <v>0.24143784567014301</v>
      </c>
      <c r="BU20" s="17">
        <v>0.24186143059131801</v>
      </c>
      <c r="BV20" s="17"/>
      <c r="BW20" s="17">
        <v>0.13693902152627799</v>
      </c>
      <c r="BX20" s="17">
        <v>0.12947473501932799</v>
      </c>
      <c r="BY20" s="17">
        <v>0.149336653871606</v>
      </c>
      <c r="BZ20" s="17">
        <v>0.14379100741690301</v>
      </c>
      <c r="CA20" s="17">
        <v>0.17012132974472199</v>
      </c>
      <c r="CB20" s="17"/>
      <c r="CC20" s="17">
        <v>0.17677698357824301</v>
      </c>
      <c r="CD20" s="17">
        <v>0.184582615467213</v>
      </c>
      <c r="CE20" s="17">
        <v>0.167921307378293</v>
      </c>
      <c r="CF20" s="17">
        <v>0.124255413241161</v>
      </c>
      <c r="CG20" s="17">
        <v>0.186648605261652</v>
      </c>
      <c r="CH20" s="17">
        <v>0.13255708970789001</v>
      </c>
      <c r="CI20" s="17">
        <v>0.144578786777978</v>
      </c>
      <c r="CJ20" s="17">
        <v>0.11770455901351499</v>
      </c>
      <c r="CK20" s="17">
        <v>0.127719180178372</v>
      </c>
      <c r="CL20" s="17">
        <v>8.0905154421877595E-2</v>
      </c>
    </row>
    <row r="21" spans="2:90" x14ac:dyDescent="0.25">
      <c r="B21" s="18" t="s">
        <v>239</v>
      </c>
      <c r="C21" s="17">
        <v>0.11142392555245501</v>
      </c>
      <c r="D21" s="17">
        <v>0.120939664578157</v>
      </c>
      <c r="E21" s="17">
        <v>0.102998475502262</v>
      </c>
      <c r="F21" s="17"/>
      <c r="G21" s="17">
        <v>0.18058528308632299</v>
      </c>
      <c r="H21" s="17">
        <v>0.156180742228925</v>
      </c>
      <c r="I21" s="17">
        <v>0.11679168884508399</v>
      </c>
      <c r="J21" s="17">
        <v>8.8626876903118407E-2</v>
      </c>
      <c r="K21" s="17">
        <v>8.0081618317629694E-2</v>
      </c>
      <c r="L21" s="17">
        <v>8.1722050731880394E-2</v>
      </c>
      <c r="M21" s="17"/>
      <c r="N21" s="17">
        <v>0.11556851458548</v>
      </c>
      <c r="O21" s="17">
        <v>0.103853403559501</v>
      </c>
      <c r="P21" s="17">
        <v>0.11167741770848</v>
      </c>
      <c r="Q21" s="17">
        <v>0.116250618687587</v>
      </c>
      <c r="R21" s="17"/>
      <c r="S21" s="17">
        <v>0.15849327258396401</v>
      </c>
      <c r="T21" s="17">
        <v>7.4772442307739995E-2</v>
      </c>
      <c r="U21" s="17">
        <v>9.3606524357935497E-2</v>
      </c>
      <c r="V21" s="17">
        <v>0.12815134419614399</v>
      </c>
      <c r="W21" s="17">
        <v>9.8661401271100499E-2</v>
      </c>
      <c r="X21" s="17">
        <v>0.104712829278428</v>
      </c>
      <c r="Y21" s="17">
        <v>0.104174179197723</v>
      </c>
      <c r="Z21" s="17">
        <v>7.7383993796776795E-2</v>
      </c>
      <c r="AA21" s="17">
        <v>0.13236100930974901</v>
      </c>
      <c r="AB21" s="17"/>
      <c r="AC21" s="17">
        <v>9.3270288589508199E-2</v>
      </c>
      <c r="AD21" s="17">
        <v>0.10921053996964999</v>
      </c>
      <c r="AE21" s="17">
        <v>0.14116424348605999</v>
      </c>
      <c r="AF21" s="17"/>
      <c r="AG21" s="17">
        <v>9.7671025692238303E-2</v>
      </c>
      <c r="AH21" s="17">
        <v>0.14244802470627699</v>
      </c>
      <c r="AI21" s="17">
        <v>9.2105418482675006E-2</v>
      </c>
      <c r="AJ21" s="17">
        <v>0.102947588247383</v>
      </c>
      <c r="AK21" s="17"/>
      <c r="AL21" s="17">
        <v>8.4852832598328598E-2</v>
      </c>
      <c r="AM21" s="17">
        <v>0.105799601978859</v>
      </c>
      <c r="AN21" s="17">
        <v>0.10709848851277499</v>
      </c>
      <c r="AO21" s="17">
        <v>0.17550764057280699</v>
      </c>
      <c r="AP21" s="17">
        <v>0.14189707133268301</v>
      </c>
      <c r="AQ21" s="17"/>
      <c r="AR21" s="17">
        <v>0.149082914009916</v>
      </c>
      <c r="AS21" s="17">
        <v>0.11358519456057201</v>
      </c>
      <c r="AT21" s="17">
        <v>9.7700057230705198E-2</v>
      </c>
      <c r="AU21" s="17">
        <v>0.105857057477005</v>
      </c>
      <c r="AV21" s="17">
        <v>0.122500922879983</v>
      </c>
      <c r="AW21" s="17"/>
      <c r="AX21" s="17">
        <v>0.15187248413346099</v>
      </c>
      <c r="AY21" s="17">
        <v>0.106526921499666</v>
      </c>
      <c r="AZ21" s="17">
        <v>0.122650514849015</v>
      </c>
      <c r="BA21" s="17">
        <v>8.7447820378498298E-2</v>
      </c>
      <c r="BB21" s="17">
        <v>6.3468155468827198E-2</v>
      </c>
      <c r="BC21" s="17">
        <v>0.118878184419734</v>
      </c>
      <c r="BD21" s="17"/>
      <c r="BE21" s="17">
        <v>0.12476501682475501</v>
      </c>
      <c r="BF21" s="17">
        <v>0.12879219508453599</v>
      </c>
      <c r="BG21" s="17">
        <v>7.9310106653995197E-2</v>
      </c>
      <c r="BH21" s="17"/>
      <c r="BI21" s="17">
        <v>0.10607071502068099</v>
      </c>
      <c r="BJ21" s="17">
        <v>0.112782984169045</v>
      </c>
      <c r="BK21" s="17"/>
      <c r="BL21" s="17">
        <v>9.67499267967976E-2</v>
      </c>
      <c r="BM21" s="17">
        <v>0.10276087588159299</v>
      </c>
      <c r="BN21" s="17">
        <v>0.127289137842094</v>
      </c>
      <c r="BO21" s="17">
        <v>0.138436718615395</v>
      </c>
      <c r="BP21" s="17">
        <v>0.131304157766298</v>
      </c>
      <c r="BQ21" s="17"/>
      <c r="BR21" s="17">
        <v>9.7521173973902905E-2</v>
      </c>
      <c r="BS21" s="17">
        <v>0.19119223867649901</v>
      </c>
      <c r="BT21" s="17">
        <v>0.18089081276000499</v>
      </c>
      <c r="BU21" s="17">
        <v>0.17212410347077001</v>
      </c>
      <c r="BV21" s="17"/>
      <c r="BW21" s="17">
        <v>0.11515188654234899</v>
      </c>
      <c r="BX21" s="17">
        <v>9.5464923036444105E-2</v>
      </c>
      <c r="BY21" s="17">
        <v>0.107515534620204</v>
      </c>
      <c r="BZ21" s="17">
        <v>0.105607640701019</v>
      </c>
      <c r="CA21" s="17">
        <v>0.124511280600825</v>
      </c>
      <c r="CB21" s="17"/>
      <c r="CC21" s="17">
        <v>0.14140064187526799</v>
      </c>
      <c r="CD21" s="17">
        <v>0.11776275803096101</v>
      </c>
      <c r="CE21" s="17">
        <v>0.118564064240426</v>
      </c>
      <c r="CF21" s="17">
        <v>0.11139563114059001</v>
      </c>
      <c r="CG21" s="17">
        <v>0.12518398234608499</v>
      </c>
      <c r="CH21" s="17">
        <v>8.0912440445571401E-2</v>
      </c>
      <c r="CI21" s="17">
        <v>0.121952859217072</v>
      </c>
      <c r="CJ21" s="17">
        <v>0.118018713077404</v>
      </c>
      <c r="CK21" s="17">
        <v>5.8113085996891002E-2</v>
      </c>
      <c r="CL21" s="17">
        <v>8.3465017824946294E-2</v>
      </c>
    </row>
    <row r="22" spans="2:90" x14ac:dyDescent="0.25">
      <c r="B22" s="18" t="s">
        <v>111</v>
      </c>
      <c r="C22" s="17">
        <v>7.9023756459201303E-2</v>
      </c>
      <c r="D22" s="17">
        <v>6.6316812710829801E-2</v>
      </c>
      <c r="E22" s="17">
        <v>9.02483541662496E-2</v>
      </c>
      <c r="F22" s="17"/>
      <c r="G22" s="17">
        <v>5.7470401583771501E-2</v>
      </c>
      <c r="H22" s="17">
        <v>6.2977564776317704E-2</v>
      </c>
      <c r="I22" s="17">
        <v>7.7011262210596301E-2</v>
      </c>
      <c r="J22" s="17">
        <v>0.109167199924224</v>
      </c>
      <c r="K22" s="17">
        <v>0.10064888958700199</v>
      </c>
      <c r="L22" s="17">
        <v>6.5539167242218296E-2</v>
      </c>
      <c r="M22" s="17"/>
      <c r="N22" s="17">
        <v>4.1690646690898697E-2</v>
      </c>
      <c r="O22" s="17">
        <v>6.7541639199002995E-2</v>
      </c>
      <c r="P22" s="17">
        <v>8.75243916828016E-2</v>
      </c>
      <c r="Q22" s="17">
        <v>0.124984730613541</v>
      </c>
      <c r="R22" s="17"/>
      <c r="S22" s="17">
        <v>6.6464297225129906E-2</v>
      </c>
      <c r="T22" s="17">
        <v>7.9823984290645494E-2</v>
      </c>
      <c r="U22" s="17">
        <v>8.0625078391890398E-2</v>
      </c>
      <c r="V22" s="17">
        <v>8.9809676324589194E-2</v>
      </c>
      <c r="W22" s="17">
        <v>8.0102929943351497E-2</v>
      </c>
      <c r="X22" s="17">
        <v>8.2241908436607294E-2</v>
      </c>
      <c r="Y22" s="17">
        <v>8.8703959389345902E-2</v>
      </c>
      <c r="Z22" s="17">
        <v>7.0907158187882999E-2</v>
      </c>
      <c r="AA22" s="17">
        <v>7.5155948656827495E-2</v>
      </c>
      <c r="AB22" s="17"/>
      <c r="AC22" s="17">
        <v>7.95283869146063E-2</v>
      </c>
      <c r="AD22" s="17">
        <v>5.6601798640052797E-2</v>
      </c>
      <c r="AE22" s="17">
        <v>0.12677647330858499</v>
      </c>
      <c r="AF22" s="17"/>
      <c r="AG22" s="17">
        <v>6.5212292380392195E-2</v>
      </c>
      <c r="AH22" s="17">
        <v>4.5398909994729501E-2</v>
      </c>
      <c r="AI22" s="17">
        <v>5.5671650457390899E-2</v>
      </c>
      <c r="AJ22" s="17">
        <v>6.6497552652751105E-2</v>
      </c>
      <c r="AK22" s="17"/>
      <c r="AL22" s="17">
        <v>0.118327329194284</v>
      </c>
      <c r="AM22" s="17">
        <v>7.6108227066941606E-2</v>
      </c>
      <c r="AN22" s="17">
        <v>6.2161978471855103E-2</v>
      </c>
      <c r="AO22" s="17">
        <v>3.7705190648124498E-2</v>
      </c>
      <c r="AP22" s="17">
        <v>2.9694363102322301E-2</v>
      </c>
      <c r="AQ22" s="17"/>
      <c r="AR22" s="17">
        <v>0.14253651367794701</v>
      </c>
      <c r="AS22" s="17">
        <v>8.8119112112802003E-2</v>
      </c>
      <c r="AT22" s="17">
        <v>5.7521989558824101E-2</v>
      </c>
      <c r="AU22" s="17">
        <v>5.5969073471416997E-2</v>
      </c>
      <c r="AV22" s="17">
        <v>4.0229187767458902E-2</v>
      </c>
      <c r="AW22" s="17"/>
      <c r="AX22" s="17">
        <v>7.3667978763295505E-2</v>
      </c>
      <c r="AY22" s="17">
        <v>8.2491977469435804E-2</v>
      </c>
      <c r="AZ22" s="17">
        <v>7.6451580574838598E-2</v>
      </c>
      <c r="BA22" s="17">
        <v>8.1107677688801505E-2</v>
      </c>
      <c r="BB22" s="17">
        <v>8.8011037140355394E-2</v>
      </c>
      <c r="BC22" s="17">
        <v>6.4069133953940594E-2</v>
      </c>
      <c r="BD22" s="17"/>
      <c r="BE22" s="17">
        <v>8.3626701811575194E-2</v>
      </c>
      <c r="BF22" s="17">
        <v>5.6867609927378097E-2</v>
      </c>
      <c r="BG22" s="17">
        <v>8.9096566778799902E-2</v>
      </c>
      <c r="BH22" s="17"/>
      <c r="BI22" s="17">
        <v>9.3440911336688304E-2</v>
      </c>
      <c r="BJ22" s="17">
        <v>7.5363568157870403E-2</v>
      </c>
      <c r="BK22" s="17"/>
      <c r="BL22" s="17">
        <v>7.0031331041957703E-2</v>
      </c>
      <c r="BM22" s="17">
        <v>7.0801989764982101E-2</v>
      </c>
      <c r="BN22" s="17">
        <v>0.108198301671874</v>
      </c>
      <c r="BO22" s="17">
        <v>0.10442815548847099</v>
      </c>
      <c r="BP22" s="17">
        <v>6.8403714459648601E-2</v>
      </c>
      <c r="BQ22" s="17"/>
      <c r="BR22" s="17">
        <v>8.4878596406766801E-2</v>
      </c>
      <c r="BS22" s="17">
        <v>5.3155998196932598E-2</v>
      </c>
      <c r="BT22" s="17">
        <v>4.4981066191327197E-2</v>
      </c>
      <c r="BU22" s="17">
        <v>3.59156302349165E-2</v>
      </c>
      <c r="BV22" s="17"/>
      <c r="BW22" s="17">
        <v>7.5124376265764098E-2</v>
      </c>
      <c r="BX22" s="17">
        <v>7.2176739166898193E-2</v>
      </c>
      <c r="BY22" s="17">
        <v>6.3394578923733305E-2</v>
      </c>
      <c r="BZ22" s="17">
        <v>7.8856291513128604E-2</v>
      </c>
      <c r="CA22" s="17">
        <v>0.102184470614062</v>
      </c>
      <c r="CB22" s="17"/>
      <c r="CC22" s="17">
        <v>9.6566190147961306E-2</v>
      </c>
      <c r="CD22" s="17">
        <v>9.5231715892229604E-2</v>
      </c>
      <c r="CE22" s="17">
        <v>8.7663192575426596E-2</v>
      </c>
      <c r="CF22" s="17">
        <v>6.51754548421907E-2</v>
      </c>
      <c r="CG22" s="17">
        <v>7.0159038419833397E-2</v>
      </c>
      <c r="CH22" s="17">
        <v>9.4094712464939098E-2</v>
      </c>
      <c r="CI22" s="17">
        <v>6.30056463811932E-2</v>
      </c>
      <c r="CJ22" s="17">
        <v>7.0672987072163601E-2</v>
      </c>
      <c r="CK22" s="17">
        <v>9.0221394281698897E-2</v>
      </c>
      <c r="CL22" s="17">
        <v>5.1321325942032099E-2</v>
      </c>
    </row>
    <row r="23" spans="2:90" ht="45" x14ac:dyDescent="0.25">
      <c r="B23" s="18" t="s">
        <v>240</v>
      </c>
      <c r="C23" s="17">
        <v>6.0870830482939599E-2</v>
      </c>
      <c r="D23" s="17">
        <v>5.6278754152740799E-2</v>
      </c>
      <c r="E23" s="17">
        <v>6.5431036632253498E-2</v>
      </c>
      <c r="F23" s="17"/>
      <c r="G23" s="17">
        <v>8.6770260540088694E-3</v>
      </c>
      <c r="H23" s="17">
        <v>2.3700697529031398E-2</v>
      </c>
      <c r="I23" s="17">
        <v>4.7276143310543799E-2</v>
      </c>
      <c r="J23" s="17">
        <v>6.1255020333570803E-2</v>
      </c>
      <c r="K23" s="17">
        <v>7.69129606499378E-2</v>
      </c>
      <c r="L23" s="17">
        <v>0.109588460135269</v>
      </c>
      <c r="M23" s="17"/>
      <c r="N23" s="17">
        <v>5.9011712167596299E-2</v>
      </c>
      <c r="O23" s="17">
        <v>5.9556201394906999E-2</v>
      </c>
      <c r="P23" s="17">
        <v>7.0383934521181205E-2</v>
      </c>
      <c r="Q23" s="17">
        <v>5.5822693564699703E-2</v>
      </c>
      <c r="R23" s="17"/>
      <c r="S23" s="17">
        <v>4.18334947397528E-2</v>
      </c>
      <c r="T23" s="17">
        <v>7.0304311528771701E-2</v>
      </c>
      <c r="U23" s="17">
        <v>4.93798891684019E-2</v>
      </c>
      <c r="V23" s="17">
        <v>8.7309441726278497E-2</v>
      </c>
      <c r="W23" s="17">
        <v>4.8091077807758197E-2</v>
      </c>
      <c r="X23" s="17">
        <v>5.5786573242479799E-2</v>
      </c>
      <c r="Y23" s="17">
        <v>7.0670239668518306E-2</v>
      </c>
      <c r="Z23" s="17">
        <v>8.8501316241359998E-2</v>
      </c>
      <c r="AA23" s="17">
        <v>5.3553081798585402E-2</v>
      </c>
      <c r="AB23" s="17"/>
      <c r="AC23" s="17">
        <v>8.5116826725870301E-2</v>
      </c>
      <c r="AD23" s="17">
        <v>5.37381091536712E-2</v>
      </c>
      <c r="AE23" s="17">
        <v>3.8468931257575202E-2</v>
      </c>
      <c r="AF23" s="17"/>
      <c r="AG23" s="17">
        <v>8.0209832822253496E-2</v>
      </c>
      <c r="AH23" s="17">
        <v>3.2667401152634799E-2</v>
      </c>
      <c r="AI23" s="17">
        <v>5.0199424901194702E-2</v>
      </c>
      <c r="AJ23" s="17">
        <v>7.9015046002823303E-2</v>
      </c>
      <c r="AK23" s="17"/>
      <c r="AL23" s="17">
        <v>6.4186449698327805E-2</v>
      </c>
      <c r="AM23" s="17">
        <v>7.1449357029692101E-2</v>
      </c>
      <c r="AN23" s="17">
        <v>5.59310588947695E-2</v>
      </c>
      <c r="AO23" s="17">
        <v>2.8270772911183802E-2</v>
      </c>
      <c r="AP23" s="17">
        <v>4.3474016544158403E-2</v>
      </c>
      <c r="AQ23" s="17"/>
      <c r="AR23" s="17">
        <v>6.8111462989755303E-2</v>
      </c>
      <c r="AS23" s="17">
        <v>6.7090525135368395E-2</v>
      </c>
      <c r="AT23" s="17">
        <v>6.2780266144648003E-2</v>
      </c>
      <c r="AU23" s="17">
        <v>5.7169634247730798E-2</v>
      </c>
      <c r="AV23" s="17">
        <v>3.7753055951298298E-2</v>
      </c>
      <c r="AW23" s="17"/>
      <c r="AX23" s="17">
        <v>2.7606301764067701E-2</v>
      </c>
      <c r="AY23" s="17">
        <v>6.4610029572733499E-2</v>
      </c>
      <c r="AZ23" s="17">
        <v>5.3368285488692602E-2</v>
      </c>
      <c r="BA23" s="17">
        <v>5.9664294371029297E-2</v>
      </c>
      <c r="BB23" s="17">
        <v>0.12524805205560699</v>
      </c>
      <c r="BC23" s="17">
        <v>6.6714578668107302E-2</v>
      </c>
      <c r="BD23" s="17"/>
      <c r="BE23" s="17">
        <v>5.72187323766798E-2</v>
      </c>
      <c r="BF23" s="17">
        <v>3.2534526031360103E-2</v>
      </c>
      <c r="BG23" s="17">
        <v>9.2128621661935306E-2</v>
      </c>
      <c r="BH23" s="17"/>
      <c r="BI23" s="17">
        <v>6.69815614222459E-2</v>
      </c>
      <c r="BJ23" s="17">
        <v>5.9319454633356701E-2</v>
      </c>
      <c r="BK23" s="17"/>
      <c r="BL23" s="17">
        <v>8.4361516880548396E-2</v>
      </c>
      <c r="BM23" s="17">
        <v>4.5376934506679199E-2</v>
      </c>
      <c r="BN23" s="17">
        <v>6.24572755120886E-2</v>
      </c>
      <c r="BO23" s="17">
        <v>4.1248197670857002E-2</v>
      </c>
      <c r="BP23" s="17">
        <v>3.6015064327033101E-2</v>
      </c>
      <c r="BQ23" s="17"/>
      <c r="BR23" s="17">
        <v>6.9355005144946497E-2</v>
      </c>
      <c r="BS23" s="17">
        <v>1.6333228388535001E-2</v>
      </c>
      <c r="BT23" s="17">
        <v>0</v>
      </c>
      <c r="BU23" s="17">
        <v>3.4846076623018502E-2</v>
      </c>
      <c r="BV23" s="17"/>
      <c r="BW23" s="17">
        <v>5.7406751486827098E-2</v>
      </c>
      <c r="BX23" s="17">
        <v>6.3189639429214406E-2</v>
      </c>
      <c r="BY23" s="17">
        <v>6.5582642863726698E-2</v>
      </c>
      <c r="BZ23" s="17">
        <v>5.9122026433790602E-2</v>
      </c>
      <c r="CA23" s="17">
        <v>6.3846510663114295E-2</v>
      </c>
      <c r="CB23" s="17"/>
      <c r="CC23" s="17">
        <v>5.27019019679845E-2</v>
      </c>
      <c r="CD23" s="17">
        <v>5.9664408759101402E-2</v>
      </c>
      <c r="CE23" s="17">
        <v>5.5374927983127702E-2</v>
      </c>
      <c r="CF23" s="17">
        <v>6.0569342561362198E-2</v>
      </c>
      <c r="CG23" s="17">
        <v>4.9778376356518099E-2</v>
      </c>
      <c r="CH23" s="17">
        <v>7.3268914097948196E-2</v>
      </c>
      <c r="CI23" s="17">
        <v>6.7232289968612594E-2</v>
      </c>
      <c r="CJ23" s="17">
        <v>7.8397869870157302E-2</v>
      </c>
      <c r="CK23" s="17">
        <v>6.9335494608953704E-2</v>
      </c>
      <c r="CL23" s="17">
        <v>5.7458489971791399E-2</v>
      </c>
    </row>
    <row r="24" spans="2:90" x14ac:dyDescent="0.25">
      <c r="B24" s="18" t="s">
        <v>241</v>
      </c>
      <c r="C24" s="19">
        <v>5.9705948915496397E-3</v>
      </c>
      <c r="D24" s="19">
        <v>9.7410504318733993E-3</v>
      </c>
      <c r="E24" s="19">
        <v>2.4675378763382699E-3</v>
      </c>
      <c r="F24" s="19"/>
      <c r="G24" s="19">
        <v>5.7258474930045097E-3</v>
      </c>
      <c r="H24" s="19">
        <v>3.0861517985493101E-3</v>
      </c>
      <c r="I24" s="19">
        <v>6.52370307987104E-3</v>
      </c>
      <c r="J24" s="19">
        <v>6.8922150711131901E-3</v>
      </c>
      <c r="K24" s="19">
        <v>6.0062612932666303E-3</v>
      </c>
      <c r="L24" s="19">
        <v>7.1104549531961396E-3</v>
      </c>
      <c r="M24" s="19"/>
      <c r="N24" s="19">
        <v>7.2270448356307696E-3</v>
      </c>
      <c r="O24" s="19">
        <v>9.1274144091137901E-3</v>
      </c>
      <c r="P24" s="19">
        <v>2.54434230175249E-3</v>
      </c>
      <c r="Q24" s="19">
        <v>4.4354483208260296E-3</v>
      </c>
      <c r="R24" s="19"/>
      <c r="S24" s="19">
        <v>7.7030902128048398E-3</v>
      </c>
      <c r="T24" s="19">
        <v>9.3668630148648502E-3</v>
      </c>
      <c r="U24" s="19">
        <v>2.2063648455857301E-3</v>
      </c>
      <c r="V24" s="19">
        <v>5.47294910166078E-3</v>
      </c>
      <c r="W24" s="19">
        <v>0</v>
      </c>
      <c r="X24" s="19">
        <v>7.4394554533769698E-3</v>
      </c>
      <c r="Y24" s="19">
        <v>7.5915157746031499E-3</v>
      </c>
      <c r="Z24" s="19">
        <v>0</v>
      </c>
      <c r="AA24" s="19">
        <v>6.7628308309219502E-3</v>
      </c>
      <c r="AB24" s="19"/>
      <c r="AC24" s="19">
        <v>5.2976648799060401E-3</v>
      </c>
      <c r="AD24" s="19">
        <v>5.5784011936191097E-3</v>
      </c>
      <c r="AE24" s="19">
        <v>4.5070194312339697E-3</v>
      </c>
      <c r="AF24" s="19"/>
      <c r="AG24" s="19">
        <v>4.8227631350923903E-3</v>
      </c>
      <c r="AH24" s="19">
        <v>3.8639079229904499E-3</v>
      </c>
      <c r="AI24" s="19">
        <v>5.0298239879697799E-3</v>
      </c>
      <c r="AJ24" s="19">
        <v>7.8199193738484607E-3</v>
      </c>
      <c r="AK24" s="19"/>
      <c r="AL24" s="19">
        <v>3.0287407474530498E-3</v>
      </c>
      <c r="AM24" s="19">
        <v>1.00917012796697E-2</v>
      </c>
      <c r="AN24" s="19">
        <v>4.8954713837229902E-3</v>
      </c>
      <c r="AO24" s="19">
        <v>1.7935941868870301E-3</v>
      </c>
      <c r="AP24" s="19">
        <v>1.11700698617566E-2</v>
      </c>
      <c r="AQ24" s="19"/>
      <c r="AR24" s="19">
        <v>6.5108946999643596E-3</v>
      </c>
      <c r="AS24" s="19">
        <v>3.2611950101095102E-3</v>
      </c>
      <c r="AT24" s="19">
        <v>8.6515786037577608E-3</v>
      </c>
      <c r="AU24" s="19">
        <v>6.3210709517706803E-3</v>
      </c>
      <c r="AV24" s="19">
        <v>2.1614214376391E-3</v>
      </c>
      <c r="AW24" s="19"/>
      <c r="AX24" s="19">
        <v>6.5550292234728396E-3</v>
      </c>
      <c r="AY24" s="19">
        <v>7.3978521185371496E-3</v>
      </c>
      <c r="AZ24" s="19">
        <v>2.4710827699634401E-3</v>
      </c>
      <c r="BA24" s="19">
        <v>8.3967757827403001E-3</v>
      </c>
      <c r="BB24" s="19">
        <v>1.9719737019071701E-3</v>
      </c>
      <c r="BC24" s="19">
        <v>3.83182957633151E-3</v>
      </c>
      <c r="BD24" s="19"/>
      <c r="BE24" s="19">
        <v>8.5238668120455694E-3</v>
      </c>
      <c r="BF24" s="19">
        <v>4.2652299710773502E-3</v>
      </c>
      <c r="BG24" s="19">
        <v>4.4008506196742299E-3</v>
      </c>
      <c r="BH24" s="19"/>
      <c r="BI24" s="19">
        <v>4.7344223719237204E-3</v>
      </c>
      <c r="BJ24" s="19">
        <v>6.2844310286523201E-3</v>
      </c>
      <c r="BK24" s="19"/>
      <c r="BL24" s="19">
        <v>7.2170950232862902E-3</v>
      </c>
      <c r="BM24" s="19">
        <v>8.0367724108583605E-3</v>
      </c>
      <c r="BN24" s="19">
        <v>0</v>
      </c>
      <c r="BO24" s="19">
        <v>5.3350348669939703E-3</v>
      </c>
      <c r="BP24" s="19">
        <v>4.5575408079429596E-3</v>
      </c>
      <c r="BQ24" s="19"/>
      <c r="BR24" s="19">
        <v>5.2112104114983397E-3</v>
      </c>
      <c r="BS24" s="19">
        <v>1.47605215331328E-2</v>
      </c>
      <c r="BT24" s="19">
        <v>0</v>
      </c>
      <c r="BU24" s="19">
        <v>0</v>
      </c>
      <c r="BV24" s="19"/>
      <c r="BW24" s="19">
        <v>7.0618157877860403E-3</v>
      </c>
      <c r="BX24" s="19">
        <v>5.0575523695923497E-3</v>
      </c>
      <c r="BY24" s="19">
        <v>4.3509848739537102E-3</v>
      </c>
      <c r="BZ24" s="19">
        <v>4.3511471597240904E-3</v>
      </c>
      <c r="CA24" s="19">
        <v>1.0014586940282399E-2</v>
      </c>
      <c r="CB24" s="19"/>
      <c r="CC24" s="19">
        <v>7.4333899275952102E-3</v>
      </c>
      <c r="CD24" s="19">
        <v>1.27483405659183E-2</v>
      </c>
      <c r="CE24" s="19">
        <v>4.9237301607961701E-3</v>
      </c>
      <c r="CF24" s="19">
        <v>0</v>
      </c>
      <c r="CG24" s="19">
        <v>8.1419221231068695E-3</v>
      </c>
      <c r="CH24" s="19">
        <v>6.26066120861453E-3</v>
      </c>
      <c r="CI24" s="19">
        <v>7.0043378173746803E-3</v>
      </c>
      <c r="CJ24" s="19">
        <v>5.12740528269432E-3</v>
      </c>
      <c r="CK24" s="19">
        <v>8.1093194307117304E-3</v>
      </c>
      <c r="CL24" s="19">
        <v>2.2673661238922899E-3</v>
      </c>
    </row>
    <row r="25" spans="2:90" x14ac:dyDescent="0.25">
      <c r="B25" s="16"/>
    </row>
    <row r="26" spans="2:90" x14ac:dyDescent="0.25">
      <c r="B26" t="s">
        <v>114</v>
      </c>
    </row>
    <row r="27" spans="2:90" x14ac:dyDescent="0.25">
      <c r="B27" t="s">
        <v>115</v>
      </c>
    </row>
    <row r="29" spans="2:90" x14ac:dyDescent="0.25">
      <c r="B2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112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106</v>
      </c>
      <c r="C9" s="17">
        <v>0.127826368089795</v>
      </c>
      <c r="D9" s="17">
        <v>0.12486614113632701</v>
      </c>
      <c r="E9" s="17">
        <v>0.13114799313554701</v>
      </c>
      <c r="F9" s="17"/>
      <c r="G9" s="17">
        <v>0.101669086632517</v>
      </c>
      <c r="H9" s="17">
        <v>0.126007993679222</v>
      </c>
      <c r="I9" s="17">
        <v>9.0376866402922904E-2</v>
      </c>
      <c r="J9" s="17">
        <v>9.0841593160262399E-2</v>
      </c>
      <c r="K9" s="17">
        <v>0.12950898164650099</v>
      </c>
      <c r="L9" s="17">
        <v>0.19223963332541699</v>
      </c>
      <c r="M9" s="17"/>
      <c r="N9" s="17">
        <v>0.137345604614794</v>
      </c>
      <c r="O9" s="17">
        <v>0.100550778955807</v>
      </c>
      <c r="P9" s="17">
        <v>0.114889323957675</v>
      </c>
      <c r="Q9" s="17">
        <v>0.15611243730542099</v>
      </c>
      <c r="R9" s="17"/>
      <c r="S9" s="17">
        <v>0.10502959416839899</v>
      </c>
      <c r="T9" s="17">
        <v>0.101898775454554</v>
      </c>
      <c r="U9" s="17">
        <v>0.160044207203867</v>
      </c>
      <c r="V9" s="17">
        <v>0.15057237684500699</v>
      </c>
      <c r="W9" s="17">
        <v>0.142532853873646</v>
      </c>
      <c r="X9" s="17">
        <v>0.11509232245008599</v>
      </c>
      <c r="Y9" s="17">
        <v>0.12100308777457899</v>
      </c>
      <c r="Z9" s="17">
        <v>0.174423510163528</v>
      </c>
      <c r="AA9" s="17">
        <v>0.13166578203344201</v>
      </c>
      <c r="AB9" s="17"/>
      <c r="AC9" s="17">
        <v>0.15199689103182301</v>
      </c>
      <c r="AD9" s="17">
        <v>0.121818419731944</v>
      </c>
      <c r="AE9" s="17">
        <v>9.3630304329661698E-2</v>
      </c>
      <c r="AF9" s="17"/>
      <c r="AG9" s="17">
        <v>0.166148063795755</v>
      </c>
      <c r="AH9" s="17">
        <v>0.132573615173249</v>
      </c>
      <c r="AI9" s="17">
        <v>0.124647533942536</v>
      </c>
      <c r="AJ9" s="17">
        <v>0.124794731428348</v>
      </c>
      <c r="AK9" s="17"/>
      <c r="AL9" s="17">
        <v>0.150384298299268</v>
      </c>
      <c r="AM9" s="17">
        <v>0.11228171881913999</v>
      </c>
      <c r="AN9" s="17">
        <v>9.9771409549931203E-2</v>
      </c>
      <c r="AO9" s="17">
        <v>0.15660533392221901</v>
      </c>
      <c r="AP9" s="17">
        <v>0.124528849159105</v>
      </c>
      <c r="AQ9" s="17"/>
      <c r="AR9" s="17">
        <v>0.16088680068498401</v>
      </c>
      <c r="AS9" s="17">
        <v>0.13556111078093999</v>
      </c>
      <c r="AT9" s="17">
        <v>0.123084154662816</v>
      </c>
      <c r="AU9" s="17">
        <v>0.114430709851281</v>
      </c>
      <c r="AV9" s="17">
        <v>0.11777423672123399</v>
      </c>
      <c r="AW9" s="17"/>
      <c r="AX9" s="17">
        <v>0.12822633703588501</v>
      </c>
      <c r="AY9" s="17">
        <v>0.11325843215515501</v>
      </c>
      <c r="AZ9" s="17">
        <v>0.108239109266</v>
      </c>
      <c r="BA9" s="17">
        <v>0.13913235905759599</v>
      </c>
      <c r="BB9" s="17">
        <v>0.14154006442613601</v>
      </c>
      <c r="BC9" s="17">
        <v>0.18796868936101899</v>
      </c>
      <c r="BD9" s="17"/>
      <c r="BE9" s="17">
        <v>0.10900394459426101</v>
      </c>
      <c r="BF9" s="17">
        <v>0.118987731006004</v>
      </c>
      <c r="BG9" s="17">
        <v>0.16141140413590499</v>
      </c>
      <c r="BH9" s="17"/>
      <c r="BI9" s="17">
        <v>0.13249514478798599</v>
      </c>
      <c r="BJ9" s="17">
        <v>0.126641071684405</v>
      </c>
      <c r="BK9" s="17"/>
      <c r="BL9" s="17">
        <v>0.16745789786298801</v>
      </c>
      <c r="BM9" s="17">
        <v>9.3532598692938604E-2</v>
      </c>
      <c r="BN9" s="17">
        <v>0.147936487888714</v>
      </c>
      <c r="BO9" s="17">
        <v>0.115633971862536</v>
      </c>
      <c r="BP9" s="17">
        <v>8.5839315348244197E-2</v>
      </c>
      <c r="BQ9" s="17"/>
      <c r="BR9" s="17">
        <v>0.12824118586855399</v>
      </c>
      <c r="BS9" s="17">
        <v>0.12418149856170101</v>
      </c>
      <c r="BT9" s="17">
        <v>0.11746096549302</v>
      </c>
      <c r="BU9" s="17">
        <v>0.13101047047800099</v>
      </c>
      <c r="BV9" s="17"/>
      <c r="BW9" s="17">
        <v>0.13500125995290899</v>
      </c>
      <c r="BX9" s="17">
        <v>0.13799741933319201</v>
      </c>
      <c r="BY9" s="17">
        <v>0.118456297202718</v>
      </c>
      <c r="BZ9" s="17">
        <v>0.12886737999693201</v>
      </c>
      <c r="CA9" s="17">
        <v>0.11752878599851101</v>
      </c>
      <c r="CB9" s="17"/>
      <c r="CC9" s="17">
        <v>0.102273716309958</v>
      </c>
      <c r="CD9" s="17">
        <v>0.11515326279431801</v>
      </c>
      <c r="CE9" s="17">
        <v>9.9112883505345001E-2</v>
      </c>
      <c r="CF9" s="17">
        <v>0.14121981603679301</v>
      </c>
      <c r="CG9" s="17">
        <v>0.13775177616099701</v>
      </c>
      <c r="CH9" s="17">
        <v>0.15593768595671401</v>
      </c>
      <c r="CI9" s="17">
        <v>0.115022014981406</v>
      </c>
      <c r="CJ9" s="17">
        <v>0.12946572346549001</v>
      </c>
      <c r="CK9" s="17">
        <v>0.13763591239244599</v>
      </c>
      <c r="CL9" s="17">
        <v>0.14557311498689199</v>
      </c>
    </row>
    <row r="10" spans="2:90" ht="45" x14ac:dyDescent="0.25">
      <c r="B10" s="18" t="s">
        <v>107</v>
      </c>
      <c r="C10" s="17">
        <v>0.36972504283389002</v>
      </c>
      <c r="D10" s="17">
        <v>0.35800442986828601</v>
      </c>
      <c r="E10" s="17">
        <v>0.38124554457626297</v>
      </c>
      <c r="F10" s="17"/>
      <c r="G10" s="17">
        <v>0.19043164723505701</v>
      </c>
      <c r="H10" s="17">
        <v>0.31059235883189701</v>
      </c>
      <c r="I10" s="17">
        <v>0.33787534149385201</v>
      </c>
      <c r="J10" s="17">
        <v>0.34755441945915699</v>
      </c>
      <c r="K10" s="17">
        <v>0.39146656961086002</v>
      </c>
      <c r="L10" s="17">
        <v>0.51628781909703503</v>
      </c>
      <c r="M10" s="17"/>
      <c r="N10" s="17">
        <v>0.40437777118409501</v>
      </c>
      <c r="O10" s="17">
        <v>0.36265145535988502</v>
      </c>
      <c r="P10" s="17">
        <v>0.37198694207109001</v>
      </c>
      <c r="Q10" s="17">
        <v>0.339074627891853</v>
      </c>
      <c r="R10" s="17"/>
      <c r="S10" s="17">
        <v>0.33134405683776702</v>
      </c>
      <c r="T10" s="17">
        <v>0.401077759607262</v>
      </c>
      <c r="U10" s="17">
        <v>0.360568293906943</v>
      </c>
      <c r="V10" s="17">
        <v>0.38209016669283902</v>
      </c>
      <c r="W10" s="17">
        <v>0.34557047091432203</v>
      </c>
      <c r="X10" s="17">
        <v>0.360833499351082</v>
      </c>
      <c r="Y10" s="17">
        <v>0.384107932585187</v>
      </c>
      <c r="Z10" s="17">
        <v>0.40933399370740498</v>
      </c>
      <c r="AA10" s="17">
        <v>0.371053093851689</v>
      </c>
      <c r="AB10" s="17"/>
      <c r="AC10" s="17">
        <v>0.41469524941333602</v>
      </c>
      <c r="AD10" s="17">
        <v>0.394594761645021</v>
      </c>
      <c r="AE10" s="17">
        <v>0.28927074761661897</v>
      </c>
      <c r="AF10" s="17"/>
      <c r="AG10" s="17">
        <v>0.448326289822988</v>
      </c>
      <c r="AH10" s="17">
        <v>0.35924661800895302</v>
      </c>
      <c r="AI10" s="17">
        <v>0.38748282981523602</v>
      </c>
      <c r="AJ10" s="17">
        <v>0.36916784037636902</v>
      </c>
      <c r="AK10" s="17"/>
      <c r="AL10" s="17">
        <v>0.35678918369600299</v>
      </c>
      <c r="AM10" s="17">
        <v>0.35705927657877301</v>
      </c>
      <c r="AN10" s="17">
        <v>0.36130368824683001</v>
      </c>
      <c r="AO10" s="17">
        <v>0.36243659302522502</v>
      </c>
      <c r="AP10" s="17">
        <v>0.45708266775967299</v>
      </c>
      <c r="AQ10" s="17"/>
      <c r="AR10" s="17">
        <v>0.30700941727028502</v>
      </c>
      <c r="AS10" s="17">
        <v>0.349594397786407</v>
      </c>
      <c r="AT10" s="17">
        <v>0.39130453501533002</v>
      </c>
      <c r="AU10" s="17">
        <v>0.38090729326408002</v>
      </c>
      <c r="AV10" s="17">
        <v>0.42060096735001501</v>
      </c>
      <c r="AW10" s="17"/>
      <c r="AX10" s="17">
        <v>0.313472640673648</v>
      </c>
      <c r="AY10" s="17">
        <v>0.38365970809837402</v>
      </c>
      <c r="AZ10" s="17">
        <v>0.33980109269886599</v>
      </c>
      <c r="BA10" s="17">
        <v>0.378027844955036</v>
      </c>
      <c r="BB10" s="17">
        <v>0.45556772823086999</v>
      </c>
      <c r="BC10" s="17">
        <v>0.40008314059197098</v>
      </c>
      <c r="BD10" s="17"/>
      <c r="BE10" s="17">
        <v>0.29990170655672099</v>
      </c>
      <c r="BF10" s="17">
        <v>0.36675903611198901</v>
      </c>
      <c r="BG10" s="17">
        <v>0.46507981008952598</v>
      </c>
      <c r="BH10" s="17"/>
      <c r="BI10" s="17">
        <v>0.35482703586850101</v>
      </c>
      <c r="BJ10" s="17">
        <v>0.37350730856324099</v>
      </c>
      <c r="BK10" s="17"/>
      <c r="BL10" s="17">
        <v>0.47394176095467999</v>
      </c>
      <c r="BM10" s="17">
        <v>0.36096373251902703</v>
      </c>
      <c r="BN10" s="17">
        <v>0.25473384821905498</v>
      </c>
      <c r="BO10" s="17">
        <v>0.28826620855283902</v>
      </c>
      <c r="BP10" s="17">
        <v>0.27716951926322497</v>
      </c>
      <c r="BQ10" s="17"/>
      <c r="BR10" s="17">
        <v>0.38075573036606702</v>
      </c>
      <c r="BS10" s="17">
        <v>0.33404662215710201</v>
      </c>
      <c r="BT10" s="17">
        <v>0.31163744390387199</v>
      </c>
      <c r="BU10" s="17">
        <v>0.31190281101232897</v>
      </c>
      <c r="BV10" s="17"/>
      <c r="BW10" s="17">
        <v>0.41010558889868598</v>
      </c>
      <c r="BX10" s="17">
        <v>0.39563761877239201</v>
      </c>
      <c r="BY10" s="17">
        <v>0.38365126705593</v>
      </c>
      <c r="BZ10" s="17">
        <v>0.34477971571697302</v>
      </c>
      <c r="CA10" s="17">
        <v>0.330526657317885</v>
      </c>
      <c r="CB10" s="17"/>
      <c r="CC10" s="17">
        <v>0.30769337861004398</v>
      </c>
      <c r="CD10" s="17">
        <v>0.29061749701504802</v>
      </c>
      <c r="CE10" s="17">
        <v>0.33328163724974202</v>
      </c>
      <c r="CF10" s="17">
        <v>0.31925747999236298</v>
      </c>
      <c r="CG10" s="17">
        <v>0.41262548273308702</v>
      </c>
      <c r="CH10" s="17">
        <v>0.33290234812269498</v>
      </c>
      <c r="CI10" s="17">
        <v>0.40715405841244801</v>
      </c>
      <c r="CJ10" s="17">
        <v>0.43586591145296999</v>
      </c>
      <c r="CK10" s="17">
        <v>0.477980500782754</v>
      </c>
      <c r="CL10" s="17">
        <v>0.45045857616575002</v>
      </c>
    </row>
    <row r="11" spans="2:90" ht="45" x14ac:dyDescent="0.25">
      <c r="B11" s="18" t="s">
        <v>108</v>
      </c>
      <c r="C11" s="17">
        <v>0.27729518564522898</v>
      </c>
      <c r="D11" s="17">
        <v>0.29617817172281802</v>
      </c>
      <c r="E11" s="17">
        <v>0.25897209444956998</v>
      </c>
      <c r="F11" s="17"/>
      <c r="G11" s="17">
        <v>0.35133247203930301</v>
      </c>
      <c r="H11" s="17">
        <v>0.31256167479268698</v>
      </c>
      <c r="I11" s="17">
        <v>0.32269325082668399</v>
      </c>
      <c r="J11" s="17">
        <v>0.31565478445380402</v>
      </c>
      <c r="K11" s="17">
        <v>0.25866843408130102</v>
      </c>
      <c r="L11" s="17">
        <v>0.17209669071664899</v>
      </c>
      <c r="M11" s="17"/>
      <c r="N11" s="17">
        <v>0.26610741669807098</v>
      </c>
      <c r="O11" s="17">
        <v>0.299107096185392</v>
      </c>
      <c r="P11" s="17">
        <v>0.26807751412361902</v>
      </c>
      <c r="Q11" s="17">
        <v>0.27392826571401302</v>
      </c>
      <c r="R11" s="17"/>
      <c r="S11" s="17">
        <v>0.30230577924117102</v>
      </c>
      <c r="T11" s="17">
        <v>0.27330220872543498</v>
      </c>
      <c r="U11" s="17">
        <v>0.269281525465286</v>
      </c>
      <c r="V11" s="17">
        <v>0.25426733898791098</v>
      </c>
      <c r="W11" s="17">
        <v>0.27725505667786698</v>
      </c>
      <c r="X11" s="17">
        <v>0.269920441161906</v>
      </c>
      <c r="Y11" s="17">
        <v>0.29587217110213199</v>
      </c>
      <c r="Z11" s="17">
        <v>0.23241467248167499</v>
      </c>
      <c r="AA11" s="17">
        <v>0.28654846010628199</v>
      </c>
      <c r="AB11" s="17"/>
      <c r="AC11" s="17">
        <v>0.240133066349349</v>
      </c>
      <c r="AD11" s="17">
        <v>0.289795971563369</v>
      </c>
      <c r="AE11" s="17">
        <v>0.312146285279153</v>
      </c>
      <c r="AF11" s="17"/>
      <c r="AG11" s="17">
        <v>0.23458613291508901</v>
      </c>
      <c r="AH11" s="17">
        <v>0.29572441351749701</v>
      </c>
      <c r="AI11" s="17">
        <v>0.29150626650844103</v>
      </c>
      <c r="AJ11" s="17">
        <v>0.290684076948448</v>
      </c>
      <c r="AK11" s="17"/>
      <c r="AL11" s="17">
        <v>0.27066198343239301</v>
      </c>
      <c r="AM11" s="17">
        <v>0.270796920971489</v>
      </c>
      <c r="AN11" s="17">
        <v>0.31653405673308699</v>
      </c>
      <c r="AO11" s="17">
        <v>0.27662744229500902</v>
      </c>
      <c r="AP11" s="17">
        <v>0.27369657005940401</v>
      </c>
      <c r="AQ11" s="17"/>
      <c r="AR11" s="17">
        <v>0.256936665225941</v>
      </c>
      <c r="AS11" s="17">
        <v>0.28580376383514799</v>
      </c>
      <c r="AT11" s="17">
        <v>0.27720160599854499</v>
      </c>
      <c r="AU11" s="17">
        <v>0.303557938289924</v>
      </c>
      <c r="AV11" s="17">
        <v>0.26632820937345397</v>
      </c>
      <c r="AW11" s="17"/>
      <c r="AX11" s="17">
        <v>0.31615842566789898</v>
      </c>
      <c r="AY11" s="17">
        <v>0.26609592811777799</v>
      </c>
      <c r="AZ11" s="17">
        <v>0.31315638984262001</v>
      </c>
      <c r="BA11" s="17">
        <v>0.27737736973733301</v>
      </c>
      <c r="BB11" s="17">
        <v>0.21195102062783999</v>
      </c>
      <c r="BC11" s="17">
        <v>0.231155233020056</v>
      </c>
      <c r="BD11" s="17"/>
      <c r="BE11" s="17">
        <v>0.322325674802665</v>
      </c>
      <c r="BF11" s="17">
        <v>0.29551798236225402</v>
      </c>
      <c r="BG11" s="17">
        <v>0.20541331350327399</v>
      </c>
      <c r="BH11" s="17"/>
      <c r="BI11" s="17">
        <v>0.27341329985096002</v>
      </c>
      <c r="BJ11" s="17">
        <v>0.27828070831541002</v>
      </c>
      <c r="BK11" s="17"/>
      <c r="BL11" s="17">
        <v>0.21158846795405301</v>
      </c>
      <c r="BM11" s="17">
        <v>0.31083826217967903</v>
      </c>
      <c r="BN11" s="17">
        <v>0.31674588031936102</v>
      </c>
      <c r="BO11" s="17">
        <v>0.33969420363345498</v>
      </c>
      <c r="BP11" s="17">
        <v>0.34458433517377401</v>
      </c>
      <c r="BQ11" s="17"/>
      <c r="BR11" s="17">
        <v>0.26959218075984898</v>
      </c>
      <c r="BS11" s="17">
        <v>0.30079007908108701</v>
      </c>
      <c r="BT11" s="17">
        <v>0.32993138351371198</v>
      </c>
      <c r="BU11" s="17">
        <v>0.33278417490172701</v>
      </c>
      <c r="BV11" s="17"/>
      <c r="BW11" s="17">
        <v>0.26519880008832403</v>
      </c>
      <c r="BX11" s="17">
        <v>0.27816000517237399</v>
      </c>
      <c r="BY11" s="17">
        <v>0.260999203266016</v>
      </c>
      <c r="BZ11" s="17">
        <v>0.27451326925896102</v>
      </c>
      <c r="CA11" s="17">
        <v>0.299046015768763</v>
      </c>
      <c r="CB11" s="17"/>
      <c r="CC11" s="17">
        <v>0.32938889827395301</v>
      </c>
      <c r="CD11" s="17">
        <v>0.279114474256838</v>
      </c>
      <c r="CE11" s="17">
        <v>0.31297199227797401</v>
      </c>
      <c r="CF11" s="17">
        <v>0.287563630578687</v>
      </c>
      <c r="CG11" s="17">
        <v>0.22550938303257301</v>
      </c>
      <c r="CH11" s="17">
        <v>0.27730585594069801</v>
      </c>
      <c r="CI11" s="17">
        <v>0.29513348331771699</v>
      </c>
      <c r="CJ11" s="17">
        <v>0.28458293356615999</v>
      </c>
      <c r="CK11" s="17">
        <v>0.217308555552537</v>
      </c>
      <c r="CL11" s="17">
        <v>0.23334136591462401</v>
      </c>
    </row>
    <row r="12" spans="2:90" ht="30" x14ac:dyDescent="0.25">
      <c r="B12" s="18" t="s">
        <v>109</v>
      </c>
      <c r="C12" s="17">
        <v>9.2445727278069698E-2</v>
      </c>
      <c r="D12" s="17">
        <v>8.8220183107655101E-2</v>
      </c>
      <c r="E12" s="17">
        <v>9.6385063096456294E-2</v>
      </c>
      <c r="F12" s="17"/>
      <c r="G12" s="17">
        <v>0.14387076682137501</v>
      </c>
      <c r="H12" s="17">
        <v>0.123106714135008</v>
      </c>
      <c r="I12" s="17">
        <v>0.103970223333576</v>
      </c>
      <c r="J12" s="17">
        <v>8.5593509051635E-2</v>
      </c>
      <c r="K12" s="17">
        <v>9.2202619468115796E-2</v>
      </c>
      <c r="L12" s="17">
        <v>4.4139809268453199E-2</v>
      </c>
      <c r="M12" s="17"/>
      <c r="N12" s="17">
        <v>8.8409126585478504E-2</v>
      </c>
      <c r="O12" s="17">
        <v>9.8486357143178299E-2</v>
      </c>
      <c r="P12" s="17">
        <v>0.100985085852012</v>
      </c>
      <c r="Q12" s="17">
        <v>8.2770686805871393E-2</v>
      </c>
      <c r="R12" s="17"/>
      <c r="S12" s="17">
        <v>0.10171233693267299</v>
      </c>
      <c r="T12" s="17">
        <v>0.10236332600895499</v>
      </c>
      <c r="U12" s="17">
        <v>8.5342416296388807E-2</v>
      </c>
      <c r="V12" s="17">
        <v>8.5882285712830395E-2</v>
      </c>
      <c r="W12" s="17">
        <v>0.100655532524364</v>
      </c>
      <c r="X12" s="17">
        <v>0.11031904627924601</v>
      </c>
      <c r="Y12" s="17">
        <v>5.8536966359286E-2</v>
      </c>
      <c r="Z12" s="17">
        <v>7.0058486296470504E-2</v>
      </c>
      <c r="AA12" s="17">
        <v>9.3934111124668096E-2</v>
      </c>
      <c r="AB12" s="17"/>
      <c r="AC12" s="17">
        <v>7.7869371790788497E-2</v>
      </c>
      <c r="AD12" s="17">
        <v>9.2375673714338802E-2</v>
      </c>
      <c r="AE12" s="17">
        <v>0.113383929681437</v>
      </c>
      <c r="AF12" s="17"/>
      <c r="AG12" s="17">
        <v>7.8747108057972207E-2</v>
      </c>
      <c r="AH12" s="17">
        <v>9.80119705460194E-2</v>
      </c>
      <c r="AI12" s="17">
        <v>9.4489747463035595E-2</v>
      </c>
      <c r="AJ12" s="17">
        <v>8.9463079262661699E-2</v>
      </c>
      <c r="AK12" s="17"/>
      <c r="AL12" s="17">
        <v>7.52922282482162E-2</v>
      </c>
      <c r="AM12" s="17">
        <v>9.6137138274827103E-2</v>
      </c>
      <c r="AN12" s="17">
        <v>0.11546147311657599</v>
      </c>
      <c r="AO12" s="17">
        <v>0.100938159797796</v>
      </c>
      <c r="AP12" s="17">
        <v>3.7320731688667799E-2</v>
      </c>
      <c r="AQ12" s="17"/>
      <c r="AR12" s="17">
        <v>7.8278983847930306E-2</v>
      </c>
      <c r="AS12" s="17">
        <v>9.3900858794317907E-2</v>
      </c>
      <c r="AT12" s="17">
        <v>9.8261611936824006E-2</v>
      </c>
      <c r="AU12" s="17">
        <v>8.7781086276776193E-2</v>
      </c>
      <c r="AV12" s="17">
        <v>9.9550585294277905E-2</v>
      </c>
      <c r="AW12" s="17"/>
      <c r="AX12" s="17">
        <v>0.11173481111027</v>
      </c>
      <c r="AY12" s="17">
        <v>8.7677713195574394E-2</v>
      </c>
      <c r="AZ12" s="17">
        <v>9.2025470550829103E-2</v>
      </c>
      <c r="BA12" s="17">
        <v>8.2798159841981606E-2</v>
      </c>
      <c r="BB12" s="17">
        <v>9.1826430348178098E-2</v>
      </c>
      <c r="BC12" s="17">
        <v>7.1532013361387897E-2</v>
      </c>
      <c r="BD12" s="17"/>
      <c r="BE12" s="17">
        <v>0.10686944927086001</v>
      </c>
      <c r="BF12" s="17">
        <v>0.103514360932179</v>
      </c>
      <c r="BG12" s="17">
        <v>6.3899537253608196E-2</v>
      </c>
      <c r="BH12" s="17"/>
      <c r="BI12" s="17">
        <v>9.2783522680491795E-2</v>
      </c>
      <c r="BJ12" s="17">
        <v>9.2359968694583905E-2</v>
      </c>
      <c r="BK12" s="17"/>
      <c r="BL12" s="17">
        <v>6.1782709549933201E-2</v>
      </c>
      <c r="BM12" s="17">
        <v>8.97546454443785E-2</v>
      </c>
      <c r="BN12" s="17">
        <v>0.102351508099083</v>
      </c>
      <c r="BO12" s="17">
        <v>0.11778224149899</v>
      </c>
      <c r="BP12" s="17">
        <v>0.133401338160162</v>
      </c>
      <c r="BQ12" s="17"/>
      <c r="BR12" s="17">
        <v>8.8765677916169003E-2</v>
      </c>
      <c r="BS12" s="17">
        <v>0.114927666996748</v>
      </c>
      <c r="BT12" s="17">
        <v>0.114897946085221</v>
      </c>
      <c r="BU12" s="17">
        <v>0.10332081835644399</v>
      </c>
      <c r="BV12" s="17"/>
      <c r="BW12" s="17">
        <v>8.8196020408994394E-2</v>
      </c>
      <c r="BX12" s="17">
        <v>7.9838108789302503E-2</v>
      </c>
      <c r="BY12" s="17">
        <v>0.10221757036712401</v>
      </c>
      <c r="BZ12" s="17">
        <v>9.4831821605009095E-2</v>
      </c>
      <c r="CA12" s="17">
        <v>9.8729697772246106E-2</v>
      </c>
      <c r="CB12" s="17"/>
      <c r="CC12" s="17">
        <v>0.100392432703422</v>
      </c>
      <c r="CD12" s="17">
        <v>0.118497684203451</v>
      </c>
      <c r="CE12" s="17">
        <v>0.10418646631763299</v>
      </c>
      <c r="CF12" s="17">
        <v>0.11517601799539701</v>
      </c>
      <c r="CG12" s="17">
        <v>9.3048297747249306E-2</v>
      </c>
      <c r="CH12" s="17">
        <v>8.5292834557253006E-2</v>
      </c>
      <c r="CI12" s="17">
        <v>9.1614195498815207E-2</v>
      </c>
      <c r="CJ12" s="17">
        <v>5.1605600010502101E-2</v>
      </c>
      <c r="CK12" s="17">
        <v>7.5292866555927901E-2</v>
      </c>
      <c r="CL12" s="17">
        <v>8.4168432262676701E-2</v>
      </c>
    </row>
    <row r="13" spans="2:90" ht="30" x14ac:dyDescent="0.25">
      <c r="B13" s="18" t="s">
        <v>110</v>
      </c>
      <c r="C13" s="17">
        <v>6.7227719065349606E-2</v>
      </c>
      <c r="D13" s="17">
        <v>6.9822223283430199E-2</v>
      </c>
      <c r="E13" s="17">
        <v>6.5089355156651499E-2</v>
      </c>
      <c r="F13" s="17"/>
      <c r="G13" s="17">
        <v>0.14243725832689899</v>
      </c>
      <c r="H13" s="17">
        <v>5.9206399655528499E-2</v>
      </c>
      <c r="I13" s="17">
        <v>6.3947700371885893E-2</v>
      </c>
      <c r="J13" s="17">
        <v>7.22439601402705E-2</v>
      </c>
      <c r="K13" s="17">
        <v>7.6245193086281499E-2</v>
      </c>
      <c r="L13" s="17">
        <v>3.1971176249369702E-2</v>
      </c>
      <c r="M13" s="17"/>
      <c r="N13" s="17">
        <v>5.8858717810615399E-2</v>
      </c>
      <c r="O13" s="17">
        <v>8.1548273921106598E-2</v>
      </c>
      <c r="P13" s="17">
        <v>8.2447767328086202E-2</v>
      </c>
      <c r="Q13" s="17">
        <v>4.78930046248797E-2</v>
      </c>
      <c r="R13" s="17"/>
      <c r="S13" s="17">
        <v>8.9023916091633001E-2</v>
      </c>
      <c r="T13" s="17">
        <v>5.3686995402601197E-2</v>
      </c>
      <c r="U13" s="17">
        <v>4.8757756947492299E-2</v>
      </c>
      <c r="V13" s="17">
        <v>7.4671399778446501E-2</v>
      </c>
      <c r="W13" s="17">
        <v>8.7699550295394793E-2</v>
      </c>
      <c r="X13" s="17">
        <v>7.2933119650734998E-2</v>
      </c>
      <c r="Y13" s="17">
        <v>7.3645667791056496E-2</v>
      </c>
      <c r="Z13" s="17">
        <v>5.4942764192007297E-2</v>
      </c>
      <c r="AA13" s="17">
        <v>4.7660529750952203E-2</v>
      </c>
      <c r="AB13" s="17"/>
      <c r="AC13" s="17">
        <v>5.83672223800967E-2</v>
      </c>
      <c r="AD13" s="17">
        <v>5.3514624591619403E-2</v>
      </c>
      <c r="AE13" s="17">
        <v>7.9076394059921604E-2</v>
      </c>
      <c r="AF13" s="17"/>
      <c r="AG13" s="17">
        <v>2.77773239382135E-2</v>
      </c>
      <c r="AH13" s="17">
        <v>6.8139986304887906E-2</v>
      </c>
      <c r="AI13" s="17">
        <v>4.79931979211011E-2</v>
      </c>
      <c r="AJ13" s="17">
        <v>7.8705950517538301E-2</v>
      </c>
      <c r="AK13" s="17"/>
      <c r="AL13" s="17">
        <v>6.5402143459464795E-2</v>
      </c>
      <c r="AM13" s="17">
        <v>8.7899846924699196E-2</v>
      </c>
      <c r="AN13" s="17">
        <v>6.11725592446795E-2</v>
      </c>
      <c r="AO13" s="17">
        <v>4.9848946119362997E-2</v>
      </c>
      <c r="AP13" s="17">
        <v>6.3024283784446897E-2</v>
      </c>
      <c r="AQ13" s="17"/>
      <c r="AR13" s="17">
        <v>8.6866334807347803E-2</v>
      </c>
      <c r="AS13" s="17">
        <v>5.4901085242471302E-2</v>
      </c>
      <c r="AT13" s="17">
        <v>6.9032490150659695E-2</v>
      </c>
      <c r="AU13" s="17">
        <v>6.4849871209950602E-2</v>
      </c>
      <c r="AV13" s="17">
        <v>6.1114224385484903E-2</v>
      </c>
      <c r="AW13" s="17"/>
      <c r="AX13" s="17">
        <v>6.1940259624525401E-2</v>
      </c>
      <c r="AY13" s="17">
        <v>8.0887540374983705E-2</v>
      </c>
      <c r="AZ13" s="17">
        <v>7.3202375274780504E-2</v>
      </c>
      <c r="BA13" s="17">
        <v>5.83946314378187E-2</v>
      </c>
      <c r="BB13" s="17">
        <v>5.3419896598455002E-2</v>
      </c>
      <c r="BC13" s="17">
        <v>5.8078821608485598E-2</v>
      </c>
      <c r="BD13" s="17"/>
      <c r="BE13" s="17">
        <v>8.9074992603955905E-2</v>
      </c>
      <c r="BF13" s="17">
        <v>5.4718170092501503E-2</v>
      </c>
      <c r="BG13" s="17">
        <v>5.1350445900696103E-2</v>
      </c>
      <c r="BH13" s="17"/>
      <c r="BI13" s="17">
        <v>8.5760899623504805E-2</v>
      </c>
      <c r="BJ13" s="17">
        <v>6.2522565292510393E-2</v>
      </c>
      <c r="BK13" s="17"/>
      <c r="BL13" s="17">
        <v>4.2849397111179403E-2</v>
      </c>
      <c r="BM13" s="17">
        <v>6.5230362161255995E-2</v>
      </c>
      <c r="BN13" s="17">
        <v>0.10353706940523701</v>
      </c>
      <c r="BO13" s="17">
        <v>6.23608355371029E-2</v>
      </c>
      <c r="BP13" s="17">
        <v>9.1817262760267596E-2</v>
      </c>
      <c r="BQ13" s="17"/>
      <c r="BR13" s="17">
        <v>7.06436203572329E-2</v>
      </c>
      <c r="BS13" s="17">
        <v>4.0184000682633302E-2</v>
      </c>
      <c r="BT13" s="17">
        <v>6.0012369159291902E-2</v>
      </c>
      <c r="BU13" s="17">
        <v>5.4668253757417198E-2</v>
      </c>
      <c r="BV13" s="17"/>
      <c r="BW13" s="17">
        <v>3.9432166924055601E-2</v>
      </c>
      <c r="BX13" s="17">
        <v>6.50447200819773E-2</v>
      </c>
      <c r="BY13" s="17">
        <v>6.8358219341039694E-2</v>
      </c>
      <c r="BZ13" s="17">
        <v>8.6385668614123307E-2</v>
      </c>
      <c r="CA13" s="17">
        <v>7.6131218447595794E-2</v>
      </c>
      <c r="CB13" s="17"/>
      <c r="CC13" s="17">
        <v>8.4433580631703795E-2</v>
      </c>
      <c r="CD13" s="17">
        <v>0.10472177138710501</v>
      </c>
      <c r="CE13" s="17">
        <v>7.8617485939869197E-2</v>
      </c>
      <c r="CF13" s="17">
        <v>7.67791928322685E-2</v>
      </c>
      <c r="CG13" s="17">
        <v>6.6378315099129698E-2</v>
      </c>
      <c r="CH13" s="17">
        <v>6.45478517218009E-2</v>
      </c>
      <c r="CI13" s="17">
        <v>3.9447937065158499E-2</v>
      </c>
      <c r="CJ13" s="17">
        <v>5.9092430370912198E-2</v>
      </c>
      <c r="CK13" s="17">
        <v>4.5147788390820301E-2</v>
      </c>
      <c r="CL13" s="17">
        <v>4.50238931936719E-2</v>
      </c>
    </row>
    <row r="14" spans="2:90" x14ac:dyDescent="0.25">
      <c r="B14" s="18" t="s">
        <v>111</v>
      </c>
      <c r="C14" s="19">
        <v>6.5479957087666796E-2</v>
      </c>
      <c r="D14" s="19">
        <v>6.2908850881483999E-2</v>
      </c>
      <c r="E14" s="19">
        <v>6.7159949585512496E-2</v>
      </c>
      <c r="F14" s="19"/>
      <c r="G14" s="19">
        <v>7.0258768944849698E-2</v>
      </c>
      <c r="H14" s="19">
        <v>6.8524858905657599E-2</v>
      </c>
      <c r="I14" s="19">
        <v>8.1136617571078901E-2</v>
      </c>
      <c r="J14" s="19">
        <v>8.8111733734871203E-2</v>
      </c>
      <c r="K14" s="19">
        <v>5.1908202106940603E-2</v>
      </c>
      <c r="L14" s="19">
        <v>4.32648713430763E-2</v>
      </c>
      <c r="M14" s="19"/>
      <c r="N14" s="19">
        <v>4.49013631069453E-2</v>
      </c>
      <c r="O14" s="19">
        <v>5.76560384346302E-2</v>
      </c>
      <c r="P14" s="19">
        <v>6.1613366667518703E-2</v>
      </c>
      <c r="Q14" s="19">
        <v>0.10022097765796199</v>
      </c>
      <c r="R14" s="19"/>
      <c r="S14" s="19">
        <v>7.05843167283568E-2</v>
      </c>
      <c r="T14" s="19">
        <v>6.7670934801192295E-2</v>
      </c>
      <c r="U14" s="19">
        <v>7.6005800180022606E-2</v>
      </c>
      <c r="V14" s="19">
        <v>5.2516431982965302E-2</v>
      </c>
      <c r="W14" s="19">
        <v>4.6286535714406198E-2</v>
      </c>
      <c r="X14" s="19">
        <v>7.0901571106945199E-2</v>
      </c>
      <c r="Y14" s="19">
        <v>6.6834174387759196E-2</v>
      </c>
      <c r="Z14" s="19">
        <v>5.8826573158914403E-2</v>
      </c>
      <c r="AA14" s="19">
        <v>6.91380231329662E-2</v>
      </c>
      <c r="AB14" s="19"/>
      <c r="AC14" s="19">
        <v>5.6938199034605598E-2</v>
      </c>
      <c r="AD14" s="19">
        <v>4.7900548753707202E-2</v>
      </c>
      <c r="AE14" s="19">
        <v>0.112492339033208</v>
      </c>
      <c r="AF14" s="19"/>
      <c r="AG14" s="19">
        <v>4.4415081469982701E-2</v>
      </c>
      <c r="AH14" s="19">
        <v>4.6303396449393797E-2</v>
      </c>
      <c r="AI14" s="19">
        <v>5.3880424349650402E-2</v>
      </c>
      <c r="AJ14" s="19">
        <v>4.71843214666346E-2</v>
      </c>
      <c r="AK14" s="19"/>
      <c r="AL14" s="19">
        <v>8.1470162864654999E-2</v>
      </c>
      <c r="AM14" s="19">
        <v>7.5825098431071797E-2</v>
      </c>
      <c r="AN14" s="19">
        <v>4.5756813108896802E-2</v>
      </c>
      <c r="AO14" s="19">
        <v>5.3543524840388199E-2</v>
      </c>
      <c r="AP14" s="19">
        <v>4.4346897548702503E-2</v>
      </c>
      <c r="AQ14" s="19"/>
      <c r="AR14" s="19">
        <v>0.110021798163512</v>
      </c>
      <c r="AS14" s="19">
        <v>8.0238783560716606E-2</v>
      </c>
      <c r="AT14" s="19">
        <v>4.1115602235824403E-2</v>
      </c>
      <c r="AU14" s="19">
        <v>4.8473101107987901E-2</v>
      </c>
      <c r="AV14" s="19">
        <v>3.4631776875533198E-2</v>
      </c>
      <c r="AW14" s="19"/>
      <c r="AX14" s="19">
        <v>6.8467525887773203E-2</v>
      </c>
      <c r="AY14" s="19">
        <v>6.8420678058134898E-2</v>
      </c>
      <c r="AZ14" s="19">
        <v>7.3575562366904407E-2</v>
      </c>
      <c r="BA14" s="19">
        <v>6.4269634970234801E-2</v>
      </c>
      <c r="BB14" s="19">
        <v>4.5694859768520897E-2</v>
      </c>
      <c r="BC14" s="19">
        <v>5.1182102057080001E-2</v>
      </c>
      <c r="BD14" s="19"/>
      <c r="BE14" s="19">
        <v>7.2824232171538106E-2</v>
      </c>
      <c r="BF14" s="19">
        <v>6.0502719495072299E-2</v>
      </c>
      <c r="BG14" s="19">
        <v>5.2845489116990003E-2</v>
      </c>
      <c r="BH14" s="19"/>
      <c r="BI14" s="19">
        <v>6.0720097188556699E-2</v>
      </c>
      <c r="BJ14" s="19">
        <v>6.6688377449849498E-2</v>
      </c>
      <c r="BK14" s="19"/>
      <c r="BL14" s="19">
        <v>4.2379766567166702E-2</v>
      </c>
      <c r="BM14" s="19">
        <v>7.9680399002721503E-2</v>
      </c>
      <c r="BN14" s="19">
        <v>7.4695206068551095E-2</v>
      </c>
      <c r="BO14" s="19">
        <v>7.6262538915076894E-2</v>
      </c>
      <c r="BP14" s="19">
        <v>6.7188229294327703E-2</v>
      </c>
      <c r="BQ14" s="19"/>
      <c r="BR14" s="19">
        <v>6.2001604732128297E-2</v>
      </c>
      <c r="BS14" s="19">
        <v>8.5870132520729101E-2</v>
      </c>
      <c r="BT14" s="19">
        <v>6.6059891844882604E-2</v>
      </c>
      <c r="BU14" s="19">
        <v>6.6313471494082801E-2</v>
      </c>
      <c r="BV14" s="19"/>
      <c r="BW14" s="19">
        <v>6.2066163727030103E-2</v>
      </c>
      <c r="BX14" s="19">
        <v>4.3322127850762303E-2</v>
      </c>
      <c r="BY14" s="19">
        <v>6.6317442767171997E-2</v>
      </c>
      <c r="BZ14" s="19">
        <v>7.06221448080009E-2</v>
      </c>
      <c r="CA14" s="19">
        <v>7.8037624694999294E-2</v>
      </c>
      <c r="CB14" s="19"/>
      <c r="CC14" s="19">
        <v>7.5817993470919207E-2</v>
      </c>
      <c r="CD14" s="19">
        <v>9.18953103432395E-2</v>
      </c>
      <c r="CE14" s="19">
        <v>7.1829534709437107E-2</v>
      </c>
      <c r="CF14" s="19">
        <v>6.0003862564491799E-2</v>
      </c>
      <c r="CG14" s="19">
        <v>6.4686745226964798E-2</v>
      </c>
      <c r="CH14" s="19">
        <v>8.4013423700838294E-2</v>
      </c>
      <c r="CI14" s="19">
        <v>5.16283107244545E-2</v>
      </c>
      <c r="CJ14" s="19">
        <v>3.9387401133966098E-2</v>
      </c>
      <c r="CK14" s="19">
        <v>4.6634376325514398E-2</v>
      </c>
      <c r="CL14" s="19">
        <v>4.1434617476385903E-2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J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10" width="20.7109375" customWidth="1"/>
  </cols>
  <sheetData>
    <row r="2" spans="2:10" ht="39.950000000000003" customHeight="1" x14ac:dyDescent="0.25">
      <c r="D2" s="30" t="s">
        <v>254</v>
      </c>
      <c r="E2" s="26"/>
      <c r="F2" s="26"/>
      <c r="G2" s="26"/>
      <c r="H2" s="26"/>
      <c r="I2" s="26"/>
      <c r="J2" s="26"/>
    </row>
    <row r="6" spans="2:10" ht="50.1" customHeight="1" x14ac:dyDescent="0.25">
      <c r="B6" s="20" t="s">
        <v>15</v>
      </c>
      <c r="C6" s="20" t="s">
        <v>243</v>
      </c>
      <c r="D6" s="20" t="s">
        <v>244</v>
      </c>
      <c r="E6" s="20" t="s">
        <v>245</v>
      </c>
      <c r="F6" s="20" t="s">
        <v>246</v>
      </c>
      <c r="G6" s="20" t="s">
        <v>247</v>
      </c>
      <c r="H6" s="20" t="s">
        <v>248</v>
      </c>
      <c r="I6" s="20" t="s">
        <v>249</v>
      </c>
    </row>
    <row r="7" spans="2:10" x14ac:dyDescent="0.25">
      <c r="B7" s="18" t="s">
        <v>250</v>
      </c>
      <c r="C7" s="17">
        <v>5.39026555613034E-2</v>
      </c>
      <c r="D7" s="17">
        <v>4.9855083522290601E-2</v>
      </c>
      <c r="E7" s="17">
        <v>5.4217851183916803E-2</v>
      </c>
      <c r="F7" s="17">
        <v>7.3024561807655597E-2</v>
      </c>
      <c r="G7" s="17">
        <v>0.117237179868574</v>
      </c>
      <c r="H7" s="17">
        <v>0.243820298206993</v>
      </c>
      <c r="I7" s="17">
        <v>5.9759929009524898E-2</v>
      </c>
    </row>
    <row r="8" spans="2:10" x14ac:dyDescent="0.25">
      <c r="B8" s="18" t="s">
        <v>251</v>
      </c>
      <c r="C8" s="17">
        <v>0.219995988266972</v>
      </c>
      <c r="D8" s="17">
        <v>0.356450481689845</v>
      </c>
      <c r="E8" s="17">
        <v>0.26803777277790902</v>
      </c>
      <c r="F8" s="17">
        <v>0.23901142364537001</v>
      </c>
      <c r="G8" s="17">
        <v>0.36391520271877897</v>
      </c>
      <c r="H8" s="17">
        <v>0.42660059358470898</v>
      </c>
      <c r="I8" s="17">
        <v>0.240290019542344</v>
      </c>
    </row>
    <row r="9" spans="2:10" x14ac:dyDescent="0.25">
      <c r="B9" s="18" t="s">
        <v>252</v>
      </c>
      <c r="C9" s="17">
        <v>0.25163028873326798</v>
      </c>
      <c r="D9" s="17">
        <v>0.42280356881887199</v>
      </c>
      <c r="E9" s="17">
        <v>0.33775448589700502</v>
      </c>
      <c r="F9" s="17">
        <v>0.302968469412423</v>
      </c>
      <c r="G9" s="17">
        <v>0.31161416759689597</v>
      </c>
      <c r="H9" s="17">
        <v>0.229407719783006</v>
      </c>
      <c r="I9" s="17">
        <v>0.29093727792901097</v>
      </c>
    </row>
    <row r="10" spans="2:10" x14ac:dyDescent="0.25">
      <c r="B10" s="18" t="s">
        <v>253</v>
      </c>
      <c r="C10" s="17">
        <v>0.44391220874411902</v>
      </c>
      <c r="D10" s="17">
        <v>0.11846819081181501</v>
      </c>
      <c r="E10" s="17">
        <v>0.296532473218731</v>
      </c>
      <c r="F10" s="17">
        <v>0.26824307388096902</v>
      </c>
      <c r="G10" s="17">
        <v>0.17323546669239701</v>
      </c>
      <c r="H10" s="17">
        <v>7.56185120904318E-2</v>
      </c>
      <c r="I10" s="17">
        <v>0.30344828093313297</v>
      </c>
    </row>
    <row r="11" spans="2:10" x14ac:dyDescent="0.25">
      <c r="B11" s="18" t="s">
        <v>111</v>
      </c>
      <c r="C11" s="17">
        <v>3.05588586943377E-2</v>
      </c>
      <c r="D11" s="17">
        <v>5.2422675157177502E-2</v>
      </c>
      <c r="E11" s="17">
        <v>4.3457416922437403E-2</v>
      </c>
      <c r="F11" s="17">
        <v>0.116752471253582</v>
      </c>
      <c r="G11" s="17">
        <v>3.3997983123353698E-2</v>
      </c>
      <c r="H11" s="17">
        <v>2.4552876334860599E-2</v>
      </c>
      <c r="I11" s="17">
        <v>0.10556449258598601</v>
      </c>
    </row>
    <row r="12" spans="2:10" x14ac:dyDescent="0.25">
      <c r="B12" s="16"/>
      <c r="C12" s="16"/>
      <c r="D12" s="16"/>
      <c r="E12" s="16"/>
      <c r="F12" s="16"/>
      <c r="G12" s="16"/>
      <c r="H12" s="16"/>
      <c r="I12" s="16"/>
    </row>
    <row r="13" spans="2:10" x14ac:dyDescent="0.25">
      <c r="B13" t="s">
        <v>114</v>
      </c>
    </row>
    <row r="14" spans="2:10" x14ac:dyDescent="0.25">
      <c r="B14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">
    <mergeCell ref="D2:J2"/>
  </mergeCells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255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250</v>
      </c>
      <c r="C9" s="17">
        <v>5.39026555613034E-2</v>
      </c>
      <c r="D9" s="17">
        <v>7.3712795633667894E-2</v>
      </c>
      <c r="E9" s="17">
        <v>3.5594590001130001E-2</v>
      </c>
      <c r="F9" s="17"/>
      <c r="G9" s="17">
        <v>0.12265067606303599</v>
      </c>
      <c r="H9" s="17">
        <v>8.5362086689973304E-2</v>
      </c>
      <c r="I9" s="17">
        <v>7.9874331755469499E-2</v>
      </c>
      <c r="J9" s="17">
        <v>2.1577377159371001E-2</v>
      </c>
      <c r="K9" s="17">
        <v>3.2887192046177599E-2</v>
      </c>
      <c r="L9" s="17">
        <v>1.9482667280820799E-2</v>
      </c>
      <c r="M9" s="17"/>
      <c r="N9" s="17">
        <v>7.6415456394536396E-2</v>
      </c>
      <c r="O9" s="17">
        <v>5.3306178299928002E-2</v>
      </c>
      <c r="P9" s="17">
        <v>5.0626702907412502E-2</v>
      </c>
      <c r="Q9" s="17">
        <v>3.3189124508650601E-2</v>
      </c>
      <c r="R9" s="17"/>
      <c r="S9" s="17">
        <v>9.6048589997573403E-2</v>
      </c>
      <c r="T9" s="17">
        <v>3.394095584476E-2</v>
      </c>
      <c r="U9" s="17">
        <v>3.0831063357011902E-2</v>
      </c>
      <c r="V9" s="17">
        <v>4.4590759348257597E-2</v>
      </c>
      <c r="W9" s="17">
        <v>7.2293469437726798E-2</v>
      </c>
      <c r="X9" s="17">
        <v>5.7847846297615198E-2</v>
      </c>
      <c r="Y9" s="17">
        <v>2.9211538718920901E-2</v>
      </c>
      <c r="Z9" s="17">
        <v>6.5764217244697595E-2</v>
      </c>
      <c r="AA9" s="17">
        <v>5.2954433034663899E-2</v>
      </c>
      <c r="AB9" s="17"/>
      <c r="AC9" s="17">
        <v>3.8751657285011301E-2</v>
      </c>
      <c r="AD9" s="17">
        <v>6.8514130901317402E-2</v>
      </c>
      <c r="AE9" s="17">
        <v>5.2467473614010697E-2</v>
      </c>
      <c r="AF9" s="17"/>
      <c r="AG9" s="17">
        <v>5.35051505519245E-2</v>
      </c>
      <c r="AH9" s="17">
        <v>0.130659062455946</v>
      </c>
      <c r="AI9" s="17">
        <v>4.0795433534476802E-2</v>
      </c>
      <c r="AJ9" s="17">
        <v>8.1961414886315195E-3</v>
      </c>
      <c r="AK9" s="17"/>
      <c r="AL9" s="17">
        <v>2.7082019347192302E-2</v>
      </c>
      <c r="AM9" s="17">
        <v>3.6693234719527699E-2</v>
      </c>
      <c r="AN9" s="17">
        <v>6.6411538927834093E-2</v>
      </c>
      <c r="AO9" s="17">
        <v>0.13167584584407799</v>
      </c>
      <c r="AP9" s="17">
        <v>0.12053187109479201</v>
      </c>
      <c r="AQ9" s="17"/>
      <c r="AR9" s="17">
        <v>5.0662023634709903E-2</v>
      </c>
      <c r="AS9" s="17">
        <v>5.6523061237116999E-2</v>
      </c>
      <c r="AT9" s="17">
        <v>3.6923474213821E-2</v>
      </c>
      <c r="AU9" s="17">
        <v>5.7782661517953401E-2</v>
      </c>
      <c r="AV9" s="17">
        <v>0.11358782493721201</v>
      </c>
      <c r="AW9" s="17"/>
      <c r="AX9" s="17">
        <v>0.115540670252163</v>
      </c>
      <c r="AY9" s="17">
        <v>4.0588287491463503E-2</v>
      </c>
      <c r="AZ9" s="17">
        <v>4.34924307970097E-2</v>
      </c>
      <c r="BA9" s="17">
        <v>2.31477172581631E-2</v>
      </c>
      <c r="BB9" s="17">
        <v>3.0773043951159301E-2</v>
      </c>
      <c r="BC9" s="17">
        <v>3.6909541518513798E-2</v>
      </c>
      <c r="BD9" s="17"/>
      <c r="BE9" s="17">
        <v>4.2342984880639797E-2</v>
      </c>
      <c r="BF9" s="17">
        <v>0.102337944945029</v>
      </c>
      <c r="BG9" s="17">
        <v>2.3295998177399101E-2</v>
      </c>
      <c r="BH9" s="17"/>
      <c r="BI9" s="17">
        <v>3.6904863666416703E-2</v>
      </c>
      <c r="BJ9" s="17">
        <v>5.8218009011468098E-2</v>
      </c>
      <c r="BK9" s="17"/>
      <c r="BL9" s="17">
        <v>5.2223989288414201E-2</v>
      </c>
      <c r="BM9" s="17">
        <v>4.8702841571295202E-2</v>
      </c>
      <c r="BN9" s="17">
        <v>3.9648889987754697E-2</v>
      </c>
      <c r="BO9" s="17">
        <v>5.8372782918450702E-2</v>
      </c>
      <c r="BP9" s="17">
        <v>6.8269871658498196E-2</v>
      </c>
      <c r="BQ9" s="17"/>
      <c r="BR9" s="17">
        <v>3.5654586348889697E-2</v>
      </c>
      <c r="BS9" s="17">
        <v>0.14212987661099999</v>
      </c>
      <c r="BT9" s="17">
        <v>0.16814844303718399</v>
      </c>
      <c r="BU9" s="17">
        <v>0.134665638829538</v>
      </c>
      <c r="BV9" s="17"/>
      <c r="BW9" s="17">
        <v>5.1940380469431301E-2</v>
      </c>
      <c r="BX9" s="17">
        <v>5.5773575109764099E-2</v>
      </c>
      <c r="BY9" s="17">
        <v>4.7257759287869801E-2</v>
      </c>
      <c r="BZ9" s="17">
        <v>4.6880399233718603E-2</v>
      </c>
      <c r="CA9" s="17">
        <v>6.3231201363905795E-2</v>
      </c>
      <c r="CB9" s="17"/>
      <c r="CC9" s="17">
        <v>6.5612832208861202E-2</v>
      </c>
      <c r="CD9" s="17">
        <v>7.0229717016126694E-2</v>
      </c>
      <c r="CE9" s="17">
        <v>6.8683491550500297E-2</v>
      </c>
      <c r="CF9" s="17">
        <v>5.7673471621132899E-2</v>
      </c>
      <c r="CG9" s="17">
        <v>4.5860292369699601E-2</v>
      </c>
      <c r="CH9" s="17">
        <v>4.0236242536870699E-2</v>
      </c>
      <c r="CI9" s="17">
        <v>3.71189019849298E-2</v>
      </c>
      <c r="CJ9" s="17">
        <v>4.7801449618272103E-2</v>
      </c>
      <c r="CK9" s="17">
        <v>4.5861270902774802E-2</v>
      </c>
      <c r="CL9" s="17">
        <v>4.25859554693446E-2</v>
      </c>
    </row>
    <row r="10" spans="2:90" x14ac:dyDescent="0.25">
      <c r="B10" s="18" t="s">
        <v>251</v>
      </c>
      <c r="C10" s="17">
        <v>0.219995988266972</v>
      </c>
      <c r="D10" s="17">
        <v>0.24802216161996901</v>
      </c>
      <c r="E10" s="17">
        <v>0.19471458548071199</v>
      </c>
      <c r="F10" s="17"/>
      <c r="G10" s="17">
        <v>0.28101223607009201</v>
      </c>
      <c r="H10" s="17">
        <v>0.31502367465786701</v>
      </c>
      <c r="I10" s="17">
        <v>0.23490320021970901</v>
      </c>
      <c r="J10" s="17">
        <v>0.21142665410080999</v>
      </c>
      <c r="K10" s="17">
        <v>0.186052203324891</v>
      </c>
      <c r="L10" s="17">
        <v>0.14232733317375601</v>
      </c>
      <c r="M10" s="17"/>
      <c r="N10" s="17">
        <v>0.281887516840231</v>
      </c>
      <c r="O10" s="17">
        <v>0.21548878881306699</v>
      </c>
      <c r="P10" s="17">
        <v>0.17573638322150101</v>
      </c>
      <c r="Q10" s="17">
        <v>0.19693395701981301</v>
      </c>
      <c r="R10" s="17"/>
      <c r="S10" s="17">
        <v>0.30328287527549003</v>
      </c>
      <c r="T10" s="17">
        <v>0.17234199422271401</v>
      </c>
      <c r="U10" s="17">
        <v>0.21798687094475</v>
      </c>
      <c r="V10" s="17">
        <v>0.182880177275966</v>
      </c>
      <c r="W10" s="17">
        <v>0.21831186035514</v>
      </c>
      <c r="X10" s="17">
        <v>0.19833741821770101</v>
      </c>
      <c r="Y10" s="17">
        <v>0.23216371084510201</v>
      </c>
      <c r="Z10" s="17">
        <v>0.200016807583073</v>
      </c>
      <c r="AA10" s="17">
        <v>0.229262676624333</v>
      </c>
      <c r="AB10" s="17"/>
      <c r="AC10" s="17">
        <v>0.13126085302392701</v>
      </c>
      <c r="AD10" s="17">
        <v>0.30771853963706403</v>
      </c>
      <c r="AE10" s="17">
        <v>0.231600990184329</v>
      </c>
      <c r="AF10" s="17"/>
      <c r="AG10" s="17">
        <v>0.20068136267092501</v>
      </c>
      <c r="AH10" s="17">
        <v>0.467150725548172</v>
      </c>
      <c r="AI10" s="17">
        <v>0.22533350679894101</v>
      </c>
      <c r="AJ10" s="17">
        <v>8.6606029052770206E-2</v>
      </c>
      <c r="AK10" s="17"/>
      <c r="AL10" s="17">
        <v>0.14630463077085901</v>
      </c>
      <c r="AM10" s="17">
        <v>0.20462621374846399</v>
      </c>
      <c r="AN10" s="17">
        <v>0.26980983147478499</v>
      </c>
      <c r="AO10" s="17">
        <v>0.36300792224630202</v>
      </c>
      <c r="AP10" s="17">
        <v>0.378280594655864</v>
      </c>
      <c r="AQ10" s="17"/>
      <c r="AR10" s="17">
        <v>0.15408790052142099</v>
      </c>
      <c r="AS10" s="17">
        <v>0.20262411211520401</v>
      </c>
      <c r="AT10" s="17">
        <v>0.225898259075865</v>
      </c>
      <c r="AU10" s="17">
        <v>0.25558410846875201</v>
      </c>
      <c r="AV10" s="17">
        <v>0.30071846500640298</v>
      </c>
      <c r="AW10" s="17"/>
      <c r="AX10" s="17">
        <v>0.30476811735443099</v>
      </c>
      <c r="AY10" s="17">
        <v>0.20538410557822501</v>
      </c>
      <c r="AZ10" s="17">
        <v>0.22013629805729601</v>
      </c>
      <c r="BA10" s="17">
        <v>0.179027555335565</v>
      </c>
      <c r="BB10" s="17">
        <v>0.17436541641693301</v>
      </c>
      <c r="BC10" s="17">
        <v>0.16534236854204101</v>
      </c>
      <c r="BD10" s="17"/>
      <c r="BE10" s="17">
        <v>0.21887872389702601</v>
      </c>
      <c r="BF10" s="17">
        <v>0.294378163428275</v>
      </c>
      <c r="BG10" s="17">
        <v>0.155592562383392</v>
      </c>
      <c r="BH10" s="17"/>
      <c r="BI10" s="17">
        <v>0.160339963355458</v>
      </c>
      <c r="BJ10" s="17">
        <v>0.23514129858239299</v>
      </c>
      <c r="BK10" s="17"/>
      <c r="BL10" s="17">
        <v>0.191217650009532</v>
      </c>
      <c r="BM10" s="17">
        <v>0.249991954929703</v>
      </c>
      <c r="BN10" s="17">
        <v>0.199845490333079</v>
      </c>
      <c r="BO10" s="17">
        <v>0.24873660431994299</v>
      </c>
      <c r="BP10" s="17">
        <v>0.25313638166735503</v>
      </c>
      <c r="BQ10" s="17"/>
      <c r="BR10" s="17">
        <v>0.19500735085370799</v>
      </c>
      <c r="BS10" s="17">
        <v>0.31049567782274901</v>
      </c>
      <c r="BT10" s="17">
        <v>0.44245941893539797</v>
      </c>
      <c r="BU10" s="17">
        <v>0.28028978370269703</v>
      </c>
      <c r="BV10" s="17"/>
      <c r="BW10" s="17">
        <v>0.20527522172019799</v>
      </c>
      <c r="BX10" s="17">
        <v>0.23906155439899199</v>
      </c>
      <c r="BY10" s="17">
        <v>0.232453925304903</v>
      </c>
      <c r="BZ10" s="17">
        <v>0.202801201135693</v>
      </c>
      <c r="CA10" s="17">
        <v>0.216610307448765</v>
      </c>
      <c r="CB10" s="17"/>
      <c r="CC10" s="17">
        <v>0.25788430251971001</v>
      </c>
      <c r="CD10" s="17">
        <v>0.20579626490198599</v>
      </c>
      <c r="CE10" s="17">
        <v>0.24264317908538699</v>
      </c>
      <c r="CF10" s="17">
        <v>0.20801621449263299</v>
      </c>
      <c r="CG10" s="17">
        <v>0.20772003869461</v>
      </c>
      <c r="CH10" s="17">
        <v>0.24165462278254099</v>
      </c>
      <c r="CI10" s="17">
        <v>0.235989502266028</v>
      </c>
      <c r="CJ10" s="17">
        <v>0.193694318051567</v>
      </c>
      <c r="CK10" s="17">
        <v>0.191967404614651</v>
      </c>
      <c r="CL10" s="17">
        <v>0.19438392739592</v>
      </c>
    </row>
    <row r="11" spans="2:90" x14ac:dyDescent="0.25">
      <c r="B11" s="18" t="s">
        <v>252</v>
      </c>
      <c r="C11" s="17">
        <v>0.25163028873326798</v>
      </c>
      <c r="D11" s="17">
        <v>0.24116859496482801</v>
      </c>
      <c r="E11" s="17">
        <v>0.261685033700295</v>
      </c>
      <c r="F11" s="17"/>
      <c r="G11" s="17">
        <v>0.30338614365279798</v>
      </c>
      <c r="H11" s="17">
        <v>0.28099924615782501</v>
      </c>
      <c r="I11" s="17">
        <v>0.25612447548851303</v>
      </c>
      <c r="J11" s="17">
        <v>0.250080040142657</v>
      </c>
      <c r="K11" s="17">
        <v>0.216057670812866</v>
      </c>
      <c r="L11" s="17">
        <v>0.22922558085178199</v>
      </c>
      <c r="M11" s="17"/>
      <c r="N11" s="17">
        <v>0.25799092151124398</v>
      </c>
      <c r="O11" s="17">
        <v>0.273025563604614</v>
      </c>
      <c r="P11" s="17">
        <v>0.23097980712418001</v>
      </c>
      <c r="Q11" s="17">
        <v>0.238371997813</v>
      </c>
      <c r="R11" s="17"/>
      <c r="S11" s="17">
        <v>0.25530431844886797</v>
      </c>
      <c r="T11" s="17">
        <v>0.25874762233242998</v>
      </c>
      <c r="U11" s="17">
        <v>0.25933063390737299</v>
      </c>
      <c r="V11" s="17">
        <v>0.27288674486112802</v>
      </c>
      <c r="W11" s="17">
        <v>0.21459357348696101</v>
      </c>
      <c r="X11" s="17">
        <v>0.25457823058861501</v>
      </c>
      <c r="Y11" s="17">
        <v>0.229010752239271</v>
      </c>
      <c r="Z11" s="17">
        <v>0.24766341906889799</v>
      </c>
      <c r="AA11" s="17">
        <v>0.25493473977923897</v>
      </c>
      <c r="AB11" s="17"/>
      <c r="AC11" s="17">
        <v>0.19800239535317901</v>
      </c>
      <c r="AD11" s="17">
        <v>0.27546229409991502</v>
      </c>
      <c r="AE11" s="17">
        <v>0.28675830049129297</v>
      </c>
      <c r="AF11" s="17"/>
      <c r="AG11" s="17">
        <v>0.227939858465666</v>
      </c>
      <c r="AH11" s="17">
        <v>0.26737290221160398</v>
      </c>
      <c r="AI11" s="17">
        <v>0.36238216493896103</v>
      </c>
      <c r="AJ11" s="17">
        <v>0.16657164718824799</v>
      </c>
      <c r="AK11" s="17"/>
      <c r="AL11" s="17">
        <v>0.239813031321709</v>
      </c>
      <c r="AM11" s="17">
        <v>0.243173102238285</v>
      </c>
      <c r="AN11" s="17">
        <v>0.29659373949646001</v>
      </c>
      <c r="AO11" s="17">
        <v>0.23364148035455501</v>
      </c>
      <c r="AP11" s="17">
        <v>0.20554500861563901</v>
      </c>
      <c r="AQ11" s="17"/>
      <c r="AR11" s="17">
        <v>0.25484456424482499</v>
      </c>
      <c r="AS11" s="17">
        <v>0.23953797839042701</v>
      </c>
      <c r="AT11" s="17">
        <v>0.24944720449064101</v>
      </c>
      <c r="AU11" s="17">
        <v>0.27109931684960298</v>
      </c>
      <c r="AV11" s="17">
        <v>0.260723260085369</v>
      </c>
      <c r="AW11" s="17"/>
      <c r="AX11" s="17">
        <v>0.25515692530636702</v>
      </c>
      <c r="AY11" s="17">
        <v>0.25407571332255802</v>
      </c>
      <c r="AZ11" s="17">
        <v>0.275599294772715</v>
      </c>
      <c r="BA11" s="17">
        <v>0.23712644659350601</v>
      </c>
      <c r="BB11" s="17">
        <v>0.22792623961970199</v>
      </c>
      <c r="BC11" s="17">
        <v>0.25966719013095602</v>
      </c>
      <c r="BD11" s="17"/>
      <c r="BE11" s="17">
        <v>0.280025916117558</v>
      </c>
      <c r="BF11" s="17">
        <v>0.245063200537424</v>
      </c>
      <c r="BG11" s="17">
        <v>0.222832905429204</v>
      </c>
      <c r="BH11" s="17"/>
      <c r="BI11" s="17">
        <v>0.24775507449682899</v>
      </c>
      <c r="BJ11" s="17">
        <v>0.25261411764638497</v>
      </c>
      <c r="BK11" s="17"/>
      <c r="BL11" s="17">
        <v>0.23055666022794899</v>
      </c>
      <c r="BM11" s="17">
        <v>0.25667415756241302</v>
      </c>
      <c r="BN11" s="17">
        <v>0.216822187146855</v>
      </c>
      <c r="BO11" s="17">
        <v>0.26738506944289298</v>
      </c>
      <c r="BP11" s="17">
        <v>0.28861263998213599</v>
      </c>
      <c r="BQ11" s="17"/>
      <c r="BR11" s="17">
        <v>0.24834702000228501</v>
      </c>
      <c r="BS11" s="17">
        <v>0.26508870771539</v>
      </c>
      <c r="BT11" s="17">
        <v>0.22172686565744201</v>
      </c>
      <c r="BU11" s="17">
        <v>0.32494830539203601</v>
      </c>
      <c r="BV11" s="17"/>
      <c r="BW11" s="17">
        <v>0.259276337227</v>
      </c>
      <c r="BX11" s="17">
        <v>0.26023053559461001</v>
      </c>
      <c r="BY11" s="17">
        <v>0.24208304378409201</v>
      </c>
      <c r="BZ11" s="17">
        <v>0.247846737377031</v>
      </c>
      <c r="CA11" s="17">
        <v>0.25350687513021902</v>
      </c>
      <c r="CB11" s="17"/>
      <c r="CC11" s="17">
        <v>0.250090136008016</v>
      </c>
      <c r="CD11" s="17">
        <v>0.25746867923746503</v>
      </c>
      <c r="CE11" s="17">
        <v>0.241823240032147</v>
      </c>
      <c r="CF11" s="17">
        <v>0.25046006378672298</v>
      </c>
      <c r="CG11" s="17">
        <v>0.27842579676295198</v>
      </c>
      <c r="CH11" s="17">
        <v>0.24314649398990201</v>
      </c>
      <c r="CI11" s="17">
        <v>0.25365220157477097</v>
      </c>
      <c r="CJ11" s="17">
        <v>0.24766350955955399</v>
      </c>
      <c r="CK11" s="17">
        <v>0.24102123258157601</v>
      </c>
      <c r="CL11" s="17">
        <v>0.26731575029221399</v>
      </c>
    </row>
    <row r="12" spans="2:90" x14ac:dyDescent="0.25">
      <c r="B12" s="18" t="s">
        <v>253</v>
      </c>
      <c r="C12" s="17">
        <v>0.44391220874411902</v>
      </c>
      <c r="D12" s="17">
        <v>0.413477185129909</v>
      </c>
      <c r="E12" s="17">
        <v>0.47182899804367701</v>
      </c>
      <c r="F12" s="17"/>
      <c r="G12" s="17">
        <v>0.23748429130670401</v>
      </c>
      <c r="H12" s="17">
        <v>0.28233707789504497</v>
      </c>
      <c r="I12" s="17">
        <v>0.39471207188569202</v>
      </c>
      <c r="J12" s="17">
        <v>0.48753601183391698</v>
      </c>
      <c r="K12" s="17">
        <v>0.53359070265844799</v>
      </c>
      <c r="L12" s="17">
        <v>0.59612380116382502</v>
      </c>
      <c r="M12" s="17"/>
      <c r="N12" s="17">
        <v>0.36565461754388201</v>
      </c>
      <c r="O12" s="17">
        <v>0.42800869171079797</v>
      </c>
      <c r="P12" s="17">
        <v>0.51292412571881996</v>
      </c>
      <c r="Q12" s="17">
        <v>0.485850032510663</v>
      </c>
      <c r="R12" s="17"/>
      <c r="S12" s="17">
        <v>0.31552456819888902</v>
      </c>
      <c r="T12" s="17">
        <v>0.50387429332558498</v>
      </c>
      <c r="U12" s="17">
        <v>0.449446244978355</v>
      </c>
      <c r="V12" s="17">
        <v>0.47411009742558202</v>
      </c>
      <c r="W12" s="17">
        <v>0.46655413442438598</v>
      </c>
      <c r="X12" s="17">
        <v>0.45240488516964</v>
      </c>
      <c r="Y12" s="17">
        <v>0.48141748290731801</v>
      </c>
      <c r="Z12" s="17">
        <v>0.46342737533336498</v>
      </c>
      <c r="AA12" s="17">
        <v>0.43610232668139298</v>
      </c>
      <c r="AB12" s="17"/>
      <c r="AC12" s="17">
        <v>0.61365661910498503</v>
      </c>
      <c r="AD12" s="17">
        <v>0.329418529822461</v>
      </c>
      <c r="AE12" s="17">
        <v>0.37189851845730698</v>
      </c>
      <c r="AF12" s="17"/>
      <c r="AG12" s="17">
        <v>0.50171818448227001</v>
      </c>
      <c r="AH12" s="17">
        <v>0.111356238071169</v>
      </c>
      <c r="AI12" s="17">
        <v>0.35325230752064302</v>
      </c>
      <c r="AJ12" s="17">
        <v>0.728546067476052</v>
      </c>
      <c r="AK12" s="17"/>
      <c r="AL12" s="17">
        <v>0.54999637683625502</v>
      </c>
      <c r="AM12" s="17">
        <v>0.48468443905540498</v>
      </c>
      <c r="AN12" s="17">
        <v>0.34012952276784902</v>
      </c>
      <c r="AO12" s="17">
        <v>0.25981271401377698</v>
      </c>
      <c r="AP12" s="17">
        <v>0.216357993970483</v>
      </c>
      <c r="AQ12" s="17"/>
      <c r="AR12" s="17">
        <v>0.46197900412500198</v>
      </c>
      <c r="AS12" s="17">
        <v>0.47382386860526199</v>
      </c>
      <c r="AT12" s="17">
        <v>0.46564063371739001</v>
      </c>
      <c r="AU12" s="17">
        <v>0.40087514529599599</v>
      </c>
      <c r="AV12" s="17">
        <v>0.30832477247461998</v>
      </c>
      <c r="AW12" s="17"/>
      <c r="AX12" s="17">
        <v>0.29410798231566199</v>
      </c>
      <c r="AY12" s="17">
        <v>0.471522836480671</v>
      </c>
      <c r="AZ12" s="17">
        <v>0.42860710779476902</v>
      </c>
      <c r="BA12" s="17">
        <v>0.527652642640563</v>
      </c>
      <c r="BB12" s="17">
        <v>0.538121068878334</v>
      </c>
      <c r="BC12" s="17">
        <v>0.50280361616802505</v>
      </c>
      <c r="BD12" s="17"/>
      <c r="BE12" s="17">
        <v>0.42290470724934098</v>
      </c>
      <c r="BF12" s="17">
        <v>0.326614218569729</v>
      </c>
      <c r="BG12" s="17">
        <v>0.58032975607441695</v>
      </c>
      <c r="BH12" s="17"/>
      <c r="BI12" s="17">
        <v>0.52641523565559101</v>
      </c>
      <c r="BJ12" s="17">
        <v>0.42296656333128502</v>
      </c>
      <c r="BK12" s="17"/>
      <c r="BL12" s="17">
        <v>0.50975148810405602</v>
      </c>
      <c r="BM12" s="17">
        <v>0.40924639142966002</v>
      </c>
      <c r="BN12" s="17">
        <v>0.47709252379008998</v>
      </c>
      <c r="BO12" s="17">
        <v>0.40313750732241999</v>
      </c>
      <c r="BP12" s="17">
        <v>0.36432115335658899</v>
      </c>
      <c r="BQ12" s="17"/>
      <c r="BR12" s="17">
        <v>0.49432434905934902</v>
      </c>
      <c r="BS12" s="17">
        <v>0.22684946500640199</v>
      </c>
      <c r="BT12" s="17">
        <v>0.13573864621308901</v>
      </c>
      <c r="BU12" s="17">
        <v>0.20128664063686899</v>
      </c>
      <c r="BV12" s="17"/>
      <c r="BW12" s="17">
        <v>0.457007993032639</v>
      </c>
      <c r="BX12" s="17">
        <v>0.42543620319242398</v>
      </c>
      <c r="BY12" s="17">
        <v>0.448149749548437</v>
      </c>
      <c r="BZ12" s="17">
        <v>0.46856531199454099</v>
      </c>
      <c r="CA12" s="17">
        <v>0.424142867090951</v>
      </c>
      <c r="CB12" s="17"/>
      <c r="CC12" s="17">
        <v>0.37769768258347203</v>
      </c>
      <c r="CD12" s="17">
        <v>0.42062471302020299</v>
      </c>
      <c r="CE12" s="17">
        <v>0.41689229358386398</v>
      </c>
      <c r="CF12" s="17">
        <v>0.45481614346433802</v>
      </c>
      <c r="CG12" s="17">
        <v>0.42554963552999697</v>
      </c>
      <c r="CH12" s="17">
        <v>0.43339755077421399</v>
      </c>
      <c r="CI12" s="17">
        <v>0.46124539500422901</v>
      </c>
      <c r="CJ12" s="17">
        <v>0.49680559616526698</v>
      </c>
      <c r="CK12" s="17">
        <v>0.50958747162642903</v>
      </c>
      <c r="CL12" s="17">
        <v>0.46920541251912901</v>
      </c>
    </row>
    <row r="13" spans="2:90" x14ac:dyDescent="0.25">
      <c r="B13" s="18" t="s">
        <v>111</v>
      </c>
      <c r="C13" s="19">
        <v>3.05588586943377E-2</v>
      </c>
      <c r="D13" s="19">
        <v>2.36192626516258E-2</v>
      </c>
      <c r="E13" s="19">
        <v>3.61767927741872E-2</v>
      </c>
      <c r="F13" s="19"/>
      <c r="G13" s="19">
        <v>5.5466652907370503E-2</v>
      </c>
      <c r="H13" s="19">
        <v>3.6277914599289397E-2</v>
      </c>
      <c r="I13" s="19">
        <v>3.4385920650616499E-2</v>
      </c>
      <c r="J13" s="19">
        <v>2.93799167632455E-2</v>
      </c>
      <c r="K13" s="19">
        <v>3.1412231157618001E-2</v>
      </c>
      <c r="L13" s="19">
        <v>1.28406175298174E-2</v>
      </c>
      <c r="M13" s="19"/>
      <c r="N13" s="19">
        <v>1.8051487710106499E-2</v>
      </c>
      <c r="O13" s="19">
        <v>3.0170777571593099E-2</v>
      </c>
      <c r="P13" s="19">
        <v>2.9732981028086899E-2</v>
      </c>
      <c r="Q13" s="19">
        <v>4.5654888147872899E-2</v>
      </c>
      <c r="R13" s="19"/>
      <c r="S13" s="19">
        <v>2.98396480791796E-2</v>
      </c>
      <c r="T13" s="19">
        <v>3.10951342745115E-2</v>
      </c>
      <c r="U13" s="19">
        <v>4.2405186812510001E-2</v>
      </c>
      <c r="V13" s="19">
        <v>2.5532221089066501E-2</v>
      </c>
      <c r="W13" s="19">
        <v>2.8246962295786202E-2</v>
      </c>
      <c r="X13" s="19">
        <v>3.6831619726428198E-2</v>
      </c>
      <c r="Y13" s="19">
        <v>2.8196515289387599E-2</v>
      </c>
      <c r="Z13" s="19">
        <v>2.3128180769966401E-2</v>
      </c>
      <c r="AA13" s="19">
        <v>2.6745823880371201E-2</v>
      </c>
      <c r="AB13" s="19"/>
      <c r="AC13" s="19">
        <v>1.8328475232897799E-2</v>
      </c>
      <c r="AD13" s="19">
        <v>1.8886505539241701E-2</v>
      </c>
      <c r="AE13" s="19">
        <v>5.7274717253060999E-2</v>
      </c>
      <c r="AF13" s="19"/>
      <c r="AG13" s="19">
        <v>1.61554438292155E-2</v>
      </c>
      <c r="AH13" s="19">
        <v>2.3461071713108898E-2</v>
      </c>
      <c r="AI13" s="19">
        <v>1.82365872069776E-2</v>
      </c>
      <c r="AJ13" s="19">
        <v>1.00801147942983E-2</v>
      </c>
      <c r="AK13" s="19"/>
      <c r="AL13" s="19">
        <v>3.68039417239849E-2</v>
      </c>
      <c r="AM13" s="19">
        <v>3.0823010238318301E-2</v>
      </c>
      <c r="AN13" s="19">
        <v>2.7055367333071401E-2</v>
      </c>
      <c r="AO13" s="19">
        <v>1.18620375412876E-2</v>
      </c>
      <c r="AP13" s="19">
        <v>7.9284531663222205E-2</v>
      </c>
      <c r="AQ13" s="19"/>
      <c r="AR13" s="19">
        <v>7.8426507474042395E-2</v>
      </c>
      <c r="AS13" s="19">
        <v>2.74909796519901E-2</v>
      </c>
      <c r="AT13" s="19">
        <v>2.2090428502282999E-2</v>
      </c>
      <c r="AU13" s="19">
        <v>1.46587678676946E-2</v>
      </c>
      <c r="AV13" s="19">
        <v>1.6645677496395998E-2</v>
      </c>
      <c r="AW13" s="19"/>
      <c r="AX13" s="19">
        <v>3.0426304771376901E-2</v>
      </c>
      <c r="AY13" s="19">
        <v>2.8429057127082501E-2</v>
      </c>
      <c r="AZ13" s="19">
        <v>3.2164868578210298E-2</v>
      </c>
      <c r="BA13" s="19">
        <v>3.3045638172203899E-2</v>
      </c>
      <c r="BB13" s="19">
        <v>2.8814231133871399E-2</v>
      </c>
      <c r="BC13" s="19">
        <v>3.5277283640463203E-2</v>
      </c>
      <c r="BD13" s="19"/>
      <c r="BE13" s="19">
        <v>3.5847667855435597E-2</v>
      </c>
      <c r="BF13" s="19">
        <v>3.1606472519542697E-2</v>
      </c>
      <c r="BG13" s="19">
        <v>1.7948777935587801E-2</v>
      </c>
      <c r="BH13" s="19"/>
      <c r="BI13" s="19">
        <v>2.85848628257056E-2</v>
      </c>
      <c r="BJ13" s="19">
        <v>3.10600114284687E-2</v>
      </c>
      <c r="BK13" s="19"/>
      <c r="BL13" s="19">
        <v>1.6250212370048599E-2</v>
      </c>
      <c r="BM13" s="19">
        <v>3.5384654506929798E-2</v>
      </c>
      <c r="BN13" s="19">
        <v>6.6590908742221303E-2</v>
      </c>
      <c r="BO13" s="19">
        <v>2.2368035996293799E-2</v>
      </c>
      <c r="BP13" s="19">
        <v>2.5659953335421901E-2</v>
      </c>
      <c r="BQ13" s="19"/>
      <c r="BR13" s="19">
        <v>2.6666693735767799E-2</v>
      </c>
      <c r="BS13" s="19">
        <v>5.5436272844459497E-2</v>
      </c>
      <c r="BT13" s="19">
        <v>3.1926626156887197E-2</v>
      </c>
      <c r="BU13" s="19">
        <v>5.8809631438858902E-2</v>
      </c>
      <c r="BV13" s="19"/>
      <c r="BW13" s="19">
        <v>2.6500067550732202E-2</v>
      </c>
      <c r="BX13" s="19">
        <v>1.9498131704209401E-2</v>
      </c>
      <c r="BY13" s="19">
        <v>3.00555220746988E-2</v>
      </c>
      <c r="BZ13" s="19">
        <v>3.3906350259016803E-2</v>
      </c>
      <c r="CA13" s="19">
        <v>4.2508748966159603E-2</v>
      </c>
      <c r="CB13" s="19"/>
      <c r="CC13" s="19">
        <v>4.8715046679941101E-2</v>
      </c>
      <c r="CD13" s="19">
        <v>4.5880625824219298E-2</v>
      </c>
      <c r="CE13" s="19">
        <v>2.99577957481016E-2</v>
      </c>
      <c r="CF13" s="19">
        <v>2.90341066351727E-2</v>
      </c>
      <c r="CG13" s="19">
        <v>4.2444236642741703E-2</v>
      </c>
      <c r="CH13" s="19">
        <v>4.15650899164733E-2</v>
      </c>
      <c r="CI13" s="19">
        <v>1.19939991700424E-2</v>
      </c>
      <c r="CJ13" s="19">
        <v>1.40351266053394E-2</v>
      </c>
      <c r="CK13" s="19">
        <v>1.15626202745686E-2</v>
      </c>
      <c r="CL13" s="19">
        <v>2.65089543233917E-2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256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250</v>
      </c>
      <c r="C9" s="17">
        <v>4.9855083522290601E-2</v>
      </c>
      <c r="D9" s="17">
        <v>6.4325815400270298E-2</v>
      </c>
      <c r="E9" s="17">
        <v>3.6526761378393002E-2</v>
      </c>
      <c r="F9" s="17"/>
      <c r="G9" s="17">
        <v>9.9281364819180304E-2</v>
      </c>
      <c r="H9" s="17">
        <v>0.102305222850784</v>
      </c>
      <c r="I9" s="17">
        <v>6.2705640673100305E-2</v>
      </c>
      <c r="J9" s="17">
        <v>3.11114776767277E-2</v>
      </c>
      <c r="K9" s="17">
        <v>1.7592321776793401E-2</v>
      </c>
      <c r="L9" s="17">
        <v>1.5905644654693098E-2</v>
      </c>
      <c r="M9" s="17"/>
      <c r="N9" s="17">
        <v>6.9825275118689106E-2</v>
      </c>
      <c r="O9" s="17">
        <v>4.4671810347924203E-2</v>
      </c>
      <c r="P9" s="17">
        <v>5.9274536781554601E-2</v>
      </c>
      <c r="Q9" s="17">
        <v>2.6121779734821899E-2</v>
      </c>
      <c r="R9" s="17"/>
      <c r="S9" s="17">
        <v>9.8057382227064602E-2</v>
      </c>
      <c r="T9" s="17">
        <v>2.7388031593702601E-2</v>
      </c>
      <c r="U9" s="17">
        <v>3.3105029246446399E-2</v>
      </c>
      <c r="V9" s="17">
        <v>3.4701698513747901E-2</v>
      </c>
      <c r="W9" s="17">
        <v>4.4762414518184197E-2</v>
      </c>
      <c r="X9" s="17">
        <v>5.9261874207636601E-2</v>
      </c>
      <c r="Y9" s="17">
        <v>3.7612689129755503E-2</v>
      </c>
      <c r="Z9" s="17">
        <v>4.8740265050196303E-2</v>
      </c>
      <c r="AA9" s="17">
        <v>5.13633706192115E-2</v>
      </c>
      <c r="AB9" s="17"/>
      <c r="AC9" s="17">
        <v>4.4837097080694097E-2</v>
      </c>
      <c r="AD9" s="17">
        <v>5.0835309278374097E-2</v>
      </c>
      <c r="AE9" s="17">
        <v>5.3726138949473902E-2</v>
      </c>
      <c r="AF9" s="17"/>
      <c r="AG9" s="17">
        <v>6.6500357070805899E-2</v>
      </c>
      <c r="AH9" s="17">
        <v>9.0817264235526496E-2</v>
      </c>
      <c r="AI9" s="17">
        <v>2.82275153775416E-2</v>
      </c>
      <c r="AJ9" s="17">
        <v>3.1963368636175001E-2</v>
      </c>
      <c r="AK9" s="17"/>
      <c r="AL9" s="17">
        <v>1.9580528291990199E-2</v>
      </c>
      <c r="AM9" s="17">
        <v>4.1522353834374498E-2</v>
      </c>
      <c r="AN9" s="17">
        <v>5.9886224020301103E-2</v>
      </c>
      <c r="AO9" s="17">
        <v>0.113443303106921</v>
      </c>
      <c r="AP9" s="17">
        <v>0.14242613857299899</v>
      </c>
      <c r="AQ9" s="17"/>
      <c r="AR9" s="17">
        <v>3.7205714189293797E-2</v>
      </c>
      <c r="AS9" s="17">
        <v>4.6846141326505303E-2</v>
      </c>
      <c r="AT9" s="17">
        <v>4.35323157639248E-2</v>
      </c>
      <c r="AU9" s="17">
        <v>4.9543341078104403E-2</v>
      </c>
      <c r="AV9" s="17">
        <v>0.113403842456568</v>
      </c>
      <c r="AW9" s="17"/>
      <c r="AX9" s="17">
        <v>0.10787446347032</v>
      </c>
      <c r="AY9" s="17">
        <v>3.53534214948115E-2</v>
      </c>
      <c r="AZ9" s="17">
        <v>5.0296323861421001E-2</v>
      </c>
      <c r="BA9" s="17">
        <v>2.6199082560285601E-2</v>
      </c>
      <c r="BB9" s="17">
        <v>1.8882712522088001E-2</v>
      </c>
      <c r="BC9" s="17">
        <v>2.3573230556554001E-2</v>
      </c>
      <c r="BD9" s="17"/>
      <c r="BE9" s="17">
        <v>3.7490432139412701E-2</v>
      </c>
      <c r="BF9" s="17">
        <v>0.107002925649131</v>
      </c>
      <c r="BG9" s="17">
        <v>1.3479601577473599E-2</v>
      </c>
      <c r="BH9" s="17"/>
      <c r="BI9" s="17">
        <v>3.5452596781865998E-2</v>
      </c>
      <c r="BJ9" s="17">
        <v>5.35115479166417E-2</v>
      </c>
      <c r="BK9" s="17"/>
      <c r="BL9" s="17">
        <v>3.9979996282586402E-2</v>
      </c>
      <c r="BM9" s="17">
        <v>5.4820141090287197E-2</v>
      </c>
      <c r="BN9" s="17">
        <v>2.48298017362245E-2</v>
      </c>
      <c r="BO9" s="17">
        <v>4.3322140313454202E-2</v>
      </c>
      <c r="BP9" s="17">
        <v>8.0416295546320696E-2</v>
      </c>
      <c r="BQ9" s="17"/>
      <c r="BR9" s="17">
        <v>3.82452634005939E-2</v>
      </c>
      <c r="BS9" s="17">
        <v>7.10932231306311E-2</v>
      </c>
      <c r="BT9" s="17">
        <v>0.126229271033232</v>
      </c>
      <c r="BU9" s="17">
        <v>0.14650045377700499</v>
      </c>
      <c r="BV9" s="17"/>
      <c r="BW9" s="17">
        <v>5.6472237989478299E-2</v>
      </c>
      <c r="BX9" s="17">
        <v>4.3875291773895597E-2</v>
      </c>
      <c r="BY9" s="17">
        <v>5.1039825002998099E-2</v>
      </c>
      <c r="BZ9" s="17">
        <v>3.47447856885554E-2</v>
      </c>
      <c r="CA9" s="17">
        <v>5.3465769946015401E-2</v>
      </c>
      <c r="CB9" s="17"/>
      <c r="CC9" s="17">
        <v>4.9050053887638001E-2</v>
      </c>
      <c r="CD9" s="17">
        <v>5.9068614146654499E-2</v>
      </c>
      <c r="CE9" s="17">
        <v>5.6201307951468299E-2</v>
      </c>
      <c r="CF9" s="17">
        <v>5.4175996461021302E-2</v>
      </c>
      <c r="CG9" s="17">
        <v>4.7441423048144402E-2</v>
      </c>
      <c r="CH9" s="17">
        <v>4.1659551785290003E-2</v>
      </c>
      <c r="CI9" s="17">
        <v>4.8051304257418902E-2</v>
      </c>
      <c r="CJ9" s="17">
        <v>3.9940061671911498E-2</v>
      </c>
      <c r="CK9" s="17">
        <v>3.7718934892931898E-2</v>
      </c>
      <c r="CL9" s="17">
        <v>4.0852904292977298E-2</v>
      </c>
    </row>
    <row r="10" spans="2:90" x14ac:dyDescent="0.25">
      <c r="B10" s="18" t="s">
        <v>251</v>
      </c>
      <c r="C10" s="17">
        <v>0.356450481689845</v>
      </c>
      <c r="D10" s="17">
        <v>0.38179345519892399</v>
      </c>
      <c r="E10" s="17">
        <v>0.333244060801556</v>
      </c>
      <c r="F10" s="17"/>
      <c r="G10" s="17">
        <v>0.32694304607777902</v>
      </c>
      <c r="H10" s="17">
        <v>0.39097084613502298</v>
      </c>
      <c r="I10" s="17">
        <v>0.35013106318403098</v>
      </c>
      <c r="J10" s="17">
        <v>0.34718660835734</v>
      </c>
      <c r="K10" s="17">
        <v>0.35385524184648598</v>
      </c>
      <c r="L10" s="17">
        <v>0.35733381516552498</v>
      </c>
      <c r="M10" s="17"/>
      <c r="N10" s="17">
        <v>0.42963064192168299</v>
      </c>
      <c r="O10" s="17">
        <v>0.35717291229157599</v>
      </c>
      <c r="P10" s="17">
        <v>0.30794219199393102</v>
      </c>
      <c r="Q10" s="17">
        <v>0.31740531377910203</v>
      </c>
      <c r="R10" s="17"/>
      <c r="S10" s="17">
        <v>0.37244135484810498</v>
      </c>
      <c r="T10" s="17">
        <v>0.33479145265904803</v>
      </c>
      <c r="U10" s="17">
        <v>0.37059320469983598</v>
      </c>
      <c r="V10" s="17">
        <v>0.364306380013594</v>
      </c>
      <c r="W10" s="17">
        <v>0.34149367955472798</v>
      </c>
      <c r="X10" s="17">
        <v>0.36521870892198899</v>
      </c>
      <c r="Y10" s="17">
        <v>0.32432770815074402</v>
      </c>
      <c r="Z10" s="17">
        <v>0.37942863424416501</v>
      </c>
      <c r="AA10" s="17">
        <v>0.36514506324585</v>
      </c>
      <c r="AB10" s="17"/>
      <c r="AC10" s="17">
        <v>0.34633172825717801</v>
      </c>
      <c r="AD10" s="17">
        <v>0.38624644328309299</v>
      </c>
      <c r="AE10" s="17">
        <v>0.33369318896467198</v>
      </c>
      <c r="AF10" s="17"/>
      <c r="AG10" s="17">
        <v>0.44475862132866101</v>
      </c>
      <c r="AH10" s="17">
        <v>0.42416108912266998</v>
      </c>
      <c r="AI10" s="17">
        <v>0.36417620461689099</v>
      </c>
      <c r="AJ10" s="17">
        <v>0.33729850340082901</v>
      </c>
      <c r="AK10" s="17"/>
      <c r="AL10" s="17">
        <v>0.30630295785291001</v>
      </c>
      <c r="AM10" s="17">
        <v>0.33348129480983502</v>
      </c>
      <c r="AN10" s="17">
        <v>0.38865218705637</v>
      </c>
      <c r="AO10" s="17">
        <v>0.44049688130688303</v>
      </c>
      <c r="AP10" s="17">
        <v>0.39595131534066202</v>
      </c>
      <c r="AQ10" s="17"/>
      <c r="AR10" s="17">
        <v>0.27729119288318699</v>
      </c>
      <c r="AS10" s="17">
        <v>0.32911463569362798</v>
      </c>
      <c r="AT10" s="17">
        <v>0.36642906209691101</v>
      </c>
      <c r="AU10" s="17">
        <v>0.41574463873134498</v>
      </c>
      <c r="AV10" s="17">
        <v>0.44741919183469597</v>
      </c>
      <c r="AW10" s="17"/>
      <c r="AX10" s="17">
        <v>0.37454652027674501</v>
      </c>
      <c r="AY10" s="17">
        <v>0.35512001883416799</v>
      </c>
      <c r="AZ10" s="17">
        <v>0.347533656729342</v>
      </c>
      <c r="BA10" s="17">
        <v>0.337176646624472</v>
      </c>
      <c r="BB10" s="17">
        <v>0.34053320193819803</v>
      </c>
      <c r="BC10" s="17">
        <v>0.402260518324429</v>
      </c>
      <c r="BD10" s="17"/>
      <c r="BE10" s="17">
        <v>0.34371766251271602</v>
      </c>
      <c r="BF10" s="17">
        <v>0.38724433690187599</v>
      </c>
      <c r="BG10" s="17">
        <v>0.34828138477709403</v>
      </c>
      <c r="BH10" s="17"/>
      <c r="BI10" s="17">
        <v>0.28115533701346201</v>
      </c>
      <c r="BJ10" s="17">
        <v>0.37556620944843799</v>
      </c>
      <c r="BK10" s="17"/>
      <c r="BL10" s="17">
        <v>0.369626231675378</v>
      </c>
      <c r="BM10" s="17">
        <v>0.36232715921198</v>
      </c>
      <c r="BN10" s="17">
        <v>0.27315248770352302</v>
      </c>
      <c r="BO10" s="17">
        <v>0.37467342534468201</v>
      </c>
      <c r="BP10" s="17">
        <v>0.37066663046140602</v>
      </c>
      <c r="BQ10" s="17"/>
      <c r="BR10" s="17">
        <v>0.34960014979319398</v>
      </c>
      <c r="BS10" s="17">
        <v>0.378271540135378</v>
      </c>
      <c r="BT10" s="17">
        <v>0.45694342523279502</v>
      </c>
      <c r="BU10" s="17">
        <v>0.344416116732429</v>
      </c>
      <c r="BV10" s="17"/>
      <c r="BW10" s="17">
        <v>0.35666780590557401</v>
      </c>
      <c r="BX10" s="17">
        <v>0.35608992227646202</v>
      </c>
      <c r="BY10" s="17">
        <v>0.39003517873537702</v>
      </c>
      <c r="BZ10" s="17">
        <v>0.33853616597776898</v>
      </c>
      <c r="CA10" s="17">
        <v>0.34996266776010898</v>
      </c>
      <c r="CB10" s="17"/>
      <c r="CC10" s="17">
        <v>0.393344278828685</v>
      </c>
      <c r="CD10" s="17">
        <v>0.31866581036290198</v>
      </c>
      <c r="CE10" s="17">
        <v>0.32834115888741</v>
      </c>
      <c r="CF10" s="17">
        <v>0.37169560700165399</v>
      </c>
      <c r="CG10" s="17">
        <v>0.37985887788915701</v>
      </c>
      <c r="CH10" s="17">
        <v>0.34337341139716698</v>
      </c>
      <c r="CI10" s="17">
        <v>0.34048838572793899</v>
      </c>
      <c r="CJ10" s="17">
        <v>0.37718497799157102</v>
      </c>
      <c r="CK10" s="17">
        <v>0.372439784965161</v>
      </c>
      <c r="CL10" s="17">
        <v>0.35846582170029101</v>
      </c>
    </row>
    <row r="11" spans="2:90" x14ac:dyDescent="0.25">
      <c r="B11" s="18" t="s">
        <v>252</v>
      </c>
      <c r="C11" s="17">
        <v>0.42280356881887199</v>
      </c>
      <c r="D11" s="17">
        <v>0.39984377784700997</v>
      </c>
      <c r="E11" s="17">
        <v>0.44465778982709098</v>
      </c>
      <c r="F11" s="17"/>
      <c r="G11" s="17">
        <v>0.39111194003385102</v>
      </c>
      <c r="H11" s="17">
        <v>0.34298599955586401</v>
      </c>
      <c r="I11" s="17">
        <v>0.38378756990062102</v>
      </c>
      <c r="J11" s="17">
        <v>0.43213751716308801</v>
      </c>
      <c r="K11" s="17">
        <v>0.45356125786370299</v>
      </c>
      <c r="L11" s="17">
        <v>0.49470691917651199</v>
      </c>
      <c r="M11" s="17"/>
      <c r="N11" s="17">
        <v>0.38380412138511399</v>
      </c>
      <c r="O11" s="17">
        <v>0.44759144453785998</v>
      </c>
      <c r="P11" s="17">
        <v>0.433065574162464</v>
      </c>
      <c r="Q11" s="17">
        <v>0.430693227851628</v>
      </c>
      <c r="R11" s="17"/>
      <c r="S11" s="17">
        <v>0.35042038543794801</v>
      </c>
      <c r="T11" s="17">
        <v>0.46319796835502502</v>
      </c>
      <c r="U11" s="17">
        <v>0.41379041227348901</v>
      </c>
      <c r="V11" s="17">
        <v>0.42690623601256</v>
      </c>
      <c r="W11" s="17">
        <v>0.46753323323151003</v>
      </c>
      <c r="X11" s="17">
        <v>0.38822935392920599</v>
      </c>
      <c r="Y11" s="17">
        <v>0.46151938482336402</v>
      </c>
      <c r="Z11" s="17">
        <v>0.40377009715842799</v>
      </c>
      <c r="AA11" s="17">
        <v>0.43895813196515399</v>
      </c>
      <c r="AB11" s="17"/>
      <c r="AC11" s="17">
        <v>0.44682241140210299</v>
      </c>
      <c r="AD11" s="17">
        <v>0.41588050754106998</v>
      </c>
      <c r="AE11" s="17">
        <v>0.40171569668421703</v>
      </c>
      <c r="AF11" s="17"/>
      <c r="AG11" s="17">
        <v>0.40845395629411502</v>
      </c>
      <c r="AH11" s="17">
        <v>0.35527618864143901</v>
      </c>
      <c r="AI11" s="17">
        <v>0.46359621327718697</v>
      </c>
      <c r="AJ11" s="17">
        <v>0.45749031600441797</v>
      </c>
      <c r="AK11" s="17"/>
      <c r="AL11" s="17">
        <v>0.471548795564252</v>
      </c>
      <c r="AM11" s="17">
        <v>0.44130253416627002</v>
      </c>
      <c r="AN11" s="17">
        <v>0.403536748275376</v>
      </c>
      <c r="AO11" s="17">
        <v>0.31044967935405499</v>
      </c>
      <c r="AP11" s="17">
        <v>0.32862746420847799</v>
      </c>
      <c r="AQ11" s="17"/>
      <c r="AR11" s="17">
        <v>0.411558853897599</v>
      </c>
      <c r="AS11" s="17">
        <v>0.45679634704710598</v>
      </c>
      <c r="AT11" s="17">
        <v>0.43987499440667699</v>
      </c>
      <c r="AU11" s="17">
        <v>0.39864200082270101</v>
      </c>
      <c r="AV11" s="17">
        <v>0.338901920146705</v>
      </c>
      <c r="AW11" s="17"/>
      <c r="AX11" s="17">
        <v>0.34260426702054902</v>
      </c>
      <c r="AY11" s="17">
        <v>0.43857450762956202</v>
      </c>
      <c r="AZ11" s="17">
        <v>0.46353319256063202</v>
      </c>
      <c r="BA11" s="17">
        <v>0.44917334724580299</v>
      </c>
      <c r="BB11" s="17">
        <v>0.46815117302491999</v>
      </c>
      <c r="BC11" s="17">
        <v>0.40737732604178301</v>
      </c>
      <c r="BD11" s="17"/>
      <c r="BE11" s="17">
        <v>0.42246473597890899</v>
      </c>
      <c r="BF11" s="17">
        <v>0.35760150801849599</v>
      </c>
      <c r="BG11" s="17">
        <v>0.486938038254836</v>
      </c>
      <c r="BH11" s="17"/>
      <c r="BI11" s="17">
        <v>0.47362935118230398</v>
      </c>
      <c r="BJ11" s="17">
        <v>0.40990005660765699</v>
      </c>
      <c r="BK11" s="17"/>
      <c r="BL11" s="17">
        <v>0.45988679060064402</v>
      </c>
      <c r="BM11" s="17">
        <v>0.40563864040497599</v>
      </c>
      <c r="BN11" s="17">
        <v>0.43307564895101802</v>
      </c>
      <c r="BO11" s="17">
        <v>0.42097797104857798</v>
      </c>
      <c r="BP11" s="17">
        <v>0.37459160930565699</v>
      </c>
      <c r="BQ11" s="17"/>
      <c r="BR11" s="17">
        <v>0.44396881231454</v>
      </c>
      <c r="BS11" s="17">
        <v>0.33561523342613803</v>
      </c>
      <c r="BT11" s="17">
        <v>0.29474745377392397</v>
      </c>
      <c r="BU11" s="17">
        <v>0.34833292205391903</v>
      </c>
      <c r="BV11" s="17"/>
      <c r="BW11" s="17">
        <v>0.43314589087231897</v>
      </c>
      <c r="BX11" s="17">
        <v>0.43317868536130599</v>
      </c>
      <c r="BY11" s="17">
        <v>0.40848841766717497</v>
      </c>
      <c r="BZ11" s="17">
        <v>0.43828321680451898</v>
      </c>
      <c r="CA11" s="17">
        <v>0.40470077584548803</v>
      </c>
      <c r="CB11" s="17"/>
      <c r="CC11" s="17">
        <v>0.363259894414866</v>
      </c>
      <c r="CD11" s="17">
        <v>0.41480007576300199</v>
      </c>
      <c r="CE11" s="17">
        <v>0.43341410749180598</v>
      </c>
      <c r="CF11" s="17">
        <v>0.42891641589339702</v>
      </c>
      <c r="CG11" s="17">
        <v>0.37361747145277702</v>
      </c>
      <c r="CH11" s="17">
        <v>0.43758653284446403</v>
      </c>
      <c r="CI11" s="17">
        <v>0.457805147884495</v>
      </c>
      <c r="CJ11" s="17">
        <v>0.42250080868004097</v>
      </c>
      <c r="CK11" s="17">
        <v>0.457374282767815</v>
      </c>
      <c r="CL11" s="17">
        <v>0.46340351287403297</v>
      </c>
    </row>
    <row r="12" spans="2:90" x14ac:dyDescent="0.25">
      <c r="B12" s="18" t="s">
        <v>253</v>
      </c>
      <c r="C12" s="17">
        <v>0.11846819081181501</v>
      </c>
      <c r="D12" s="17">
        <v>0.115081865778961</v>
      </c>
      <c r="E12" s="17">
        <v>0.121326911752732</v>
      </c>
      <c r="F12" s="17"/>
      <c r="G12" s="17">
        <v>0.113941692983381</v>
      </c>
      <c r="H12" s="17">
        <v>0.111791965261526</v>
      </c>
      <c r="I12" s="17">
        <v>0.14982962716940301</v>
      </c>
      <c r="J12" s="17">
        <v>0.13835776404869701</v>
      </c>
      <c r="K12" s="17">
        <v>0.11797832255962699</v>
      </c>
      <c r="L12" s="17">
        <v>8.9614011082746997E-2</v>
      </c>
      <c r="M12" s="17"/>
      <c r="N12" s="17">
        <v>8.7376036865823306E-2</v>
      </c>
      <c r="O12" s="17">
        <v>0.1033600660105</v>
      </c>
      <c r="P12" s="17">
        <v>0.15031403366295501</v>
      </c>
      <c r="Q12" s="17">
        <v>0.14054183206970999</v>
      </c>
      <c r="R12" s="17"/>
      <c r="S12" s="17">
        <v>0.134426937967108</v>
      </c>
      <c r="T12" s="17">
        <v>0.125954803567008</v>
      </c>
      <c r="U12" s="17">
        <v>0.114892114967706</v>
      </c>
      <c r="V12" s="17">
        <v>0.132789248088063</v>
      </c>
      <c r="W12" s="17">
        <v>9.9279574622738398E-2</v>
      </c>
      <c r="X12" s="17">
        <v>0.13063040969499501</v>
      </c>
      <c r="Y12" s="17">
        <v>0.112783643832804</v>
      </c>
      <c r="Z12" s="17">
        <v>0.12111036647502101</v>
      </c>
      <c r="AA12" s="17">
        <v>8.6805885204910505E-2</v>
      </c>
      <c r="AB12" s="17"/>
      <c r="AC12" s="17">
        <v>0.115934180379192</v>
      </c>
      <c r="AD12" s="17">
        <v>0.112209144426478</v>
      </c>
      <c r="AE12" s="17">
        <v>0.13031022823045599</v>
      </c>
      <c r="AF12" s="17"/>
      <c r="AG12" s="17">
        <v>5.1381673972922502E-2</v>
      </c>
      <c r="AH12" s="17">
        <v>0.100790625335914</v>
      </c>
      <c r="AI12" s="17">
        <v>0.10970772156839</v>
      </c>
      <c r="AJ12" s="17">
        <v>0.130608612992164</v>
      </c>
      <c r="AK12" s="17"/>
      <c r="AL12" s="17">
        <v>0.13096122547620401</v>
      </c>
      <c r="AM12" s="17">
        <v>0.13066760412637801</v>
      </c>
      <c r="AN12" s="17">
        <v>0.10867776121459601</v>
      </c>
      <c r="AO12" s="17">
        <v>0.102984714608433</v>
      </c>
      <c r="AP12" s="17">
        <v>8.4595361512922504E-2</v>
      </c>
      <c r="AQ12" s="17"/>
      <c r="AR12" s="17">
        <v>0.170728938626382</v>
      </c>
      <c r="AS12" s="17">
        <v>0.114378041894205</v>
      </c>
      <c r="AT12" s="17">
        <v>0.112146702835439</v>
      </c>
      <c r="AU12" s="17">
        <v>0.10763874060546499</v>
      </c>
      <c r="AV12" s="17">
        <v>8.3121425198711907E-2</v>
      </c>
      <c r="AW12" s="17"/>
      <c r="AX12" s="17">
        <v>0.122811118199876</v>
      </c>
      <c r="AY12" s="17">
        <v>0.11967832694316</v>
      </c>
      <c r="AZ12" s="17">
        <v>0.10133120953805499</v>
      </c>
      <c r="BA12" s="17">
        <v>0.13518737547954601</v>
      </c>
      <c r="BB12" s="17">
        <v>0.11173601430958099</v>
      </c>
      <c r="BC12" s="17">
        <v>9.2921507080594101E-2</v>
      </c>
      <c r="BD12" s="17"/>
      <c r="BE12" s="17">
        <v>0.134005162064014</v>
      </c>
      <c r="BF12" s="17">
        <v>0.10963603091098</v>
      </c>
      <c r="BG12" s="17">
        <v>0.105260603920662</v>
      </c>
      <c r="BH12" s="17"/>
      <c r="BI12" s="17">
        <v>0.15597351630461501</v>
      </c>
      <c r="BJ12" s="17">
        <v>0.108946440177041</v>
      </c>
      <c r="BK12" s="17"/>
      <c r="BL12" s="17">
        <v>9.3946923694460796E-2</v>
      </c>
      <c r="BM12" s="17">
        <v>0.128947293207574</v>
      </c>
      <c r="BN12" s="17">
        <v>0.16510163771521799</v>
      </c>
      <c r="BO12" s="17">
        <v>0.126843392503072</v>
      </c>
      <c r="BP12" s="17">
        <v>0.12244886000725499</v>
      </c>
      <c r="BQ12" s="17"/>
      <c r="BR12" s="17">
        <v>0.118015422832005</v>
      </c>
      <c r="BS12" s="17">
        <v>0.14699036591251299</v>
      </c>
      <c r="BT12" s="17">
        <v>7.0263620272684096E-2</v>
      </c>
      <c r="BU12" s="17">
        <v>0.118130252899507</v>
      </c>
      <c r="BV12" s="17"/>
      <c r="BW12" s="17">
        <v>0.113172046733471</v>
      </c>
      <c r="BX12" s="17">
        <v>0.11805581314594001</v>
      </c>
      <c r="BY12" s="17">
        <v>0.105924003473489</v>
      </c>
      <c r="BZ12" s="17">
        <v>0.14035834726232299</v>
      </c>
      <c r="CA12" s="17">
        <v>0.116589913720199</v>
      </c>
      <c r="CB12" s="17"/>
      <c r="CC12" s="17">
        <v>0.110050231489557</v>
      </c>
      <c r="CD12" s="17">
        <v>0.14536328896596101</v>
      </c>
      <c r="CE12" s="17">
        <v>0.13245045125777399</v>
      </c>
      <c r="CF12" s="17">
        <v>9.9558297332221199E-2</v>
      </c>
      <c r="CG12" s="17">
        <v>0.13430348993456401</v>
      </c>
      <c r="CH12" s="17">
        <v>0.12995362913795999</v>
      </c>
      <c r="CI12" s="17">
        <v>0.115481275677547</v>
      </c>
      <c r="CJ12" s="17">
        <v>0.116894167882031</v>
      </c>
      <c r="CK12" s="17">
        <v>0.10618250822242301</v>
      </c>
      <c r="CL12" s="17">
        <v>8.7030414282927404E-2</v>
      </c>
    </row>
    <row r="13" spans="2:90" x14ac:dyDescent="0.25">
      <c r="B13" s="18" t="s">
        <v>111</v>
      </c>
      <c r="C13" s="19">
        <v>5.2422675157177502E-2</v>
      </c>
      <c r="D13" s="19">
        <v>3.8955085774833899E-2</v>
      </c>
      <c r="E13" s="19">
        <v>6.4244476240228304E-2</v>
      </c>
      <c r="F13" s="19"/>
      <c r="G13" s="19">
        <v>6.87219560858085E-2</v>
      </c>
      <c r="H13" s="19">
        <v>5.1945966196803903E-2</v>
      </c>
      <c r="I13" s="19">
        <v>5.3546099072844897E-2</v>
      </c>
      <c r="J13" s="19">
        <v>5.1206632754146997E-2</v>
      </c>
      <c r="K13" s="19">
        <v>5.7012855953390403E-2</v>
      </c>
      <c r="L13" s="19">
        <v>4.2439609920523098E-2</v>
      </c>
      <c r="M13" s="19"/>
      <c r="N13" s="19">
        <v>2.93639247086908E-2</v>
      </c>
      <c r="O13" s="19">
        <v>4.7203766812140002E-2</v>
      </c>
      <c r="P13" s="19">
        <v>4.94036633990955E-2</v>
      </c>
      <c r="Q13" s="19">
        <v>8.5237846564738498E-2</v>
      </c>
      <c r="R13" s="19"/>
      <c r="S13" s="19">
        <v>4.4653939519773797E-2</v>
      </c>
      <c r="T13" s="19">
        <v>4.8667743825217498E-2</v>
      </c>
      <c r="U13" s="19">
        <v>6.76192388125227E-2</v>
      </c>
      <c r="V13" s="19">
        <v>4.1296437372034901E-2</v>
      </c>
      <c r="W13" s="19">
        <v>4.6931098072838601E-2</v>
      </c>
      <c r="X13" s="19">
        <v>5.6659653246173301E-2</v>
      </c>
      <c r="Y13" s="19">
        <v>6.3756574063332905E-2</v>
      </c>
      <c r="Z13" s="19">
        <v>4.6950637072190098E-2</v>
      </c>
      <c r="AA13" s="19">
        <v>5.7727548964874198E-2</v>
      </c>
      <c r="AB13" s="19"/>
      <c r="AC13" s="19">
        <v>4.6074582880832701E-2</v>
      </c>
      <c r="AD13" s="19">
        <v>3.4828595470984602E-2</v>
      </c>
      <c r="AE13" s="19">
        <v>8.0554747171180996E-2</v>
      </c>
      <c r="AF13" s="19"/>
      <c r="AG13" s="19">
        <v>2.8905391333495602E-2</v>
      </c>
      <c r="AH13" s="19">
        <v>2.8954832664451601E-2</v>
      </c>
      <c r="AI13" s="19">
        <v>3.4292345159990703E-2</v>
      </c>
      <c r="AJ13" s="19">
        <v>4.2639198966413799E-2</v>
      </c>
      <c r="AK13" s="19"/>
      <c r="AL13" s="19">
        <v>7.1606492814643694E-2</v>
      </c>
      <c r="AM13" s="19">
        <v>5.3026213063141897E-2</v>
      </c>
      <c r="AN13" s="19">
        <v>3.9247079433356799E-2</v>
      </c>
      <c r="AO13" s="19">
        <v>3.2625421623707199E-2</v>
      </c>
      <c r="AP13" s="19">
        <v>4.8399720364938802E-2</v>
      </c>
      <c r="AQ13" s="19"/>
      <c r="AR13" s="19">
        <v>0.103215300403539</v>
      </c>
      <c r="AS13" s="19">
        <v>5.2864834038556803E-2</v>
      </c>
      <c r="AT13" s="19">
        <v>3.8016924897047201E-2</v>
      </c>
      <c r="AU13" s="19">
        <v>2.8431278762384299E-2</v>
      </c>
      <c r="AV13" s="19">
        <v>1.7153620363319001E-2</v>
      </c>
      <c r="AW13" s="19"/>
      <c r="AX13" s="19">
        <v>5.2163631032509802E-2</v>
      </c>
      <c r="AY13" s="19">
        <v>5.1273725098298098E-2</v>
      </c>
      <c r="AZ13" s="19">
        <v>3.7305617310550002E-2</v>
      </c>
      <c r="BA13" s="19">
        <v>5.2263548089893197E-2</v>
      </c>
      <c r="BB13" s="19">
        <v>6.0696898205213498E-2</v>
      </c>
      <c r="BC13" s="19">
        <v>7.38674179966404E-2</v>
      </c>
      <c r="BD13" s="19"/>
      <c r="BE13" s="19">
        <v>6.2322007304947899E-2</v>
      </c>
      <c r="BF13" s="19">
        <v>3.8515198519515799E-2</v>
      </c>
      <c r="BG13" s="19">
        <v>4.60403714699349E-2</v>
      </c>
      <c r="BH13" s="19"/>
      <c r="BI13" s="19">
        <v>5.3789198717752798E-2</v>
      </c>
      <c r="BJ13" s="19">
        <v>5.2075745850222399E-2</v>
      </c>
      <c r="BK13" s="19"/>
      <c r="BL13" s="19">
        <v>3.6560057746931197E-2</v>
      </c>
      <c r="BM13" s="19">
        <v>4.8266766085182398E-2</v>
      </c>
      <c r="BN13" s="19">
        <v>0.103840423894017</v>
      </c>
      <c r="BO13" s="19">
        <v>3.41830707902143E-2</v>
      </c>
      <c r="BP13" s="19">
        <v>5.1876604679361102E-2</v>
      </c>
      <c r="BQ13" s="19"/>
      <c r="BR13" s="19">
        <v>5.0170351659666899E-2</v>
      </c>
      <c r="BS13" s="19">
        <v>6.8029637395340195E-2</v>
      </c>
      <c r="BT13" s="19">
        <v>5.1816229687364899E-2</v>
      </c>
      <c r="BU13" s="19">
        <v>4.2620254537139898E-2</v>
      </c>
      <c r="BV13" s="19"/>
      <c r="BW13" s="19">
        <v>4.0542018499158297E-2</v>
      </c>
      <c r="BX13" s="19">
        <v>4.8800287442396E-2</v>
      </c>
      <c r="BY13" s="19">
        <v>4.4512575120960698E-2</v>
      </c>
      <c r="BZ13" s="19">
        <v>4.80774842668346E-2</v>
      </c>
      <c r="CA13" s="19">
        <v>7.5280872728188397E-2</v>
      </c>
      <c r="CB13" s="19"/>
      <c r="CC13" s="19">
        <v>8.4295541379254907E-2</v>
      </c>
      <c r="CD13" s="19">
        <v>6.21022107614808E-2</v>
      </c>
      <c r="CE13" s="19">
        <v>4.9592974411541799E-2</v>
      </c>
      <c r="CF13" s="19">
        <v>4.5653683311706099E-2</v>
      </c>
      <c r="CG13" s="19">
        <v>6.4778737675357398E-2</v>
      </c>
      <c r="CH13" s="19">
        <v>4.7426874835118898E-2</v>
      </c>
      <c r="CI13" s="19">
        <v>3.8173886452600302E-2</v>
      </c>
      <c r="CJ13" s="19">
        <v>4.3479983774445799E-2</v>
      </c>
      <c r="CK13" s="19">
        <v>2.62844891516694E-2</v>
      </c>
      <c r="CL13" s="19">
        <v>5.0247346849771203E-2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257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250</v>
      </c>
      <c r="C9" s="17">
        <v>5.4217851183916803E-2</v>
      </c>
      <c r="D9" s="17">
        <v>7.3157313162448903E-2</v>
      </c>
      <c r="E9" s="17">
        <v>3.6726019143847703E-2</v>
      </c>
      <c r="F9" s="17"/>
      <c r="G9" s="17">
        <v>0.11742657784313899</v>
      </c>
      <c r="H9" s="17">
        <v>9.8658431877667402E-2</v>
      </c>
      <c r="I9" s="17">
        <v>6.6571748496494706E-2</v>
      </c>
      <c r="J9" s="17">
        <v>2.70250300989009E-2</v>
      </c>
      <c r="K9" s="17">
        <v>3.04521651960779E-2</v>
      </c>
      <c r="L9" s="17">
        <v>2.05331723728777E-2</v>
      </c>
      <c r="M9" s="17"/>
      <c r="N9" s="17">
        <v>7.5306981068372206E-2</v>
      </c>
      <c r="O9" s="17">
        <v>4.6018217523327999E-2</v>
      </c>
      <c r="P9" s="17">
        <v>5.1152830047292999E-2</v>
      </c>
      <c r="Q9" s="17">
        <v>4.2765899064810597E-2</v>
      </c>
      <c r="R9" s="17"/>
      <c r="S9" s="17">
        <v>0.10120193155396499</v>
      </c>
      <c r="T9" s="17">
        <v>3.44953935898425E-2</v>
      </c>
      <c r="U9" s="17">
        <v>2.9099870914286501E-2</v>
      </c>
      <c r="V9" s="17">
        <v>3.86701851232557E-2</v>
      </c>
      <c r="W9" s="17">
        <v>6.05596452197361E-2</v>
      </c>
      <c r="X9" s="17">
        <v>6.501002832286E-2</v>
      </c>
      <c r="Y9" s="17">
        <v>4.86707144087506E-2</v>
      </c>
      <c r="Z9" s="17">
        <v>4.86595756374354E-2</v>
      </c>
      <c r="AA9" s="17">
        <v>4.8546396810991398E-2</v>
      </c>
      <c r="AB9" s="17"/>
      <c r="AC9" s="17">
        <v>3.7748252922843402E-2</v>
      </c>
      <c r="AD9" s="17">
        <v>6.8456338646291304E-2</v>
      </c>
      <c r="AE9" s="17">
        <v>4.9870497304882702E-2</v>
      </c>
      <c r="AF9" s="17"/>
      <c r="AG9" s="17">
        <v>5.9218861362137297E-2</v>
      </c>
      <c r="AH9" s="17">
        <v>0.117898019442259</v>
      </c>
      <c r="AI9" s="17">
        <v>4.7463073688974698E-2</v>
      </c>
      <c r="AJ9" s="17">
        <v>1.85758345462829E-2</v>
      </c>
      <c r="AK9" s="17"/>
      <c r="AL9" s="17">
        <v>2.9318024492666302E-2</v>
      </c>
      <c r="AM9" s="17">
        <v>4.8139189920901201E-2</v>
      </c>
      <c r="AN9" s="17">
        <v>6.4196676631385105E-2</v>
      </c>
      <c r="AO9" s="17">
        <v>0.131138780507112</v>
      </c>
      <c r="AP9" s="17">
        <v>9.0713042568151395E-2</v>
      </c>
      <c r="AQ9" s="17"/>
      <c r="AR9" s="17">
        <v>3.6806822417411997E-2</v>
      </c>
      <c r="AS9" s="17">
        <v>5.6699548345216698E-2</v>
      </c>
      <c r="AT9" s="17">
        <v>4.3933549909245598E-2</v>
      </c>
      <c r="AU9" s="17">
        <v>5.3788881872699201E-2</v>
      </c>
      <c r="AV9" s="17">
        <v>0.117801542796887</v>
      </c>
      <c r="AW9" s="17"/>
      <c r="AX9" s="17">
        <v>0.12218726651426801</v>
      </c>
      <c r="AY9" s="17">
        <v>3.40669052249786E-2</v>
      </c>
      <c r="AZ9" s="17">
        <v>3.9947050290077203E-2</v>
      </c>
      <c r="BA9" s="17">
        <v>3.1694568708856598E-2</v>
      </c>
      <c r="BB9" s="17">
        <v>3.1135971284785399E-2</v>
      </c>
      <c r="BC9" s="17">
        <v>3.0265288340994699E-2</v>
      </c>
      <c r="BD9" s="17"/>
      <c r="BE9" s="17">
        <v>4.33904633752807E-2</v>
      </c>
      <c r="BF9" s="17">
        <v>0.10870048935323599</v>
      </c>
      <c r="BG9" s="17">
        <v>1.8430028134587599E-2</v>
      </c>
      <c r="BH9" s="17"/>
      <c r="BI9" s="17">
        <v>3.6451985999193401E-2</v>
      </c>
      <c r="BJ9" s="17">
        <v>5.8728201004302601E-2</v>
      </c>
      <c r="BK9" s="17"/>
      <c r="BL9" s="17">
        <v>5.49079539329069E-2</v>
      </c>
      <c r="BM9" s="17">
        <v>5.6955807554348599E-2</v>
      </c>
      <c r="BN9" s="17">
        <v>3.4529938820207801E-2</v>
      </c>
      <c r="BO9" s="17">
        <v>5.1578051452406702E-2</v>
      </c>
      <c r="BP9" s="17">
        <v>5.9965898832901599E-2</v>
      </c>
      <c r="BQ9" s="17"/>
      <c r="BR9" s="17">
        <v>4.0888184888289797E-2</v>
      </c>
      <c r="BS9" s="17">
        <v>0.119506158966712</v>
      </c>
      <c r="BT9" s="17">
        <v>0.11623227011839</v>
      </c>
      <c r="BU9" s="17">
        <v>0.142352331815294</v>
      </c>
      <c r="BV9" s="17"/>
      <c r="BW9" s="17">
        <v>4.3044573703401499E-2</v>
      </c>
      <c r="BX9" s="17">
        <v>6.3271214309794099E-2</v>
      </c>
      <c r="BY9" s="17">
        <v>4.9171501427069601E-2</v>
      </c>
      <c r="BZ9" s="17">
        <v>3.6912248508211801E-2</v>
      </c>
      <c r="CA9" s="17">
        <v>6.9704663633935002E-2</v>
      </c>
      <c r="CB9" s="17"/>
      <c r="CC9" s="17">
        <v>6.6778398490745697E-2</v>
      </c>
      <c r="CD9" s="17">
        <v>6.16149673866071E-2</v>
      </c>
      <c r="CE9" s="17">
        <v>6.42357992656611E-2</v>
      </c>
      <c r="CF9" s="17">
        <v>6.5517432219676694E-2</v>
      </c>
      <c r="CG9" s="17">
        <v>6.5174179532738005E-2</v>
      </c>
      <c r="CH9" s="17">
        <v>3.7419114793814802E-2</v>
      </c>
      <c r="CI9" s="17">
        <v>3.7806960825632702E-2</v>
      </c>
      <c r="CJ9" s="17">
        <v>3.9004719949633899E-2</v>
      </c>
      <c r="CK9" s="17">
        <v>5.2941877091409198E-2</v>
      </c>
      <c r="CL9" s="17">
        <v>2.33984911961818E-2</v>
      </c>
    </row>
    <row r="10" spans="2:90" x14ac:dyDescent="0.25">
      <c r="B10" s="18" t="s">
        <v>251</v>
      </c>
      <c r="C10" s="17">
        <v>0.26803777277790902</v>
      </c>
      <c r="D10" s="17">
        <v>0.28545072396139298</v>
      </c>
      <c r="E10" s="17">
        <v>0.25247613090439502</v>
      </c>
      <c r="F10" s="17"/>
      <c r="G10" s="17">
        <v>0.31556790754931302</v>
      </c>
      <c r="H10" s="17">
        <v>0.34311829476365102</v>
      </c>
      <c r="I10" s="17">
        <v>0.26766126082324698</v>
      </c>
      <c r="J10" s="17">
        <v>0.23786552230778499</v>
      </c>
      <c r="K10" s="17">
        <v>0.203085339433277</v>
      </c>
      <c r="L10" s="17">
        <v>0.25805914534864999</v>
      </c>
      <c r="M10" s="17"/>
      <c r="N10" s="17">
        <v>0.33108070075570301</v>
      </c>
      <c r="O10" s="17">
        <v>0.28392482475602798</v>
      </c>
      <c r="P10" s="17">
        <v>0.21097507148279099</v>
      </c>
      <c r="Q10" s="17">
        <v>0.23583454452563599</v>
      </c>
      <c r="R10" s="17"/>
      <c r="S10" s="17">
        <v>0.31699714992974698</v>
      </c>
      <c r="T10" s="17">
        <v>0.27121297594799998</v>
      </c>
      <c r="U10" s="17">
        <v>0.28181821803839402</v>
      </c>
      <c r="V10" s="17">
        <v>0.261940257065226</v>
      </c>
      <c r="W10" s="17">
        <v>0.234673365255227</v>
      </c>
      <c r="X10" s="17">
        <v>0.228956809442142</v>
      </c>
      <c r="Y10" s="17">
        <v>0.24379551726659701</v>
      </c>
      <c r="Z10" s="17">
        <v>0.28291160447110197</v>
      </c>
      <c r="AA10" s="17">
        <v>0.26587472179287702</v>
      </c>
      <c r="AB10" s="17"/>
      <c r="AC10" s="17">
        <v>0.18482429776843101</v>
      </c>
      <c r="AD10" s="17">
        <v>0.33876303099177102</v>
      </c>
      <c r="AE10" s="17">
        <v>0.29400547840150598</v>
      </c>
      <c r="AF10" s="17"/>
      <c r="AG10" s="17">
        <v>0.297555371069881</v>
      </c>
      <c r="AH10" s="17">
        <v>0.41461867004036301</v>
      </c>
      <c r="AI10" s="17">
        <v>0.35546998689112802</v>
      </c>
      <c r="AJ10" s="17">
        <v>0.15670660033836001</v>
      </c>
      <c r="AK10" s="17"/>
      <c r="AL10" s="17">
        <v>0.20776380937684599</v>
      </c>
      <c r="AM10" s="17">
        <v>0.23207527028741101</v>
      </c>
      <c r="AN10" s="17">
        <v>0.31854298660055902</v>
      </c>
      <c r="AO10" s="17">
        <v>0.35522907409264198</v>
      </c>
      <c r="AP10" s="17">
        <v>0.46455181790529199</v>
      </c>
      <c r="AQ10" s="17"/>
      <c r="AR10" s="17">
        <v>0.218852213438606</v>
      </c>
      <c r="AS10" s="17">
        <v>0.25944740531816002</v>
      </c>
      <c r="AT10" s="17">
        <v>0.259582270758973</v>
      </c>
      <c r="AU10" s="17">
        <v>0.30038153891525399</v>
      </c>
      <c r="AV10" s="17">
        <v>0.36026735688983602</v>
      </c>
      <c r="AW10" s="17"/>
      <c r="AX10" s="17">
        <v>0.31700376821215098</v>
      </c>
      <c r="AY10" s="17">
        <v>0.25915105288150198</v>
      </c>
      <c r="AZ10" s="17">
        <v>0.26132987612445402</v>
      </c>
      <c r="BA10" s="17">
        <v>0.24529370024441199</v>
      </c>
      <c r="BB10" s="17">
        <v>0.23492146066434999</v>
      </c>
      <c r="BC10" s="17">
        <v>0.26097025995304302</v>
      </c>
      <c r="BD10" s="17"/>
      <c r="BE10" s="17">
        <v>0.26684089486777102</v>
      </c>
      <c r="BF10" s="17">
        <v>0.30390455780026998</v>
      </c>
      <c r="BG10" s="17">
        <v>0.23955239182000301</v>
      </c>
      <c r="BH10" s="17"/>
      <c r="BI10" s="17">
        <v>0.19391135339410501</v>
      </c>
      <c r="BJ10" s="17">
        <v>0.28685678771904899</v>
      </c>
      <c r="BK10" s="17"/>
      <c r="BL10" s="17">
        <v>0.25762887363966602</v>
      </c>
      <c r="BM10" s="17">
        <v>0.268839471603317</v>
      </c>
      <c r="BN10" s="17">
        <v>0.232665774972942</v>
      </c>
      <c r="BO10" s="17">
        <v>0.28764202368658098</v>
      </c>
      <c r="BP10" s="17">
        <v>0.30266326020748802</v>
      </c>
      <c r="BQ10" s="17"/>
      <c r="BR10" s="17">
        <v>0.249929887121876</v>
      </c>
      <c r="BS10" s="17">
        <v>0.33322269007748101</v>
      </c>
      <c r="BT10" s="17">
        <v>0.45676169321520299</v>
      </c>
      <c r="BU10" s="17">
        <v>0.27279407074919299</v>
      </c>
      <c r="BV10" s="17"/>
      <c r="BW10" s="17">
        <v>0.28235151673018899</v>
      </c>
      <c r="BX10" s="17">
        <v>0.26265326656947402</v>
      </c>
      <c r="BY10" s="17">
        <v>0.30320003904272502</v>
      </c>
      <c r="BZ10" s="17">
        <v>0.26546820516068598</v>
      </c>
      <c r="CA10" s="17">
        <v>0.23136974069000699</v>
      </c>
      <c r="CB10" s="17"/>
      <c r="CC10" s="17">
        <v>0.25862553027042301</v>
      </c>
      <c r="CD10" s="17">
        <v>0.23067582997178199</v>
      </c>
      <c r="CE10" s="17">
        <v>0.26698961139628002</v>
      </c>
      <c r="CF10" s="17">
        <v>0.27550008439179002</v>
      </c>
      <c r="CG10" s="17">
        <v>0.26883189828953902</v>
      </c>
      <c r="CH10" s="17">
        <v>0.27802762921619401</v>
      </c>
      <c r="CI10" s="17">
        <v>0.28506538070688903</v>
      </c>
      <c r="CJ10" s="17">
        <v>0.26577487201049299</v>
      </c>
      <c r="CK10" s="17">
        <v>0.27803203665396098</v>
      </c>
      <c r="CL10" s="17">
        <v>0.28055239835857099</v>
      </c>
    </row>
    <row r="11" spans="2:90" x14ac:dyDescent="0.25">
      <c r="B11" s="18" t="s">
        <v>252</v>
      </c>
      <c r="C11" s="17">
        <v>0.33775448589700502</v>
      </c>
      <c r="D11" s="17">
        <v>0.32652578643373897</v>
      </c>
      <c r="E11" s="17">
        <v>0.34785541561780797</v>
      </c>
      <c r="F11" s="17"/>
      <c r="G11" s="17">
        <v>0.33717745960617601</v>
      </c>
      <c r="H11" s="17">
        <v>0.30531918902458199</v>
      </c>
      <c r="I11" s="17">
        <v>0.34413635410784699</v>
      </c>
      <c r="J11" s="17">
        <v>0.329861597628749</v>
      </c>
      <c r="K11" s="17">
        <v>0.34065654015154401</v>
      </c>
      <c r="L11" s="17">
        <v>0.36082279668809603</v>
      </c>
      <c r="M11" s="17"/>
      <c r="N11" s="17">
        <v>0.34575688838954799</v>
      </c>
      <c r="O11" s="17">
        <v>0.33559309660589698</v>
      </c>
      <c r="P11" s="17">
        <v>0.33421875691228398</v>
      </c>
      <c r="Q11" s="17">
        <v>0.332088393553156</v>
      </c>
      <c r="R11" s="17"/>
      <c r="S11" s="17">
        <v>0.29811299801079699</v>
      </c>
      <c r="T11" s="17">
        <v>0.34091676215314598</v>
      </c>
      <c r="U11" s="17">
        <v>0.37817806592447101</v>
      </c>
      <c r="V11" s="17">
        <v>0.36409886592296697</v>
      </c>
      <c r="W11" s="17">
        <v>0.39597012209324101</v>
      </c>
      <c r="X11" s="17">
        <v>0.307171448341584</v>
      </c>
      <c r="Y11" s="17">
        <v>0.33571582094743602</v>
      </c>
      <c r="Z11" s="17">
        <v>0.32268950310962202</v>
      </c>
      <c r="AA11" s="17">
        <v>0.32067071070831898</v>
      </c>
      <c r="AB11" s="17"/>
      <c r="AC11" s="17">
        <v>0.33390635099183602</v>
      </c>
      <c r="AD11" s="17">
        <v>0.34165430016765003</v>
      </c>
      <c r="AE11" s="17">
        <v>0.33525252578275899</v>
      </c>
      <c r="AF11" s="17"/>
      <c r="AG11" s="17">
        <v>0.33007457597709799</v>
      </c>
      <c r="AH11" s="17">
        <v>0.33488885468341401</v>
      </c>
      <c r="AI11" s="17">
        <v>0.37000991263544902</v>
      </c>
      <c r="AJ11" s="17">
        <v>0.29520668340312201</v>
      </c>
      <c r="AK11" s="17"/>
      <c r="AL11" s="17">
        <v>0.347488223120412</v>
      </c>
      <c r="AM11" s="17">
        <v>0.340848765762019</v>
      </c>
      <c r="AN11" s="17">
        <v>0.35152979251789501</v>
      </c>
      <c r="AO11" s="17">
        <v>0.31359465919074597</v>
      </c>
      <c r="AP11" s="17">
        <v>0.31121195712192501</v>
      </c>
      <c r="AQ11" s="17"/>
      <c r="AR11" s="17">
        <v>0.31309042022199801</v>
      </c>
      <c r="AS11" s="17">
        <v>0.330223324559755</v>
      </c>
      <c r="AT11" s="17">
        <v>0.36722267498209898</v>
      </c>
      <c r="AU11" s="17">
        <v>0.35391576772675498</v>
      </c>
      <c r="AV11" s="17">
        <v>0.29000923075978402</v>
      </c>
      <c r="AW11" s="17"/>
      <c r="AX11" s="17">
        <v>0.303183827452916</v>
      </c>
      <c r="AY11" s="17">
        <v>0.33440002834235999</v>
      </c>
      <c r="AZ11" s="17">
        <v>0.35036518919475501</v>
      </c>
      <c r="BA11" s="17">
        <v>0.331398021063808</v>
      </c>
      <c r="BB11" s="17">
        <v>0.39686702047105898</v>
      </c>
      <c r="BC11" s="17">
        <v>0.37852779473613901</v>
      </c>
      <c r="BD11" s="17"/>
      <c r="BE11" s="17">
        <v>0.34856360755778099</v>
      </c>
      <c r="BF11" s="17">
        <v>0.31036654239987999</v>
      </c>
      <c r="BG11" s="17">
        <v>0.35153600210886299</v>
      </c>
      <c r="BH11" s="17"/>
      <c r="BI11" s="17">
        <v>0.37037346875039501</v>
      </c>
      <c r="BJ11" s="17">
        <v>0.32947326672055499</v>
      </c>
      <c r="BK11" s="17"/>
      <c r="BL11" s="17">
        <v>0.34275534403487801</v>
      </c>
      <c r="BM11" s="17">
        <v>0.33077117591463201</v>
      </c>
      <c r="BN11" s="17">
        <v>0.29507844416941298</v>
      </c>
      <c r="BO11" s="17">
        <v>0.31138841470785</v>
      </c>
      <c r="BP11" s="17">
        <v>0.365315821796453</v>
      </c>
      <c r="BQ11" s="17"/>
      <c r="BR11" s="17">
        <v>0.340795004743212</v>
      </c>
      <c r="BS11" s="17">
        <v>0.32632629935948398</v>
      </c>
      <c r="BT11" s="17">
        <v>0.287776716159729</v>
      </c>
      <c r="BU11" s="17">
        <v>0.37957250109721802</v>
      </c>
      <c r="BV11" s="17"/>
      <c r="BW11" s="17">
        <v>0.35272731238051602</v>
      </c>
      <c r="BX11" s="17">
        <v>0.35313171652242897</v>
      </c>
      <c r="BY11" s="17">
        <v>0.33435324376180098</v>
      </c>
      <c r="BZ11" s="17">
        <v>0.33541732894593002</v>
      </c>
      <c r="CA11" s="17">
        <v>0.32411864330947898</v>
      </c>
      <c r="CB11" s="17"/>
      <c r="CC11" s="17">
        <v>0.31505139134271398</v>
      </c>
      <c r="CD11" s="17">
        <v>0.31557765913265201</v>
      </c>
      <c r="CE11" s="17">
        <v>0.32350878900202801</v>
      </c>
      <c r="CF11" s="17">
        <v>0.34404291490446398</v>
      </c>
      <c r="CG11" s="17">
        <v>0.33218062271326498</v>
      </c>
      <c r="CH11" s="17">
        <v>0.34258749952100898</v>
      </c>
      <c r="CI11" s="17">
        <v>0.32695556685619598</v>
      </c>
      <c r="CJ11" s="17">
        <v>0.37800971232470199</v>
      </c>
      <c r="CK11" s="17">
        <v>0.37790597852714197</v>
      </c>
      <c r="CL11" s="17">
        <v>0.36214240061872199</v>
      </c>
    </row>
    <row r="12" spans="2:90" x14ac:dyDescent="0.25">
      <c r="B12" s="18" t="s">
        <v>253</v>
      </c>
      <c r="C12" s="17">
        <v>0.296532473218731</v>
      </c>
      <c r="D12" s="17">
        <v>0.28653197429261401</v>
      </c>
      <c r="E12" s="17">
        <v>0.306152357194935</v>
      </c>
      <c r="F12" s="17"/>
      <c r="G12" s="17">
        <v>0.144973488045364</v>
      </c>
      <c r="H12" s="17">
        <v>0.202474847453328</v>
      </c>
      <c r="I12" s="17">
        <v>0.28400819259552001</v>
      </c>
      <c r="J12" s="17">
        <v>0.36379910623721301</v>
      </c>
      <c r="K12" s="17">
        <v>0.38619565742867401</v>
      </c>
      <c r="L12" s="17">
        <v>0.332617766967513</v>
      </c>
      <c r="M12" s="17"/>
      <c r="N12" s="17">
        <v>0.22150663410270999</v>
      </c>
      <c r="O12" s="17">
        <v>0.29542147754464199</v>
      </c>
      <c r="P12" s="17">
        <v>0.36300334345445001</v>
      </c>
      <c r="Q12" s="17">
        <v>0.320621606349132</v>
      </c>
      <c r="R12" s="17"/>
      <c r="S12" s="17">
        <v>0.24874712838955099</v>
      </c>
      <c r="T12" s="17">
        <v>0.305591847129836</v>
      </c>
      <c r="U12" s="17">
        <v>0.26066114835865301</v>
      </c>
      <c r="V12" s="17">
        <v>0.298958593179174</v>
      </c>
      <c r="W12" s="17">
        <v>0.27117510102638498</v>
      </c>
      <c r="X12" s="17">
        <v>0.34443871226531703</v>
      </c>
      <c r="Y12" s="17">
        <v>0.31750233903741398</v>
      </c>
      <c r="Z12" s="17">
        <v>0.30446587539150199</v>
      </c>
      <c r="AA12" s="17">
        <v>0.32821460010714898</v>
      </c>
      <c r="AB12" s="17"/>
      <c r="AC12" s="17">
        <v>0.409870080379171</v>
      </c>
      <c r="AD12" s="17">
        <v>0.22354845854276401</v>
      </c>
      <c r="AE12" s="17">
        <v>0.249853113228861</v>
      </c>
      <c r="AF12" s="17"/>
      <c r="AG12" s="17">
        <v>0.28227620461360597</v>
      </c>
      <c r="AH12" s="17">
        <v>0.107869011806561</v>
      </c>
      <c r="AI12" s="17">
        <v>0.19842965815007399</v>
      </c>
      <c r="AJ12" s="17">
        <v>0.49144212653171199</v>
      </c>
      <c r="AK12" s="17"/>
      <c r="AL12" s="17">
        <v>0.35975051840702799</v>
      </c>
      <c r="AM12" s="17">
        <v>0.32341483483717498</v>
      </c>
      <c r="AN12" s="17">
        <v>0.23013911515910301</v>
      </c>
      <c r="AO12" s="17">
        <v>0.17970338610203901</v>
      </c>
      <c r="AP12" s="17">
        <v>9.9009312208934705E-2</v>
      </c>
      <c r="AQ12" s="17"/>
      <c r="AR12" s="17">
        <v>0.32542998463191602</v>
      </c>
      <c r="AS12" s="17">
        <v>0.30899751209002801</v>
      </c>
      <c r="AT12" s="17">
        <v>0.29858026387950798</v>
      </c>
      <c r="AU12" s="17">
        <v>0.27073479449774601</v>
      </c>
      <c r="AV12" s="17">
        <v>0.211490847317822</v>
      </c>
      <c r="AW12" s="17"/>
      <c r="AX12" s="17">
        <v>0.218287960729761</v>
      </c>
      <c r="AY12" s="17">
        <v>0.334890449083529</v>
      </c>
      <c r="AZ12" s="17">
        <v>0.30982525103584302</v>
      </c>
      <c r="BA12" s="17">
        <v>0.32769400066197302</v>
      </c>
      <c r="BB12" s="17">
        <v>0.29826285241288197</v>
      </c>
      <c r="BC12" s="17">
        <v>0.28532232194415802</v>
      </c>
      <c r="BD12" s="17"/>
      <c r="BE12" s="17">
        <v>0.29210401759744797</v>
      </c>
      <c r="BF12" s="17">
        <v>0.24094506080863801</v>
      </c>
      <c r="BG12" s="17">
        <v>0.35278223763547301</v>
      </c>
      <c r="BH12" s="17"/>
      <c r="BI12" s="17">
        <v>0.35312450612156399</v>
      </c>
      <c r="BJ12" s="17">
        <v>0.28216504091050698</v>
      </c>
      <c r="BK12" s="17"/>
      <c r="BL12" s="17">
        <v>0.31768297231887699</v>
      </c>
      <c r="BM12" s="17">
        <v>0.30421960836103301</v>
      </c>
      <c r="BN12" s="17">
        <v>0.34448844755608798</v>
      </c>
      <c r="BO12" s="17">
        <v>0.31087190811484</v>
      </c>
      <c r="BP12" s="17">
        <v>0.22616745359881599</v>
      </c>
      <c r="BQ12" s="17"/>
      <c r="BR12" s="17">
        <v>0.32781469350071002</v>
      </c>
      <c r="BS12" s="17">
        <v>0.150819028225541</v>
      </c>
      <c r="BT12" s="17">
        <v>9.3782026059532397E-2</v>
      </c>
      <c r="BU12" s="17">
        <v>0.17253608585770799</v>
      </c>
      <c r="BV12" s="17"/>
      <c r="BW12" s="17">
        <v>0.27468845511677398</v>
      </c>
      <c r="BX12" s="17">
        <v>0.29212512597503199</v>
      </c>
      <c r="BY12" s="17">
        <v>0.27452399038979503</v>
      </c>
      <c r="BZ12" s="17">
        <v>0.31813617597912602</v>
      </c>
      <c r="CA12" s="17">
        <v>0.32000775159642503</v>
      </c>
      <c r="CB12" s="17"/>
      <c r="CC12" s="17">
        <v>0.297953026141836</v>
      </c>
      <c r="CD12" s="17">
        <v>0.34515422919988098</v>
      </c>
      <c r="CE12" s="17">
        <v>0.29823015210119003</v>
      </c>
      <c r="CF12" s="17">
        <v>0.27022387490621502</v>
      </c>
      <c r="CG12" s="17">
        <v>0.28045352962815201</v>
      </c>
      <c r="CH12" s="17">
        <v>0.29462145129133999</v>
      </c>
      <c r="CI12" s="17">
        <v>0.33228419326369002</v>
      </c>
      <c r="CJ12" s="17">
        <v>0.29833524760202601</v>
      </c>
      <c r="CK12" s="17">
        <v>0.26689780931766</v>
      </c>
      <c r="CL12" s="17">
        <v>0.26894201517397298</v>
      </c>
    </row>
    <row r="13" spans="2:90" x14ac:dyDescent="0.25">
      <c r="B13" s="18" t="s">
        <v>111</v>
      </c>
      <c r="C13" s="19">
        <v>4.3457416922437403E-2</v>
      </c>
      <c r="D13" s="19">
        <v>2.83342021498048E-2</v>
      </c>
      <c r="E13" s="19">
        <v>5.6790077139014301E-2</v>
      </c>
      <c r="F13" s="19"/>
      <c r="G13" s="19">
        <v>8.4854566956008307E-2</v>
      </c>
      <c r="H13" s="19">
        <v>5.0429236880771403E-2</v>
      </c>
      <c r="I13" s="19">
        <v>3.7622443976891101E-2</v>
      </c>
      <c r="J13" s="19">
        <v>4.1448743727353299E-2</v>
      </c>
      <c r="K13" s="19">
        <v>3.9610297790427601E-2</v>
      </c>
      <c r="L13" s="19">
        <v>2.7967118622862799E-2</v>
      </c>
      <c r="M13" s="19"/>
      <c r="N13" s="19">
        <v>2.6348795683666999E-2</v>
      </c>
      <c r="O13" s="19">
        <v>3.9042383570104602E-2</v>
      </c>
      <c r="P13" s="19">
        <v>4.0649998103182101E-2</v>
      </c>
      <c r="Q13" s="19">
        <v>6.8689556507265798E-2</v>
      </c>
      <c r="R13" s="19"/>
      <c r="S13" s="19">
        <v>3.4940792115940103E-2</v>
      </c>
      <c r="T13" s="19">
        <v>4.7783021179176099E-2</v>
      </c>
      <c r="U13" s="19">
        <v>5.0242696764195398E-2</v>
      </c>
      <c r="V13" s="19">
        <v>3.6332098709377397E-2</v>
      </c>
      <c r="W13" s="19">
        <v>3.7621766405410602E-2</v>
      </c>
      <c r="X13" s="19">
        <v>5.4423001628096303E-2</v>
      </c>
      <c r="Y13" s="19">
        <v>5.4315608339801799E-2</v>
      </c>
      <c r="Z13" s="19">
        <v>4.1273441390339803E-2</v>
      </c>
      <c r="AA13" s="19">
        <v>3.6693570580663901E-2</v>
      </c>
      <c r="AB13" s="19"/>
      <c r="AC13" s="19">
        <v>3.3651017937718401E-2</v>
      </c>
      <c r="AD13" s="19">
        <v>2.75778716515243E-2</v>
      </c>
      <c r="AE13" s="19">
        <v>7.1018385281991003E-2</v>
      </c>
      <c r="AF13" s="19"/>
      <c r="AG13" s="19">
        <v>3.0874986977278401E-2</v>
      </c>
      <c r="AH13" s="19">
        <v>2.4725444027402801E-2</v>
      </c>
      <c r="AI13" s="19">
        <v>2.8627368634374501E-2</v>
      </c>
      <c r="AJ13" s="19">
        <v>3.8068755180522197E-2</v>
      </c>
      <c r="AK13" s="19"/>
      <c r="AL13" s="19">
        <v>5.5679424603047603E-2</v>
      </c>
      <c r="AM13" s="19">
        <v>5.5521939192493597E-2</v>
      </c>
      <c r="AN13" s="19">
        <v>3.5591429091058897E-2</v>
      </c>
      <c r="AO13" s="19">
        <v>2.0334100107461301E-2</v>
      </c>
      <c r="AP13" s="19">
        <v>3.45138701956966E-2</v>
      </c>
      <c r="AQ13" s="19"/>
      <c r="AR13" s="19">
        <v>0.10582055929006801</v>
      </c>
      <c r="AS13" s="19">
        <v>4.4632209686840597E-2</v>
      </c>
      <c r="AT13" s="19">
        <v>3.0681240470175099E-2</v>
      </c>
      <c r="AU13" s="19">
        <v>2.1179016987545599E-2</v>
      </c>
      <c r="AV13" s="19">
        <v>2.0431022235670698E-2</v>
      </c>
      <c r="AW13" s="19"/>
      <c r="AX13" s="19">
        <v>3.9337177090904903E-2</v>
      </c>
      <c r="AY13" s="19">
        <v>3.7491564467631397E-2</v>
      </c>
      <c r="AZ13" s="19">
        <v>3.8532633354870699E-2</v>
      </c>
      <c r="BA13" s="19">
        <v>6.3919709320951104E-2</v>
      </c>
      <c r="BB13" s="19">
        <v>3.8812695166923601E-2</v>
      </c>
      <c r="BC13" s="19">
        <v>4.4914335025664699E-2</v>
      </c>
      <c r="BD13" s="19"/>
      <c r="BE13" s="19">
        <v>4.9101016601718998E-2</v>
      </c>
      <c r="BF13" s="19">
        <v>3.6083349637976797E-2</v>
      </c>
      <c r="BG13" s="19">
        <v>3.7699340301072901E-2</v>
      </c>
      <c r="BH13" s="19"/>
      <c r="BI13" s="19">
        <v>4.61386857347428E-2</v>
      </c>
      <c r="BJ13" s="19">
        <v>4.2776703645586299E-2</v>
      </c>
      <c r="BK13" s="19"/>
      <c r="BL13" s="19">
        <v>2.7024856073672401E-2</v>
      </c>
      <c r="BM13" s="19">
        <v>3.9213936566669598E-2</v>
      </c>
      <c r="BN13" s="19">
        <v>9.3237394481349503E-2</v>
      </c>
      <c r="BO13" s="19">
        <v>3.8519602038322297E-2</v>
      </c>
      <c r="BP13" s="19">
        <v>4.5887565564341301E-2</v>
      </c>
      <c r="BQ13" s="19"/>
      <c r="BR13" s="19">
        <v>4.0572229745912798E-2</v>
      </c>
      <c r="BS13" s="19">
        <v>7.01258233707822E-2</v>
      </c>
      <c r="BT13" s="19">
        <v>4.54472944471455E-2</v>
      </c>
      <c r="BU13" s="19">
        <v>3.27450104805872E-2</v>
      </c>
      <c r="BV13" s="19"/>
      <c r="BW13" s="19">
        <v>4.7188142069118998E-2</v>
      </c>
      <c r="BX13" s="19">
        <v>2.8818676623270999E-2</v>
      </c>
      <c r="BY13" s="19">
        <v>3.8751225378609401E-2</v>
      </c>
      <c r="BZ13" s="19">
        <v>4.4066041406045399E-2</v>
      </c>
      <c r="CA13" s="19">
        <v>5.4799200770153697E-2</v>
      </c>
      <c r="CB13" s="19"/>
      <c r="CC13" s="19">
        <v>6.1591653754281703E-2</v>
      </c>
      <c r="CD13" s="19">
        <v>4.6977314309078901E-2</v>
      </c>
      <c r="CE13" s="19">
        <v>4.7035648234841097E-2</v>
      </c>
      <c r="CF13" s="19">
        <v>4.4715693577853897E-2</v>
      </c>
      <c r="CG13" s="19">
        <v>5.3359769836306602E-2</v>
      </c>
      <c r="CH13" s="19">
        <v>4.7344305177641301E-2</v>
      </c>
      <c r="CI13" s="19">
        <v>1.78878983475932E-2</v>
      </c>
      <c r="CJ13" s="19">
        <v>1.8875448113145499E-2</v>
      </c>
      <c r="CK13" s="19">
        <v>2.4222298409828098E-2</v>
      </c>
      <c r="CL13" s="19">
        <v>6.4964694652551197E-2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258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2079</v>
      </c>
      <c r="D7" s="10">
        <v>1001</v>
      </c>
      <c r="E7" s="10">
        <v>1074</v>
      </c>
      <c r="F7" s="10"/>
      <c r="G7" s="10">
        <v>288</v>
      </c>
      <c r="H7" s="10">
        <v>385</v>
      </c>
      <c r="I7" s="10">
        <v>372</v>
      </c>
      <c r="J7" s="10">
        <v>352</v>
      </c>
      <c r="K7" s="10">
        <v>279</v>
      </c>
      <c r="L7" s="10">
        <v>403</v>
      </c>
      <c r="M7" s="10"/>
      <c r="N7" s="10">
        <v>649</v>
      </c>
      <c r="O7" s="10">
        <v>546</v>
      </c>
      <c r="P7" s="10">
        <v>439</v>
      </c>
      <c r="Q7" s="10">
        <v>438</v>
      </c>
      <c r="R7" s="10"/>
      <c r="S7" s="10">
        <v>565</v>
      </c>
      <c r="T7" s="10">
        <v>63</v>
      </c>
      <c r="U7" s="10">
        <v>59</v>
      </c>
      <c r="V7" s="10">
        <v>80</v>
      </c>
      <c r="W7" s="10">
        <v>198</v>
      </c>
      <c r="X7" s="10">
        <v>278</v>
      </c>
      <c r="Y7" s="10">
        <v>323</v>
      </c>
      <c r="Z7" s="10">
        <v>176</v>
      </c>
      <c r="AA7" s="10">
        <v>337</v>
      </c>
      <c r="AB7" s="10"/>
      <c r="AC7" s="10">
        <v>765</v>
      </c>
      <c r="AD7" s="10">
        <v>812</v>
      </c>
      <c r="AE7" s="10">
        <v>316</v>
      </c>
      <c r="AF7" s="10"/>
      <c r="AG7" s="10">
        <v>376</v>
      </c>
      <c r="AH7" s="10">
        <v>626</v>
      </c>
      <c r="AI7" s="10">
        <v>175</v>
      </c>
      <c r="AJ7" s="10">
        <v>419</v>
      </c>
      <c r="AK7" s="10"/>
      <c r="AL7" s="10">
        <v>427</v>
      </c>
      <c r="AM7" s="10">
        <v>426</v>
      </c>
      <c r="AN7" s="10">
        <v>596</v>
      </c>
      <c r="AO7" s="10">
        <v>307</v>
      </c>
      <c r="AP7" s="10">
        <v>43</v>
      </c>
      <c r="AQ7" s="10"/>
      <c r="AR7" s="10">
        <v>215</v>
      </c>
      <c r="AS7" s="10">
        <v>547</v>
      </c>
      <c r="AT7" s="10">
        <v>620</v>
      </c>
      <c r="AU7" s="10">
        <v>387</v>
      </c>
      <c r="AV7" s="10">
        <v>235</v>
      </c>
      <c r="AW7" s="10"/>
      <c r="AX7" s="10">
        <v>676</v>
      </c>
      <c r="AY7" s="10">
        <v>747</v>
      </c>
      <c r="AZ7" s="10">
        <v>196</v>
      </c>
      <c r="BA7" s="10">
        <v>237</v>
      </c>
      <c r="BB7" s="10">
        <v>152</v>
      </c>
      <c r="BC7" s="10">
        <v>69</v>
      </c>
      <c r="BD7" s="10"/>
      <c r="BE7" s="10">
        <v>850</v>
      </c>
      <c r="BF7" s="10">
        <v>706</v>
      </c>
      <c r="BG7" s="10">
        <v>518</v>
      </c>
      <c r="BH7" s="10"/>
      <c r="BI7" s="10">
        <v>407</v>
      </c>
      <c r="BJ7" s="10">
        <v>1672</v>
      </c>
      <c r="BK7" s="10"/>
      <c r="BL7" s="10">
        <v>780</v>
      </c>
      <c r="BM7" s="10">
        <v>473</v>
      </c>
      <c r="BN7" s="10">
        <v>163</v>
      </c>
      <c r="BO7" s="10">
        <v>174</v>
      </c>
      <c r="BP7" s="10">
        <v>424</v>
      </c>
      <c r="BQ7" s="10"/>
      <c r="BR7" s="10">
        <v>1604</v>
      </c>
      <c r="BS7" s="10">
        <v>188</v>
      </c>
      <c r="BT7" s="10">
        <v>164</v>
      </c>
      <c r="BU7" s="10">
        <v>113</v>
      </c>
      <c r="BV7" s="10"/>
      <c r="BW7" s="10">
        <v>350</v>
      </c>
      <c r="BX7" s="10">
        <v>413</v>
      </c>
      <c r="BY7" s="10">
        <v>405</v>
      </c>
      <c r="BZ7" s="10">
        <v>376</v>
      </c>
      <c r="CA7" s="10">
        <v>465</v>
      </c>
      <c r="CB7" s="10"/>
      <c r="CC7" s="10">
        <v>270</v>
      </c>
      <c r="CD7" s="10">
        <v>261</v>
      </c>
      <c r="CE7" s="10">
        <v>254</v>
      </c>
      <c r="CF7" s="10">
        <v>224</v>
      </c>
      <c r="CG7" s="10">
        <v>182</v>
      </c>
      <c r="CH7" s="10">
        <v>173</v>
      </c>
      <c r="CI7" s="10">
        <v>193</v>
      </c>
      <c r="CJ7" s="10">
        <v>158</v>
      </c>
      <c r="CK7" s="10">
        <v>156</v>
      </c>
      <c r="CL7" s="10">
        <v>122</v>
      </c>
    </row>
    <row r="8" spans="2:90" ht="30" customHeight="1" x14ac:dyDescent="0.25">
      <c r="B8" s="11" t="s">
        <v>20</v>
      </c>
      <c r="C8" s="11">
        <v>2054</v>
      </c>
      <c r="D8" s="11">
        <v>1033</v>
      </c>
      <c r="E8" s="11">
        <v>1017</v>
      </c>
      <c r="F8" s="11"/>
      <c r="G8" s="11">
        <v>256</v>
      </c>
      <c r="H8" s="11">
        <v>436</v>
      </c>
      <c r="I8" s="11">
        <v>351</v>
      </c>
      <c r="J8" s="11">
        <v>330</v>
      </c>
      <c r="K8" s="11">
        <v>283</v>
      </c>
      <c r="L8" s="11">
        <v>398</v>
      </c>
      <c r="M8" s="11"/>
      <c r="N8" s="11">
        <v>591</v>
      </c>
      <c r="O8" s="11">
        <v>526</v>
      </c>
      <c r="P8" s="11">
        <v>427</v>
      </c>
      <c r="Q8" s="11">
        <v>502</v>
      </c>
      <c r="R8" s="11"/>
      <c r="S8" s="11">
        <v>555</v>
      </c>
      <c r="T8" s="11">
        <v>60</v>
      </c>
      <c r="U8" s="11">
        <v>61</v>
      </c>
      <c r="V8" s="11">
        <v>88</v>
      </c>
      <c r="W8" s="11">
        <v>204</v>
      </c>
      <c r="X8" s="11">
        <v>293</v>
      </c>
      <c r="Y8" s="11">
        <v>314</v>
      </c>
      <c r="Z8" s="11">
        <v>165</v>
      </c>
      <c r="AA8" s="11">
        <v>312</v>
      </c>
      <c r="AB8" s="11"/>
      <c r="AC8" s="11">
        <v>764</v>
      </c>
      <c r="AD8" s="11">
        <v>805</v>
      </c>
      <c r="AE8" s="11">
        <v>314</v>
      </c>
      <c r="AF8" s="11"/>
      <c r="AG8" s="11">
        <v>373</v>
      </c>
      <c r="AH8" s="11">
        <v>618</v>
      </c>
      <c r="AI8" s="11">
        <v>169</v>
      </c>
      <c r="AJ8" s="11">
        <v>424</v>
      </c>
      <c r="AK8" s="11"/>
      <c r="AL8" s="11">
        <v>451</v>
      </c>
      <c r="AM8" s="11">
        <v>424</v>
      </c>
      <c r="AN8" s="11">
        <v>564</v>
      </c>
      <c r="AO8" s="11">
        <v>296</v>
      </c>
      <c r="AP8" s="11">
        <v>39</v>
      </c>
      <c r="AQ8" s="11"/>
      <c r="AR8" s="11">
        <v>216</v>
      </c>
      <c r="AS8" s="11">
        <v>559</v>
      </c>
      <c r="AT8" s="11">
        <v>616</v>
      </c>
      <c r="AU8" s="11">
        <v>368</v>
      </c>
      <c r="AV8" s="11">
        <v>220</v>
      </c>
      <c r="AW8" s="11"/>
      <c r="AX8" s="11">
        <v>673</v>
      </c>
      <c r="AY8" s="11">
        <v>728</v>
      </c>
      <c r="AZ8" s="11">
        <v>199</v>
      </c>
      <c r="BA8" s="11">
        <v>234</v>
      </c>
      <c r="BB8" s="11">
        <v>148</v>
      </c>
      <c r="BC8" s="11">
        <v>70</v>
      </c>
      <c r="BD8" s="11"/>
      <c r="BE8" s="11">
        <v>835</v>
      </c>
      <c r="BF8" s="11">
        <v>700</v>
      </c>
      <c r="BG8" s="11">
        <v>514</v>
      </c>
      <c r="BH8" s="11"/>
      <c r="BI8" s="11">
        <v>402</v>
      </c>
      <c r="BJ8" s="11">
        <v>1652</v>
      </c>
      <c r="BK8" s="11"/>
      <c r="BL8" s="11">
        <v>769</v>
      </c>
      <c r="BM8" s="11">
        <v>460</v>
      </c>
      <c r="BN8" s="11">
        <v>170</v>
      </c>
      <c r="BO8" s="11">
        <v>181</v>
      </c>
      <c r="BP8" s="11">
        <v>416</v>
      </c>
      <c r="BQ8" s="11"/>
      <c r="BR8" s="11">
        <v>1586</v>
      </c>
      <c r="BS8" s="11">
        <v>183</v>
      </c>
      <c r="BT8" s="11">
        <v>164</v>
      </c>
      <c r="BU8" s="11">
        <v>111</v>
      </c>
      <c r="BV8" s="11"/>
      <c r="BW8" s="11">
        <v>347</v>
      </c>
      <c r="BX8" s="11">
        <v>401</v>
      </c>
      <c r="BY8" s="11">
        <v>400</v>
      </c>
      <c r="BZ8" s="11">
        <v>374</v>
      </c>
      <c r="CA8" s="11">
        <v>459</v>
      </c>
      <c r="CB8" s="11"/>
      <c r="CC8" s="11">
        <v>267</v>
      </c>
      <c r="CD8" s="11">
        <v>259</v>
      </c>
      <c r="CE8" s="11">
        <v>255</v>
      </c>
      <c r="CF8" s="11">
        <v>223</v>
      </c>
      <c r="CG8" s="11">
        <v>181</v>
      </c>
      <c r="CH8" s="11">
        <v>172</v>
      </c>
      <c r="CI8" s="11">
        <v>187</v>
      </c>
      <c r="CJ8" s="11">
        <v>152</v>
      </c>
      <c r="CK8" s="11">
        <v>150</v>
      </c>
      <c r="CL8" s="11">
        <v>121</v>
      </c>
    </row>
    <row r="9" spans="2:90" x14ac:dyDescent="0.25">
      <c r="B9" s="18" t="s">
        <v>250</v>
      </c>
      <c r="C9" s="17">
        <v>7.3024561807655597E-2</v>
      </c>
      <c r="D9" s="17">
        <v>9.5861385463992102E-2</v>
      </c>
      <c r="E9" s="17">
        <v>5.00954906877202E-2</v>
      </c>
      <c r="F9" s="17"/>
      <c r="G9" s="17">
        <v>8.6718760196907704E-2</v>
      </c>
      <c r="H9" s="17">
        <v>0.124507913791939</v>
      </c>
      <c r="I9" s="17">
        <v>9.20464587111786E-2</v>
      </c>
      <c r="J9" s="17">
        <v>4.0490158463189499E-2</v>
      </c>
      <c r="K9" s="17">
        <v>4.1052262676670399E-2</v>
      </c>
      <c r="L9" s="17">
        <v>4.0759578867872903E-2</v>
      </c>
      <c r="M9" s="17"/>
      <c r="N9" s="17">
        <v>9.5497139332255496E-2</v>
      </c>
      <c r="O9" s="17">
        <v>7.5737601739808605E-2</v>
      </c>
      <c r="P9" s="17">
        <v>7.5971709970779497E-2</v>
      </c>
      <c r="Q9" s="17">
        <v>4.2260794688433502E-2</v>
      </c>
      <c r="R9" s="17"/>
      <c r="S9" s="17">
        <v>8.3280693252130694E-2</v>
      </c>
      <c r="T9" s="17">
        <v>0.12947106169119099</v>
      </c>
      <c r="U9" s="17">
        <v>5.3997849898541402E-2</v>
      </c>
      <c r="V9" s="17">
        <v>6.2358433608428403E-2</v>
      </c>
      <c r="W9" s="17">
        <v>6.7335166588865805E-2</v>
      </c>
      <c r="X9" s="17">
        <v>7.4668038628804695E-2</v>
      </c>
      <c r="Y9" s="17">
        <v>4.8091266946173702E-2</v>
      </c>
      <c r="Z9" s="17">
        <v>7.5213547554011301E-2</v>
      </c>
      <c r="AA9" s="17">
        <v>7.6791794676713598E-2</v>
      </c>
      <c r="AB9" s="17"/>
      <c r="AC9" s="17">
        <v>5.3923870344838899E-2</v>
      </c>
      <c r="AD9" s="17">
        <v>9.8613011105395304E-2</v>
      </c>
      <c r="AE9" s="17">
        <v>6.2320136580846501E-2</v>
      </c>
      <c r="AF9" s="17"/>
      <c r="AG9" s="17">
        <v>7.4947887721803802E-2</v>
      </c>
      <c r="AH9" s="17">
        <v>0.150792102938277</v>
      </c>
      <c r="AI9" s="17">
        <v>6.6506030321266604E-2</v>
      </c>
      <c r="AJ9" s="17">
        <v>1.8500005688462801E-2</v>
      </c>
      <c r="AK9" s="17"/>
      <c r="AL9" s="17">
        <v>3.6507816229361098E-2</v>
      </c>
      <c r="AM9" s="17">
        <v>5.8013712731699897E-2</v>
      </c>
      <c r="AN9" s="17">
        <v>8.9803731531966594E-2</v>
      </c>
      <c r="AO9" s="17">
        <v>0.12717822395704501</v>
      </c>
      <c r="AP9" s="17">
        <v>0.14991859108916</v>
      </c>
      <c r="AQ9" s="17"/>
      <c r="AR9" s="17">
        <v>4.3256091244422999E-2</v>
      </c>
      <c r="AS9" s="17">
        <v>7.6736281253795793E-2</v>
      </c>
      <c r="AT9" s="17">
        <v>6.1929634742182403E-2</v>
      </c>
      <c r="AU9" s="17">
        <v>6.7939764466110802E-2</v>
      </c>
      <c r="AV9" s="17">
        <v>0.15717062314317201</v>
      </c>
      <c r="AW9" s="17"/>
      <c r="AX9" s="17">
        <v>0.12017249289547299</v>
      </c>
      <c r="AY9" s="17">
        <v>4.8781473825703602E-2</v>
      </c>
      <c r="AZ9" s="17">
        <v>3.39681327042681E-2</v>
      </c>
      <c r="BA9" s="17">
        <v>6.8850047631784497E-2</v>
      </c>
      <c r="BB9" s="17">
        <v>5.1083723919556102E-2</v>
      </c>
      <c r="BC9" s="17">
        <v>4.5096593181550799E-2</v>
      </c>
      <c r="BD9" s="17"/>
      <c r="BE9" s="17">
        <v>5.5089815421805299E-2</v>
      </c>
      <c r="BF9" s="17">
        <v>0.127331669958125</v>
      </c>
      <c r="BG9" s="17">
        <v>2.8906388672672301E-2</v>
      </c>
      <c r="BH9" s="17"/>
      <c r="BI9" s="17">
        <v>5.8398296208519003E-2</v>
      </c>
      <c r="BJ9" s="17">
        <v>7.6582207911436495E-2</v>
      </c>
      <c r="BK9" s="17"/>
      <c r="BL9" s="17">
        <v>7.0583648141007302E-2</v>
      </c>
      <c r="BM9" s="17">
        <v>7.9064536304938898E-2</v>
      </c>
      <c r="BN9" s="17">
        <v>7.2410593632796103E-2</v>
      </c>
      <c r="BO9" s="17">
        <v>6.34832858085847E-2</v>
      </c>
      <c r="BP9" s="17">
        <v>7.9164803172126194E-2</v>
      </c>
      <c r="BQ9" s="17"/>
      <c r="BR9" s="17">
        <v>5.6662670978227497E-2</v>
      </c>
      <c r="BS9" s="17">
        <v>0.114889782526559</v>
      </c>
      <c r="BT9" s="17">
        <v>0.139130523639065</v>
      </c>
      <c r="BU9" s="17">
        <v>0.146373746265718</v>
      </c>
      <c r="BV9" s="17"/>
      <c r="BW9" s="17">
        <v>7.0698239716239494E-2</v>
      </c>
      <c r="BX9" s="17">
        <v>7.4116669248625699E-2</v>
      </c>
      <c r="BY9" s="17">
        <v>6.7116973770074695E-2</v>
      </c>
      <c r="BZ9" s="17">
        <v>6.7199716650822902E-2</v>
      </c>
      <c r="CA9" s="17">
        <v>7.9887955715798403E-2</v>
      </c>
      <c r="CB9" s="17"/>
      <c r="CC9" s="17">
        <v>7.8562454342245305E-2</v>
      </c>
      <c r="CD9" s="17">
        <v>6.7144141723704406E-2</v>
      </c>
      <c r="CE9" s="17">
        <v>9.7816152651600194E-2</v>
      </c>
      <c r="CF9" s="17">
        <v>8.2640370586595804E-2</v>
      </c>
      <c r="CG9" s="17">
        <v>7.6812267163065898E-2</v>
      </c>
      <c r="CH9" s="17">
        <v>2.3388687967284199E-2</v>
      </c>
      <c r="CI9" s="17">
        <v>7.6149388997736198E-2</v>
      </c>
      <c r="CJ9" s="17">
        <v>9.0279794605538893E-2</v>
      </c>
      <c r="CK9" s="17">
        <v>5.1633730851215601E-2</v>
      </c>
      <c r="CL9" s="17">
        <v>5.39937704595315E-2</v>
      </c>
    </row>
    <row r="10" spans="2:90" x14ac:dyDescent="0.25">
      <c r="B10" s="18" t="s">
        <v>251</v>
      </c>
      <c r="C10" s="17">
        <v>0.23901142364537001</v>
      </c>
      <c r="D10" s="17">
        <v>0.25595622463721601</v>
      </c>
      <c r="E10" s="17">
        <v>0.221824726099355</v>
      </c>
      <c r="F10" s="17"/>
      <c r="G10" s="17">
        <v>0.24767900177442301</v>
      </c>
      <c r="H10" s="17">
        <v>0.27646967840932601</v>
      </c>
      <c r="I10" s="17">
        <v>0.27171300778130503</v>
      </c>
      <c r="J10" s="17">
        <v>0.246352814481656</v>
      </c>
      <c r="K10" s="17">
        <v>0.19695171753313601</v>
      </c>
      <c r="L10" s="17">
        <v>0.18734237924455999</v>
      </c>
      <c r="M10" s="17"/>
      <c r="N10" s="17">
        <v>0.30169907258179801</v>
      </c>
      <c r="O10" s="17">
        <v>0.24421282116019499</v>
      </c>
      <c r="P10" s="17">
        <v>0.19512570592468201</v>
      </c>
      <c r="Q10" s="17">
        <v>0.19853547206452801</v>
      </c>
      <c r="R10" s="17"/>
      <c r="S10" s="17">
        <v>0.23805198947064601</v>
      </c>
      <c r="T10" s="17">
        <v>0.29559032165601401</v>
      </c>
      <c r="U10" s="17">
        <v>0.306969031811892</v>
      </c>
      <c r="V10" s="17">
        <v>0.210663596143499</v>
      </c>
      <c r="W10" s="17">
        <v>0.15106946733976101</v>
      </c>
      <c r="X10" s="17">
        <v>0.161970844759215</v>
      </c>
      <c r="Y10" s="17">
        <v>0.25357438687051898</v>
      </c>
      <c r="Z10" s="17">
        <v>0.26506775689048401</v>
      </c>
      <c r="AA10" s="17">
        <v>0.32584725884753002</v>
      </c>
      <c r="AB10" s="17"/>
      <c r="AC10" s="17">
        <v>0.159902362367073</v>
      </c>
      <c r="AD10" s="17">
        <v>0.30876304606430799</v>
      </c>
      <c r="AE10" s="17">
        <v>0.249188228763013</v>
      </c>
      <c r="AF10" s="17"/>
      <c r="AG10" s="17">
        <v>0.25240363677848698</v>
      </c>
      <c r="AH10" s="17">
        <v>0.357996789963484</v>
      </c>
      <c r="AI10" s="17">
        <v>0.28898208006883602</v>
      </c>
      <c r="AJ10" s="17">
        <v>0.120958940411431</v>
      </c>
      <c r="AK10" s="17"/>
      <c r="AL10" s="17">
        <v>0.186277987522144</v>
      </c>
      <c r="AM10" s="17">
        <v>0.22250992697046601</v>
      </c>
      <c r="AN10" s="17">
        <v>0.28336359394671601</v>
      </c>
      <c r="AO10" s="17">
        <v>0.31000430370193</v>
      </c>
      <c r="AP10" s="17">
        <v>0.45220207232024201</v>
      </c>
      <c r="AQ10" s="17"/>
      <c r="AR10" s="17">
        <v>0.166793405918332</v>
      </c>
      <c r="AS10" s="17">
        <v>0.22339476364290101</v>
      </c>
      <c r="AT10" s="17">
        <v>0.234747866285752</v>
      </c>
      <c r="AU10" s="17">
        <v>0.27332408881112302</v>
      </c>
      <c r="AV10" s="17">
        <v>0.33906789966950601</v>
      </c>
      <c r="AW10" s="17"/>
      <c r="AX10" s="17">
        <v>0.29006713289088998</v>
      </c>
      <c r="AY10" s="17">
        <v>0.20181944767616899</v>
      </c>
      <c r="AZ10" s="17">
        <v>0.27299122296005301</v>
      </c>
      <c r="BA10" s="17">
        <v>0.21052198700185101</v>
      </c>
      <c r="BB10" s="17">
        <v>0.22103624670796199</v>
      </c>
      <c r="BC10" s="17">
        <v>0.16485815023834</v>
      </c>
      <c r="BD10" s="17"/>
      <c r="BE10" s="17">
        <v>0.21290821245345801</v>
      </c>
      <c r="BF10" s="17">
        <v>0.30023734553212</v>
      </c>
      <c r="BG10" s="17">
        <v>0.19872286304223999</v>
      </c>
      <c r="BH10" s="17"/>
      <c r="BI10" s="17">
        <v>0.166211366975382</v>
      </c>
      <c r="BJ10" s="17">
        <v>0.25671907678564199</v>
      </c>
      <c r="BK10" s="17"/>
      <c r="BL10" s="17">
        <v>0.24978709924897899</v>
      </c>
      <c r="BM10" s="17">
        <v>0.23586740905930301</v>
      </c>
      <c r="BN10" s="17">
        <v>0.154792740045889</v>
      </c>
      <c r="BO10" s="17">
        <v>0.27772879470690398</v>
      </c>
      <c r="BP10" s="17">
        <v>0.24306871374794201</v>
      </c>
      <c r="BQ10" s="17"/>
      <c r="BR10" s="17">
        <v>0.22029710015387</v>
      </c>
      <c r="BS10" s="17">
        <v>0.29985846211911699</v>
      </c>
      <c r="BT10" s="17">
        <v>0.31558780719285201</v>
      </c>
      <c r="BU10" s="17">
        <v>0.28552500417572202</v>
      </c>
      <c r="BV10" s="17"/>
      <c r="BW10" s="17">
        <v>0.25905952726280201</v>
      </c>
      <c r="BX10" s="17">
        <v>0.22221247306633299</v>
      </c>
      <c r="BY10" s="17">
        <v>0.238701024155898</v>
      </c>
      <c r="BZ10" s="17">
        <v>0.24732405066935201</v>
      </c>
      <c r="CA10" s="17">
        <v>0.23611962042038701</v>
      </c>
      <c r="CB10" s="17"/>
      <c r="CC10" s="17">
        <v>0.26523809961627698</v>
      </c>
      <c r="CD10" s="17">
        <v>0.195996385376142</v>
      </c>
      <c r="CE10" s="17">
        <v>0.24651354963139199</v>
      </c>
      <c r="CF10" s="17">
        <v>0.25793079154815102</v>
      </c>
      <c r="CG10" s="17">
        <v>0.214510891926778</v>
      </c>
      <c r="CH10" s="17">
        <v>0.25448332945305502</v>
      </c>
      <c r="CI10" s="17">
        <v>0.23665685089545199</v>
      </c>
      <c r="CJ10" s="17">
        <v>0.20449055581669801</v>
      </c>
      <c r="CK10" s="17">
        <v>0.22963560031114399</v>
      </c>
      <c r="CL10" s="17">
        <v>0.30431285355667598</v>
      </c>
    </row>
    <row r="11" spans="2:90" x14ac:dyDescent="0.25">
      <c r="B11" s="18" t="s">
        <v>252</v>
      </c>
      <c r="C11" s="17">
        <v>0.302968469412423</v>
      </c>
      <c r="D11" s="17">
        <v>0.299244495298017</v>
      </c>
      <c r="E11" s="17">
        <v>0.30705917432470098</v>
      </c>
      <c r="F11" s="17"/>
      <c r="G11" s="17">
        <v>0.40322522388784898</v>
      </c>
      <c r="H11" s="17">
        <v>0.30419994476279499</v>
      </c>
      <c r="I11" s="17">
        <v>0.30428216824882498</v>
      </c>
      <c r="J11" s="17">
        <v>0.272919944190257</v>
      </c>
      <c r="K11" s="17">
        <v>0.29119661108969602</v>
      </c>
      <c r="L11" s="17">
        <v>0.26927422307877502</v>
      </c>
      <c r="M11" s="17"/>
      <c r="N11" s="17">
        <v>0.31723187960617899</v>
      </c>
      <c r="O11" s="17">
        <v>0.30516567826305502</v>
      </c>
      <c r="P11" s="17">
        <v>0.28555233184943701</v>
      </c>
      <c r="Q11" s="17">
        <v>0.29736761947207802</v>
      </c>
      <c r="R11" s="17"/>
      <c r="S11" s="17">
        <v>0.29726921733640999</v>
      </c>
      <c r="T11" s="17">
        <v>0.273786736066292</v>
      </c>
      <c r="U11" s="17">
        <v>0.27135594318232897</v>
      </c>
      <c r="V11" s="17">
        <v>0.36566713614820401</v>
      </c>
      <c r="W11" s="17">
        <v>0.30736726893772498</v>
      </c>
      <c r="X11" s="17">
        <v>0.32567625584480198</v>
      </c>
      <c r="Y11" s="17">
        <v>0.32059453438445601</v>
      </c>
      <c r="Z11" s="17">
        <v>0.241030273882506</v>
      </c>
      <c r="AA11" s="17">
        <v>0.29797996630965501</v>
      </c>
      <c r="AB11" s="17"/>
      <c r="AC11" s="17">
        <v>0.26609168374958397</v>
      </c>
      <c r="AD11" s="17">
        <v>0.321818250217694</v>
      </c>
      <c r="AE11" s="17">
        <v>0.32209305739223898</v>
      </c>
      <c r="AF11" s="17"/>
      <c r="AG11" s="17">
        <v>0.30163129567462998</v>
      </c>
      <c r="AH11" s="17">
        <v>0.308609851542271</v>
      </c>
      <c r="AI11" s="17">
        <v>0.34338375286691702</v>
      </c>
      <c r="AJ11" s="17">
        <v>0.26849318125887001</v>
      </c>
      <c r="AK11" s="17"/>
      <c r="AL11" s="17">
        <v>0.25717582113604498</v>
      </c>
      <c r="AM11" s="17">
        <v>0.310498557886631</v>
      </c>
      <c r="AN11" s="17">
        <v>0.32702263834109202</v>
      </c>
      <c r="AO11" s="17">
        <v>0.33078725976411499</v>
      </c>
      <c r="AP11" s="17">
        <v>0.346856466250689</v>
      </c>
      <c r="AQ11" s="17"/>
      <c r="AR11" s="17">
        <v>0.32079706738011299</v>
      </c>
      <c r="AS11" s="17">
        <v>0.29162455939188697</v>
      </c>
      <c r="AT11" s="17">
        <v>0.32319632994284803</v>
      </c>
      <c r="AU11" s="17">
        <v>0.32203705613634598</v>
      </c>
      <c r="AV11" s="17">
        <v>0.27300436226913299</v>
      </c>
      <c r="AW11" s="17"/>
      <c r="AX11" s="17">
        <v>0.29190331050711199</v>
      </c>
      <c r="AY11" s="17">
        <v>0.30686519872478601</v>
      </c>
      <c r="AZ11" s="17">
        <v>0.29702521605530302</v>
      </c>
      <c r="BA11" s="17">
        <v>0.28885164209379699</v>
      </c>
      <c r="BB11" s="17">
        <v>0.34030717030980101</v>
      </c>
      <c r="BC11" s="17">
        <v>0.36180467168161701</v>
      </c>
      <c r="BD11" s="17"/>
      <c r="BE11" s="17">
        <v>0.33084549274990799</v>
      </c>
      <c r="BF11" s="17">
        <v>0.29425496188193201</v>
      </c>
      <c r="BG11" s="17">
        <v>0.270673353556522</v>
      </c>
      <c r="BH11" s="17"/>
      <c r="BI11" s="17">
        <v>0.30256625173176199</v>
      </c>
      <c r="BJ11" s="17">
        <v>0.30306630355571701</v>
      </c>
      <c r="BK11" s="17"/>
      <c r="BL11" s="17">
        <v>0.29006045977251899</v>
      </c>
      <c r="BM11" s="17">
        <v>0.324338505750071</v>
      </c>
      <c r="BN11" s="17">
        <v>0.25038613278392502</v>
      </c>
      <c r="BO11" s="17">
        <v>0.31121765864846102</v>
      </c>
      <c r="BP11" s="17">
        <v>0.33232004969624301</v>
      </c>
      <c r="BQ11" s="17"/>
      <c r="BR11" s="17">
        <v>0.294849756650164</v>
      </c>
      <c r="BS11" s="17">
        <v>0.33558158030044299</v>
      </c>
      <c r="BT11" s="17">
        <v>0.30980077710855602</v>
      </c>
      <c r="BU11" s="17">
        <v>0.34636382954745099</v>
      </c>
      <c r="BV11" s="17"/>
      <c r="BW11" s="17">
        <v>0.27915000659864397</v>
      </c>
      <c r="BX11" s="17">
        <v>0.31152026244255698</v>
      </c>
      <c r="BY11" s="17">
        <v>0.33856872395264498</v>
      </c>
      <c r="BZ11" s="17">
        <v>0.29090279989179801</v>
      </c>
      <c r="CA11" s="17">
        <v>0.29797523416587501</v>
      </c>
      <c r="CB11" s="17"/>
      <c r="CC11" s="17">
        <v>0.29698046967163699</v>
      </c>
      <c r="CD11" s="17">
        <v>0.304910151742182</v>
      </c>
      <c r="CE11" s="17">
        <v>0.31218146802232599</v>
      </c>
      <c r="CF11" s="17">
        <v>0.293926247919434</v>
      </c>
      <c r="CG11" s="17">
        <v>0.31000318174607799</v>
      </c>
      <c r="CH11" s="17">
        <v>0.347801458898437</v>
      </c>
      <c r="CI11" s="17">
        <v>0.28148961018005902</v>
      </c>
      <c r="CJ11" s="17">
        <v>0.32053112501688902</v>
      </c>
      <c r="CK11" s="17">
        <v>0.31959435650817603</v>
      </c>
      <c r="CL11" s="17">
        <v>0.244812652911019</v>
      </c>
    </row>
    <row r="12" spans="2:90" x14ac:dyDescent="0.25">
      <c r="B12" s="18" t="s">
        <v>253</v>
      </c>
      <c r="C12" s="17">
        <v>0.26824307388096902</v>
      </c>
      <c r="D12" s="17">
        <v>0.25704198030855102</v>
      </c>
      <c r="E12" s="17">
        <v>0.27977406205767202</v>
      </c>
      <c r="F12" s="17"/>
      <c r="G12" s="17">
        <v>0.15215204158208601</v>
      </c>
      <c r="H12" s="17">
        <v>0.20004273994976199</v>
      </c>
      <c r="I12" s="17">
        <v>0.24510399883116399</v>
      </c>
      <c r="J12" s="17">
        <v>0.30150793344224303</v>
      </c>
      <c r="K12" s="17">
        <v>0.32846644288806698</v>
      </c>
      <c r="L12" s="17">
        <v>0.36765385392272498</v>
      </c>
      <c r="M12" s="17"/>
      <c r="N12" s="17">
        <v>0.18843588747464499</v>
      </c>
      <c r="O12" s="17">
        <v>0.28469284372248899</v>
      </c>
      <c r="P12" s="17">
        <v>0.312422957811892</v>
      </c>
      <c r="Q12" s="17">
        <v>0.30641904776885698</v>
      </c>
      <c r="R12" s="17"/>
      <c r="S12" s="17">
        <v>0.31308223560876502</v>
      </c>
      <c r="T12" s="17">
        <v>0.171429828318586</v>
      </c>
      <c r="U12" s="17">
        <v>0.22663397001355701</v>
      </c>
      <c r="V12" s="17">
        <v>0.21615811508855101</v>
      </c>
      <c r="W12" s="17">
        <v>0.22506491904399401</v>
      </c>
      <c r="X12" s="17">
        <v>0.28514916151130099</v>
      </c>
      <c r="Y12" s="17">
        <v>0.25592449329963701</v>
      </c>
      <c r="Z12" s="17">
        <v>0.31547355978959002</v>
      </c>
      <c r="AA12" s="17">
        <v>0.22986638777108501</v>
      </c>
      <c r="AB12" s="17"/>
      <c r="AC12" s="17">
        <v>0.39056167277215698</v>
      </c>
      <c r="AD12" s="17">
        <v>0.184476297800624</v>
      </c>
      <c r="AE12" s="17">
        <v>0.21715439107705301</v>
      </c>
      <c r="AF12" s="17"/>
      <c r="AG12" s="17">
        <v>0.27037750285604301</v>
      </c>
      <c r="AH12" s="17">
        <v>0.103762272947413</v>
      </c>
      <c r="AI12" s="17">
        <v>0.18263795731400301</v>
      </c>
      <c r="AJ12" s="17">
        <v>0.44371008724009697</v>
      </c>
      <c r="AK12" s="17"/>
      <c r="AL12" s="17">
        <v>0.351912957502163</v>
      </c>
      <c r="AM12" s="17">
        <v>0.30384023585583098</v>
      </c>
      <c r="AN12" s="17">
        <v>0.20444552004477701</v>
      </c>
      <c r="AO12" s="17">
        <v>0.15570935507334599</v>
      </c>
      <c r="AP12" s="17">
        <v>2.8544070295744801E-2</v>
      </c>
      <c r="AQ12" s="17"/>
      <c r="AR12" s="17">
        <v>0.30423953729117398</v>
      </c>
      <c r="AS12" s="17">
        <v>0.27607132987499899</v>
      </c>
      <c r="AT12" s="17">
        <v>0.28623848338036301</v>
      </c>
      <c r="AU12" s="17">
        <v>0.23841974990221099</v>
      </c>
      <c r="AV12" s="17">
        <v>0.167586889522892</v>
      </c>
      <c r="AW12" s="17"/>
      <c r="AX12" s="17">
        <v>0.21584094693195999</v>
      </c>
      <c r="AY12" s="17">
        <v>0.31905702812859199</v>
      </c>
      <c r="AZ12" s="17">
        <v>0.28416989445983198</v>
      </c>
      <c r="BA12" s="17">
        <v>0.28569871909622702</v>
      </c>
      <c r="BB12" s="17">
        <v>0.20458383318620099</v>
      </c>
      <c r="BC12" s="17">
        <v>0.26862841584453201</v>
      </c>
      <c r="BD12" s="17"/>
      <c r="BE12" s="17">
        <v>0.27113350249526202</v>
      </c>
      <c r="BF12" s="17">
        <v>0.20492624039206001</v>
      </c>
      <c r="BG12" s="17">
        <v>0.35052676326061499</v>
      </c>
      <c r="BH12" s="17"/>
      <c r="BI12" s="17">
        <v>0.33631068302974199</v>
      </c>
      <c r="BJ12" s="17">
        <v>0.25168652615247</v>
      </c>
      <c r="BK12" s="17"/>
      <c r="BL12" s="17">
        <v>0.27747430260301398</v>
      </c>
      <c r="BM12" s="17">
        <v>0.26462772022858699</v>
      </c>
      <c r="BN12" s="17">
        <v>0.34936472792661799</v>
      </c>
      <c r="BO12" s="17">
        <v>0.25559745652853699</v>
      </c>
      <c r="BP12" s="17">
        <v>0.220435011204553</v>
      </c>
      <c r="BQ12" s="17"/>
      <c r="BR12" s="17">
        <v>0.303673128092323</v>
      </c>
      <c r="BS12" s="17">
        <v>0.15609635717304099</v>
      </c>
      <c r="BT12" s="17">
        <v>0.11011949211389099</v>
      </c>
      <c r="BU12" s="17">
        <v>0.18049555153715799</v>
      </c>
      <c r="BV12" s="17"/>
      <c r="BW12" s="17">
        <v>0.28763890055928298</v>
      </c>
      <c r="BX12" s="17">
        <v>0.277172830563439</v>
      </c>
      <c r="BY12" s="17">
        <v>0.24600532685825499</v>
      </c>
      <c r="BZ12" s="17">
        <v>0.27581543873313802</v>
      </c>
      <c r="CA12" s="17">
        <v>0.257760196004862</v>
      </c>
      <c r="CB12" s="17"/>
      <c r="CC12" s="17">
        <v>0.229469682122837</v>
      </c>
      <c r="CD12" s="17">
        <v>0.32775263758093198</v>
      </c>
      <c r="CE12" s="17">
        <v>0.25202808351746397</v>
      </c>
      <c r="CF12" s="17">
        <v>0.24651780156717401</v>
      </c>
      <c r="CG12" s="17">
        <v>0.286491493077424</v>
      </c>
      <c r="CH12" s="17">
        <v>0.24366647794701801</v>
      </c>
      <c r="CI12" s="17">
        <v>0.29645731023240801</v>
      </c>
      <c r="CJ12" s="17">
        <v>0.28536137528709798</v>
      </c>
      <c r="CK12" s="17">
        <v>0.26200431803067098</v>
      </c>
      <c r="CL12" s="17">
        <v>0.261667557836126</v>
      </c>
    </row>
    <row r="13" spans="2:90" x14ac:dyDescent="0.25">
      <c r="B13" s="18" t="s">
        <v>111</v>
      </c>
      <c r="C13" s="19">
        <v>0.116752471253582</v>
      </c>
      <c r="D13" s="19">
        <v>9.1895914292224407E-2</v>
      </c>
      <c r="E13" s="19">
        <v>0.14124654683055099</v>
      </c>
      <c r="F13" s="19"/>
      <c r="G13" s="19">
        <v>0.11022497255873399</v>
      </c>
      <c r="H13" s="19">
        <v>9.4779723086178005E-2</v>
      </c>
      <c r="I13" s="19">
        <v>8.6854366427528196E-2</v>
      </c>
      <c r="J13" s="19">
        <v>0.13872914942265499</v>
      </c>
      <c r="K13" s="19">
        <v>0.14233296581243099</v>
      </c>
      <c r="L13" s="19">
        <v>0.134969964886066</v>
      </c>
      <c r="M13" s="19"/>
      <c r="N13" s="19">
        <v>9.7136021005122697E-2</v>
      </c>
      <c r="O13" s="19">
        <v>9.0191055114452606E-2</v>
      </c>
      <c r="P13" s="19">
        <v>0.130927294443209</v>
      </c>
      <c r="Q13" s="19">
        <v>0.155417066006103</v>
      </c>
      <c r="R13" s="19"/>
      <c r="S13" s="19">
        <v>6.8315864332048407E-2</v>
      </c>
      <c r="T13" s="19">
        <v>0.129722052267918</v>
      </c>
      <c r="U13" s="19">
        <v>0.14104320509368101</v>
      </c>
      <c r="V13" s="19">
        <v>0.14515271901131699</v>
      </c>
      <c r="W13" s="19">
        <v>0.24916317808965399</v>
      </c>
      <c r="X13" s="19">
        <v>0.15253569925587701</v>
      </c>
      <c r="Y13" s="19">
        <v>0.12181531849921499</v>
      </c>
      <c r="Z13" s="19">
        <v>0.103214861883409</v>
      </c>
      <c r="AA13" s="19">
        <v>6.95145923950172E-2</v>
      </c>
      <c r="AB13" s="19"/>
      <c r="AC13" s="19">
        <v>0.12952041076634699</v>
      </c>
      <c r="AD13" s="19">
        <v>8.6329394811978197E-2</v>
      </c>
      <c r="AE13" s="19">
        <v>0.14924418618685001</v>
      </c>
      <c r="AF13" s="19"/>
      <c r="AG13" s="19">
        <v>0.100639676969037</v>
      </c>
      <c r="AH13" s="19">
        <v>7.8838982608553904E-2</v>
      </c>
      <c r="AI13" s="19">
        <v>0.11849017942897699</v>
      </c>
      <c r="AJ13" s="19">
        <v>0.14833778540113901</v>
      </c>
      <c r="AK13" s="19"/>
      <c r="AL13" s="19">
        <v>0.16812541761028699</v>
      </c>
      <c r="AM13" s="19">
        <v>0.105137566555372</v>
      </c>
      <c r="AN13" s="19">
        <v>9.5364516135448302E-2</v>
      </c>
      <c r="AO13" s="19">
        <v>7.6320857503564002E-2</v>
      </c>
      <c r="AP13" s="19">
        <v>2.2478800044164301E-2</v>
      </c>
      <c r="AQ13" s="19"/>
      <c r="AR13" s="19">
        <v>0.164913898165957</v>
      </c>
      <c r="AS13" s="19">
        <v>0.132173065836417</v>
      </c>
      <c r="AT13" s="19">
        <v>9.3887685648855093E-2</v>
      </c>
      <c r="AU13" s="19">
        <v>9.8279340684208405E-2</v>
      </c>
      <c r="AV13" s="19">
        <v>6.3170225395297694E-2</v>
      </c>
      <c r="AW13" s="19"/>
      <c r="AX13" s="19">
        <v>8.2016116774564801E-2</v>
      </c>
      <c r="AY13" s="19">
        <v>0.12347685164475</v>
      </c>
      <c r="AZ13" s="19">
        <v>0.111845533820545</v>
      </c>
      <c r="BA13" s="19">
        <v>0.14607760417634</v>
      </c>
      <c r="BB13" s="19">
        <v>0.18298902587648</v>
      </c>
      <c r="BC13" s="19">
        <v>0.15961216905396</v>
      </c>
      <c r="BD13" s="19"/>
      <c r="BE13" s="19">
        <v>0.13002297687956699</v>
      </c>
      <c r="BF13" s="19">
        <v>7.3249782235763297E-2</v>
      </c>
      <c r="BG13" s="19">
        <v>0.15117063146795101</v>
      </c>
      <c r="BH13" s="19"/>
      <c r="BI13" s="19">
        <v>0.136513402054594</v>
      </c>
      <c r="BJ13" s="19">
        <v>0.11194588559473399</v>
      </c>
      <c r="BK13" s="19"/>
      <c r="BL13" s="19">
        <v>0.112094490234481</v>
      </c>
      <c r="BM13" s="19">
        <v>9.61018286571E-2</v>
      </c>
      <c r="BN13" s="19">
        <v>0.17304580561077201</v>
      </c>
      <c r="BO13" s="19">
        <v>9.1972804307513895E-2</v>
      </c>
      <c r="BP13" s="19">
        <v>0.12501142217913599</v>
      </c>
      <c r="BQ13" s="19"/>
      <c r="BR13" s="19">
        <v>0.124517344125415</v>
      </c>
      <c r="BS13" s="19">
        <v>9.35738178808386E-2</v>
      </c>
      <c r="BT13" s="19">
        <v>0.125361399945636</v>
      </c>
      <c r="BU13" s="19">
        <v>4.1241868473950401E-2</v>
      </c>
      <c r="BV13" s="19"/>
      <c r="BW13" s="19">
        <v>0.10345332586303201</v>
      </c>
      <c r="BX13" s="19">
        <v>0.114977764679046</v>
      </c>
      <c r="BY13" s="19">
        <v>0.109607951263127</v>
      </c>
      <c r="BZ13" s="19">
        <v>0.118757994054889</v>
      </c>
      <c r="CA13" s="19">
        <v>0.128256993693078</v>
      </c>
      <c r="CB13" s="19"/>
      <c r="CC13" s="19">
        <v>0.12974929424700299</v>
      </c>
      <c r="CD13" s="19">
        <v>0.10419668357704</v>
      </c>
      <c r="CE13" s="19">
        <v>9.1460746177217805E-2</v>
      </c>
      <c r="CF13" s="19">
        <v>0.118984788378646</v>
      </c>
      <c r="CG13" s="19">
        <v>0.112182166086654</v>
      </c>
      <c r="CH13" s="19">
        <v>0.130660045734205</v>
      </c>
      <c r="CI13" s="19">
        <v>0.109246839694345</v>
      </c>
      <c r="CJ13" s="19">
        <v>9.9337149273776806E-2</v>
      </c>
      <c r="CK13" s="19">
        <v>0.137131994298794</v>
      </c>
      <c r="CL13" s="19">
        <v>0.135213165236647</v>
      </c>
    </row>
    <row r="14" spans="2:90" x14ac:dyDescent="0.25">
      <c r="B14" s="16" t="s">
        <v>173</v>
      </c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259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250</v>
      </c>
      <c r="C9" s="17">
        <v>0.117237179868574</v>
      </c>
      <c r="D9" s="17">
        <v>0.139280649179575</v>
      </c>
      <c r="E9" s="17">
        <v>9.7111991372728801E-2</v>
      </c>
      <c r="F9" s="17"/>
      <c r="G9" s="17">
        <v>0.11375207528378301</v>
      </c>
      <c r="H9" s="17">
        <v>0.12827899028198</v>
      </c>
      <c r="I9" s="17">
        <v>0.121067737247915</v>
      </c>
      <c r="J9" s="17">
        <v>9.4071865300307395E-2</v>
      </c>
      <c r="K9" s="17">
        <v>0.13209783609261999</v>
      </c>
      <c r="L9" s="17">
        <v>0.114543364066166</v>
      </c>
      <c r="M9" s="17"/>
      <c r="N9" s="17">
        <v>0.13221671243491101</v>
      </c>
      <c r="O9" s="17">
        <v>0.11913249310304</v>
      </c>
      <c r="P9" s="17">
        <v>0.12550684196935999</v>
      </c>
      <c r="Q9" s="17">
        <v>9.1213823169866301E-2</v>
      </c>
      <c r="R9" s="17"/>
      <c r="S9" s="17">
        <v>0.132984463810564</v>
      </c>
      <c r="T9" s="17">
        <v>9.8877273799569607E-2</v>
      </c>
      <c r="U9" s="17">
        <v>0.102831025208085</v>
      </c>
      <c r="V9" s="17">
        <v>9.2854028421167897E-2</v>
      </c>
      <c r="W9" s="17">
        <v>0.16388223752296399</v>
      </c>
      <c r="X9" s="17">
        <v>0.114071577391172</v>
      </c>
      <c r="Y9" s="17">
        <v>0.121308619292118</v>
      </c>
      <c r="Z9" s="17">
        <v>0.10345082264540301</v>
      </c>
      <c r="AA9" s="17">
        <v>0.126851774523706</v>
      </c>
      <c r="AB9" s="17"/>
      <c r="AC9" s="17">
        <v>0.119758152725553</v>
      </c>
      <c r="AD9" s="17">
        <v>0.12770126343537699</v>
      </c>
      <c r="AE9" s="17">
        <v>9.8764507684427502E-2</v>
      </c>
      <c r="AF9" s="17"/>
      <c r="AG9" s="17">
        <v>0.14160826515549599</v>
      </c>
      <c r="AH9" s="17">
        <v>0.17250202049036101</v>
      </c>
      <c r="AI9" s="17">
        <v>0.12762788328965399</v>
      </c>
      <c r="AJ9" s="17">
        <v>8.4421518793087194E-2</v>
      </c>
      <c r="AK9" s="17"/>
      <c r="AL9" s="17">
        <v>0.103229833785431</v>
      </c>
      <c r="AM9" s="17">
        <v>0.108393333508155</v>
      </c>
      <c r="AN9" s="17">
        <v>0.11063064507338601</v>
      </c>
      <c r="AO9" s="17">
        <v>0.17234241910928599</v>
      </c>
      <c r="AP9" s="17">
        <v>0.115950771546492</v>
      </c>
      <c r="AQ9" s="17"/>
      <c r="AR9" s="17">
        <v>0.10333166180093099</v>
      </c>
      <c r="AS9" s="17">
        <v>0.12885540388258199</v>
      </c>
      <c r="AT9" s="17">
        <v>9.96557845068093E-2</v>
      </c>
      <c r="AU9" s="17">
        <v>0.129514470027909</v>
      </c>
      <c r="AV9" s="17">
        <v>0.157375097560989</v>
      </c>
      <c r="AW9" s="17"/>
      <c r="AX9" s="17">
        <v>0.151455175748162</v>
      </c>
      <c r="AY9" s="17">
        <v>0.106953577199991</v>
      </c>
      <c r="AZ9" s="17">
        <v>9.6304937487028494E-2</v>
      </c>
      <c r="BA9" s="17">
        <v>0.101074066652472</v>
      </c>
      <c r="BB9" s="17">
        <v>0.121450477308885</v>
      </c>
      <c r="BC9" s="17">
        <v>0.11690502816249999</v>
      </c>
      <c r="BD9" s="17"/>
      <c r="BE9" s="17">
        <v>9.2291454250848698E-2</v>
      </c>
      <c r="BF9" s="17">
        <v>0.15621494136868599</v>
      </c>
      <c r="BG9" s="17">
        <v>0.114121028076881</v>
      </c>
      <c r="BH9" s="17"/>
      <c r="BI9" s="17">
        <v>9.7052804227987705E-2</v>
      </c>
      <c r="BJ9" s="17">
        <v>0.122361534584684</v>
      </c>
      <c r="BK9" s="17"/>
      <c r="BL9" s="17">
        <v>0.12475323635193</v>
      </c>
      <c r="BM9" s="17">
        <v>0.11783823939897201</v>
      </c>
      <c r="BN9" s="17">
        <v>9.1994699512143202E-2</v>
      </c>
      <c r="BO9" s="17">
        <v>0.121897118116382</v>
      </c>
      <c r="BP9" s="17">
        <v>0.117713058342391</v>
      </c>
      <c r="BQ9" s="17"/>
      <c r="BR9" s="17">
        <v>0.115827141709809</v>
      </c>
      <c r="BS9" s="17">
        <v>0.100532643842765</v>
      </c>
      <c r="BT9" s="17">
        <v>0.169140104545592</v>
      </c>
      <c r="BU9" s="17">
        <v>0.119023732201388</v>
      </c>
      <c r="BV9" s="17"/>
      <c r="BW9" s="17">
        <v>0.11842939685036501</v>
      </c>
      <c r="BX9" s="17">
        <v>0.10846929121103401</v>
      </c>
      <c r="BY9" s="17">
        <v>0.14326199097783501</v>
      </c>
      <c r="BZ9" s="17">
        <v>0.107713426354652</v>
      </c>
      <c r="CA9" s="17">
        <v>0.10854926517336699</v>
      </c>
      <c r="CB9" s="17"/>
      <c r="CC9" s="17">
        <v>9.6667955992099694E-2</v>
      </c>
      <c r="CD9" s="17">
        <v>0.11603127090094301</v>
      </c>
      <c r="CE9" s="17">
        <v>0.12655284050502</v>
      </c>
      <c r="CF9" s="17">
        <v>0.12520214290576201</v>
      </c>
      <c r="CG9" s="17">
        <v>0.141814850687454</v>
      </c>
      <c r="CH9" s="17">
        <v>9.8652795910574395E-2</v>
      </c>
      <c r="CI9" s="17">
        <v>0.13508097790542201</v>
      </c>
      <c r="CJ9" s="17">
        <v>0.11250789486995599</v>
      </c>
      <c r="CK9" s="17">
        <v>0.106289280621638</v>
      </c>
      <c r="CL9" s="17">
        <v>0.104130773883519</v>
      </c>
    </row>
    <row r="10" spans="2:90" x14ac:dyDescent="0.25">
      <c r="B10" s="18" t="s">
        <v>251</v>
      </c>
      <c r="C10" s="17">
        <v>0.36391520271877897</v>
      </c>
      <c r="D10" s="17">
        <v>0.36483155679172702</v>
      </c>
      <c r="E10" s="17">
        <v>0.36420623405883601</v>
      </c>
      <c r="F10" s="17"/>
      <c r="G10" s="17">
        <v>0.35783059169715498</v>
      </c>
      <c r="H10" s="17">
        <v>0.37954071871073602</v>
      </c>
      <c r="I10" s="17">
        <v>0.31609981571183798</v>
      </c>
      <c r="J10" s="17">
        <v>0.34081816178123497</v>
      </c>
      <c r="K10" s="17">
        <v>0.33966556009132398</v>
      </c>
      <c r="L10" s="17">
        <v>0.42157472623655901</v>
      </c>
      <c r="M10" s="17"/>
      <c r="N10" s="17">
        <v>0.429127329119741</v>
      </c>
      <c r="O10" s="17">
        <v>0.36769939313667099</v>
      </c>
      <c r="P10" s="17">
        <v>0.32255015892671801</v>
      </c>
      <c r="Q10" s="17">
        <v>0.32572269808382398</v>
      </c>
      <c r="R10" s="17"/>
      <c r="S10" s="17">
        <v>0.38404364189422702</v>
      </c>
      <c r="T10" s="17">
        <v>0.38306486919928601</v>
      </c>
      <c r="U10" s="17">
        <v>0.40849955247472503</v>
      </c>
      <c r="V10" s="17">
        <v>0.386141303479626</v>
      </c>
      <c r="W10" s="17">
        <v>0.30572772749132998</v>
      </c>
      <c r="X10" s="17">
        <v>0.33656860566735602</v>
      </c>
      <c r="Y10" s="17">
        <v>0.307145052792551</v>
      </c>
      <c r="Z10" s="17">
        <v>0.397785257257325</v>
      </c>
      <c r="AA10" s="17">
        <v>0.35280615388139003</v>
      </c>
      <c r="AB10" s="17"/>
      <c r="AC10" s="17">
        <v>0.331311689495144</v>
      </c>
      <c r="AD10" s="17">
        <v>0.39913298771927302</v>
      </c>
      <c r="AE10" s="17">
        <v>0.365943949846539</v>
      </c>
      <c r="AF10" s="17"/>
      <c r="AG10" s="17">
        <v>0.42090912755122001</v>
      </c>
      <c r="AH10" s="17">
        <v>0.41835056930335202</v>
      </c>
      <c r="AI10" s="17">
        <v>0.39791209964461</v>
      </c>
      <c r="AJ10" s="17">
        <v>0.29020008625444699</v>
      </c>
      <c r="AK10" s="17"/>
      <c r="AL10" s="17">
        <v>0.319477767418331</v>
      </c>
      <c r="AM10" s="17">
        <v>0.335226029071999</v>
      </c>
      <c r="AN10" s="17">
        <v>0.422038071789125</v>
      </c>
      <c r="AO10" s="17">
        <v>0.39993622912091997</v>
      </c>
      <c r="AP10" s="17">
        <v>0.47207947906020697</v>
      </c>
      <c r="AQ10" s="17"/>
      <c r="AR10" s="17">
        <v>0.28945212432797301</v>
      </c>
      <c r="AS10" s="17">
        <v>0.34525784074740301</v>
      </c>
      <c r="AT10" s="17">
        <v>0.37956752382615899</v>
      </c>
      <c r="AU10" s="17">
        <v>0.39647300974204902</v>
      </c>
      <c r="AV10" s="17">
        <v>0.423150035013796</v>
      </c>
      <c r="AW10" s="17"/>
      <c r="AX10" s="17">
        <v>0.37394173942561398</v>
      </c>
      <c r="AY10" s="17">
        <v>0.34195620784442299</v>
      </c>
      <c r="AZ10" s="17">
        <v>0.384690031403919</v>
      </c>
      <c r="BA10" s="17">
        <v>0.35782860500916702</v>
      </c>
      <c r="BB10" s="17">
        <v>0.38516505002456303</v>
      </c>
      <c r="BC10" s="17">
        <v>0.37739161679312799</v>
      </c>
      <c r="BD10" s="17"/>
      <c r="BE10" s="17">
        <v>0.34909338056432698</v>
      </c>
      <c r="BF10" s="17">
        <v>0.37060113883618101</v>
      </c>
      <c r="BG10" s="17">
        <v>0.38128460763173999</v>
      </c>
      <c r="BH10" s="17"/>
      <c r="BI10" s="17">
        <v>0.30473503140938901</v>
      </c>
      <c r="BJ10" s="17">
        <v>0.37893970460823501</v>
      </c>
      <c r="BK10" s="17"/>
      <c r="BL10" s="17">
        <v>0.40084526261738002</v>
      </c>
      <c r="BM10" s="17">
        <v>0.36134252170088899</v>
      </c>
      <c r="BN10" s="17">
        <v>0.248399328266176</v>
      </c>
      <c r="BO10" s="17">
        <v>0.32185675325317598</v>
      </c>
      <c r="BP10" s="17">
        <v>0.355401410160672</v>
      </c>
      <c r="BQ10" s="17"/>
      <c r="BR10" s="17">
        <v>0.35849341262940199</v>
      </c>
      <c r="BS10" s="17">
        <v>0.39926149670071898</v>
      </c>
      <c r="BT10" s="17">
        <v>0.41678224285201398</v>
      </c>
      <c r="BU10" s="17">
        <v>0.35380797544119802</v>
      </c>
      <c r="BV10" s="17"/>
      <c r="BW10" s="17">
        <v>0.37881294171847602</v>
      </c>
      <c r="BX10" s="17">
        <v>0.41656574699217203</v>
      </c>
      <c r="BY10" s="17">
        <v>0.36689487661858</v>
      </c>
      <c r="BZ10" s="17">
        <v>0.33997191211514599</v>
      </c>
      <c r="CA10" s="17">
        <v>0.31861555809196401</v>
      </c>
      <c r="CB10" s="17"/>
      <c r="CC10" s="17">
        <v>0.323079957767895</v>
      </c>
      <c r="CD10" s="17">
        <v>0.32289061044802703</v>
      </c>
      <c r="CE10" s="17">
        <v>0.32198262887912998</v>
      </c>
      <c r="CF10" s="17">
        <v>0.36806786787168799</v>
      </c>
      <c r="CG10" s="17">
        <v>0.32034608779268903</v>
      </c>
      <c r="CH10" s="17">
        <v>0.412636596676205</v>
      </c>
      <c r="CI10" s="17">
        <v>0.34452348858277998</v>
      </c>
      <c r="CJ10" s="17">
        <v>0.41803927676524399</v>
      </c>
      <c r="CK10" s="17">
        <v>0.40862840762102698</v>
      </c>
      <c r="CL10" s="17">
        <v>0.41657977971828197</v>
      </c>
    </row>
    <row r="11" spans="2:90" x14ac:dyDescent="0.25">
      <c r="B11" s="18" t="s">
        <v>252</v>
      </c>
      <c r="C11" s="17">
        <v>0.31161416759689597</v>
      </c>
      <c r="D11" s="17">
        <v>0.28240121078608099</v>
      </c>
      <c r="E11" s="17">
        <v>0.33927376324481001</v>
      </c>
      <c r="F11" s="17"/>
      <c r="G11" s="17">
        <v>0.27272087632085201</v>
      </c>
      <c r="H11" s="17">
        <v>0.267849353176011</v>
      </c>
      <c r="I11" s="17">
        <v>0.31767764202579302</v>
      </c>
      <c r="J11" s="17">
        <v>0.34638086700381099</v>
      </c>
      <c r="K11" s="17">
        <v>0.33101585847583098</v>
      </c>
      <c r="L11" s="17">
        <v>0.31863421563257499</v>
      </c>
      <c r="M11" s="17"/>
      <c r="N11" s="17">
        <v>0.30129287376706998</v>
      </c>
      <c r="O11" s="17">
        <v>0.30995162434610501</v>
      </c>
      <c r="P11" s="17">
        <v>0.32232413863227</v>
      </c>
      <c r="Q11" s="17">
        <v>0.31466796343248199</v>
      </c>
      <c r="R11" s="17"/>
      <c r="S11" s="17">
        <v>0.29114766247746798</v>
      </c>
      <c r="T11" s="17">
        <v>0.29797198012000198</v>
      </c>
      <c r="U11" s="17">
        <v>0.30949098846678402</v>
      </c>
      <c r="V11" s="17">
        <v>0.31385865133854701</v>
      </c>
      <c r="W11" s="17">
        <v>0.33630776717953897</v>
      </c>
      <c r="X11" s="17">
        <v>0.29636893187932301</v>
      </c>
      <c r="Y11" s="17">
        <v>0.37355954570847999</v>
      </c>
      <c r="Z11" s="17">
        <v>0.27842073189015498</v>
      </c>
      <c r="AA11" s="17">
        <v>0.314650449517417</v>
      </c>
      <c r="AB11" s="17"/>
      <c r="AC11" s="17">
        <v>0.34441844292284401</v>
      </c>
      <c r="AD11" s="17">
        <v>0.29259502054334602</v>
      </c>
      <c r="AE11" s="17">
        <v>0.29267847726456803</v>
      </c>
      <c r="AF11" s="17"/>
      <c r="AG11" s="17">
        <v>0.30236285122334799</v>
      </c>
      <c r="AH11" s="17">
        <v>0.26722210359274801</v>
      </c>
      <c r="AI11" s="17">
        <v>0.27916546411959903</v>
      </c>
      <c r="AJ11" s="17">
        <v>0.36525081604742399</v>
      </c>
      <c r="AK11" s="17"/>
      <c r="AL11" s="17">
        <v>0.31847322814170598</v>
      </c>
      <c r="AM11" s="17">
        <v>0.33605048083943301</v>
      </c>
      <c r="AN11" s="17">
        <v>0.29494325400642701</v>
      </c>
      <c r="AO11" s="17">
        <v>0.27244076284225899</v>
      </c>
      <c r="AP11" s="17">
        <v>0.31063540124823302</v>
      </c>
      <c r="AQ11" s="17"/>
      <c r="AR11" s="17">
        <v>0.31561327749757101</v>
      </c>
      <c r="AS11" s="17">
        <v>0.312741412359342</v>
      </c>
      <c r="AT11" s="17">
        <v>0.32552856109286599</v>
      </c>
      <c r="AU11" s="17">
        <v>0.30557090280705101</v>
      </c>
      <c r="AV11" s="17">
        <v>0.27620800463350897</v>
      </c>
      <c r="AW11" s="17"/>
      <c r="AX11" s="17">
        <v>0.25852996973304798</v>
      </c>
      <c r="AY11" s="17">
        <v>0.34287357096982002</v>
      </c>
      <c r="AZ11" s="17">
        <v>0.31951334522068398</v>
      </c>
      <c r="BA11" s="17">
        <v>0.31918676838236298</v>
      </c>
      <c r="BB11" s="17">
        <v>0.31887021143086303</v>
      </c>
      <c r="BC11" s="17">
        <v>0.306071015316698</v>
      </c>
      <c r="BD11" s="17"/>
      <c r="BE11" s="17">
        <v>0.31714215736463802</v>
      </c>
      <c r="BF11" s="17">
        <v>0.28288445321784</v>
      </c>
      <c r="BG11" s="17">
        <v>0.33168360914770501</v>
      </c>
      <c r="BH11" s="17"/>
      <c r="BI11" s="17">
        <v>0.33076352507609103</v>
      </c>
      <c r="BJ11" s="17">
        <v>0.30675258049327098</v>
      </c>
      <c r="BK11" s="17"/>
      <c r="BL11" s="17">
        <v>0.31714629373626102</v>
      </c>
      <c r="BM11" s="17">
        <v>0.33566287264148398</v>
      </c>
      <c r="BN11" s="17">
        <v>0.34087745955082199</v>
      </c>
      <c r="BO11" s="17">
        <v>0.28971867414981101</v>
      </c>
      <c r="BP11" s="17">
        <v>0.28430884680722102</v>
      </c>
      <c r="BQ11" s="17"/>
      <c r="BR11" s="17">
        <v>0.32347454280881599</v>
      </c>
      <c r="BS11" s="17">
        <v>0.28508045162655199</v>
      </c>
      <c r="BT11" s="17">
        <v>0.20159318373177701</v>
      </c>
      <c r="BU11" s="17">
        <v>0.288251256488264</v>
      </c>
      <c r="BV11" s="17"/>
      <c r="BW11" s="17">
        <v>0.32689842275311198</v>
      </c>
      <c r="BX11" s="17">
        <v>0.29028514779405701</v>
      </c>
      <c r="BY11" s="17">
        <v>0.29212185578710098</v>
      </c>
      <c r="BZ11" s="17">
        <v>0.33893840402499598</v>
      </c>
      <c r="CA11" s="17">
        <v>0.31135118760643699</v>
      </c>
      <c r="CB11" s="17"/>
      <c r="CC11" s="17">
        <v>0.32605046059876103</v>
      </c>
      <c r="CD11" s="17">
        <v>0.31698096370052598</v>
      </c>
      <c r="CE11" s="17">
        <v>0.30966703953668101</v>
      </c>
      <c r="CF11" s="17">
        <v>0.277197453626915</v>
      </c>
      <c r="CG11" s="17">
        <v>0.32959228566701598</v>
      </c>
      <c r="CH11" s="17">
        <v>0.29086602233095399</v>
      </c>
      <c r="CI11" s="17">
        <v>0.347140025678494</v>
      </c>
      <c r="CJ11" s="17">
        <v>0.28422615555178399</v>
      </c>
      <c r="CK11" s="17">
        <v>0.31014284369641998</v>
      </c>
      <c r="CL11" s="17">
        <v>0.33742809468052198</v>
      </c>
    </row>
    <row r="12" spans="2:90" x14ac:dyDescent="0.25">
      <c r="B12" s="18" t="s">
        <v>253</v>
      </c>
      <c r="C12" s="17">
        <v>0.17323546669239701</v>
      </c>
      <c r="D12" s="17">
        <v>0.18562842035815599</v>
      </c>
      <c r="E12" s="17">
        <v>0.16094615371374299</v>
      </c>
      <c r="F12" s="17"/>
      <c r="G12" s="17">
        <v>0.20396879289821701</v>
      </c>
      <c r="H12" s="17">
        <v>0.167498382396983</v>
      </c>
      <c r="I12" s="17">
        <v>0.217109718458879</v>
      </c>
      <c r="J12" s="17">
        <v>0.187500145611455</v>
      </c>
      <c r="K12" s="17">
        <v>0.16419287170379801</v>
      </c>
      <c r="L12" s="17">
        <v>0.129011556332151</v>
      </c>
      <c r="M12" s="17"/>
      <c r="N12" s="17">
        <v>0.119014277442029</v>
      </c>
      <c r="O12" s="17">
        <v>0.17115769529226799</v>
      </c>
      <c r="P12" s="17">
        <v>0.19811121479011201</v>
      </c>
      <c r="Q12" s="17">
        <v>0.21373567598281101</v>
      </c>
      <c r="R12" s="17"/>
      <c r="S12" s="17">
        <v>0.16271697357960699</v>
      </c>
      <c r="T12" s="17">
        <v>0.18653407333456901</v>
      </c>
      <c r="U12" s="17">
        <v>0.14546505900814799</v>
      </c>
      <c r="V12" s="17">
        <v>0.17731779404422399</v>
      </c>
      <c r="W12" s="17">
        <v>0.15382791772677601</v>
      </c>
      <c r="X12" s="17">
        <v>0.206219179673962</v>
      </c>
      <c r="Y12" s="17">
        <v>0.165476549274752</v>
      </c>
      <c r="Z12" s="17">
        <v>0.19956476185250899</v>
      </c>
      <c r="AA12" s="17">
        <v>0.16992888383932001</v>
      </c>
      <c r="AB12" s="17"/>
      <c r="AC12" s="17">
        <v>0.18261476937492699</v>
      </c>
      <c r="AD12" s="17">
        <v>0.15338408663248099</v>
      </c>
      <c r="AE12" s="17">
        <v>0.18831152048456301</v>
      </c>
      <c r="AF12" s="17"/>
      <c r="AG12" s="17">
        <v>0.10989942184330501</v>
      </c>
      <c r="AH12" s="17">
        <v>0.114832522294134</v>
      </c>
      <c r="AI12" s="17">
        <v>0.171488783817628</v>
      </c>
      <c r="AJ12" s="17">
        <v>0.24499837384978199</v>
      </c>
      <c r="AK12" s="17"/>
      <c r="AL12" s="17">
        <v>0.209066252193328</v>
      </c>
      <c r="AM12" s="17">
        <v>0.18905249351645201</v>
      </c>
      <c r="AN12" s="17">
        <v>0.141614288851894</v>
      </c>
      <c r="AO12" s="17">
        <v>0.13557593824910499</v>
      </c>
      <c r="AP12" s="17">
        <v>3.9731328074846903E-2</v>
      </c>
      <c r="AQ12" s="17"/>
      <c r="AR12" s="17">
        <v>0.21043274697618999</v>
      </c>
      <c r="AS12" s="17">
        <v>0.17771922340105101</v>
      </c>
      <c r="AT12" s="17">
        <v>0.17136298661788901</v>
      </c>
      <c r="AU12" s="17">
        <v>0.150266005027612</v>
      </c>
      <c r="AV12" s="17">
        <v>0.13255082510643701</v>
      </c>
      <c r="AW12" s="17"/>
      <c r="AX12" s="17">
        <v>0.18905706989753901</v>
      </c>
      <c r="AY12" s="17">
        <v>0.1753218983398</v>
      </c>
      <c r="AZ12" s="17">
        <v>0.16796510475215401</v>
      </c>
      <c r="BA12" s="17">
        <v>0.18182388377150199</v>
      </c>
      <c r="BB12" s="17">
        <v>0.13648675905870999</v>
      </c>
      <c r="BC12" s="17">
        <v>0.15597377669774001</v>
      </c>
      <c r="BD12" s="17"/>
      <c r="BE12" s="17">
        <v>0.20304514665596099</v>
      </c>
      <c r="BF12" s="17">
        <v>0.15750974259032199</v>
      </c>
      <c r="BG12" s="17">
        <v>0.14962513508360301</v>
      </c>
      <c r="BH12" s="17"/>
      <c r="BI12" s="17">
        <v>0.22983230635628199</v>
      </c>
      <c r="BJ12" s="17">
        <v>0.158866814056672</v>
      </c>
      <c r="BK12" s="17"/>
      <c r="BL12" s="17">
        <v>0.136630001165956</v>
      </c>
      <c r="BM12" s="17">
        <v>0.16088594584166199</v>
      </c>
      <c r="BN12" s="17">
        <v>0.25783374249401098</v>
      </c>
      <c r="BO12" s="17">
        <v>0.22041852145824201</v>
      </c>
      <c r="BP12" s="17">
        <v>0.20565199703491599</v>
      </c>
      <c r="BQ12" s="17"/>
      <c r="BR12" s="17">
        <v>0.17230842645283001</v>
      </c>
      <c r="BS12" s="17">
        <v>0.14245787121240699</v>
      </c>
      <c r="BT12" s="17">
        <v>0.17499145321269399</v>
      </c>
      <c r="BU12" s="17">
        <v>0.21172292889039099</v>
      </c>
      <c r="BV12" s="17"/>
      <c r="BW12" s="17">
        <v>0.15001470452629201</v>
      </c>
      <c r="BX12" s="17">
        <v>0.155782444926819</v>
      </c>
      <c r="BY12" s="17">
        <v>0.16271243124847701</v>
      </c>
      <c r="BZ12" s="17">
        <v>0.18698877656680499</v>
      </c>
      <c r="CA12" s="17">
        <v>0.21128932944496501</v>
      </c>
      <c r="CB12" s="17"/>
      <c r="CC12" s="17">
        <v>0.206052026029965</v>
      </c>
      <c r="CD12" s="17">
        <v>0.199715546121113</v>
      </c>
      <c r="CE12" s="17">
        <v>0.20784830516345601</v>
      </c>
      <c r="CF12" s="17">
        <v>0.18630853778603301</v>
      </c>
      <c r="CG12" s="17">
        <v>0.17285383021470799</v>
      </c>
      <c r="CH12" s="17">
        <v>0.16724006922270601</v>
      </c>
      <c r="CI12" s="17">
        <v>0.14760164664848799</v>
      </c>
      <c r="CJ12" s="17">
        <v>0.16287716778387201</v>
      </c>
      <c r="CK12" s="17">
        <v>0.157606717157389</v>
      </c>
      <c r="CL12" s="17">
        <v>0.11121928795891101</v>
      </c>
    </row>
    <row r="13" spans="2:90" x14ac:dyDescent="0.25">
      <c r="B13" s="18" t="s">
        <v>111</v>
      </c>
      <c r="C13" s="19">
        <v>3.3997983123353698E-2</v>
      </c>
      <c r="D13" s="19">
        <v>2.7858162884460198E-2</v>
      </c>
      <c r="E13" s="19">
        <v>3.8461857609881502E-2</v>
      </c>
      <c r="F13" s="19"/>
      <c r="G13" s="19">
        <v>5.17276637999931E-2</v>
      </c>
      <c r="H13" s="19">
        <v>5.6832555434289798E-2</v>
      </c>
      <c r="I13" s="19">
        <v>2.8045086555575399E-2</v>
      </c>
      <c r="J13" s="19">
        <v>3.1228960303192201E-2</v>
      </c>
      <c r="K13" s="19">
        <v>3.3027873636426799E-2</v>
      </c>
      <c r="L13" s="19">
        <v>1.62361377325499E-2</v>
      </c>
      <c r="M13" s="19"/>
      <c r="N13" s="19">
        <v>1.8348807236249799E-2</v>
      </c>
      <c r="O13" s="19">
        <v>3.2058794121915597E-2</v>
      </c>
      <c r="P13" s="19">
        <v>3.1507645681540103E-2</v>
      </c>
      <c r="Q13" s="19">
        <v>5.4659839331017097E-2</v>
      </c>
      <c r="R13" s="19"/>
      <c r="S13" s="19">
        <v>2.91072582381347E-2</v>
      </c>
      <c r="T13" s="19">
        <v>3.3551803546573902E-2</v>
      </c>
      <c r="U13" s="19">
        <v>3.3713374842257601E-2</v>
      </c>
      <c r="V13" s="19">
        <v>2.9828222716435499E-2</v>
      </c>
      <c r="W13" s="19">
        <v>4.0254350079391002E-2</v>
      </c>
      <c r="X13" s="19">
        <v>4.6771705388186403E-2</v>
      </c>
      <c r="Y13" s="19">
        <v>3.2510232932099099E-2</v>
      </c>
      <c r="Z13" s="19">
        <v>2.07784263546082E-2</v>
      </c>
      <c r="AA13" s="19">
        <v>3.57627382381678E-2</v>
      </c>
      <c r="AB13" s="19"/>
      <c r="AC13" s="19">
        <v>2.18969454815321E-2</v>
      </c>
      <c r="AD13" s="19">
        <v>2.7186641669522699E-2</v>
      </c>
      <c r="AE13" s="19">
        <v>5.4301544719901999E-2</v>
      </c>
      <c r="AF13" s="19"/>
      <c r="AG13" s="19">
        <v>2.5220334226631301E-2</v>
      </c>
      <c r="AH13" s="19">
        <v>2.70927843194054E-2</v>
      </c>
      <c r="AI13" s="19">
        <v>2.38057691285097E-2</v>
      </c>
      <c r="AJ13" s="19">
        <v>1.51292050552607E-2</v>
      </c>
      <c r="AK13" s="19"/>
      <c r="AL13" s="19">
        <v>4.9752918461204297E-2</v>
      </c>
      <c r="AM13" s="19">
        <v>3.1277663063961798E-2</v>
      </c>
      <c r="AN13" s="19">
        <v>3.0773740279167901E-2</v>
      </c>
      <c r="AO13" s="19">
        <v>1.9704650678429199E-2</v>
      </c>
      <c r="AP13" s="19">
        <v>6.1603020070220699E-2</v>
      </c>
      <c r="AQ13" s="19"/>
      <c r="AR13" s="19">
        <v>8.1170189397334197E-2</v>
      </c>
      <c r="AS13" s="19">
        <v>3.54261196096212E-2</v>
      </c>
      <c r="AT13" s="19">
        <v>2.3885143956276299E-2</v>
      </c>
      <c r="AU13" s="19">
        <v>1.8175612395378099E-2</v>
      </c>
      <c r="AV13" s="19">
        <v>1.07160376852694E-2</v>
      </c>
      <c r="AW13" s="19"/>
      <c r="AX13" s="19">
        <v>2.70160451956361E-2</v>
      </c>
      <c r="AY13" s="19">
        <v>3.2894745645965999E-2</v>
      </c>
      <c r="AZ13" s="19">
        <v>3.1526581136215301E-2</v>
      </c>
      <c r="BA13" s="19">
        <v>4.0086676184496003E-2</v>
      </c>
      <c r="BB13" s="19">
        <v>3.8027502176978603E-2</v>
      </c>
      <c r="BC13" s="19">
        <v>4.3658563029933199E-2</v>
      </c>
      <c r="BD13" s="19"/>
      <c r="BE13" s="19">
        <v>3.8427861164226203E-2</v>
      </c>
      <c r="BF13" s="19">
        <v>3.2789723986970797E-2</v>
      </c>
      <c r="BG13" s="19">
        <v>2.3285620060071701E-2</v>
      </c>
      <c r="BH13" s="19"/>
      <c r="BI13" s="19">
        <v>3.7616332930249997E-2</v>
      </c>
      <c r="BJ13" s="19">
        <v>3.3079366257136499E-2</v>
      </c>
      <c r="BK13" s="19"/>
      <c r="BL13" s="19">
        <v>2.0625206128472899E-2</v>
      </c>
      <c r="BM13" s="19">
        <v>2.4270420416993101E-2</v>
      </c>
      <c r="BN13" s="19">
        <v>6.08947701768481E-2</v>
      </c>
      <c r="BO13" s="19">
        <v>4.61089330223887E-2</v>
      </c>
      <c r="BP13" s="19">
        <v>3.6924687654800198E-2</v>
      </c>
      <c r="BQ13" s="19"/>
      <c r="BR13" s="19">
        <v>2.98964763991427E-2</v>
      </c>
      <c r="BS13" s="19">
        <v>7.2667536617556899E-2</v>
      </c>
      <c r="BT13" s="19">
        <v>3.7493015657922298E-2</v>
      </c>
      <c r="BU13" s="19">
        <v>2.7194106978758001E-2</v>
      </c>
      <c r="BV13" s="19"/>
      <c r="BW13" s="19">
        <v>2.5844534151754299E-2</v>
      </c>
      <c r="BX13" s="19">
        <v>2.8897369075917001E-2</v>
      </c>
      <c r="BY13" s="19">
        <v>3.5008845368007302E-2</v>
      </c>
      <c r="BZ13" s="19">
        <v>2.6387480938400602E-2</v>
      </c>
      <c r="CA13" s="19">
        <v>5.0194659683267501E-2</v>
      </c>
      <c r="CB13" s="19"/>
      <c r="CC13" s="19">
        <v>4.8149599611279799E-2</v>
      </c>
      <c r="CD13" s="19">
        <v>4.4381608829391003E-2</v>
      </c>
      <c r="CE13" s="19">
        <v>3.3949185915712603E-2</v>
      </c>
      <c r="CF13" s="19">
        <v>4.3223997809602697E-2</v>
      </c>
      <c r="CG13" s="19">
        <v>3.5392945638131702E-2</v>
      </c>
      <c r="CH13" s="19">
        <v>3.06045158595608E-2</v>
      </c>
      <c r="CI13" s="19">
        <v>2.5653861184815802E-2</v>
      </c>
      <c r="CJ13" s="19">
        <v>2.2349505029143499E-2</v>
      </c>
      <c r="CK13" s="19">
        <v>1.7332750903525401E-2</v>
      </c>
      <c r="CL13" s="19">
        <v>3.0642063758765499E-2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260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250</v>
      </c>
      <c r="C9" s="17">
        <v>0.243820298206993</v>
      </c>
      <c r="D9" s="17">
        <v>0.29421612817884502</v>
      </c>
      <c r="E9" s="17">
        <v>0.196884330007006</v>
      </c>
      <c r="F9" s="17"/>
      <c r="G9" s="17">
        <v>0.26026905978377801</v>
      </c>
      <c r="H9" s="17">
        <v>0.212964050606751</v>
      </c>
      <c r="I9" s="17">
        <v>0.200921459498552</v>
      </c>
      <c r="J9" s="17">
        <v>0.21347349478583699</v>
      </c>
      <c r="K9" s="17">
        <v>0.28785696887944001</v>
      </c>
      <c r="L9" s="17">
        <v>0.280577378301059</v>
      </c>
      <c r="M9" s="17"/>
      <c r="N9" s="17">
        <v>0.23456160552602601</v>
      </c>
      <c r="O9" s="17">
        <v>0.245172503494927</v>
      </c>
      <c r="P9" s="17">
        <v>0.27421539122802802</v>
      </c>
      <c r="Q9" s="17">
        <v>0.22431557001399599</v>
      </c>
      <c r="R9" s="17"/>
      <c r="S9" s="17">
        <v>0.244966966286843</v>
      </c>
      <c r="T9" s="17">
        <v>0.234292262582349</v>
      </c>
      <c r="U9" s="17">
        <v>0.27304729008697098</v>
      </c>
      <c r="V9" s="17">
        <v>0.22963281433910199</v>
      </c>
      <c r="W9" s="17">
        <v>0.24183287327227301</v>
      </c>
      <c r="X9" s="17">
        <v>0.20365606919496501</v>
      </c>
      <c r="Y9" s="17">
        <v>0.22851558755947701</v>
      </c>
      <c r="Z9" s="17">
        <v>0.27503039646647898</v>
      </c>
      <c r="AA9" s="17">
        <v>0.27714599190889799</v>
      </c>
      <c r="AB9" s="17"/>
      <c r="AC9" s="17">
        <v>0.24811454412348</v>
      </c>
      <c r="AD9" s="17">
        <v>0.26226279551165799</v>
      </c>
      <c r="AE9" s="17">
        <v>0.19694553365668599</v>
      </c>
      <c r="AF9" s="17"/>
      <c r="AG9" s="17">
        <v>0.254802971038602</v>
      </c>
      <c r="AH9" s="17">
        <v>0.32559559205913202</v>
      </c>
      <c r="AI9" s="17">
        <v>0.28997712416111299</v>
      </c>
      <c r="AJ9" s="17">
        <v>0.195545115291309</v>
      </c>
      <c r="AK9" s="17"/>
      <c r="AL9" s="17">
        <v>0.24318221157966799</v>
      </c>
      <c r="AM9" s="17">
        <v>0.24094453658089299</v>
      </c>
      <c r="AN9" s="17">
        <v>0.222428129639022</v>
      </c>
      <c r="AO9" s="17">
        <v>0.24361257716110099</v>
      </c>
      <c r="AP9" s="17">
        <v>0.301453950967492</v>
      </c>
      <c r="AQ9" s="17"/>
      <c r="AR9" s="17">
        <v>0.25229054190757599</v>
      </c>
      <c r="AS9" s="17">
        <v>0.26388451282189102</v>
      </c>
      <c r="AT9" s="17">
        <v>0.22154176044450999</v>
      </c>
      <c r="AU9" s="17">
        <v>0.24493573690065401</v>
      </c>
      <c r="AV9" s="17">
        <v>0.25069519963264902</v>
      </c>
      <c r="AW9" s="17"/>
      <c r="AX9" s="17">
        <v>0.26440058727228899</v>
      </c>
      <c r="AY9" s="17">
        <v>0.23211940321135199</v>
      </c>
      <c r="AZ9" s="17">
        <v>0.23992940416026501</v>
      </c>
      <c r="BA9" s="17">
        <v>0.23794511908844401</v>
      </c>
      <c r="BB9" s="17">
        <v>0.26659135418700902</v>
      </c>
      <c r="BC9" s="17">
        <v>0.20130154163042299</v>
      </c>
      <c r="BD9" s="17"/>
      <c r="BE9" s="17">
        <v>0.22133055936408599</v>
      </c>
      <c r="BF9" s="17">
        <v>0.25100547601551598</v>
      </c>
      <c r="BG9" s="17">
        <v>0.268432275744107</v>
      </c>
      <c r="BH9" s="17"/>
      <c r="BI9" s="17">
        <v>0.23907389261300799</v>
      </c>
      <c r="BJ9" s="17">
        <v>0.24502530282656601</v>
      </c>
      <c r="BK9" s="17"/>
      <c r="BL9" s="17">
        <v>0.26457097462583301</v>
      </c>
      <c r="BM9" s="17">
        <v>0.24261850807217999</v>
      </c>
      <c r="BN9" s="17">
        <v>0.235838176806688</v>
      </c>
      <c r="BO9" s="17">
        <v>0.22189642307028201</v>
      </c>
      <c r="BP9" s="17">
        <v>0.226729376666613</v>
      </c>
      <c r="BQ9" s="17"/>
      <c r="BR9" s="17">
        <v>0.24830423103917501</v>
      </c>
      <c r="BS9" s="17">
        <v>0.19616391607067199</v>
      </c>
      <c r="BT9" s="17">
        <v>0.26656818235442198</v>
      </c>
      <c r="BU9" s="17">
        <v>0.22136555550729201</v>
      </c>
      <c r="BV9" s="17"/>
      <c r="BW9" s="17">
        <v>0.22051110059269199</v>
      </c>
      <c r="BX9" s="17">
        <v>0.27763931858865598</v>
      </c>
      <c r="BY9" s="17">
        <v>0.26163003242281002</v>
      </c>
      <c r="BZ9" s="17">
        <v>0.207510748956024</v>
      </c>
      <c r="CA9" s="17">
        <v>0.24937358483453201</v>
      </c>
      <c r="CB9" s="17"/>
      <c r="CC9" s="17">
        <v>0.25576369467212601</v>
      </c>
      <c r="CD9" s="17">
        <v>0.22516824618610501</v>
      </c>
      <c r="CE9" s="17">
        <v>0.23798080205227401</v>
      </c>
      <c r="CF9" s="17">
        <v>0.24378579048522001</v>
      </c>
      <c r="CG9" s="17">
        <v>0.240108988260336</v>
      </c>
      <c r="CH9" s="17">
        <v>0.27954960191636502</v>
      </c>
      <c r="CI9" s="17">
        <v>0.25385345308561402</v>
      </c>
      <c r="CJ9" s="17">
        <v>0.24885793040423199</v>
      </c>
      <c r="CK9" s="17">
        <v>0.24133494429671101</v>
      </c>
      <c r="CL9" s="17">
        <v>0.20964009996483199</v>
      </c>
    </row>
    <row r="10" spans="2:90" x14ac:dyDescent="0.25">
      <c r="B10" s="18" t="s">
        <v>251</v>
      </c>
      <c r="C10" s="17">
        <v>0.42660059358470898</v>
      </c>
      <c r="D10" s="17">
        <v>0.40691356385817201</v>
      </c>
      <c r="E10" s="17">
        <v>0.445610428073894</v>
      </c>
      <c r="F10" s="17"/>
      <c r="G10" s="17">
        <v>0.36917450044887101</v>
      </c>
      <c r="H10" s="17">
        <v>0.44191564624378699</v>
      </c>
      <c r="I10" s="17">
        <v>0.420895163982208</v>
      </c>
      <c r="J10" s="17">
        <v>0.42245998285887099</v>
      </c>
      <c r="K10" s="17">
        <v>0.41570147033822902</v>
      </c>
      <c r="L10" s="17">
        <v>0.45550738092811899</v>
      </c>
      <c r="M10" s="17"/>
      <c r="N10" s="17">
        <v>0.465617233230539</v>
      </c>
      <c r="O10" s="17">
        <v>0.43069153383951903</v>
      </c>
      <c r="P10" s="17">
        <v>0.41753057343105099</v>
      </c>
      <c r="Q10" s="17">
        <v>0.38733866299283598</v>
      </c>
      <c r="R10" s="17"/>
      <c r="S10" s="17">
        <v>0.41644221423905298</v>
      </c>
      <c r="T10" s="17">
        <v>0.44572836810962002</v>
      </c>
      <c r="U10" s="17">
        <v>0.40552386703777099</v>
      </c>
      <c r="V10" s="17">
        <v>0.40605816925775701</v>
      </c>
      <c r="W10" s="17">
        <v>0.43068307135579698</v>
      </c>
      <c r="X10" s="17">
        <v>0.43575251599480103</v>
      </c>
      <c r="Y10" s="17">
        <v>0.42004905171376999</v>
      </c>
      <c r="Z10" s="17">
        <v>0.44375633827344901</v>
      </c>
      <c r="AA10" s="17">
        <v>0.43726574436054699</v>
      </c>
      <c r="AB10" s="17"/>
      <c r="AC10" s="17">
        <v>0.404179289302529</v>
      </c>
      <c r="AD10" s="17">
        <v>0.46743508942505102</v>
      </c>
      <c r="AE10" s="17">
        <v>0.41922270997788702</v>
      </c>
      <c r="AF10" s="17"/>
      <c r="AG10" s="17">
        <v>0.45344755344148802</v>
      </c>
      <c r="AH10" s="17">
        <v>0.45002439881914402</v>
      </c>
      <c r="AI10" s="17">
        <v>0.43235426585516301</v>
      </c>
      <c r="AJ10" s="17">
        <v>0.394305496037477</v>
      </c>
      <c r="AK10" s="17"/>
      <c r="AL10" s="17">
        <v>0.41603761534362999</v>
      </c>
      <c r="AM10" s="17">
        <v>0.41711793756918403</v>
      </c>
      <c r="AN10" s="17">
        <v>0.46398217308165202</v>
      </c>
      <c r="AO10" s="17">
        <v>0.450082950039288</v>
      </c>
      <c r="AP10" s="17">
        <v>0.39724100092821701</v>
      </c>
      <c r="AQ10" s="17"/>
      <c r="AR10" s="17">
        <v>0.36842228992834802</v>
      </c>
      <c r="AS10" s="17">
        <v>0.405609997241616</v>
      </c>
      <c r="AT10" s="17">
        <v>0.44775533793342298</v>
      </c>
      <c r="AU10" s="17">
        <v>0.46623310161814902</v>
      </c>
      <c r="AV10" s="17">
        <v>0.43368965868732301</v>
      </c>
      <c r="AW10" s="17"/>
      <c r="AX10" s="17">
        <v>0.41116137698069</v>
      </c>
      <c r="AY10" s="17">
        <v>0.44537466427634897</v>
      </c>
      <c r="AZ10" s="17">
        <v>0.40070129347174199</v>
      </c>
      <c r="BA10" s="17">
        <v>0.42738465734500197</v>
      </c>
      <c r="BB10" s="17">
        <v>0.43104444595647101</v>
      </c>
      <c r="BC10" s="17">
        <v>0.43546388632155503</v>
      </c>
      <c r="BD10" s="17"/>
      <c r="BE10" s="17">
        <v>0.415092475938797</v>
      </c>
      <c r="BF10" s="17">
        <v>0.42513330098028401</v>
      </c>
      <c r="BG10" s="17">
        <v>0.44700482650977003</v>
      </c>
      <c r="BH10" s="17"/>
      <c r="BI10" s="17">
        <v>0.41967907358301898</v>
      </c>
      <c r="BJ10" s="17">
        <v>0.42835781036935899</v>
      </c>
      <c r="BK10" s="17"/>
      <c r="BL10" s="17">
        <v>0.44035410710908701</v>
      </c>
      <c r="BM10" s="17">
        <v>0.41586190125780598</v>
      </c>
      <c r="BN10" s="17">
        <v>0.39074140995311002</v>
      </c>
      <c r="BO10" s="17">
        <v>0.42077756049757598</v>
      </c>
      <c r="BP10" s="17">
        <v>0.43121572045453599</v>
      </c>
      <c r="BQ10" s="17"/>
      <c r="BR10" s="17">
        <v>0.42526573029489501</v>
      </c>
      <c r="BS10" s="17">
        <v>0.42638285137472398</v>
      </c>
      <c r="BT10" s="17">
        <v>0.43058743166003499</v>
      </c>
      <c r="BU10" s="17">
        <v>0.45337180942319</v>
      </c>
      <c r="BV10" s="17"/>
      <c r="BW10" s="17">
        <v>0.42730031653384198</v>
      </c>
      <c r="BX10" s="17">
        <v>0.41505347883702498</v>
      </c>
      <c r="BY10" s="17">
        <v>0.44697695342315702</v>
      </c>
      <c r="BZ10" s="17">
        <v>0.45102579768036399</v>
      </c>
      <c r="CA10" s="17">
        <v>0.39913686459212899</v>
      </c>
      <c r="CB10" s="17"/>
      <c r="CC10" s="17">
        <v>0.40129634721415203</v>
      </c>
      <c r="CD10" s="17">
        <v>0.40142385350698601</v>
      </c>
      <c r="CE10" s="17">
        <v>0.42564043032010701</v>
      </c>
      <c r="CF10" s="17">
        <v>0.41935728518575799</v>
      </c>
      <c r="CG10" s="17">
        <v>0.43715325743793498</v>
      </c>
      <c r="CH10" s="17">
        <v>0.43773907541406898</v>
      </c>
      <c r="CI10" s="17">
        <v>0.42621381483193499</v>
      </c>
      <c r="CJ10" s="17">
        <v>0.42889366033680199</v>
      </c>
      <c r="CK10" s="17">
        <v>0.432043588306807</v>
      </c>
      <c r="CL10" s="17">
        <v>0.47281762044084102</v>
      </c>
    </row>
    <row r="11" spans="2:90" x14ac:dyDescent="0.25">
      <c r="B11" s="18" t="s">
        <v>252</v>
      </c>
      <c r="C11" s="17">
        <v>0.229407719783006</v>
      </c>
      <c r="D11" s="17">
        <v>0.210586141233855</v>
      </c>
      <c r="E11" s="17">
        <v>0.24678526187244401</v>
      </c>
      <c r="F11" s="17"/>
      <c r="G11" s="17">
        <v>0.219633385979395</v>
      </c>
      <c r="H11" s="17">
        <v>0.24711729093436699</v>
      </c>
      <c r="I11" s="17">
        <v>0.26628290252575998</v>
      </c>
      <c r="J11" s="17">
        <v>0.25209636511366301</v>
      </c>
      <c r="K11" s="17">
        <v>0.20515050443025101</v>
      </c>
      <c r="L11" s="17">
        <v>0.19546158184106799</v>
      </c>
      <c r="M11" s="17"/>
      <c r="N11" s="17">
        <v>0.23112888118160099</v>
      </c>
      <c r="O11" s="17">
        <v>0.23027350528474799</v>
      </c>
      <c r="P11" s="17">
        <v>0.19786189680685301</v>
      </c>
      <c r="Q11" s="17">
        <v>0.25603165655162402</v>
      </c>
      <c r="R11" s="17"/>
      <c r="S11" s="17">
        <v>0.234811559554328</v>
      </c>
      <c r="T11" s="17">
        <v>0.21332010061448101</v>
      </c>
      <c r="U11" s="17">
        <v>0.23826704523101699</v>
      </c>
      <c r="V11" s="17">
        <v>0.26074289529828698</v>
      </c>
      <c r="W11" s="17">
        <v>0.24048875382191601</v>
      </c>
      <c r="X11" s="17">
        <v>0.238115346532079</v>
      </c>
      <c r="Y11" s="17">
        <v>0.24825427043141601</v>
      </c>
      <c r="Z11" s="17">
        <v>0.199870347710976</v>
      </c>
      <c r="AA11" s="17">
        <v>0.191975162838804</v>
      </c>
      <c r="AB11" s="17"/>
      <c r="AC11" s="17">
        <v>0.24176753622484101</v>
      </c>
      <c r="AD11" s="17">
        <v>0.20153718823932601</v>
      </c>
      <c r="AE11" s="17">
        <v>0.248709257184455</v>
      </c>
      <c r="AF11" s="17"/>
      <c r="AG11" s="17">
        <v>0.208854659814349</v>
      </c>
      <c r="AH11" s="17">
        <v>0.16635797754610099</v>
      </c>
      <c r="AI11" s="17">
        <v>0.19940824316747099</v>
      </c>
      <c r="AJ11" s="17">
        <v>0.28515116438806498</v>
      </c>
      <c r="AK11" s="17"/>
      <c r="AL11" s="17">
        <v>0.226932864077418</v>
      </c>
      <c r="AM11" s="17">
        <v>0.24643917189471501</v>
      </c>
      <c r="AN11" s="17">
        <v>0.22438176736451301</v>
      </c>
      <c r="AO11" s="17">
        <v>0.20935111239642601</v>
      </c>
      <c r="AP11" s="17">
        <v>0.225386246316025</v>
      </c>
      <c r="AQ11" s="17"/>
      <c r="AR11" s="17">
        <v>0.218086570252599</v>
      </c>
      <c r="AS11" s="17">
        <v>0.23960048870032499</v>
      </c>
      <c r="AT11" s="17">
        <v>0.23141288911331601</v>
      </c>
      <c r="AU11" s="17">
        <v>0.211262128263242</v>
      </c>
      <c r="AV11" s="17">
        <v>0.24402274828502701</v>
      </c>
      <c r="AW11" s="17"/>
      <c r="AX11" s="17">
        <v>0.222838503893282</v>
      </c>
      <c r="AY11" s="17">
        <v>0.23461806762925599</v>
      </c>
      <c r="AZ11" s="17">
        <v>0.258988883483386</v>
      </c>
      <c r="BA11" s="17">
        <v>0.21851245813252601</v>
      </c>
      <c r="BB11" s="17">
        <v>0.20771369496561301</v>
      </c>
      <c r="BC11" s="17">
        <v>0.24459465038334999</v>
      </c>
      <c r="BD11" s="17"/>
      <c r="BE11" s="17">
        <v>0.246773601300185</v>
      </c>
      <c r="BF11" s="17">
        <v>0.235841718069699</v>
      </c>
      <c r="BG11" s="17">
        <v>0.197815798390789</v>
      </c>
      <c r="BH11" s="17"/>
      <c r="BI11" s="17">
        <v>0.23009687994795799</v>
      </c>
      <c r="BJ11" s="17">
        <v>0.22923275766357701</v>
      </c>
      <c r="BK11" s="17"/>
      <c r="BL11" s="17">
        <v>0.213829893685684</v>
      </c>
      <c r="BM11" s="17">
        <v>0.253787433114459</v>
      </c>
      <c r="BN11" s="17">
        <v>0.25733577413957998</v>
      </c>
      <c r="BO11" s="17">
        <v>0.229700814221456</v>
      </c>
      <c r="BP11" s="17">
        <v>0.232110873453201</v>
      </c>
      <c r="BQ11" s="17"/>
      <c r="BR11" s="17">
        <v>0.230239943899303</v>
      </c>
      <c r="BS11" s="17">
        <v>0.23089246877425401</v>
      </c>
      <c r="BT11" s="17">
        <v>0.209404478608955</v>
      </c>
      <c r="BU11" s="17">
        <v>0.23008315685004399</v>
      </c>
      <c r="BV11" s="17"/>
      <c r="BW11" s="17">
        <v>0.26044730968937102</v>
      </c>
      <c r="BX11" s="17">
        <v>0.215437910554788</v>
      </c>
      <c r="BY11" s="17">
        <v>0.20481560821533901</v>
      </c>
      <c r="BZ11" s="17">
        <v>0.238392980768702</v>
      </c>
      <c r="CA11" s="17">
        <v>0.23291609515671999</v>
      </c>
      <c r="CB11" s="17"/>
      <c r="CC11" s="17">
        <v>0.236101184663431</v>
      </c>
      <c r="CD11" s="17">
        <v>0.24323647573923099</v>
      </c>
      <c r="CE11" s="17">
        <v>0.24387539598682201</v>
      </c>
      <c r="CF11" s="17">
        <v>0.23017955105827001</v>
      </c>
      <c r="CG11" s="17">
        <v>0.20160419730736401</v>
      </c>
      <c r="CH11" s="17">
        <v>0.206067162570129</v>
      </c>
      <c r="CI11" s="17">
        <v>0.24139937181316101</v>
      </c>
      <c r="CJ11" s="17">
        <v>0.22353476868163799</v>
      </c>
      <c r="CK11" s="17">
        <v>0.24421853087038101</v>
      </c>
      <c r="CL11" s="17">
        <v>0.23108691056562899</v>
      </c>
    </row>
    <row r="12" spans="2:90" x14ac:dyDescent="0.25">
      <c r="B12" s="18" t="s">
        <v>253</v>
      </c>
      <c r="C12" s="17">
        <v>7.56185120904318E-2</v>
      </c>
      <c r="D12" s="17">
        <v>6.8324730212042203E-2</v>
      </c>
      <c r="E12" s="17">
        <v>8.2770850768643003E-2</v>
      </c>
      <c r="F12" s="17"/>
      <c r="G12" s="17">
        <v>0.104115935494785</v>
      </c>
      <c r="H12" s="17">
        <v>5.7922683107064402E-2</v>
      </c>
      <c r="I12" s="17">
        <v>8.8283052963977302E-2</v>
      </c>
      <c r="J12" s="17">
        <v>9.0410894555888702E-2</v>
      </c>
      <c r="K12" s="17">
        <v>6.6993239881815506E-2</v>
      </c>
      <c r="L12" s="17">
        <v>6.2196659317654703E-2</v>
      </c>
      <c r="M12" s="17"/>
      <c r="N12" s="17">
        <v>5.7382683082293197E-2</v>
      </c>
      <c r="O12" s="17">
        <v>7.0345526132573402E-2</v>
      </c>
      <c r="P12" s="17">
        <v>9.2358128388228905E-2</v>
      </c>
      <c r="Q12" s="17">
        <v>8.6275676907431903E-2</v>
      </c>
      <c r="R12" s="17"/>
      <c r="S12" s="17">
        <v>8.2972490914694302E-2</v>
      </c>
      <c r="T12" s="17">
        <v>7.7344705531486799E-2</v>
      </c>
      <c r="U12" s="17">
        <v>5.9098311479056899E-2</v>
      </c>
      <c r="V12" s="17">
        <v>8.5158620336535595E-2</v>
      </c>
      <c r="W12" s="17">
        <v>6.9204855095271703E-2</v>
      </c>
      <c r="X12" s="17">
        <v>8.3514756053853501E-2</v>
      </c>
      <c r="Y12" s="17">
        <v>7.2970512780442504E-2</v>
      </c>
      <c r="Z12" s="17">
        <v>7.2033633570053102E-2</v>
      </c>
      <c r="AA12" s="17">
        <v>7.0669884993888196E-2</v>
      </c>
      <c r="AB12" s="17"/>
      <c r="AC12" s="17">
        <v>8.5728349582268201E-2</v>
      </c>
      <c r="AD12" s="17">
        <v>5.6000235746877097E-2</v>
      </c>
      <c r="AE12" s="17">
        <v>9.5182723400194694E-2</v>
      </c>
      <c r="AF12" s="17"/>
      <c r="AG12" s="17">
        <v>6.5572966290891904E-2</v>
      </c>
      <c r="AH12" s="17">
        <v>4.16785116817101E-2</v>
      </c>
      <c r="AI12" s="17">
        <v>5.8803966918919003E-2</v>
      </c>
      <c r="AJ12" s="17">
        <v>0.113257128194113</v>
      </c>
      <c r="AK12" s="17"/>
      <c r="AL12" s="17">
        <v>7.6062762231084505E-2</v>
      </c>
      <c r="AM12" s="17">
        <v>7.0729689754354605E-2</v>
      </c>
      <c r="AN12" s="17">
        <v>6.9522572729669802E-2</v>
      </c>
      <c r="AO12" s="17">
        <v>8.6615175823752999E-2</v>
      </c>
      <c r="AP12" s="17">
        <v>4.1404931592569298E-2</v>
      </c>
      <c r="AQ12" s="17"/>
      <c r="AR12" s="17">
        <v>9.6478481889714904E-2</v>
      </c>
      <c r="AS12" s="17">
        <v>6.6581600579685596E-2</v>
      </c>
      <c r="AT12" s="17">
        <v>8.3351048032330802E-2</v>
      </c>
      <c r="AU12" s="17">
        <v>6.3194646936459403E-2</v>
      </c>
      <c r="AV12" s="17">
        <v>6.5512231114620401E-2</v>
      </c>
      <c r="AW12" s="17"/>
      <c r="AX12" s="17">
        <v>7.5966535132000704E-2</v>
      </c>
      <c r="AY12" s="17">
        <v>6.7322067700170601E-2</v>
      </c>
      <c r="AZ12" s="17">
        <v>7.6845548024845597E-2</v>
      </c>
      <c r="BA12" s="17">
        <v>8.7004344246249796E-2</v>
      </c>
      <c r="BB12" s="17">
        <v>7.2384898716402801E-2</v>
      </c>
      <c r="BC12" s="17">
        <v>8.8263103451668101E-2</v>
      </c>
      <c r="BD12" s="17"/>
      <c r="BE12" s="17">
        <v>8.6149318267386601E-2</v>
      </c>
      <c r="BF12" s="17">
        <v>6.4430110752948994E-2</v>
      </c>
      <c r="BG12" s="17">
        <v>7.3879222032457295E-2</v>
      </c>
      <c r="BH12" s="17"/>
      <c r="BI12" s="17">
        <v>8.8282245383198704E-2</v>
      </c>
      <c r="BJ12" s="17">
        <v>7.2403477720388298E-2</v>
      </c>
      <c r="BK12" s="17"/>
      <c r="BL12" s="17">
        <v>6.7485071598502699E-2</v>
      </c>
      <c r="BM12" s="17">
        <v>6.6083566003449404E-2</v>
      </c>
      <c r="BN12" s="17">
        <v>7.0817239123599496E-2</v>
      </c>
      <c r="BO12" s="17">
        <v>0.10136145877799101</v>
      </c>
      <c r="BP12" s="17">
        <v>8.7836804410938593E-2</v>
      </c>
      <c r="BQ12" s="17"/>
      <c r="BR12" s="17">
        <v>7.4499412013652802E-2</v>
      </c>
      <c r="BS12" s="17">
        <v>0.101389233878646</v>
      </c>
      <c r="BT12" s="17">
        <v>6.4969325038392395E-2</v>
      </c>
      <c r="BU12" s="17">
        <v>6.5878157317193695E-2</v>
      </c>
      <c r="BV12" s="17"/>
      <c r="BW12" s="17">
        <v>7.4993189304657398E-2</v>
      </c>
      <c r="BX12" s="17">
        <v>7.6455819664455194E-2</v>
      </c>
      <c r="BY12" s="17">
        <v>6.7864020254822605E-2</v>
      </c>
      <c r="BZ12" s="17">
        <v>7.8587893210437396E-2</v>
      </c>
      <c r="CA12" s="17">
        <v>7.4888480076803501E-2</v>
      </c>
      <c r="CB12" s="17"/>
      <c r="CC12" s="17">
        <v>6.4252139306805206E-2</v>
      </c>
      <c r="CD12" s="17">
        <v>8.1131513354696205E-2</v>
      </c>
      <c r="CE12" s="17">
        <v>7.8788308970844406E-2</v>
      </c>
      <c r="CF12" s="17">
        <v>7.7196388891423995E-2</v>
      </c>
      <c r="CG12" s="17">
        <v>8.78758169481903E-2</v>
      </c>
      <c r="CH12" s="17">
        <v>5.6411419635341901E-2</v>
      </c>
      <c r="CI12" s="17">
        <v>7.0093353682803006E-2</v>
      </c>
      <c r="CJ12" s="17">
        <v>8.3158948150592299E-2</v>
      </c>
      <c r="CK12" s="17">
        <v>7.9291309649454897E-2</v>
      </c>
      <c r="CL12" s="17">
        <v>6.6150939552052299E-2</v>
      </c>
    </row>
    <row r="13" spans="2:90" x14ac:dyDescent="0.25">
      <c r="B13" s="18" t="s">
        <v>111</v>
      </c>
      <c r="C13" s="19">
        <v>2.4552876334860599E-2</v>
      </c>
      <c r="D13" s="19">
        <v>1.9959436517086499E-2</v>
      </c>
      <c r="E13" s="19">
        <v>2.7949129278013199E-2</v>
      </c>
      <c r="F13" s="19"/>
      <c r="G13" s="19">
        <v>4.68071182931716E-2</v>
      </c>
      <c r="H13" s="19">
        <v>4.00803291080307E-2</v>
      </c>
      <c r="I13" s="19">
        <v>2.3617421029502102E-2</v>
      </c>
      <c r="J13" s="19">
        <v>2.1559262685739902E-2</v>
      </c>
      <c r="K13" s="19">
        <v>2.4297816470264601E-2</v>
      </c>
      <c r="L13" s="19">
        <v>6.2569996120994996E-3</v>
      </c>
      <c r="M13" s="19"/>
      <c r="N13" s="19">
        <v>1.13095969795406E-2</v>
      </c>
      <c r="O13" s="19">
        <v>2.35169312482328E-2</v>
      </c>
      <c r="P13" s="19">
        <v>1.8034010145839701E-2</v>
      </c>
      <c r="Q13" s="19">
        <v>4.6038433534112001E-2</v>
      </c>
      <c r="R13" s="19"/>
      <c r="S13" s="19">
        <v>2.0806769005081799E-2</v>
      </c>
      <c r="T13" s="19">
        <v>2.9314563162063899E-2</v>
      </c>
      <c r="U13" s="19">
        <v>2.4063486165183501E-2</v>
      </c>
      <c r="V13" s="19">
        <v>1.84075007683191E-2</v>
      </c>
      <c r="W13" s="19">
        <v>1.7790446454743002E-2</v>
      </c>
      <c r="X13" s="19">
        <v>3.8961312224301797E-2</v>
      </c>
      <c r="Y13" s="19">
        <v>3.0210577514895299E-2</v>
      </c>
      <c r="Z13" s="19">
        <v>9.3092839790434607E-3</v>
      </c>
      <c r="AA13" s="19">
        <v>2.2943215897861899E-2</v>
      </c>
      <c r="AB13" s="19"/>
      <c r="AC13" s="19">
        <v>2.0210280766882201E-2</v>
      </c>
      <c r="AD13" s="19">
        <v>1.2764691077087499E-2</v>
      </c>
      <c r="AE13" s="19">
        <v>3.9939775780777502E-2</v>
      </c>
      <c r="AF13" s="19"/>
      <c r="AG13" s="19">
        <v>1.7321849414668401E-2</v>
      </c>
      <c r="AH13" s="19">
        <v>1.6343519893912899E-2</v>
      </c>
      <c r="AI13" s="19">
        <v>1.9456399897334699E-2</v>
      </c>
      <c r="AJ13" s="19">
        <v>1.1741096089036699E-2</v>
      </c>
      <c r="AK13" s="19"/>
      <c r="AL13" s="19">
        <v>3.7784546768200103E-2</v>
      </c>
      <c r="AM13" s="19">
        <v>2.47686642008541E-2</v>
      </c>
      <c r="AN13" s="19">
        <v>1.9685357185143401E-2</v>
      </c>
      <c r="AO13" s="19">
        <v>1.0338184579431401E-2</v>
      </c>
      <c r="AP13" s="19">
        <v>3.45138701956966E-2</v>
      </c>
      <c r="AQ13" s="19"/>
      <c r="AR13" s="19">
        <v>6.4722116021762199E-2</v>
      </c>
      <c r="AS13" s="19">
        <v>2.4323400656481899E-2</v>
      </c>
      <c r="AT13" s="19">
        <v>1.5938964476419699E-2</v>
      </c>
      <c r="AU13" s="19">
        <v>1.43743862814952E-2</v>
      </c>
      <c r="AV13" s="19">
        <v>6.0801622803812001E-3</v>
      </c>
      <c r="AW13" s="19"/>
      <c r="AX13" s="19">
        <v>2.5632996721738101E-2</v>
      </c>
      <c r="AY13" s="19">
        <v>2.0565797182871898E-2</v>
      </c>
      <c r="AZ13" s="19">
        <v>2.3534870859761602E-2</v>
      </c>
      <c r="BA13" s="19">
        <v>2.9153421187777501E-2</v>
      </c>
      <c r="BB13" s="19">
        <v>2.2265606174505199E-2</v>
      </c>
      <c r="BC13" s="19">
        <v>3.0376818213003701E-2</v>
      </c>
      <c r="BD13" s="19"/>
      <c r="BE13" s="19">
        <v>3.0654045129545601E-2</v>
      </c>
      <c r="BF13" s="19">
        <v>2.3589394181551201E-2</v>
      </c>
      <c r="BG13" s="19">
        <v>1.2867877322876999E-2</v>
      </c>
      <c r="BH13" s="19"/>
      <c r="BI13" s="19">
        <v>2.2867908472816199E-2</v>
      </c>
      <c r="BJ13" s="19">
        <v>2.4980651420110099E-2</v>
      </c>
      <c r="BK13" s="19"/>
      <c r="BL13" s="19">
        <v>1.37599529808933E-2</v>
      </c>
      <c r="BM13" s="19">
        <v>2.16485915521057E-2</v>
      </c>
      <c r="BN13" s="19">
        <v>4.5267399977022497E-2</v>
      </c>
      <c r="BO13" s="19">
        <v>2.6263743432695299E-2</v>
      </c>
      <c r="BP13" s="19">
        <v>2.2107225014711501E-2</v>
      </c>
      <c r="BQ13" s="19"/>
      <c r="BR13" s="19">
        <v>2.1690682752974502E-2</v>
      </c>
      <c r="BS13" s="19">
        <v>4.5171529901703499E-2</v>
      </c>
      <c r="BT13" s="19">
        <v>2.8470582338196E-2</v>
      </c>
      <c r="BU13" s="19">
        <v>2.93013209022795E-2</v>
      </c>
      <c r="BV13" s="19"/>
      <c r="BW13" s="19">
        <v>1.67480838794382E-2</v>
      </c>
      <c r="BX13" s="19">
        <v>1.54134723550758E-2</v>
      </c>
      <c r="BY13" s="19">
        <v>1.8713385683870699E-2</v>
      </c>
      <c r="BZ13" s="19">
        <v>2.4482579384472999E-2</v>
      </c>
      <c r="CA13" s="19">
        <v>4.3684975339815302E-2</v>
      </c>
      <c r="CB13" s="19"/>
      <c r="CC13" s="19">
        <v>4.2586634143485999E-2</v>
      </c>
      <c r="CD13" s="19">
        <v>4.9039911212982297E-2</v>
      </c>
      <c r="CE13" s="19">
        <v>1.37150626699533E-2</v>
      </c>
      <c r="CF13" s="19">
        <v>2.94809843793272E-2</v>
      </c>
      <c r="CG13" s="19">
        <v>3.3257740046175301E-2</v>
      </c>
      <c r="CH13" s="19">
        <v>2.0232740464096101E-2</v>
      </c>
      <c r="CI13" s="19">
        <v>8.4400065864871105E-3</v>
      </c>
      <c r="CJ13" s="19">
        <v>1.5554692426736599E-2</v>
      </c>
      <c r="CK13" s="19">
        <v>3.1116268766461898E-3</v>
      </c>
      <c r="CL13" s="19">
        <v>2.0304429476645999E-2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261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250</v>
      </c>
      <c r="C9" s="17">
        <v>5.9759929009524898E-2</v>
      </c>
      <c r="D9" s="17">
        <v>7.5830038796701804E-2</v>
      </c>
      <c r="E9" s="17">
        <v>4.4977441239906803E-2</v>
      </c>
      <c r="F9" s="17"/>
      <c r="G9" s="17">
        <v>8.0442710453774893E-2</v>
      </c>
      <c r="H9" s="17">
        <v>8.22804528574132E-2</v>
      </c>
      <c r="I9" s="17">
        <v>7.4636896371890707E-2</v>
      </c>
      <c r="J9" s="17">
        <v>3.50588139501848E-2</v>
      </c>
      <c r="K9" s="17">
        <v>4.4979930352283898E-2</v>
      </c>
      <c r="L9" s="17">
        <v>5.1419578466506098E-2</v>
      </c>
      <c r="M9" s="17"/>
      <c r="N9" s="17">
        <v>7.6705500701015006E-2</v>
      </c>
      <c r="O9" s="17">
        <v>5.5731644092669702E-2</v>
      </c>
      <c r="P9" s="17">
        <v>5.5615540974841497E-2</v>
      </c>
      <c r="Q9" s="17">
        <v>5.0177781580386001E-2</v>
      </c>
      <c r="R9" s="17"/>
      <c r="S9" s="17">
        <v>9.5816546406702702E-2</v>
      </c>
      <c r="T9" s="17">
        <v>4.8692154827239403E-2</v>
      </c>
      <c r="U9" s="17">
        <v>4.6463265584214701E-2</v>
      </c>
      <c r="V9" s="17">
        <v>3.8581527418794198E-2</v>
      </c>
      <c r="W9" s="17">
        <v>5.8029420322705902E-2</v>
      </c>
      <c r="X9" s="17">
        <v>5.04105481398857E-2</v>
      </c>
      <c r="Y9" s="17">
        <v>4.8474673275436801E-2</v>
      </c>
      <c r="Z9" s="17">
        <v>7.29083843299968E-2</v>
      </c>
      <c r="AA9" s="17">
        <v>7.0884645215640599E-2</v>
      </c>
      <c r="AB9" s="17"/>
      <c r="AC9" s="17">
        <v>4.8177071218587601E-2</v>
      </c>
      <c r="AD9" s="17">
        <v>7.3542614128162598E-2</v>
      </c>
      <c r="AE9" s="17">
        <v>5.0704427220601797E-2</v>
      </c>
      <c r="AF9" s="17"/>
      <c r="AG9" s="17">
        <v>7.4311299100294298E-2</v>
      </c>
      <c r="AH9" s="17">
        <v>0.115490934510114</v>
      </c>
      <c r="AI9" s="17">
        <v>7.3739472747399296E-2</v>
      </c>
      <c r="AJ9" s="17">
        <v>2.2120864805807001E-2</v>
      </c>
      <c r="AK9" s="17"/>
      <c r="AL9" s="17">
        <v>3.52620136477199E-2</v>
      </c>
      <c r="AM9" s="17">
        <v>5.6218640710609197E-2</v>
      </c>
      <c r="AN9" s="17">
        <v>6.9684490290880405E-2</v>
      </c>
      <c r="AO9" s="17">
        <v>0.115027828298068</v>
      </c>
      <c r="AP9" s="17">
        <v>8.7181048176376799E-2</v>
      </c>
      <c r="AQ9" s="17"/>
      <c r="AR9" s="17">
        <v>5.2523460672539601E-2</v>
      </c>
      <c r="AS9" s="17">
        <v>6.7954663464987602E-2</v>
      </c>
      <c r="AT9" s="17">
        <v>4.5373015475411102E-2</v>
      </c>
      <c r="AU9" s="17">
        <v>6.4562555182922199E-2</v>
      </c>
      <c r="AV9" s="17">
        <v>9.9938683804123102E-2</v>
      </c>
      <c r="AW9" s="17"/>
      <c r="AX9" s="17">
        <v>0.104140409078948</v>
      </c>
      <c r="AY9" s="17">
        <v>5.1561217588992E-2</v>
      </c>
      <c r="AZ9" s="17">
        <v>4.79647419086505E-2</v>
      </c>
      <c r="BA9" s="17">
        <v>3.82117808203239E-2</v>
      </c>
      <c r="BB9" s="17">
        <v>4.6506367620736899E-2</v>
      </c>
      <c r="BC9" s="17">
        <v>4.0807876502218003E-2</v>
      </c>
      <c r="BD9" s="17"/>
      <c r="BE9" s="17">
        <v>4.8893155137496903E-2</v>
      </c>
      <c r="BF9" s="17">
        <v>9.3327225231404895E-2</v>
      </c>
      <c r="BG9" s="17">
        <v>4.35148878726829E-2</v>
      </c>
      <c r="BH9" s="17"/>
      <c r="BI9" s="17">
        <v>5.2954341052473701E-2</v>
      </c>
      <c r="BJ9" s="17">
        <v>6.1487713280121599E-2</v>
      </c>
      <c r="BK9" s="17"/>
      <c r="BL9" s="17">
        <v>5.8408123387756798E-2</v>
      </c>
      <c r="BM9" s="17">
        <v>5.4749284589982398E-2</v>
      </c>
      <c r="BN9" s="17">
        <v>4.2657839225545502E-2</v>
      </c>
      <c r="BO9" s="17">
        <v>7.7179610796776404E-2</v>
      </c>
      <c r="BP9" s="17">
        <v>7.0186939527297001E-2</v>
      </c>
      <c r="BQ9" s="17"/>
      <c r="BR9" s="17">
        <v>4.9275000078461299E-2</v>
      </c>
      <c r="BS9" s="17">
        <v>9.4646423522315296E-2</v>
      </c>
      <c r="BT9" s="17">
        <v>0.12236970921705401</v>
      </c>
      <c r="BU9" s="17">
        <v>0.13921446619202099</v>
      </c>
      <c r="BV9" s="17"/>
      <c r="BW9" s="17">
        <v>5.3191739876429903E-2</v>
      </c>
      <c r="BX9" s="17">
        <v>6.1344431357469101E-2</v>
      </c>
      <c r="BY9" s="17">
        <v>6.7946640859599602E-2</v>
      </c>
      <c r="BZ9" s="17">
        <v>4.8522886556057E-2</v>
      </c>
      <c r="CA9" s="17">
        <v>6.6984328934037607E-2</v>
      </c>
      <c r="CB9" s="17"/>
      <c r="CC9" s="17">
        <v>6.3098274056550496E-2</v>
      </c>
      <c r="CD9" s="17">
        <v>5.2625073969208201E-2</v>
      </c>
      <c r="CE9" s="17">
        <v>6.1908595752554897E-2</v>
      </c>
      <c r="CF9" s="17">
        <v>9.1851429923339695E-2</v>
      </c>
      <c r="CG9" s="17">
        <v>6.7254522266307598E-2</v>
      </c>
      <c r="CH9" s="17">
        <v>3.9689479248149598E-2</v>
      </c>
      <c r="CI9" s="17">
        <v>5.1332467403719002E-2</v>
      </c>
      <c r="CJ9" s="17">
        <v>6.5466626862472996E-2</v>
      </c>
      <c r="CK9" s="17">
        <v>5.3013260142634397E-2</v>
      </c>
      <c r="CL9" s="17">
        <v>4.1614994891835601E-2</v>
      </c>
    </row>
    <row r="10" spans="2:90" x14ac:dyDescent="0.25">
      <c r="B10" s="18" t="s">
        <v>251</v>
      </c>
      <c r="C10" s="17">
        <v>0.240290019542344</v>
      </c>
      <c r="D10" s="17">
        <v>0.25547925571568902</v>
      </c>
      <c r="E10" s="17">
        <v>0.225646947805239</v>
      </c>
      <c r="F10" s="17"/>
      <c r="G10" s="17">
        <v>0.25649474621335999</v>
      </c>
      <c r="H10" s="17">
        <v>0.31202557948318499</v>
      </c>
      <c r="I10" s="17">
        <v>0.24077715656780899</v>
      </c>
      <c r="J10" s="17">
        <v>0.216366947772862</v>
      </c>
      <c r="K10" s="17">
        <v>0.217458938446113</v>
      </c>
      <c r="L10" s="17">
        <v>0.21309938360266301</v>
      </c>
      <c r="M10" s="17"/>
      <c r="N10" s="17">
        <v>0.30286071913533402</v>
      </c>
      <c r="O10" s="17">
        <v>0.25124682588373598</v>
      </c>
      <c r="P10" s="17">
        <v>0.21305690531132901</v>
      </c>
      <c r="Q10" s="17">
        <v>0.18672809557949999</v>
      </c>
      <c r="R10" s="17"/>
      <c r="S10" s="17">
        <v>0.29040801633317098</v>
      </c>
      <c r="T10" s="17">
        <v>0.21611798694342901</v>
      </c>
      <c r="U10" s="17">
        <v>0.25003606800140099</v>
      </c>
      <c r="V10" s="17">
        <v>0.23225165672606801</v>
      </c>
      <c r="W10" s="17">
        <v>0.237144134324558</v>
      </c>
      <c r="X10" s="17">
        <v>0.21426401725284</v>
      </c>
      <c r="Y10" s="17">
        <v>0.21540578944126901</v>
      </c>
      <c r="Z10" s="17">
        <v>0.24168684063794901</v>
      </c>
      <c r="AA10" s="17">
        <v>0.25068807198902099</v>
      </c>
      <c r="AB10" s="17"/>
      <c r="AC10" s="17">
        <v>0.17557416004124601</v>
      </c>
      <c r="AD10" s="17">
        <v>0.31084735063305702</v>
      </c>
      <c r="AE10" s="17">
        <v>0.24809715000374799</v>
      </c>
      <c r="AF10" s="17"/>
      <c r="AG10" s="17">
        <v>0.258446169213425</v>
      </c>
      <c r="AH10" s="17">
        <v>0.38348036940476699</v>
      </c>
      <c r="AI10" s="17">
        <v>0.26845380446237899</v>
      </c>
      <c r="AJ10" s="17">
        <v>0.15017335838066601</v>
      </c>
      <c r="AK10" s="17"/>
      <c r="AL10" s="17">
        <v>0.19076085615865601</v>
      </c>
      <c r="AM10" s="17">
        <v>0.18901281678079099</v>
      </c>
      <c r="AN10" s="17">
        <v>0.30483353640637501</v>
      </c>
      <c r="AO10" s="17">
        <v>0.32718178005097798</v>
      </c>
      <c r="AP10" s="17">
        <v>0.37002612541989099</v>
      </c>
      <c r="AQ10" s="17"/>
      <c r="AR10" s="17">
        <v>0.173372925487014</v>
      </c>
      <c r="AS10" s="17">
        <v>0.221028655954045</v>
      </c>
      <c r="AT10" s="17">
        <v>0.25436415491097097</v>
      </c>
      <c r="AU10" s="17">
        <v>0.28161360153730403</v>
      </c>
      <c r="AV10" s="17">
        <v>0.28335942377700202</v>
      </c>
      <c r="AW10" s="17"/>
      <c r="AX10" s="17">
        <v>0.30647337242253198</v>
      </c>
      <c r="AY10" s="17">
        <v>0.22198254027903699</v>
      </c>
      <c r="AZ10" s="17">
        <v>0.23545192875923901</v>
      </c>
      <c r="BA10" s="17">
        <v>0.20961887443236399</v>
      </c>
      <c r="BB10" s="17">
        <v>0.20647437251241199</v>
      </c>
      <c r="BC10" s="17">
        <v>0.24321110192590101</v>
      </c>
      <c r="BD10" s="17"/>
      <c r="BE10" s="17">
        <v>0.21295988049242701</v>
      </c>
      <c r="BF10" s="17">
        <v>0.30217181524419501</v>
      </c>
      <c r="BG10" s="17">
        <v>0.220544375703351</v>
      </c>
      <c r="BH10" s="17"/>
      <c r="BI10" s="17">
        <v>0.18502133250677</v>
      </c>
      <c r="BJ10" s="17">
        <v>0.25432148437965602</v>
      </c>
      <c r="BK10" s="17"/>
      <c r="BL10" s="17">
        <v>0.240577604781681</v>
      </c>
      <c r="BM10" s="17">
        <v>0.247900868088271</v>
      </c>
      <c r="BN10" s="17">
        <v>0.15507886752670799</v>
      </c>
      <c r="BO10" s="17">
        <v>0.252935931919331</v>
      </c>
      <c r="BP10" s="17">
        <v>0.26455272581373102</v>
      </c>
      <c r="BQ10" s="17"/>
      <c r="BR10" s="17">
        <v>0.22349416235143801</v>
      </c>
      <c r="BS10" s="17">
        <v>0.31863034702409998</v>
      </c>
      <c r="BT10" s="17">
        <v>0.35534604112422502</v>
      </c>
      <c r="BU10" s="17">
        <v>0.29981668700988201</v>
      </c>
      <c r="BV10" s="17"/>
      <c r="BW10" s="17">
        <v>0.24673055111357101</v>
      </c>
      <c r="BX10" s="17">
        <v>0.248073061043346</v>
      </c>
      <c r="BY10" s="17">
        <v>0.246138606697169</v>
      </c>
      <c r="BZ10" s="17">
        <v>0.23015791443134501</v>
      </c>
      <c r="CA10" s="17">
        <v>0.23026332819447701</v>
      </c>
      <c r="CB10" s="17"/>
      <c r="CC10" s="17">
        <v>0.27303620748377999</v>
      </c>
      <c r="CD10" s="17">
        <v>0.21256456109484401</v>
      </c>
      <c r="CE10" s="17">
        <v>0.24531962622176701</v>
      </c>
      <c r="CF10" s="17">
        <v>0.22342083768037199</v>
      </c>
      <c r="CG10" s="17">
        <v>0.221471688033368</v>
      </c>
      <c r="CH10" s="17">
        <v>0.26953688000923998</v>
      </c>
      <c r="CI10" s="17">
        <v>0.25924947229846801</v>
      </c>
      <c r="CJ10" s="17">
        <v>0.236134681486277</v>
      </c>
      <c r="CK10" s="17">
        <v>0.23517150995282701</v>
      </c>
      <c r="CL10" s="17">
        <v>0.22704194248079801</v>
      </c>
    </row>
    <row r="11" spans="2:90" x14ac:dyDescent="0.25">
      <c r="B11" s="18" t="s">
        <v>252</v>
      </c>
      <c r="C11" s="17">
        <v>0.29093727792901097</v>
      </c>
      <c r="D11" s="17">
        <v>0.28822092821406697</v>
      </c>
      <c r="E11" s="17">
        <v>0.29433293732503102</v>
      </c>
      <c r="F11" s="17"/>
      <c r="G11" s="17">
        <v>0.33474948153857098</v>
      </c>
      <c r="H11" s="17">
        <v>0.29793728147272902</v>
      </c>
      <c r="I11" s="17">
        <v>0.30499026805729701</v>
      </c>
      <c r="J11" s="17">
        <v>0.26602536944371202</v>
      </c>
      <c r="K11" s="17">
        <v>0.26072756904290501</v>
      </c>
      <c r="L11" s="17">
        <v>0.29473552692057398</v>
      </c>
      <c r="M11" s="17"/>
      <c r="N11" s="17">
        <v>0.29902818284383997</v>
      </c>
      <c r="O11" s="17">
        <v>0.30591132652564301</v>
      </c>
      <c r="P11" s="17">
        <v>0.26488513738767899</v>
      </c>
      <c r="Q11" s="17">
        <v>0.29131169404155699</v>
      </c>
      <c r="R11" s="17"/>
      <c r="S11" s="17">
        <v>0.26960869850955799</v>
      </c>
      <c r="T11" s="17">
        <v>0.31421507246288799</v>
      </c>
      <c r="U11" s="17">
        <v>0.28189743204053502</v>
      </c>
      <c r="V11" s="17">
        <v>0.287392114249862</v>
      </c>
      <c r="W11" s="17">
        <v>0.30033949511775898</v>
      </c>
      <c r="X11" s="17">
        <v>0.29371180371001998</v>
      </c>
      <c r="Y11" s="17">
        <v>0.33712028432372498</v>
      </c>
      <c r="Z11" s="17">
        <v>0.24926246676840999</v>
      </c>
      <c r="AA11" s="17">
        <v>0.26971895560843601</v>
      </c>
      <c r="AB11" s="17"/>
      <c r="AC11" s="17">
        <v>0.27889419970345303</v>
      </c>
      <c r="AD11" s="17">
        <v>0.30487247829116798</v>
      </c>
      <c r="AE11" s="17">
        <v>0.29563576033063599</v>
      </c>
      <c r="AF11" s="17"/>
      <c r="AG11" s="17">
        <v>0.30695853879493501</v>
      </c>
      <c r="AH11" s="17">
        <v>0.31749109377958401</v>
      </c>
      <c r="AI11" s="17">
        <v>0.29735544193463997</v>
      </c>
      <c r="AJ11" s="17">
        <v>0.26202504837853202</v>
      </c>
      <c r="AK11" s="17"/>
      <c r="AL11" s="17">
        <v>0.27857049947308199</v>
      </c>
      <c r="AM11" s="17">
        <v>0.31633786505646</v>
      </c>
      <c r="AN11" s="17">
        <v>0.29514127168571802</v>
      </c>
      <c r="AO11" s="17">
        <v>0.29463180174824499</v>
      </c>
      <c r="AP11" s="17">
        <v>0.28591935645163902</v>
      </c>
      <c r="AQ11" s="17"/>
      <c r="AR11" s="17">
        <v>0.29053274165647802</v>
      </c>
      <c r="AS11" s="17">
        <v>0.30383428686229202</v>
      </c>
      <c r="AT11" s="17">
        <v>0.279453845974792</v>
      </c>
      <c r="AU11" s="17">
        <v>0.30335176184499202</v>
      </c>
      <c r="AV11" s="17">
        <v>0.30561227335699398</v>
      </c>
      <c r="AW11" s="17"/>
      <c r="AX11" s="17">
        <v>0.258953234376535</v>
      </c>
      <c r="AY11" s="17">
        <v>0.30667056954181099</v>
      </c>
      <c r="AZ11" s="17">
        <v>0.31338317115915498</v>
      </c>
      <c r="BA11" s="17">
        <v>0.30652699657038601</v>
      </c>
      <c r="BB11" s="17">
        <v>0.26473671674487498</v>
      </c>
      <c r="BC11" s="17">
        <v>0.28773116889735401</v>
      </c>
      <c r="BD11" s="17"/>
      <c r="BE11" s="17">
        <v>0.31401628556920902</v>
      </c>
      <c r="BF11" s="17">
        <v>0.27217572652321198</v>
      </c>
      <c r="BG11" s="17">
        <v>0.28001246530818502</v>
      </c>
      <c r="BH11" s="17"/>
      <c r="BI11" s="17">
        <v>0.28565164351223499</v>
      </c>
      <c r="BJ11" s="17">
        <v>0.29227918050422802</v>
      </c>
      <c r="BK11" s="17"/>
      <c r="BL11" s="17">
        <v>0.29075382575358399</v>
      </c>
      <c r="BM11" s="17">
        <v>0.30776456056880502</v>
      </c>
      <c r="BN11" s="17">
        <v>0.28845402995754299</v>
      </c>
      <c r="BO11" s="17">
        <v>0.26788648854873398</v>
      </c>
      <c r="BP11" s="17">
        <v>0.29963075438062298</v>
      </c>
      <c r="BQ11" s="17"/>
      <c r="BR11" s="17">
        <v>0.28873704405810102</v>
      </c>
      <c r="BS11" s="17">
        <v>0.29813256233473401</v>
      </c>
      <c r="BT11" s="17">
        <v>0.31152666999649198</v>
      </c>
      <c r="BU11" s="17">
        <v>0.30387645290404303</v>
      </c>
      <c r="BV11" s="17"/>
      <c r="BW11" s="17">
        <v>0.32392365216441898</v>
      </c>
      <c r="BX11" s="17">
        <v>0.30584710779496899</v>
      </c>
      <c r="BY11" s="17">
        <v>0.27021305810034202</v>
      </c>
      <c r="BZ11" s="17">
        <v>0.27210793431485603</v>
      </c>
      <c r="CA11" s="17">
        <v>0.28642138127781003</v>
      </c>
      <c r="CB11" s="17"/>
      <c r="CC11" s="17">
        <v>0.27124785648101202</v>
      </c>
      <c r="CD11" s="17">
        <v>0.29426625376967602</v>
      </c>
      <c r="CE11" s="17">
        <v>0.28517182405999097</v>
      </c>
      <c r="CF11" s="17">
        <v>0.29242685091479198</v>
      </c>
      <c r="CG11" s="17">
        <v>0.276936663560652</v>
      </c>
      <c r="CH11" s="17">
        <v>0.267840870034809</v>
      </c>
      <c r="CI11" s="17">
        <v>0.28340734054014899</v>
      </c>
      <c r="CJ11" s="17">
        <v>0.30657925261572599</v>
      </c>
      <c r="CK11" s="17">
        <v>0.31329200480272801</v>
      </c>
      <c r="CL11" s="17">
        <v>0.33042339739545401</v>
      </c>
    </row>
    <row r="12" spans="2:90" x14ac:dyDescent="0.25">
      <c r="B12" s="18" t="s">
        <v>253</v>
      </c>
      <c r="C12" s="17">
        <v>0.30344828093313297</v>
      </c>
      <c r="D12" s="17">
        <v>0.30793225575951599</v>
      </c>
      <c r="E12" s="17">
        <v>0.299121477478834</v>
      </c>
      <c r="F12" s="17"/>
      <c r="G12" s="17">
        <v>0.18414221451816501</v>
      </c>
      <c r="H12" s="17">
        <v>0.217720357811061</v>
      </c>
      <c r="I12" s="17">
        <v>0.283414570980278</v>
      </c>
      <c r="J12" s="17">
        <v>0.38676691824478598</v>
      </c>
      <c r="K12" s="17">
        <v>0.36836950086890902</v>
      </c>
      <c r="L12" s="17">
        <v>0.32961101689780697</v>
      </c>
      <c r="M12" s="17"/>
      <c r="N12" s="17">
        <v>0.241288765195383</v>
      </c>
      <c r="O12" s="17">
        <v>0.28495230054082998</v>
      </c>
      <c r="P12" s="17">
        <v>0.36857676660026001</v>
      </c>
      <c r="Q12" s="17">
        <v>0.32871419011345498</v>
      </c>
      <c r="R12" s="17"/>
      <c r="S12" s="17">
        <v>0.23414896450678399</v>
      </c>
      <c r="T12" s="17">
        <v>0.31601685631187598</v>
      </c>
      <c r="U12" s="17">
        <v>0.32166014992971897</v>
      </c>
      <c r="V12" s="17">
        <v>0.320566518467295</v>
      </c>
      <c r="W12" s="17">
        <v>0.30020371286366998</v>
      </c>
      <c r="X12" s="17">
        <v>0.330871399804328</v>
      </c>
      <c r="Y12" s="17">
        <v>0.300854605365246</v>
      </c>
      <c r="Z12" s="17">
        <v>0.33185000602844</v>
      </c>
      <c r="AA12" s="17">
        <v>0.313855978849085</v>
      </c>
      <c r="AB12" s="17"/>
      <c r="AC12" s="17">
        <v>0.39955117300439402</v>
      </c>
      <c r="AD12" s="17">
        <v>0.23655426140788</v>
      </c>
      <c r="AE12" s="17">
        <v>0.25675009664845</v>
      </c>
      <c r="AF12" s="17"/>
      <c r="AG12" s="17">
        <v>0.26788569767438403</v>
      </c>
      <c r="AH12" s="17">
        <v>0.131757844287377</v>
      </c>
      <c r="AI12" s="17">
        <v>0.27550429380208802</v>
      </c>
      <c r="AJ12" s="17">
        <v>0.47968094719801102</v>
      </c>
      <c r="AK12" s="17"/>
      <c r="AL12" s="17">
        <v>0.36182007455424597</v>
      </c>
      <c r="AM12" s="17">
        <v>0.31542981219671301</v>
      </c>
      <c r="AN12" s="17">
        <v>0.249250164594915</v>
      </c>
      <c r="AO12" s="17">
        <v>0.20353475821488501</v>
      </c>
      <c r="AP12" s="17">
        <v>0.14846052201397</v>
      </c>
      <c r="AQ12" s="17"/>
      <c r="AR12" s="17">
        <v>0.31203568713584301</v>
      </c>
      <c r="AS12" s="17">
        <v>0.30725145804297699</v>
      </c>
      <c r="AT12" s="17">
        <v>0.32786811363401602</v>
      </c>
      <c r="AU12" s="17">
        <v>0.27186852207405998</v>
      </c>
      <c r="AV12" s="17">
        <v>0.24735429300789</v>
      </c>
      <c r="AW12" s="17"/>
      <c r="AX12" s="17">
        <v>0.23426251113587099</v>
      </c>
      <c r="AY12" s="17">
        <v>0.31374641485555099</v>
      </c>
      <c r="AZ12" s="17">
        <v>0.319250813402782</v>
      </c>
      <c r="BA12" s="17">
        <v>0.32870409554572499</v>
      </c>
      <c r="BB12" s="17">
        <v>0.36506504124353401</v>
      </c>
      <c r="BC12" s="17">
        <v>0.30044153208445401</v>
      </c>
      <c r="BD12" s="17"/>
      <c r="BE12" s="17">
        <v>0.30401877071045202</v>
      </c>
      <c r="BF12" s="17">
        <v>0.26005287433489999</v>
      </c>
      <c r="BG12" s="17">
        <v>0.344059936677099</v>
      </c>
      <c r="BH12" s="17"/>
      <c r="BI12" s="17">
        <v>0.35176700577118297</v>
      </c>
      <c r="BJ12" s="17">
        <v>0.29118125370825199</v>
      </c>
      <c r="BK12" s="17"/>
      <c r="BL12" s="17">
        <v>0.31976918595313802</v>
      </c>
      <c r="BM12" s="17">
        <v>0.30360357507278501</v>
      </c>
      <c r="BN12" s="17">
        <v>0.33221214465373999</v>
      </c>
      <c r="BO12" s="17">
        <v>0.30185027985969098</v>
      </c>
      <c r="BP12" s="17">
        <v>0.252631572059131</v>
      </c>
      <c r="BQ12" s="17"/>
      <c r="BR12" s="17">
        <v>0.33334025687768098</v>
      </c>
      <c r="BS12" s="17">
        <v>0.18078172376131499</v>
      </c>
      <c r="BT12" s="17">
        <v>9.5176195696375199E-2</v>
      </c>
      <c r="BU12" s="17">
        <v>0.18049475602120901</v>
      </c>
      <c r="BV12" s="17"/>
      <c r="BW12" s="17">
        <v>0.26921842755565301</v>
      </c>
      <c r="BX12" s="17">
        <v>0.29696794402140902</v>
      </c>
      <c r="BY12" s="17">
        <v>0.30729081668752301</v>
      </c>
      <c r="BZ12" s="17">
        <v>0.34805407788103698</v>
      </c>
      <c r="CA12" s="17">
        <v>0.30544156588063198</v>
      </c>
      <c r="CB12" s="17"/>
      <c r="CC12" s="17">
        <v>0.27454003691964601</v>
      </c>
      <c r="CD12" s="17">
        <v>0.33584196199904698</v>
      </c>
      <c r="CE12" s="17">
        <v>0.31379797452443198</v>
      </c>
      <c r="CF12" s="17">
        <v>0.29005510883225699</v>
      </c>
      <c r="CG12" s="17">
        <v>0.296406176643145</v>
      </c>
      <c r="CH12" s="17">
        <v>0.32801477564460102</v>
      </c>
      <c r="CI12" s="17">
        <v>0.31694129134890198</v>
      </c>
      <c r="CJ12" s="17">
        <v>0.321828281931136</v>
      </c>
      <c r="CK12" s="17">
        <v>0.286078134813537</v>
      </c>
      <c r="CL12" s="17">
        <v>0.29262651790473998</v>
      </c>
    </row>
    <row r="13" spans="2:90" x14ac:dyDescent="0.25">
      <c r="B13" s="18" t="s">
        <v>111</v>
      </c>
      <c r="C13" s="19">
        <v>0.10556449258598601</v>
      </c>
      <c r="D13" s="19">
        <v>7.2537521514026995E-2</v>
      </c>
      <c r="E13" s="19">
        <v>0.13592119615098999</v>
      </c>
      <c r="F13" s="19"/>
      <c r="G13" s="19">
        <v>0.14417084727613</v>
      </c>
      <c r="H13" s="19">
        <v>9.0036328375611999E-2</v>
      </c>
      <c r="I13" s="19">
        <v>9.61811080227261E-2</v>
      </c>
      <c r="J13" s="19">
        <v>9.5781950588454803E-2</v>
      </c>
      <c r="K13" s="19">
        <v>0.108464061289788</v>
      </c>
      <c r="L13" s="19">
        <v>0.11113449411244999</v>
      </c>
      <c r="M13" s="19"/>
      <c r="N13" s="19">
        <v>8.01168321244283E-2</v>
      </c>
      <c r="O13" s="19">
        <v>0.102157902957121</v>
      </c>
      <c r="P13" s="19">
        <v>9.7865649725891707E-2</v>
      </c>
      <c r="Q13" s="19">
        <v>0.14306823868510199</v>
      </c>
      <c r="R13" s="19"/>
      <c r="S13" s="19">
        <v>0.110017774243785</v>
      </c>
      <c r="T13" s="19">
        <v>0.104957929454567</v>
      </c>
      <c r="U13" s="19">
        <v>9.9943084444130401E-2</v>
      </c>
      <c r="V13" s="19">
        <v>0.121208183137981</v>
      </c>
      <c r="W13" s="19">
        <v>0.104283237371306</v>
      </c>
      <c r="X13" s="19">
        <v>0.110742231092927</v>
      </c>
      <c r="Y13" s="19">
        <v>9.8144647594322607E-2</v>
      </c>
      <c r="Z13" s="19">
        <v>0.104292302235204</v>
      </c>
      <c r="AA13" s="19">
        <v>9.4852348337817805E-2</v>
      </c>
      <c r="AB13" s="19"/>
      <c r="AC13" s="19">
        <v>9.7803396032319606E-2</v>
      </c>
      <c r="AD13" s="19">
        <v>7.41832955397317E-2</v>
      </c>
      <c r="AE13" s="19">
        <v>0.14881256579656499</v>
      </c>
      <c r="AF13" s="19"/>
      <c r="AG13" s="19">
        <v>9.2398295216962398E-2</v>
      </c>
      <c r="AH13" s="19">
        <v>5.1779758018158303E-2</v>
      </c>
      <c r="AI13" s="19">
        <v>8.4946987053494794E-2</v>
      </c>
      <c r="AJ13" s="19">
        <v>8.5999781236983E-2</v>
      </c>
      <c r="AK13" s="19"/>
      <c r="AL13" s="19">
        <v>0.133586556166296</v>
      </c>
      <c r="AM13" s="19">
        <v>0.123000865255427</v>
      </c>
      <c r="AN13" s="19">
        <v>8.1090537022110706E-2</v>
      </c>
      <c r="AO13" s="19">
        <v>5.9623831687824397E-2</v>
      </c>
      <c r="AP13" s="19">
        <v>0.10841294793812301</v>
      </c>
      <c r="AQ13" s="19"/>
      <c r="AR13" s="19">
        <v>0.17153518504812501</v>
      </c>
      <c r="AS13" s="19">
        <v>9.9930935675698995E-2</v>
      </c>
      <c r="AT13" s="19">
        <v>9.2940870004809203E-2</v>
      </c>
      <c r="AU13" s="19">
        <v>7.8603559360720901E-2</v>
      </c>
      <c r="AV13" s="19">
        <v>6.3735326053990293E-2</v>
      </c>
      <c r="AW13" s="19"/>
      <c r="AX13" s="19">
        <v>9.6170472986113503E-2</v>
      </c>
      <c r="AY13" s="19">
        <v>0.106039257734609</v>
      </c>
      <c r="AZ13" s="19">
        <v>8.3949344770173101E-2</v>
      </c>
      <c r="BA13" s="19">
        <v>0.116938252631202</v>
      </c>
      <c r="BB13" s="19">
        <v>0.117217501878442</v>
      </c>
      <c r="BC13" s="19">
        <v>0.12780832059007299</v>
      </c>
      <c r="BD13" s="19"/>
      <c r="BE13" s="19">
        <v>0.120111908090414</v>
      </c>
      <c r="BF13" s="19">
        <v>7.2272358666288394E-2</v>
      </c>
      <c r="BG13" s="19">
        <v>0.11186833443868099</v>
      </c>
      <c r="BH13" s="19"/>
      <c r="BI13" s="19">
        <v>0.124605677157337</v>
      </c>
      <c r="BJ13" s="19">
        <v>0.100730368127743</v>
      </c>
      <c r="BK13" s="19"/>
      <c r="BL13" s="19">
        <v>9.0491260123839498E-2</v>
      </c>
      <c r="BM13" s="19">
        <v>8.5981711680156697E-2</v>
      </c>
      <c r="BN13" s="19">
        <v>0.18159711863646399</v>
      </c>
      <c r="BO13" s="19">
        <v>0.100147688875469</v>
      </c>
      <c r="BP13" s="19">
        <v>0.112998008219218</v>
      </c>
      <c r="BQ13" s="19"/>
      <c r="BR13" s="19">
        <v>0.10515353663431801</v>
      </c>
      <c r="BS13" s="19">
        <v>0.10780894335753601</v>
      </c>
      <c r="BT13" s="19">
        <v>0.115581383965853</v>
      </c>
      <c r="BU13" s="19">
        <v>7.6597637872845001E-2</v>
      </c>
      <c r="BV13" s="19"/>
      <c r="BW13" s="19">
        <v>0.106935629289927</v>
      </c>
      <c r="BX13" s="19">
        <v>8.7767455782807494E-2</v>
      </c>
      <c r="BY13" s="19">
        <v>0.108410877655366</v>
      </c>
      <c r="BZ13" s="19">
        <v>0.101157186816706</v>
      </c>
      <c r="CA13" s="19">
        <v>0.110889395713043</v>
      </c>
      <c r="CB13" s="19"/>
      <c r="CC13" s="19">
        <v>0.118077625059012</v>
      </c>
      <c r="CD13" s="19">
        <v>0.10470214916722401</v>
      </c>
      <c r="CE13" s="19">
        <v>9.3801979441254998E-2</v>
      </c>
      <c r="CF13" s="19">
        <v>0.10224577264923899</v>
      </c>
      <c r="CG13" s="19">
        <v>0.13793094949652801</v>
      </c>
      <c r="CH13" s="19">
        <v>9.4917995063201505E-2</v>
      </c>
      <c r="CI13" s="19">
        <v>8.9069428408761295E-2</v>
      </c>
      <c r="CJ13" s="19">
        <v>6.9991157104388094E-2</v>
      </c>
      <c r="CK13" s="19">
        <v>0.112445090288274</v>
      </c>
      <c r="CL13" s="19">
        <v>0.108293147327172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H25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8" width="20.7109375" customWidth="1"/>
  </cols>
  <sheetData>
    <row r="2" spans="2:8" ht="39.950000000000003" customHeight="1" x14ac:dyDescent="0.25">
      <c r="D2" s="30" t="s">
        <v>278</v>
      </c>
      <c r="E2" s="26"/>
      <c r="F2" s="26"/>
      <c r="G2" s="26"/>
      <c r="H2" s="26"/>
    </row>
    <row r="6" spans="2:8" ht="50.1" customHeight="1" x14ac:dyDescent="0.25">
      <c r="B6" s="20" t="s">
        <v>15</v>
      </c>
      <c r="C6" s="20" t="s">
        <v>262</v>
      </c>
      <c r="D6" s="20" t="s">
        <v>263</v>
      </c>
      <c r="E6" s="20" t="s">
        <v>264</v>
      </c>
      <c r="F6" s="20" t="s">
        <v>265</v>
      </c>
      <c r="G6" s="20" t="s">
        <v>266</v>
      </c>
    </row>
    <row r="7" spans="2:8" ht="30" x14ac:dyDescent="0.25">
      <c r="B7" s="18" t="s">
        <v>267</v>
      </c>
      <c r="C7" s="17">
        <v>0.292019998038201</v>
      </c>
      <c r="D7" s="17">
        <v>0.33213381922416202</v>
      </c>
      <c r="E7" s="17">
        <v>0.26754535224521397</v>
      </c>
      <c r="F7" s="17">
        <v>0.29166644893057603</v>
      </c>
      <c r="G7" s="17">
        <v>0.343643046465963</v>
      </c>
    </row>
    <row r="8" spans="2:8" x14ac:dyDescent="0.25">
      <c r="B8" s="18" t="s">
        <v>268</v>
      </c>
      <c r="C8" s="17">
        <v>5.39371138805173E-2</v>
      </c>
      <c r="D8" s="17">
        <v>5.8968081189534498E-2</v>
      </c>
      <c r="E8" s="17">
        <v>5.9153709547328397E-2</v>
      </c>
      <c r="F8" s="17">
        <v>6.3655663540514898E-2</v>
      </c>
      <c r="G8" s="17">
        <v>4.7166328718020699E-2</v>
      </c>
    </row>
    <row r="9" spans="2:8" x14ac:dyDescent="0.25">
      <c r="B9" s="18" t="s">
        <v>269</v>
      </c>
      <c r="C9" s="17">
        <v>5.53006988689628E-2</v>
      </c>
      <c r="D9" s="17">
        <v>5.0577117312488797E-2</v>
      </c>
      <c r="E9" s="17">
        <v>6.0669137734595098E-2</v>
      </c>
      <c r="F9" s="17">
        <v>6.9383225706792798E-2</v>
      </c>
      <c r="G9" s="17">
        <v>4.5561604166198998E-2</v>
      </c>
    </row>
    <row r="10" spans="2:8" x14ac:dyDescent="0.25">
      <c r="B10" s="18" t="s">
        <v>270</v>
      </c>
      <c r="C10" s="17">
        <v>5.1188199589817102E-2</v>
      </c>
      <c r="D10" s="17">
        <v>4.7576113293399697E-2</v>
      </c>
      <c r="E10" s="17">
        <v>5.8489935446800603E-2</v>
      </c>
      <c r="F10" s="17">
        <v>6.1233453173221097E-2</v>
      </c>
      <c r="G10" s="17">
        <v>4.4803359728288902E-2</v>
      </c>
    </row>
    <row r="11" spans="2:8" x14ac:dyDescent="0.25">
      <c r="B11" s="18" t="s">
        <v>271</v>
      </c>
      <c r="C11" s="17">
        <v>4.4932815774382899E-2</v>
      </c>
      <c r="D11" s="17">
        <v>4.2177007881024298E-2</v>
      </c>
      <c r="E11" s="17">
        <v>7.1691282921669694E-2</v>
      </c>
      <c r="F11" s="17">
        <v>6.2449126282569399E-2</v>
      </c>
      <c r="G11" s="17">
        <v>4.0086174049734198E-2</v>
      </c>
    </row>
    <row r="12" spans="2:8" x14ac:dyDescent="0.25">
      <c r="B12" s="18" t="s">
        <v>272</v>
      </c>
      <c r="C12" s="17">
        <v>0.103394004233889</v>
      </c>
      <c r="D12" s="17">
        <v>8.5818568841458595E-2</v>
      </c>
      <c r="E12" s="17">
        <v>0.130017047470604</v>
      </c>
      <c r="F12" s="17">
        <v>0.12035960065411699</v>
      </c>
      <c r="G12" s="17">
        <v>7.4952712995878301E-2</v>
      </c>
    </row>
    <row r="13" spans="2:8" x14ac:dyDescent="0.25">
      <c r="B13" s="18" t="s">
        <v>273</v>
      </c>
      <c r="C13" s="17">
        <v>6.19204457403345E-2</v>
      </c>
      <c r="D13" s="17">
        <v>5.07904126319123E-2</v>
      </c>
      <c r="E13" s="17">
        <v>8.1861226938665502E-2</v>
      </c>
      <c r="F13" s="17">
        <v>7.1237987477335202E-2</v>
      </c>
      <c r="G13" s="17">
        <v>5.1998500991547E-2</v>
      </c>
    </row>
    <row r="14" spans="2:8" x14ac:dyDescent="0.25">
      <c r="B14" s="18" t="s">
        <v>274</v>
      </c>
      <c r="C14" s="17">
        <v>6.8274192998256406E-2</v>
      </c>
      <c r="D14" s="17">
        <v>6.1302156754508598E-2</v>
      </c>
      <c r="E14" s="17">
        <v>8.12001749999572E-2</v>
      </c>
      <c r="F14" s="17">
        <v>7.2762469583854503E-2</v>
      </c>
      <c r="G14" s="17">
        <v>5.6639399631079099E-2</v>
      </c>
    </row>
    <row r="15" spans="2:8" x14ac:dyDescent="0.25">
      <c r="B15" s="18" t="s">
        <v>275</v>
      </c>
      <c r="C15" s="17">
        <v>6.9672245611960906E-2</v>
      </c>
      <c r="D15" s="17">
        <v>6.3691581249905302E-2</v>
      </c>
      <c r="E15" s="17">
        <v>5.6461163152084902E-2</v>
      </c>
      <c r="F15" s="17">
        <v>5.08208912619183E-2</v>
      </c>
      <c r="G15" s="17">
        <v>5.3729668138761698E-2</v>
      </c>
    </row>
    <row r="16" spans="2:8" x14ac:dyDescent="0.25">
      <c r="B16" s="18" t="s">
        <v>276</v>
      </c>
      <c r="C16" s="17">
        <v>4.3396310501973401E-2</v>
      </c>
      <c r="D16" s="17">
        <v>4.6525319926211499E-2</v>
      </c>
      <c r="E16" s="17">
        <v>2.4785341301753298E-2</v>
      </c>
      <c r="F16" s="17">
        <v>2.6621492665202799E-2</v>
      </c>
      <c r="G16" s="17">
        <v>3.8583370940730499E-2</v>
      </c>
    </row>
    <row r="17" spans="2:7" ht="45" x14ac:dyDescent="0.25">
      <c r="B17" s="18" t="s">
        <v>277</v>
      </c>
      <c r="C17" s="17">
        <v>0.117126758758235</v>
      </c>
      <c r="D17" s="17">
        <v>0.121336064127796</v>
      </c>
      <c r="E17" s="17">
        <v>6.17770165615463E-2</v>
      </c>
      <c r="F17" s="17">
        <v>6.2413892524607703E-2</v>
      </c>
      <c r="G17" s="17">
        <v>0.15784277321442</v>
      </c>
    </row>
    <row r="18" spans="2:7" x14ac:dyDescent="0.25">
      <c r="B18" s="18" t="s">
        <v>163</v>
      </c>
      <c r="C18" s="17">
        <v>3.8837216003469899E-2</v>
      </c>
      <c r="D18" s="17">
        <v>3.9103757567598603E-2</v>
      </c>
      <c r="E18" s="17">
        <v>4.6348611679780598E-2</v>
      </c>
      <c r="F18" s="17">
        <v>4.7395748199291203E-2</v>
      </c>
      <c r="G18" s="17">
        <v>4.4993060959377398E-2</v>
      </c>
    </row>
    <row r="19" spans="2:7" x14ac:dyDescent="0.25">
      <c r="B19" s="16"/>
      <c r="C19" s="16"/>
      <c r="D19" s="16"/>
      <c r="E19" s="16"/>
      <c r="F19" s="16"/>
      <c r="G19" s="16"/>
    </row>
    <row r="20" spans="2:7" x14ac:dyDescent="0.25">
      <c r="B20" t="s">
        <v>114</v>
      </c>
    </row>
    <row r="21" spans="2:7" x14ac:dyDescent="0.25">
      <c r="B21" t="s">
        <v>115</v>
      </c>
    </row>
    <row r="25" spans="2:7" x14ac:dyDescent="0.25">
      <c r="B25" s="8" t="str">
        <f>HYPERLINK("#'Contents'!A1", "Return to Contents")</f>
        <v>Return to Contents</v>
      </c>
    </row>
  </sheetData>
  <mergeCells count="1">
    <mergeCell ref="D2:H2"/>
  </mergeCells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CL25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279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267</v>
      </c>
      <c r="C9" s="17">
        <v>0.292019998038201</v>
      </c>
      <c r="D9" s="17">
        <v>0.27615345463582303</v>
      </c>
      <c r="E9" s="17">
        <v>0.30585037235173801</v>
      </c>
      <c r="F9" s="17"/>
      <c r="G9" s="17">
        <v>0.26205869465086901</v>
      </c>
      <c r="H9" s="17">
        <v>0.25813089355276903</v>
      </c>
      <c r="I9" s="17">
        <v>0.31699899776889801</v>
      </c>
      <c r="J9" s="17">
        <v>0.34797047332650799</v>
      </c>
      <c r="K9" s="17">
        <v>0.33205590503027799</v>
      </c>
      <c r="L9" s="17">
        <v>0.24552786356789899</v>
      </c>
      <c r="M9" s="17"/>
      <c r="N9" s="17">
        <v>0.23081884640262401</v>
      </c>
      <c r="O9" s="17">
        <v>0.30004457439776999</v>
      </c>
      <c r="P9" s="17">
        <v>0.29855129316574702</v>
      </c>
      <c r="Q9" s="17">
        <v>0.34245335699526003</v>
      </c>
      <c r="R9" s="17"/>
      <c r="S9" s="17">
        <v>0.26329430977009199</v>
      </c>
      <c r="T9" s="17">
        <v>0.287466588661967</v>
      </c>
      <c r="U9" s="17">
        <v>0.29629805035019802</v>
      </c>
      <c r="V9" s="17">
        <v>0.29469718489431501</v>
      </c>
      <c r="W9" s="17">
        <v>0.26764343949957398</v>
      </c>
      <c r="X9" s="17">
        <v>0.25698829305506998</v>
      </c>
      <c r="Y9" s="17">
        <v>0.31194162716396101</v>
      </c>
      <c r="Z9" s="17">
        <v>0.33847894885472701</v>
      </c>
      <c r="AA9" s="17">
        <v>0.33887250564882698</v>
      </c>
      <c r="AB9" s="17"/>
      <c r="AC9" s="17">
        <v>0.23132993168458901</v>
      </c>
      <c r="AD9" s="17">
        <v>0.34403202405738698</v>
      </c>
      <c r="AE9" s="17">
        <v>0.31035498785321303</v>
      </c>
      <c r="AF9" s="17"/>
      <c r="AG9" s="17">
        <v>2.58378871845207E-3</v>
      </c>
      <c r="AH9" s="17">
        <v>0.419193597376817</v>
      </c>
      <c r="AI9" s="17">
        <v>0.35552327330304301</v>
      </c>
      <c r="AJ9" s="17">
        <v>0.26289538993303802</v>
      </c>
      <c r="AK9" s="17"/>
      <c r="AL9" s="17">
        <v>0.3238800458635</v>
      </c>
      <c r="AM9" s="17">
        <v>0.29980678411495498</v>
      </c>
      <c r="AN9" s="17">
        <v>0.28104795925374898</v>
      </c>
      <c r="AO9" s="17">
        <v>0.24715656890052401</v>
      </c>
      <c r="AP9" s="17">
        <v>0.17017428620004199</v>
      </c>
      <c r="AQ9" s="17"/>
      <c r="AR9" s="17">
        <v>0.39364385644384398</v>
      </c>
      <c r="AS9" s="17">
        <v>0.28206431824128902</v>
      </c>
      <c r="AT9" s="17">
        <v>0.31175630228900097</v>
      </c>
      <c r="AU9" s="17">
        <v>0.24985112157092401</v>
      </c>
      <c r="AV9" s="17">
        <v>0.20344963657387599</v>
      </c>
      <c r="AW9" s="17"/>
      <c r="AX9" s="17">
        <v>0.27621400596058499</v>
      </c>
      <c r="AY9" s="17">
        <v>0.29475485864843398</v>
      </c>
      <c r="AZ9" s="17">
        <v>0.28426804234941699</v>
      </c>
      <c r="BA9" s="17">
        <v>0.30493291789445298</v>
      </c>
      <c r="BB9" s="17">
        <v>0.30584299614863503</v>
      </c>
      <c r="BC9" s="17">
        <v>0.29074880388343399</v>
      </c>
      <c r="BD9" s="17"/>
      <c r="BE9" s="17">
        <v>0.31962969226256499</v>
      </c>
      <c r="BF9" s="17">
        <v>0.24727461374449899</v>
      </c>
      <c r="BG9" s="17">
        <v>0.29735288237299501</v>
      </c>
      <c r="BH9" s="17"/>
      <c r="BI9" s="17">
        <v>0.42236640248195401</v>
      </c>
      <c r="BJ9" s="17">
        <v>0.25892800528929999</v>
      </c>
      <c r="BK9" s="17"/>
      <c r="BL9" s="17">
        <v>0.24722106417008199</v>
      </c>
      <c r="BM9" s="17">
        <v>0.28947428761083999</v>
      </c>
      <c r="BN9" s="17">
        <v>0.39249169360430203</v>
      </c>
      <c r="BO9" s="17">
        <v>0.31073546263573298</v>
      </c>
      <c r="BP9" s="17">
        <v>0.32110600160946001</v>
      </c>
      <c r="BQ9" s="17"/>
      <c r="BR9" s="17">
        <v>0.30928200754407797</v>
      </c>
      <c r="BS9" s="17">
        <v>0.191738559280447</v>
      </c>
      <c r="BT9" s="17">
        <v>0.191776122274496</v>
      </c>
      <c r="BU9" s="17">
        <v>0.23577430209168301</v>
      </c>
      <c r="BV9" s="17"/>
      <c r="BW9" s="17">
        <v>0.264779313972823</v>
      </c>
      <c r="BX9" s="17">
        <v>0.290458356142894</v>
      </c>
      <c r="BY9" s="17">
        <v>0.279107763025702</v>
      </c>
      <c r="BZ9" s="17">
        <v>0.28988909143668301</v>
      </c>
      <c r="CA9" s="17">
        <v>0.32885405794295403</v>
      </c>
      <c r="CB9" s="17"/>
      <c r="CC9" s="17">
        <v>0.357062006549282</v>
      </c>
      <c r="CD9" s="17">
        <v>0.30940708564682301</v>
      </c>
      <c r="CE9" s="17">
        <v>0.28173437282330699</v>
      </c>
      <c r="CF9" s="17">
        <v>0.29387232081161102</v>
      </c>
      <c r="CG9" s="17">
        <v>0.26296163109637699</v>
      </c>
      <c r="CH9" s="17">
        <v>0.30684557905115001</v>
      </c>
      <c r="CI9" s="17">
        <v>0.28755510246739402</v>
      </c>
      <c r="CJ9" s="17">
        <v>0.30326908464321101</v>
      </c>
      <c r="CK9" s="17">
        <v>0.27485151839607802</v>
      </c>
      <c r="CL9" s="17">
        <v>0.21789957436332599</v>
      </c>
    </row>
    <row r="10" spans="2:90" x14ac:dyDescent="0.25">
      <c r="B10" s="18" t="s">
        <v>268</v>
      </c>
      <c r="C10" s="17">
        <v>5.39371138805173E-2</v>
      </c>
      <c r="D10" s="17">
        <v>5.9619288218561398E-2</v>
      </c>
      <c r="E10" s="17">
        <v>4.8851672336372901E-2</v>
      </c>
      <c r="F10" s="17"/>
      <c r="G10" s="17">
        <v>5.8481369639209899E-2</v>
      </c>
      <c r="H10" s="17">
        <v>3.8241463596258601E-2</v>
      </c>
      <c r="I10" s="17">
        <v>5.4334870990375303E-2</v>
      </c>
      <c r="J10" s="17">
        <v>7.2392842742195998E-2</v>
      </c>
      <c r="K10" s="17">
        <v>5.3887005882706798E-2</v>
      </c>
      <c r="L10" s="17">
        <v>4.9898463371595897E-2</v>
      </c>
      <c r="M10" s="17"/>
      <c r="N10" s="17">
        <v>4.8458274172143601E-2</v>
      </c>
      <c r="O10" s="17">
        <v>5.5333434869334001E-2</v>
      </c>
      <c r="P10" s="17">
        <v>5.4429940110399998E-2</v>
      </c>
      <c r="Q10" s="17">
        <v>5.7060311332573298E-2</v>
      </c>
      <c r="R10" s="17"/>
      <c r="S10" s="17">
        <v>4.8172598529105798E-2</v>
      </c>
      <c r="T10" s="17">
        <v>6.5933969612111204E-2</v>
      </c>
      <c r="U10" s="17">
        <v>6.6739283982310896E-2</v>
      </c>
      <c r="V10" s="17">
        <v>4.5317752516360499E-2</v>
      </c>
      <c r="W10" s="17">
        <v>3.4530928960570098E-2</v>
      </c>
      <c r="X10" s="17">
        <v>5.0580026209411398E-2</v>
      </c>
      <c r="Y10" s="17">
        <v>5.3435076667416197E-2</v>
      </c>
      <c r="Z10" s="17">
        <v>5.2845957009017598E-2</v>
      </c>
      <c r="AA10" s="17">
        <v>5.9480965626244199E-2</v>
      </c>
      <c r="AB10" s="17"/>
      <c r="AC10" s="17">
        <v>4.63420206096102E-2</v>
      </c>
      <c r="AD10" s="17">
        <v>5.99648722314629E-2</v>
      </c>
      <c r="AE10" s="17">
        <v>5.22713603764881E-2</v>
      </c>
      <c r="AF10" s="17"/>
      <c r="AG10" s="17">
        <v>0</v>
      </c>
      <c r="AH10" s="17">
        <v>5.4571164496066298E-2</v>
      </c>
      <c r="AI10" s="17">
        <v>0.118605755762844</v>
      </c>
      <c r="AJ10" s="17">
        <v>5.8982557961079103E-2</v>
      </c>
      <c r="AK10" s="17"/>
      <c r="AL10" s="17">
        <v>3.6476987240818798E-2</v>
      </c>
      <c r="AM10" s="17">
        <v>5.9043226784291199E-2</v>
      </c>
      <c r="AN10" s="17">
        <v>6.9946632041385695E-2</v>
      </c>
      <c r="AO10" s="17">
        <v>3.7477297417457797E-2</v>
      </c>
      <c r="AP10" s="17">
        <v>4.7966733963528199E-2</v>
      </c>
      <c r="AQ10" s="17"/>
      <c r="AR10" s="17">
        <v>6.2613847590560406E-2</v>
      </c>
      <c r="AS10" s="17">
        <v>5.2973062740433702E-2</v>
      </c>
      <c r="AT10" s="17">
        <v>5.4313769954944302E-2</v>
      </c>
      <c r="AU10" s="17">
        <v>5.2733099101353001E-2</v>
      </c>
      <c r="AV10" s="17">
        <v>3.56630664422607E-2</v>
      </c>
      <c r="AW10" s="17"/>
      <c r="AX10" s="17">
        <v>4.8756747663858901E-2</v>
      </c>
      <c r="AY10" s="17">
        <v>5.4039926778921298E-2</v>
      </c>
      <c r="AZ10" s="17">
        <v>6.48324589935277E-2</v>
      </c>
      <c r="BA10" s="17">
        <v>5.6923987336713999E-2</v>
      </c>
      <c r="BB10" s="17">
        <v>5.1793646872679899E-2</v>
      </c>
      <c r="BC10" s="17">
        <v>4.63418944058255E-2</v>
      </c>
      <c r="BD10" s="17"/>
      <c r="BE10" s="17">
        <v>5.99312984047463E-2</v>
      </c>
      <c r="BF10" s="17">
        <v>4.5929582210348902E-2</v>
      </c>
      <c r="BG10" s="17">
        <v>5.3609658143229197E-2</v>
      </c>
      <c r="BH10" s="17"/>
      <c r="BI10" s="17">
        <v>5.6216139097700901E-2</v>
      </c>
      <c r="BJ10" s="17">
        <v>5.3358521120069197E-2</v>
      </c>
      <c r="BK10" s="17"/>
      <c r="BL10" s="17">
        <v>4.64358465757733E-2</v>
      </c>
      <c r="BM10" s="17">
        <v>5.3813199818029699E-2</v>
      </c>
      <c r="BN10" s="17">
        <v>5.2014691410210902E-2</v>
      </c>
      <c r="BO10" s="17">
        <v>8.0501072010804101E-2</v>
      </c>
      <c r="BP10" s="17">
        <v>6.2431262796934499E-2</v>
      </c>
      <c r="BQ10" s="17"/>
      <c r="BR10" s="17">
        <v>5.6551887656010699E-2</v>
      </c>
      <c r="BS10" s="17">
        <v>3.6621288359164603E-2</v>
      </c>
      <c r="BT10" s="17">
        <v>3.5644828528993401E-2</v>
      </c>
      <c r="BU10" s="17">
        <v>6.0715882831200399E-2</v>
      </c>
      <c r="BV10" s="17"/>
      <c r="BW10" s="17">
        <v>5.5462207870321897E-2</v>
      </c>
      <c r="BX10" s="17">
        <v>6.3164097022688603E-2</v>
      </c>
      <c r="BY10" s="17">
        <v>5.27322349803356E-2</v>
      </c>
      <c r="BZ10" s="17">
        <v>3.6079358497122502E-2</v>
      </c>
      <c r="CA10" s="17">
        <v>6.5259381599971897E-2</v>
      </c>
      <c r="CB10" s="17"/>
      <c r="CC10" s="17">
        <v>6.7529992915487197E-2</v>
      </c>
      <c r="CD10" s="17">
        <v>6.2977525833937106E-2</v>
      </c>
      <c r="CE10" s="17">
        <v>3.52853691914898E-2</v>
      </c>
      <c r="CF10" s="17">
        <v>4.3776118990382001E-2</v>
      </c>
      <c r="CG10" s="17">
        <v>5.9754154186806997E-2</v>
      </c>
      <c r="CH10" s="17">
        <v>5.35658668054367E-2</v>
      </c>
      <c r="CI10" s="17">
        <v>5.4016245145396699E-2</v>
      </c>
      <c r="CJ10" s="17">
        <v>5.4553688140491198E-2</v>
      </c>
      <c r="CK10" s="17">
        <v>5.5393940865927603E-2</v>
      </c>
      <c r="CL10" s="17">
        <v>6.2786255984351405E-2</v>
      </c>
    </row>
    <row r="11" spans="2:90" x14ac:dyDescent="0.25">
      <c r="B11" s="18" t="s">
        <v>269</v>
      </c>
      <c r="C11" s="17">
        <v>5.53006988689628E-2</v>
      </c>
      <c r="D11" s="17">
        <v>5.7608603905206897E-2</v>
      </c>
      <c r="E11" s="17">
        <v>5.3379141904946602E-2</v>
      </c>
      <c r="F11" s="17"/>
      <c r="G11" s="17">
        <v>5.9329368490398403E-2</v>
      </c>
      <c r="H11" s="17">
        <v>6.5936891720413907E-2</v>
      </c>
      <c r="I11" s="17">
        <v>6.7886054268136597E-2</v>
      </c>
      <c r="J11" s="17">
        <v>6.9537271463401606E-2</v>
      </c>
      <c r="K11" s="17">
        <v>3.8184554366073903E-2</v>
      </c>
      <c r="L11" s="17">
        <v>3.84425585282464E-2</v>
      </c>
      <c r="M11" s="17"/>
      <c r="N11" s="17">
        <v>4.2236125793894401E-2</v>
      </c>
      <c r="O11" s="17">
        <v>6.5891331420125904E-2</v>
      </c>
      <c r="P11" s="17">
        <v>5.2603782758778299E-2</v>
      </c>
      <c r="Q11" s="17">
        <v>6.1599195493871502E-2</v>
      </c>
      <c r="R11" s="17"/>
      <c r="S11" s="17">
        <v>6.5631423315545598E-2</v>
      </c>
      <c r="T11" s="17">
        <v>3.1332042354534399E-2</v>
      </c>
      <c r="U11" s="17">
        <v>4.4589524611935702E-2</v>
      </c>
      <c r="V11" s="17">
        <v>6.7820764503724304E-2</v>
      </c>
      <c r="W11" s="17">
        <v>6.7913938895733703E-2</v>
      </c>
      <c r="X11" s="17">
        <v>6.1014076846722401E-2</v>
      </c>
      <c r="Y11" s="17">
        <v>5.4066127525402699E-2</v>
      </c>
      <c r="Z11" s="17">
        <v>3.7481156686744302E-2</v>
      </c>
      <c r="AA11" s="17">
        <v>6.5211083422770405E-2</v>
      </c>
      <c r="AB11" s="17"/>
      <c r="AC11" s="17">
        <v>4.9294906441052999E-2</v>
      </c>
      <c r="AD11" s="17">
        <v>6.4267751289497799E-2</v>
      </c>
      <c r="AE11" s="17">
        <v>5.6007477461815197E-2</v>
      </c>
      <c r="AF11" s="17"/>
      <c r="AG11" s="17">
        <v>0</v>
      </c>
      <c r="AH11" s="17">
        <v>8.0830253174817596E-2</v>
      </c>
      <c r="AI11" s="17">
        <v>9.5145259892375794E-2</v>
      </c>
      <c r="AJ11" s="17">
        <v>6.31043485060961E-2</v>
      </c>
      <c r="AK11" s="17"/>
      <c r="AL11" s="17">
        <v>5.2385470486673399E-2</v>
      </c>
      <c r="AM11" s="17">
        <v>5.5322888485760398E-2</v>
      </c>
      <c r="AN11" s="17">
        <v>5.7386829472537003E-2</v>
      </c>
      <c r="AO11" s="17">
        <v>5.4687122279521702E-2</v>
      </c>
      <c r="AP11" s="17">
        <v>5.5856458273298999E-2</v>
      </c>
      <c r="AQ11" s="17"/>
      <c r="AR11" s="17">
        <v>6.1826055248540297E-2</v>
      </c>
      <c r="AS11" s="17">
        <v>5.7236691163771503E-2</v>
      </c>
      <c r="AT11" s="17">
        <v>4.7175442477488901E-2</v>
      </c>
      <c r="AU11" s="17">
        <v>6.6491111106158907E-2</v>
      </c>
      <c r="AV11" s="17">
        <v>4.8590567896150898E-2</v>
      </c>
      <c r="AW11" s="17"/>
      <c r="AX11" s="17">
        <v>5.0162971422058798E-2</v>
      </c>
      <c r="AY11" s="17">
        <v>6.9535594311084498E-2</v>
      </c>
      <c r="AZ11" s="17">
        <v>4.3470402743108698E-2</v>
      </c>
      <c r="BA11" s="17">
        <v>4.32252397228821E-2</v>
      </c>
      <c r="BB11" s="17">
        <v>6.8720157744264307E-2</v>
      </c>
      <c r="BC11" s="17">
        <v>3.6737878834645701E-2</v>
      </c>
      <c r="BD11" s="17"/>
      <c r="BE11" s="17">
        <v>5.2312412431502003E-2</v>
      </c>
      <c r="BF11" s="17">
        <v>7.6010441560032796E-2</v>
      </c>
      <c r="BG11" s="17">
        <v>4.01617017207032E-2</v>
      </c>
      <c r="BH11" s="17"/>
      <c r="BI11" s="17">
        <v>4.6849559469981102E-2</v>
      </c>
      <c r="BJ11" s="17">
        <v>5.7446251290638801E-2</v>
      </c>
      <c r="BK11" s="17"/>
      <c r="BL11" s="17">
        <v>4.90240229780134E-2</v>
      </c>
      <c r="BM11" s="17">
        <v>5.8729808165832099E-2</v>
      </c>
      <c r="BN11" s="17">
        <v>3.75391264034542E-2</v>
      </c>
      <c r="BO11" s="17">
        <v>6.6150454422699997E-2</v>
      </c>
      <c r="BP11" s="17">
        <v>6.5991237297825397E-2</v>
      </c>
      <c r="BQ11" s="17"/>
      <c r="BR11" s="17">
        <v>5.4440018656990399E-2</v>
      </c>
      <c r="BS11" s="17">
        <v>7.4440939062370204E-2</v>
      </c>
      <c r="BT11" s="17">
        <v>4.2683469848839799E-2</v>
      </c>
      <c r="BU11" s="17">
        <v>6.0819115949794299E-2</v>
      </c>
      <c r="BV11" s="17"/>
      <c r="BW11" s="17">
        <v>5.0081572294595603E-2</v>
      </c>
      <c r="BX11" s="17">
        <v>6.1713644454559603E-2</v>
      </c>
      <c r="BY11" s="17">
        <v>4.7315506137593499E-2</v>
      </c>
      <c r="BZ11" s="17">
        <v>5.74617868687924E-2</v>
      </c>
      <c r="CA11" s="17">
        <v>6.0078139901983199E-2</v>
      </c>
      <c r="CB11" s="17"/>
      <c r="CC11" s="17">
        <v>5.3925913870784201E-2</v>
      </c>
      <c r="CD11" s="17">
        <v>7.9481998846404001E-2</v>
      </c>
      <c r="CE11" s="17">
        <v>5.3376644458697602E-2</v>
      </c>
      <c r="CF11" s="17">
        <v>6.1121456664583199E-2</v>
      </c>
      <c r="CG11" s="17">
        <v>5.4566516374951302E-2</v>
      </c>
      <c r="CH11" s="17">
        <v>5.0933356465760499E-2</v>
      </c>
      <c r="CI11" s="17">
        <v>4.1711689233827301E-2</v>
      </c>
      <c r="CJ11" s="17">
        <v>4.7631957416976803E-2</v>
      </c>
      <c r="CK11" s="17">
        <v>5.1448202942541203E-2</v>
      </c>
      <c r="CL11" s="17">
        <v>5.8427196875735402E-2</v>
      </c>
    </row>
    <row r="12" spans="2:90" x14ac:dyDescent="0.25">
      <c r="B12" s="18" t="s">
        <v>270</v>
      </c>
      <c r="C12" s="17">
        <v>5.1188199589817102E-2</v>
      </c>
      <c r="D12" s="17">
        <v>5.1523222459741898E-2</v>
      </c>
      <c r="E12" s="17">
        <v>5.10953476337528E-2</v>
      </c>
      <c r="F12" s="17"/>
      <c r="G12" s="17">
        <v>6.7944059099234205E-2</v>
      </c>
      <c r="H12" s="17">
        <v>5.0070933707405403E-2</v>
      </c>
      <c r="I12" s="17">
        <v>5.8762525822458798E-2</v>
      </c>
      <c r="J12" s="17">
        <v>5.4469159079548503E-2</v>
      </c>
      <c r="K12" s="17">
        <v>4.0357261537313498E-2</v>
      </c>
      <c r="L12" s="17">
        <v>4.4230387364002803E-2</v>
      </c>
      <c r="M12" s="17"/>
      <c r="N12" s="17">
        <v>5.72052791357026E-2</v>
      </c>
      <c r="O12" s="17">
        <v>4.9983133630882998E-2</v>
      </c>
      <c r="P12" s="17">
        <v>4.4283629064575503E-2</v>
      </c>
      <c r="Q12" s="17">
        <v>5.1861880569940601E-2</v>
      </c>
      <c r="R12" s="17"/>
      <c r="S12" s="17">
        <v>3.4982428020465098E-2</v>
      </c>
      <c r="T12" s="17">
        <v>5.52728055716444E-2</v>
      </c>
      <c r="U12" s="17">
        <v>6.8749962946419205E-2</v>
      </c>
      <c r="V12" s="17">
        <v>5.0945696184250197E-2</v>
      </c>
      <c r="W12" s="17">
        <v>5.0273146262784001E-2</v>
      </c>
      <c r="X12" s="17">
        <v>4.4393728383209499E-2</v>
      </c>
      <c r="Y12" s="17">
        <v>6.6238539574857397E-2</v>
      </c>
      <c r="Z12" s="17">
        <v>6.9993472193385295E-2</v>
      </c>
      <c r="AA12" s="17">
        <v>3.9846690774954202E-2</v>
      </c>
      <c r="AB12" s="17"/>
      <c r="AC12" s="17">
        <v>4.2958346378770801E-2</v>
      </c>
      <c r="AD12" s="17">
        <v>5.4917911077431499E-2</v>
      </c>
      <c r="AE12" s="17">
        <v>5.2423270634148499E-2</v>
      </c>
      <c r="AF12" s="17"/>
      <c r="AG12" s="17">
        <v>6.2569342813286397E-3</v>
      </c>
      <c r="AH12" s="17">
        <v>6.0830097156639999E-2</v>
      </c>
      <c r="AI12" s="17">
        <v>9.9437996257014993E-2</v>
      </c>
      <c r="AJ12" s="17">
        <v>5.9088714753775397E-2</v>
      </c>
      <c r="AK12" s="17"/>
      <c r="AL12" s="17">
        <v>5.4046183031932302E-2</v>
      </c>
      <c r="AM12" s="17">
        <v>4.7205449095964198E-2</v>
      </c>
      <c r="AN12" s="17">
        <v>5.6818940680647002E-2</v>
      </c>
      <c r="AO12" s="17">
        <v>4.01830434466336E-2</v>
      </c>
      <c r="AP12" s="17">
        <v>6.9558924316993995E-2</v>
      </c>
      <c r="AQ12" s="17"/>
      <c r="AR12" s="17">
        <v>4.8822773294681598E-2</v>
      </c>
      <c r="AS12" s="17">
        <v>5.0762928037741802E-2</v>
      </c>
      <c r="AT12" s="17">
        <v>4.3558341714656501E-2</v>
      </c>
      <c r="AU12" s="17">
        <v>6.1480307179455802E-2</v>
      </c>
      <c r="AV12" s="17">
        <v>6.07996318968929E-2</v>
      </c>
      <c r="AW12" s="17"/>
      <c r="AX12" s="17">
        <v>4.9923411589947002E-2</v>
      </c>
      <c r="AY12" s="17">
        <v>4.9426634496344497E-2</v>
      </c>
      <c r="AZ12" s="17">
        <v>5.4260991062528303E-2</v>
      </c>
      <c r="BA12" s="17">
        <v>5.7615335389488001E-2</v>
      </c>
      <c r="BB12" s="17">
        <v>4.4058248610537497E-2</v>
      </c>
      <c r="BC12" s="17">
        <v>5.3939494201088699E-2</v>
      </c>
      <c r="BD12" s="17"/>
      <c r="BE12" s="17">
        <v>5.4725516637636702E-2</v>
      </c>
      <c r="BF12" s="17">
        <v>5.1108743288666797E-2</v>
      </c>
      <c r="BG12" s="17">
        <v>4.7638339350758403E-2</v>
      </c>
      <c r="BH12" s="17"/>
      <c r="BI12" s="17">
        <v>5.3300263475813001E-2</v>
      </c>
      <c r="BJ12" s="17">
        <v>5.06519945207256E-2</v>
      </c>
      <c r="BK12" s="17"/>
      <c r="BL12" s="17">
        <v>4.1480790034340201E-2</v>
      </c>
      <c r="BM12" s="17">
        <v>5.6750330085848802E-2</v>
      </c>
      <c r="BN12" s="17">
        <v>5.84393109964087E-2</v>
      </c>
      <c r="BO12" s="17">
        <v>5.51910320741094E-2</v>
      </c>
      <c r="BP12" s="17">
        <v>6.2443315833644798E-2</v>
      </c>
      <c r="BQ12" s="17"/>
      <c r="BR12" s="17">
        <v>5.0389666287564298E-2</v>
      </c>
      <c r="BS12" s="17">
        <v>4.9566860900956598E-2</v>
      </c>
      <c r="BT12" s="17">
        <v>4.9498753127395899E-2</v>
      </c>
      <c r="BU12" s="17">
        <v>5.5475523254440301E-2</v>
      </c>
      <c r="BV12" s="17"/>
      <c r="BW12" s="17">
        <v>6.6468878227203196E-2</v>
      </c>
      <c r="BX12" s="17">
        <v>4.6394910114400098E-2</v>
      </c>
      <c r="BY12" s="17">
        <v>3.64703096258472E-2</v>
      </c>
      <c r="BZ12" s="17">
        <v>4.5472789559302201E-2</v>
      </c>
      <c r="CA12" s="17">
        <v>6.2469992966994202E-2</v>
      </c>
      <c r="CB12" s="17"/>
      <c r="CC12" s="17">
        <v>5.88172180953059E-2</v>
      </c>
      <c r="CD12" s="17">
        <v>4.64866850398373E-2</v>
      </c>
      <c r="CE12" s="17">
        <v>4.9666701927110701E-2</v>
      </c>
      <c r="CF12" s="17">
        <v>3.8219316680538601E-2</v>
      </c>
      <c r="CG12" s="17">
        <v>4.5528473600241003E-2</v>
      </c>
      <c r="CH12" s="17">
        <v>5.3520981458193402E-2</v>
      </c>
      <c r="CI12" s="17">
        <v>6.0483721677780301E-2</v>
      </c>
      <c r="CJ12" s="17">
        <v>5.2411118140475402E-2</v>
      </c>
      <c r="CK12" s="17">
        <v>5.6235504998252597E-2</v>
      </c>
      <c r="CL12" s="17">
        <v>5.8177916606615102E-2</v>
      </c>
    </row>
    <row r="13" spans="2:90" x14ac:dyDescent="0.25">
      <c r="B13" s="18" t="s">
        <v>271</v>
      </c>
      <c r="C13" s="17">
        <v>4.4932815774382899E-2</v>
      </c>
      <c r="D13" s="17">
        <v>5.2033620787841399E-2</v>
      </c>
      <c r="E13" s="17">
        <v>3.8480844350509601E-2</v>
      </c>
      <c r="F13" s="17"/>
      <c r="G13" s="17">
        <v>7.6224162398117495E-2</v>
      </c>
      <c r="H13" s="17">
        <v>5.03119781595118E-2</v>
      </c>
      <c r="I13" s="17">
        <v>4.5433456879907803E-2</v>
      </c>
      <c r="J13" s="17">
        <v>3.7138177851870798E-2</v>
      </c>
      <c r="K13" s="17">
        <v>4.2011805433917603E-2</v>
      </c>
      <c r="L13" s="17">
        <v>3.4210514983765102E-2</v>
      </c>
      <c r="M13" s="17"/>
      <c r="N13" s="17">
        <v>5.0594015584086702E-2</v>
      </c>
      <c r="O13" s="17">
        <v>4.1760477690313803E-2</v>
      </c>
      <c r="P13" s="17">
        <v>4.5862891609348297E-2</v>
      </c>
      <c r="Q13" s="17">
        <v>4.1964688671090399E-2</v>
      </c>
      <c r="R13" s="17"/>
      <c r="S13" s="17">
        <v>6.9607579792392196E-2</v>
      </c>
      <c r="T13" s="17">
        <v>3.1548968388177202E-2</v>
      </c>
      <c r="U13" s="17">
        <v>4.7595104692334703E-2</v>
      </c>
      <c r="V13" s="17">
        <v>2.85967452538161E-2</v>
      </c>
      <c r="W13" s="17">
        <v>3.3231211474883497E-2</v>
      </c>
      <c r="X13" s="17">
        <v>4.4755295541585201E-2</v>
      </c>
      <c r="Y13" s="17">
        <v>5.33248711880632E-2</v>
      </c>
      <c r="Z13" s="17">
        <v>3.5369809666496201E-2</v>
      </c>
      <c r="AA13" s="17">
        <v>4.8882194659443198E-2</v>
      </c>
      <c r="AB13" s="17"/>
      <c r="AC13" s="17">
        <v>4.0545608676636501E-2</v>
      </c>
      <c r="AD13" s="17">
        <v>3.9528671464500002E-2</v>
      </c>
      <c r="AE13" s="17">
        <v>5.5317696498712897E-2</v>
      </c>
      <c r="AF13" s="17"/>
      <c r="AG13" s="17">
        <v>1.2692799839849099E-2</v>
      </c>
      <c r="AH13" s="17">
        <v>5.8297114607539599E-2</v>
      </c>
      <c r="AI13" s="17">
        <v>6.1003573410427697E-2</v>
      </c>
      <c r="AJ13" s="17">
        <v>5.2558413530869E-2</v>
      </c>
      <c r="AK13" s="17"/>
      <c r="AL13" s="17">
        <v>3.8014099018321902E-2</v>
      </c>
      <c r="AM13" s="17">
        <v>4.61070278249004E-2</v>
      </c>
      <c r="AN13" s="17">
        <v>5.0949179642225402E-2</v>
      </c>
      <c r="AO13" s="17">
        <v>4.1421623717104998E-2</v>
      </c>
      <c r="AP13" s="17">
        <v>5.5706722417195799E-2</v>
      </c>
      <c r="AQ13" s="17"/>
      <c r="AR13" s="17">
        <v>1.81910431129855E-2</v>
      </c>
      <c r="AS13" s="17">
        <v>4.6686627715941897E-2</v>
      </c>
      <c r="AT13" s="17">
        <v>4.80953794167421E-2</v>
      </c>
      <c r="AU13" s="17">
        <v>5.3710204388720401E-2</v>
      </c>
      <c r="AV13" s="17">
        <v>4.5847764222427298E-2</v>
      </c>
      <c r="AW13" s="17"/>
      <c r="AX13" s="17">
        <v>5.3759704742726303E-2</v>
      </c>
      <c r="AY13" s="17">
        <v>4.426426911702E-2</v>
      </c>
      <c r="AZ13" s="17">
        <v>4.74476750646812E-2</v>
      </c>
      <c r="BA13" s="17">
        <v>3.4181967159428998E-2</v>
      </c>
      <c r="BB13" s="17">
        <v>4.2571307154264097E-2</v>
      </c>
      <c r="BC13" s="17">
        <v>4.5668984716668401E-2</v>
      </c>
      <c r="BD13" s="17"/>
      <c r="BE13" s="17">
        <v>4.9582177790450099E-2</v>
      </c>
      <c r="BF13" s="17">
        <v>5.7864284677008902E-2</v>
      </c>
      <c r="BG13" s="17">
        <v>2.7023175161373598E-2</v>
      </c>
      <c r="BH13" s="17"/>
      <c r="BI13" s="17">
        <v>3.7454421897457603E-2</v>
      </c>
      <c r="BJ13" s="17">
        <v>4.6831410192884303E-2</v>
      </c>
      <c r="BK13" s="17"/>
      <c r="BL13" s="17">
        <v>3.6646495441725699E-2</v>
      </c>
      <c r="BM13" s="17">
        <v>6.0840946029623297E-2</v>
      </c>
      <c r="BN13" s="17">
        <v>4.4470703164025502E-2</v>
      </c>
      <c r="BO13" s="17">
        <v>6.0777152114604702E-2</v>
      </c>
      <c r="BP13" s="17">
        <v>3.9575516945857502E-2</v>
      </c>
      <c r="BQ13" s="17"/>
      <c r="BR13" s="17">
        <v>3.89697671416614E-2</v>
      </c>
      <c r="BS13" s="17">
        <v>6.8151761381226694E-2</v>
      </c>
      <c r="BT13" s="17">
        <v>7.8644737845641799E-2</v>
      </c>
      <c r="BU13" s="17">
        <v>8.3016020019652498E-2</v>
      </c>
      <c r="BV13" s="17"/>
      <c r="BW13" s="17">
        <v>4.90503391995896E-2</v>
      </c>
      <c r="BX13" s="17">
        <v>4.59815923003506E-2</v>
      </c>
      <c r="BY13" s="17">
        <v>4.7843442475997797E-2</v>
      </c>
      <c r="BZ13" s="17">
        <v>3.8408238398985703E-2</v>
      </c>
      <c r="CA13" s="17">
        <v>4.7224324394575003E-2</v>
      </c>
      <c r="CB13" s="17"/>
      <c r="CC13" s="17">
        <v>4.83362715822062E-2</v>
      </c>
      <c r="CD13" s="17">
        <v>5.1956612239080401E-2</v>
      </c>
      <c r="CE13" s="17">
        <v>5.2105551846498802E-2</v>
      </c>
      <c r="CF13" s="17">
        <v>4.8454752833882599E-2</v>
      </c>
      <c r="CG13" s="17">
        <v>3.7706287178305098E-2</v>
      </c>
      <c r="CH13" s="17">
        <v>5.0169545171467898E-2</v>
      </c>
      <c r="CI13" s="17">
        <v>3.3828439562783197E-2</v>
      </c>
      <c r="CJ13" s="17">
        <v>4.3146125208992803E-2</v>
      </c>
      <c r="CK13" s="17">
        <v>3.18072969037686E-2</v>
      </c>
      <c r="CL13" s="17">
        <v>5.82450666526491E-2</v>
      </c>
    </row>
    <row r="14" spans="2:90" x14ac:dyDescent="0.25">
      <c r="B14" s="18" t="s">
        <v>272</v>
      </c>
      <c r="C14" s="17">
        <v>0.103394004233889</v>
      </c>
      <c r="D14" s="17">
        <v>0.109706097927233</v>
      </c>
      <c r="E14" s="17">
        <v>9.7328049544996506E-2</v>
      </c>
      <c r="F14" s="17"/>
      <c r="G14" s="17">
        <v>0.12849016666271801</v>
      </c>
      <c r="H14" s="17">
        <v>0.13544564829314801</v>
      </c>
      <c r="I14" s="17">
        <v>0.107060949471584</v>
      </c>
      <c r="J14" s="17">
        <v>8.8933838911742003E-2</v>
      </c>
      <c r="K14" s="17">
        <v>9.71556855519774E-2</v>
      </c>
      <c r="L14" s="17">
        <v>8.0847364568730706E-2</v>
      </c>
      <c r="M14" s="17"/>
      <c r="N14" s="17">
        <v>0.11640072780959899</v>
      </c>
      <c r="O14" s="17">
        <v>9.9962823769440906E-2</v>
      </c>
      <c r="P14" s="17">
        <v>0.101878637920536</v>
      </c>
      <c r="Q14" s="17">
        <v>9.5781055729873901E-2</v>
      </c>
      <c r="R14" s="17"/>
      <c r="S14" s="17">
        <v>0.12236577904488299</v>
      </c>
      <c r="T14" s="17">
        <v>8.3092955767591903E-2</v>
      </c>
      <c r="U14" s="17">
        <v>9.6004696245951995E-2</v>
      </c>
      <c r="V14" s="17">
        <v>0.104864426607321</v>
      </c>
      <c r="W14" s="17">
        <v>0.13250371020607099</v>
      </c>
      <c r="X14" s="17">
        <v>9.1871451805365698E-2</v>
      </c>
      <c r="Y14" s="17">
        <v>8.0061475655830897E-2</v>
      </c>
      <c r="Z14" s="17">
        <v>0.140749019664071</v>
      </c>
      <c r="AA14" s="17">
        <v>0.104253622801429</v>
      </c>
      <c r="AB14" s="17"/>
      <c r="AC14" s="17">
        <v>0.101350806773384</v>
      </c>
      <c r="AD14" s="17">
        <v>8.8793276838398397E-2</v>
      </c>
      <c r="AE14" s="17">
        <v>0.124875557562951</v>
      </c>
      <c r="AF14" s="17"/>
      <c r="AG14" s="17">
        <v>3.35031822634239E-2</v>
      </c>
      <c r="AH14" s="17">
        <v>9.6822336617885807E-2</v>
      </c>
      <c r="AI14" s="17">
        <v>9.8588524817731393E-2</v>
      </c>
      <c r="AJ14" s="17">
        <v>0.16034455406166601</v>
      </c>
      <c r="AK14" s="17"/>
      <c r="AL14" s="17">
        <v>9.6294198351001295E-2</v>
      </c>
      <c r="AM14" s="17">
        <v>0.10689711679474601</v>
      </c>
      <c r="AN14" s="17">
        <v>9.7870424096355102E-2</v>
      </c>
      <c r="AO14" s="17">
        <v>0.13356920174117101</v>
      </c>
      <c r="AP14" s="17">
        <v>0.148890647600562</v>
      </c>
      <c r="AQ14" s="17"/>
      <c r="AR14" s="17">
        <v>8.7764422608816797E-2</v>
      </c>
      <c r="AS14" s="17">
        <v>9.7807216526134402E-2</v>
      </c>
      <c r="AT14" s="17">
        <v>0.11008586973075001</v>
      </c>
      <c r="AU14" s="17">
        <v>9.8509790909646996E-2</v>
      </c>
      <c r="AV14" s="17">
        <v>0.120722718027473</v>
      </c>
      <c r="AW14" s="17"/>
      <c r="AX14" s="17">
        <v>0.12912677508858</v>
      </c>
      <c r="AY14" s="17">
        <v>9.7941429712303796E-2</v>
      </c>
      <c r="AZ14" s="17">
        <v>0.12726955608106</v>
      </c>
      <c r="BA14" s="17">
        <v>7.7489934239671904E-2</v>
      </c>
      <c r="BB14" s="17">
        <v>8.2802196597486805E-2</v>
      </c>
      <c r="BC14" s="17">
        <v>9.80935437199488E-2</v>
      </c>
      <c r="BD14" s="17"/>
      <c r="BE14" s="17">
        <v>0.101990181093081</v>
      </c>
      <c r="BF14" s="17">
        <v>0.118545392267253</v>
      </c>
      <c r="BG14" s="17">
        <v>9.0832099080859596E-2</v>
      </c>
      <c r="BH14" s="17"/>
      <c r="BI14" s="17">
        <v>6.8218641006880798E-2</v>
      </c>
      <c r="BJ14" s="17">
        <v>0.112324230348031</v>
      </c>
      <c r="BK14" s="17"/>
      <c r="BL14" s="17">
        <v>9.6827478406207396E-2</v>
      </c>
      <c r="BM14" s="17">
        <v>0.115583966009013</v>
      </c>
      <c r="BN14" s="17">
        <v>0.102428779392693</v>
      </c>
      <c r="BO14" s="17">
        <v>8.0089254849356403E-2</v>
      </c>
      <c r="BP14" s="17">
        <v>0.118074156917582</v>
      </c>
      <c r="BQ14" s="17"/>
      <c r="BR14" s="17">
        <v>9.4510999137620996E-2</v>
      </c>
      <c r="BS14" s="17">
        <v>0.14607250647891601</v>
      </c>
      <c r="BT14" s="17">
        <v>0.16879528823614401</v>
      </c>
      <c r="BU14" s="17">
        <v>0.13022180116068699</v>
      </c>
      <c r="BV14" s="17"/>
      <c r="BW14" s="17">
        <v>9.5089142916592206E-2</v>
      </c>
      <c r="BX14" s="17">
        <v>0.110513575130559</v>
      </c>
      <c r="BY14" s="17">
        <v>0.113608473294698</v>
      </c>
      <c r="BZ14" s="17">
        <v>9.4826777746967295E-2</v>
      </c>
      <c r="CA14" s="17">
        <v>9.2751616962830394E-2</v>
      </c>
      <c r="CB14" s="17"/>
      <c r="CC14" s="17">
        <v>0.100747243308944</v>
      </c>
      <c r="CD14" s="17">
        <v>8.59210876138079E-2</v>
      </c>
      <c r="CE14" s="17">
        <v>0.11861810225557901</v>
      </c>
      <c r="CF14" s="17">
        <v>8.3234333818730605E-2</v>
      </c>
      <c r="CG14" s="17">
        <v>0.128984672166813</v>
      </c>
      <c r="CH14" s="17">
        <v>0.101890628972213</v>
      </c>
      <c r="CI14" s="17">
        <v>0.142000951109545</v>
      </c>
      <c r="CJ14" s="17">
        <v>6.2181946056500799E-2</v>
      </c>
      <c r="CK14" s="17">
        <v>8.0672189443576695E-2</v>
      </c>
      <c r="CL14" s="17">
        <v>0.10377670952066401</v>
      </c>
    </row>
    <row r="15" spans="2:90" x14ac:dyDescent="0.25">
      <c r="B15" s="18" t="s">
        <v>273</v>
      </c>
      <c r="C15" s="17">
        <v>6.19204457403345E-2</v>
      </c>
      <c r="D15" s="17">
        <v>6.6442075944401296E-2</v>
      </c>
      <c r="E15" s="17">
        <v>5.7955586920282201E-2</v>
      </c>
      <c r="F15" s="17"/>
      <c r="G15" s="17">
        <v>8.6172260921095895E-2</v>
      </c>
      <c r="H15" s="17">
        <v>9.2440186016835305E-2</v>
      </c>
      <c r="I15" s="17">
        <v>5.7577396582012198E-2</v>
      </c>
      <c r="J15" s="17">
        <v>5.09199331920503E-2</v>
      </c>
      <c r="K15" s="17">
        <v>4.0367357461781703E-2</v>
      </c>
      <c r="L15" s="17">
        <v>5.4381719774853003E-2</v>
      </c>
      <c r="M15" s="17"/>
      <c r="N15" s="17">
        <v>7.4823440181012404E-2</v>
      </c>
      <c r="O15" s="17">
        <v>5.9095875680051001E-2</v>
      </c>
      <c r="P15" s="17">
        <v>5.5042018889746303E-2</v>
      </c>
      <c r="Q15" s="17">
        <v>5.71942509149286E-2</v>
      </c>
      <c r="R15" s="17"/>
      <c r="S15" s="17">
        <v>8.4388474990998205E-2</v>
      </c>
      <c r="T15" s="17">
        <v>4.5691789009081697E-2</v>
      </c>
      <c r="U15" s="17">
        <v>6.0668802762589201E-2</v>
      </c>
      <c r="V15" s="17">
        <v>5.1628120403949901E-2</v>
      </c>
      <c r="W15" s="17">
        <v>6.8113893019141905E-2</v>
      </c>
      <c r="X15" s="17">
        <v>8.2306783037176798E-2</v>
      </c>
      <c r="Y15" s="17">
        <v>4.8439964434091203E-2</v>
      </c>
      <c r="Z15" s="17">
        <v>5.3408380539236203E-2</v>
      </c>
      <c r="AA15" s="17">
        <v>5.76734275675507E-2</v>
      </c>
      <c r="AB15" s="17"/>
      <c r="AC15" s="17">
        <v>6.3985295746684906E-2</v>
      </c>
      <c r="AD15" s="17">
        <v>5.3417029284541402E-2</v>
      </c>
      <c r="AE15" s="17">
        <v>7.2491697264509103E-2</v>
      </c>
      <c r="AF15" s="17"/>
      <c r="AG15" s="17">
        <v>5.1244191642584799E-2</v>
      </c>
      <c r="AH15" s="17">
        <v>6.8952032385130604E-2</v>
      </c>
      <c r="AI15" s="17">
        <v>5.25134245552639E-2</v>
      </c>
      <c r="AJ15" s="17">
        <v>7.8901552575483896E-2</v>
      </c>
      <c r="AK15" s="17"/>
      <c r="AL15" s="17">
        <v>5.4314339561157901E-2</v>
      </c>
      <c r="AM15" s="17">
        <v>5.1929753635800699E-2</v>
      </c>
      <c r="AN15" s="17">
        <v>7.1338940520821001E-2</v>
      </c>
      <c r="AO15" s="17">
        <v>7.8078915369026197E-2</v>
      </c>
      <c r="AP15" s="17">
        <v>6.1224822581186E-2</v>
      </c>
      <c r="AQ15" s="17"/>
      <c r="AR15" s="17">
        <v>6.9248340884964205E-2</v>
      </c>
      <c r="AS15" s="17">
        <v>6.0653060103228601E-2</v>
      </c>
      <c r="AT15" s="17">
        <v>5.4398796127942503E-2</v>
      </c>
      <c r="AU15" s="17">
        <v>7.0397961710853496E-2</v>
      </c>
      <c r="AV15" s="17">
        <v>7.3049748990607802E-2</v>
      </c>
      <c r="AW15" s="17"/>
      <c r="AX15" s="17">
        <v>7.2118119485294105E-2</v>
      </c>
      <c r="AY15" s="17">
        <v>6.2614799579162495E-2</v>
      </c>
      <c r="AZ15" s="17">
        <v>7.1973598356247503E-2</v>
      </c>
      <c r="BA15" s="17">
        <v>4.9321878529867601E-2</v>
      </c>
      <c r="BB15" s="17">
        <v>4.7661223102418E-2</v>
      </c>
      <c r="BC15" s="17">
        <v>5.8780983777694001E-2</v>
      </c>
      <c r="BD15" s="17"/>
      <c r="BE15" s="17">
        <v>5.7652849431552099E-2</v>
      </c>
      <c r="BF15" s="17">
        <v>7.4727562015110105E-2</v>
      </c>
      <c r="BG15" s="17">
        <v>5.4767887591010297E-2</v>
      </c>
      <c r="BH15" s="17"/>
      <c r="BI15" s="17">
        <v>3.8823172801029197E-2</v>
      </c>
      <c r="BJ15" s="17">
        <v>6.77843189471838E-2</v>
      </c>
      <c r="BK15" s="17"/>
      <c r="BL15" s="17">
        <v>6.7634834030454602E-2</v>
      </c>
      <c r="BM15" s="17">
        <v>5.0697121042994599E-2</v>
      </c>
      <c r="BN15" s="17">
        <v>6.2938598996499701E-2</v>
      </c>
      <c r="BO15" s="17">
        <v>5.9496467261988401E-2</v>
      </c>
      <c r="BP15" s="17">
        <v>5.9792625810234701E-2</v>
      </c>
      <c r="BQ15" s="17"/>
      <c r="BR15" s="17">
        <v>5.6372656515913298E-2</v>
      </c>
      <c r="BS15" s="17">
        <v>9.1524274347690004E-2</v>
      </c>
      <c r="BT15" s="17">
        <v>9.7822692284352794E-2</v>
      </c>
      <c r="BU15" s="17">
        <v>7.6274099108139704E-2</v>
      </c>
      <c r="BV15" s="17"/>
      <c r="BW15" s="17">
        <v>6.8475194469238096E-2</v>
      </c>
      <c r="BX15" s="17">
        <v>6.0272851661232897E-2</v>
      </c>
      <c r="BY15" s="17">
        <v>5.48229334518512E-2</v>
      </c>
      <c r="BZ15" s="17">
        <v>7.8465396012396493E-2</v>
      </c>
      <c r="CA15" s="17">
        <v>5.0450721002258003E-2</v>
      </c>
      <c r="CB15" s="17"/>
      <c r="CC15" s="17">
        <v>5.0170412536067702E-2</v>
      </c>
      <c r="CD15" s="17">
        <v>5.34174927582809E-2</v>
      </c>
      <c r="CE15" s="17">
        <v>7.7704336910570299E-2</v>
      </c>
      <c r="CF15" s="17">
        <v>8.6142352401755801E-2</v>
      </c>
      <c r="CG15" s="17">
        <v>6.42077000272019E-2</v>
      </c>
      <c r="CH15" s="17">
        <v>5.3046833291116501E-2</v>
      </c>
      <c r="CI15" s="17">
        <v>4.85084909511262E-2</v>
      </c>
      <c r="CJ15" s="17">
        <v>7.4064669774193195E-2</v>
      </c>
      <c r="CK15" s="17">
        <v>5.9890006839791697E-2</v>
      </c>
      <c r="CL15" s="17">
        <v>5.7101769742229497E-2</v>
      </c>
    </row>
    <row r="16" spans="2:90" x14ac:dyDescent="0.25">
      <c r="B16" s="18" t="s">
        <v>274</v>
      </c>
      <c r="C16" s="17">
        <v>6.8274192998256406E-2</v>
      </c>
      <c r="D16" s="17">
        <v>7.6431612270422597E-2</v>
      </c>
      <c r="E16" s="17">
        <v>6.0933964551533701E-2</v>
      </c>
      <c r="F16" s="17"/>
      <c r="G16" s="17">
        <v>7.9751621618274995E-2</v>
      </c>
      <c r="H16" s="17">
        <v>7.6404403984355204E-2</v>
      </c>
      <c r="I16" s="17">
        <v>6.03794074185241E-2</v>
      </c>
      <c r="J16" s="17">
        <v>5.97829890411542E-2</v>
      </c>
      <c r="K16" s="17">
        <v>5.57113382421974E-2</v>
      </c>
      <c r="L16" s="17">
        <v>7.7321145212918496E-2</v>
      </c>
      <c r="M16" s="17"/>
      <c r="N16" s="17">
        <v>7.6620104268842804E-2</v>
      </c>
      <c r="O16" s="17">
        <v>7.2645834907065707E-2</v>
      </c>
      <c r="P16" s="17">
        <v>6.3629152450029397E-2</v>
      </c>
      <c r="Q16" s="17">
        <v>5.8724464684523997E-2</v>
      </c>
      <c r="R16" s="17"/>
      <c r="S16" s="17">
        <v>6.4464998654812894E-2</v>
      </c>
      <c r="T16" s="17">
        <v>5.6519901034702801E-2</v>
      </c>
      <c r="U16" s="17">
        <v>7.2022473903496503E-2</v>
      </c>
      <c r="V16" s="17">
        <v>6.83805164538209E-2</v>
      </c>
      <c r="W16" s="17">
        <v>7.54808985625854E-2</v>
      </c>
      <c r="X16" s="17">
        <v>7.5206854448233898E-2</v>
      </c>
      <c r="Y16" s="17">
        <v>7.6763166180474698E-2</v>
      </c>
      <c r="Z16" s="17">
        <v>7.3436960028031101E-2</v>
      </c>
      <c r="AA16" s="17">
        <v>6.5901179373548696E-2</v>
      </c>
      <c r="AB16" s="17"/>
      <c r="AC16" s="17">
        <v>7.7222083350878407E-2</v>
      </c>
      <c r="AD16" s="17">
        <v>6.3651477485407795E-2</v>
      </c>
      <c r="AE16" s="17">
        <v>5.8910487850369501E-2</v>
      </c>
      <c r="AF16" s="17"/>
      <c r="AG16" s="17">
        <v>9.1660960968827102E-2</v>
      </c>
      <c r="AH16" s="17">
        <v>6.4377015289116393E-2</v>
      </c>
      <c r="AI16" s="17">
        <v>4.6403510074568603E-2</v>
      </c>
      <c r="AJ16" s="17">
        <v>9.1803861100217099E-2</v>
      </c>
      <c r="AK16" s="17"/>
      <c r="AL16" s="17">
        <v>4.8649469912314197E-2</v>
      </c>
      <c r="AM16" s="17">
        <v>7.6235314537815901E-2</v>
      </c>
      <c r="AN16" s="17">
        <v>7.0314378126712498E-2</v>
      </c>
      <c r="AO16" s="17">
        <v>9.1170285544504806E-2</v>
      </c>
      <c r="AP16" s="17">
        <v>4.7532930776484003E-2</v>
      </c>
      <c r="AQ16" s="17"/>
      <c r="AR16" s="17">
        <v>3.6934195051793302E-2</v>
      </c>
      <c r="AS16" s="17">
        <v>8.1879200573021005E-2</v>
      </c>
      <c r="AT16" s="17">
        <v>6.8149191143571194E-2</v>
      </c>
      <c r="AU16" s="17">
        <v>6.5190310644744495E-2</v>
      </c>
      <c r="AV16" s="17">
        <v>8.3643658726510403E-2</v>
      </c>
      <c r="AW16" s="17"/>
      <c r="AX16" s="17">
        <v>7.3341034895435503E-2</v>
      </c>
      <c r="AY16" s="17">
        <v>6.5742793963109905E-2</v>
      </c>
      <c r="AZ16" s="17">
        <v>5.2565081318344399E-2</v>
      </c>
      <c r="BA16" s="17">
        <v>8.3724232747760502E-2</v>
      </c>
      <c r="BB16" s="17">
        <v>6.36706165596964E-2</v>
      </c>
      <c r="BC16" s="17">
        <v>5.63705232635427E-2</v>
      </c>
      <c r="BD16" s="17"/>
      <c r="BE16" s="17">
        <v>6.5257317171538806E-2</v>
      </c>
      <c r="BF16" s="17">
        <v>7.6030308862031701E-2</v>
      </c>
      <c r="BG16" s="17">
        <v>6.6107555292531595E-2</v>
      </c>
      <c r="BH16" s="17"/>
      <c r="BI16" s="17">
        <v>5.5859788051783599E-2</v>
      </c>
      <c r="BJ16" s="17">
        <v>7.1425928561839699E-2</v>
      </c>
      <c r="BK16" s="17"/>
      <c r="BL16" s="17">
        <v>7.4289310917207696E-2</v>
      </c>
      <c r="BM16" s="17">
        <v>6.2698376067921294E-2</v>
      </c>
      <c r="BN16" s="17">
        <v>7.4766596604045901E-2</v>
      </c>
      <c r="BO16" s="17">
        <v>8.5355728081656201E-2</v>
      </c>
      <c r="BP16" s="17">
        <v>5.7869578762273097E-2</v>
      </c>
      <c r="BQ16" s="17"/>
      <c r="BR16" s="17">
        <v>6.3764315309718794E-2</v>
      </c>
      <c r="BS16" s="17">
        <v>8.2486134640837205E-2</v>
      </c>
      <c r="BT16" s="17">
        <v>0.100464880197837</v>
      </c>
      <c r="BU16" s="17">
        <v>9.6589319489446698E-2</v>
      </c>
      <c r="BV16" s="17"/>
      <c r="BW16" s="17">
        <v>5.5244916117059603E-2</v>
      </c>
      <c r="BX16" s="17">
        <v>6.3348629795354702E-2</v>
      </c>
      <c r="BY16" s="17">
        <v>7.8404406874232696E-2</v>
      </c>
      <c r="BZ16" s="17">
        <v>6.4032692726528007E-2</v>
      </c>
      <c r="CA16" s="17">
        <v>7.2394111775227102E-2</v>
      </c>
      <c r="CB16" s="17"/>
      <c r="CC16" s="17">
        <v>7.3741381142704801E-2</v>
      </c>
      <c r="CD16" s="17">
        <v>7.1587722921239896E-2</v>
      </c>
      <c r="CE16" s="17">
        <v>6.7859090894177701E-2</v>
      </c>
      <c r="CF16" s="17">
        <v>6.4769895213199896E-2</v>
      </c>
      <c r="CG16" s="17">
        <v>5.8919269540200402E-2</v>
      </c>
      <c r="CH16" s="17">
        <v>6.1041667239813101E-2</v>
      </c>
      <c r="CI16" s="17">
        <v>7.6978098915200799E-2</v>
      </c>
      <c r="CJ16" s="17">
        <v>6.1160209637263797E-2</v>
      </c>
      <c r="CK16" s="17">
        <v>6.7371026041227799E-2</v>
      </c>
      <c r="CL16" s="17">
        <v>7.1816168571244704E-2</v>
      </c>
    </row>
    <row r="17" spans="2:90" x14ac:dyDescent="0.25">
      <c r="B17" s="18" t="s">
        <v>275</v>
      </c>
      <c r="C17" s="17">
        <v>6.9672245611960906E-2</v>
      </c>
      <c r="D17" s="17">
        <v>7.9381002721041594E-2</v>
      </c>
      <c r="E17" s="17">
        <v>6.08861354731422E-2</v>
      </c>
      <c r="F17" s="17"/>
      <c r="G17" s="17">
        <v>4.7692326429380399E-2</v>
      </c>
      <c r="H17" s="17">
        <v>8.7390390578267405E-2</v>
      </c>
      <c r="I17" s="17">
        <v>6.2063058205051799E-2</v>
      </c>
      <c r="J17" s="17">
        <v>7.4938726390888194E-2</v>
      </c>
      <c r="K17" s="17">
        <v>7.7665976504335196E-2</v>
      </c>
      <c r="L17" s="17">
        <v>6.2740557730691093E-2</v>
      </c>
      <c r="M17" s="17"/>
      <c r="N17" s="17">
        <v>7.8452087504278095E-2</v>
      </c>
      <c r="O17" s="17">
        <v>6.9607274369434993E-2</v>
      </c>
      <c r="P17" s="17">
        <v>7.2566617717889095E-2</v>
      </c>
      <c r="Q17" s="17">
        <v>5.7724956996381097E-2</v>
      </c>
      <c r="R17" s="17"/>
      <c r="S17" s="17">
        <v>6.2455145227015001E-2</v>
      </c>
      <c r="T17" s="17">
        <v>8.5494359315655605E-2</v>
      </c>
      <c r="U17" s="17">
        <v>5.1881179116975103E-2</v>
      </c>
      <c r="V17" s="17">
        <v>6.8484101115572807E-2</v>
      </c>
      <c r="W17" s="17">
        <v>6.2094437664958403E-2</v>
      </c>
      <c r="X17" s="17">
        <v>8.1111216689336602E-2</v>
      </c>
      <c r="Y17" s="17">
        <v>7.8651024114289605E-2</v>
      </c>
      <c r="Z17" s="17">
        <v>7.1635668696392193E-2</v>
      </c>
      <c r="AA17" s="17">
        <v>6.1805799412436198E-2</v>
      </c>
      <c r="AB17" s="17"/>
      <c r="AC17" s="17">
        <v>8.9798170930882396E-2</v>
      </c>
      <c r="AD17" s="17">
        <v>6.6770270524780295E-2</v>
      </c>
      <c r="AE17" s="17">
        <v>4.7583922888757901E-2</v>
      </c>
      <c r="AF17" s="17"/>
      <c r="AG17" s="17">
        <v>0.171047400350294</v>
      </c>
      <c r="AH17" s="17">
        <v>3.4320866800848802E-2</v>
      </c>
      <c r="AI17" s="17">
        <v>3.8907515727390901E-2</v>
      </c>
      <c r="AJ17" s="17">
        <v>8.1107718020730593E-2</v>
      </c>
      <c r="AK17" s="17"/>
      <c r="AL17" s="17">
        <v>5.9060938364587999E-2</v>
      </c>
      <c r="AM17" s="17">
        <v>6.4353645404296902E-2</v>
      </c>
      <c r="AN17" s="17">
        <v>7.9807599729329007E-2</v>
      </c>
      <c r="AO17" s="17">
        <v>9.7804978193987396E-2</v>
      </c>
      <c r="AP17" s="17">
        <v>5.59564882885457E-2</v>
      </c>
      <c r="AQ17" s="17"/>
      <c r="AR17" s="17">
        <v>2.9584793103459801E-2</v>
      </c>
      <c r="AS17" s="17">
        <v>6.4047095987891697E-2</v>
      </c>
      <c r="AT17" s="17">
        <v>7.1364317695490606E-2</v>
      </c>
      <c r="AU17" s="17">
        <v>9.1082070657066305E-2</v>
      </c>
      <c r="AV17" s="17">
        <v>0.101512945258034</v>
      </c>
      <c r="AW17" s="17"/>
      <c r="AX17" s="17">
        <v>7.8446238793570003E-2</v>
      </c>
      <c r="AY17" s="17">
        <v>6.6695171535705894E-2</v>
      </c>
      <c r="AZ17" s="17">
        <v>7.1104218678765999E-2</v>
      </c>
      <c r="BA17" s="17">
        <v>6.8367445140037203E-2</v>
      </c>
      <c r="BB17" s="17">
        <v>5.4051734368690499E-2</v>
      </c>
      <c r="BC17" s="17">
        <v>8.2858828303526103E-2</v>
      </c>
      <c r="BD17" s="17"/>
      <c r="BE17" s="17">
        <v>5.8897231883952302E-2</v>
      </c>
      <c r="BF17" s="17">
        <v>8.8043245237554399E-2</v>
      </c>
      <c r="BG17" s="17">
        <v>6.6778254838013695E-2</v>
      </c>
      <c r="BH17" s="17"/>
      <c r="BI17" s="17">
        <v>4.7931754004654999E-2</v>
      </c>
      <c r="BJ17" s="17">
        <v>7.5191662842506404E-2</v>
      </c>
      <c r="BK17" s="17"/>
      <c r="BL17" s="17">
        <v>7.6652907880128004E-2</v>
      </c>
      <c r="BM17" s="17">
        <v>7.9564501324901699E-2</v>
      </c>
      <c r="BN17" s="17">
        <v>4.73954415249358E-2</v>
      </c>
      <c r="BO17" s="17">
        <v>4.6669980062558902E-2</v>
      </c>
      <c r="BP17" s="17">
        <v>6.9543832569347402E-2</v>
      </c>
      <c r="BQ17" s="17"/>
      <c r="BR17" s="17">
        <v>6.7018069572226793E-2</v>
      </c>
      <c r="BS17" s="17">
        <v>0.107785670226033</v>
      </c>
      <c r="BT17" s="17">
        <v>7.34283011578762E-2</v>
      </c>
      <c r="BU17" s="17">
        <v>6.6724667210197097E-2</v>
      </c>
      <c r="BV17" s="17"/>
      <c r="BW17" s="17">
        <v>7.6639684150243095E-2</v>
      </c>
      <c r="BX17" s="17">
        <v>6.56263612558073E-2</v>
      </c>
      <c r="BY17" s="17">
        <v>8.1705314261256198E-2</v>
      </c>
      <c r="BZ17" s="17">
        <v>7.2977859243443799E-2</v>
      </c>
      <c r="CA17" s="17">
        <v>5.5955535176201103E-2</v>
      </c>
      <c r="CB17" s="17"/>
      <c r="CC17" s="17">
        <v>6.1966734771413699E-2</v>
      </c>
      <c r="CD17" s="17">
        <v>6.6308926735218807E-2</v>
      </c>
      <c r="CE17" s="17">
        <v>6.5927642933645406E-2</v>
      </c>
      <c r="CF17" s="17">
        <v>8.0192407126215406E-2</v>
      </c>
      <c r="CG17" s="17">
        <v>8.5366353832981995E-2</v>
      </c>
      <c r="CH17" s="17">
        <v>7.5466553187759106E-2</v>
      </c>
      <c r="CI17" s="17">
        <v>4.3667800814989E-2</v>
      </c>
      <c r="CJ17" s="17">
        <v>6.4457066353560299E-2</v>
      </c>
      <c r="CK17" s="17">
        <v>7.39151391466146E-2</v>
      </c>
      <c r="CL17" s="17">
        <v>8.9132848140073107E-2</v>
      </c>
    </row>
    <row r="18" spans="2:90" x14ac:dyDescent="0.25">
      <c r="B18" s="18" t="s">
        <v>276</v>
      </c>
      <c r="C18" s="17">
        <v>4.3396310501973401E-2</v>
      </c>
      <c r="D18" s="17">
        <v>4.52159106076599E-2</v>
      </c>
      <c r="E18" s="17">
        <v>4.1880436073871E-2</v>
      </c>
      <c r="F18" s="17"/>
      <c r="G18" s="17">
        <v>3.6413904740985201E-2</v>
      </c>
      <c r="H18" s="17">
        <v>3.5042944609129399E-2</v>
      </c>
      <c r="I18" s="17">
        <v>4.1578722256887302E-2</v>
      </c>
      <c r="J18" s="17">
        <v>3.69821638219223E-2</v>
      </c>
      <c r="K18" s="17">
        <v>3.6491663490769301E-2</v>
      </c>
      <c r="L18" s="17">
        <v>6.3135641789554303E-2</v>
      </c>
      <c r="M18" s="17"/>
      <c r="N18" s="17">
        <v>5.81212548638032E-2</v>
      </c>
      <c r="O18" s="17">
        <v>4.2913861319657201E-2</v>
      </c>
      <c r="P18" s="17">
        <v>3.9669252143688202E-2</v>
      </c>
      <c r="Q18" s="17">
        <v>3.1916104671985197E-2</v>
      </c>
      <c r="R18" s="17"/>
      <c r="S18" s="17">
        <v>3.9029553117026397E-2</v>
      </c>
      <c r="T18" s="17">
        <v>4.3124669193183897E-2</v>
      </c>
      <c r="U18" s="17">
        <v>5.3477106236499997E-2</v>
      </c>
      <c r="V18" s="17">
        <v>6.6391122957689494E-2</v>
      </c>
      <c r="W18" s="17">
        <v>4.3294078070486498E-2</v>
      </c>
      <c r="X18" s="17">
        <v>3.2718841245119097E-2</v>
      </c>
      <c r="Y18" s="17">
        <v>3.7224862193389503E-2</v>
      </c>
      <c r="Z18" s="17">
        <v>2.39167892627083E-2</v>
      </c>
      <c r="AA18" s="17">
        <v>4.2132769840299997E-2</v>
      </c>
      <c r="AB18" s="17"/>
      <c r="AC18" s="17">
        <v>6.0617768221341697E-2</v>
      </c>
      <c r="AD18" s="17">
        <v>3.8854948518250998E-2</v>
      </c>
      <c r="AE18" s="17">
        <v>2.0131394889958999E-2</v>
      </c>
      <c r="AF18" s="17"/>
      <c r="AG18" s="17">
        <v>0.14040734821405801</v>
      </c>
      <c r="AH18" s="17">
        <v>2.1032671659425101E-2</v>
      </c>
      <c r="AI18" s="17">
        <v>1.41573159112066E-2</v>
      </c>
      <c r="AJ18" s="17">
        <v>3.8866621057403801E-2</v>
      </c>
      <c r="AK18" s="17"/>
      <c r="AL18" s="17">
        <v>4.39706034614969E-2</v>
      </c>
      <c r="AM18" s="17">
        <v>4.8940915037745197E-2</v>
      </c>
      <c r="AN18" s="17">
        <v>3.6924852405051403E-2</v>
      </c>
      <c r="AO18" s="17">
        <v>4.26631865961625E-2</v>
      </c>
      <c r="AP18" s="17">
        <v>4.6509587391415697E-2</v>
      </c>
      <c r="AQ18" s="17"/>
      <c r="AR18" s="17">
        <v>2.2712981416423899E-2</v>
      </c>
      <c r="AS18" s="17">
        <v>4.1319909315394303E-2</v>
      </c>
      <c r="AT18" s="17">
        <v>4.9520738304197398E-2</v>
      </c>
      <c r="AU18" s="17">
        <v>5.4434837991929302E-2</v>
      </c>
      <c r="AV18" s="17">
        <v>4.78177497159697E-2</v>
      </c>
      <c r="AW18" s="17"/>
      <c r="AX18" s="17">
        <v>4.3444867636401201E-2</v>
      </c>
      <c r="AY18" s="17">
        <v>3.8573435358188399E-2</v>
      </c>
      <c r="AZ18" s="17">
        <v>5.4897996912515901E-2</v>
      </c>
      <c r="BA18" s="17">
        <v>5.18880088873531E-2</v>
      </c>
      <c r="BB18" s="17">
        <v>3.3289744566819802E-2</v>
      </c>
      <c r="BC18" s="17">
        <v>3.8005826984594503E-2</v>
      </c>
      <c r="BD18" s="17"/>
      <c r="BE18" s="17">
        <v>3.4050045217377499E-2</v>
      </c>
      <c r="BF18" s="17">
        <v>5.0506945148505997E-2</v>
      </c>
      <c r="BG18" s="17">
        <v>4.9465824411101998E-2</v>
      </c>
      <c r="BH18" s="17"/>
      <c r="BI18" s="17">
        <v>3.1903029942040702E-2</v>
      </c>
      <c r="BJ18" s="17">
        <v>4.6314193496701399E-2</v>
      </c>
      <c r="BK18" s="17"/>
      <c r="BL18" s="17">
        <v>5.9476669090632601E-2</v>
      </c>
      <c r="BM18" s="17">
        <v>3.96518633588211E-2</v>
      </c>
      <c r="BN18" s="17">
        <v>3.6724554497785597E-2</v>
      </c>
      <c r="BO18" s="17">
        <v>3.3099475784967303E-2</v>
      </c>
      <c r="BP18" s="17">
        <v>2.7357910408526101E-2</v>
      </c>
      <c r="BQ18" s="17"/>
      <c r="BR18" s="17">
        <v>4.5199681007682901E-2</v>
      </c>
      <c r="BS18" s="17">
        <v>3.9367266541347298E-2</v>
      </c>
      <c r="BT18" s="17">
        <v>3.5064560697068502E-2</v>
      </c>
      <c r="BU18" s="17">
        <v>3.0653417750425498E-2</v>
      </c>
      <c r="BV18" s="17"/>
      <c r="BW18" s="17">
        <v>6.0042526258530002E-2</v>
      </c>
      <c r="BX18" s="17">
        <v>3.6125679344854701E-2</v>
      </c>
      <c r="BY18" s="17">
        <v>4.03088380760563E-2</v>
      </c>
      <c r="BZ18" s="17">
        <v>5.0177127063407802E-2</v>
      </c>
      <c r="CA18" s="17">
        <v>3.6596531057815997E-2</v>
      </c>
      <c r="CB18" s="17"/>
      <c r="CC18" s="17">
        <v>1.9956433185289099E-2</v>
      </c>
      <c r="CD18" s="17">
        <v>3.4817572162668703E-2</v>
      </c>
      <c r="CE18" s="17">
        <v>5.2651576173121398E-2</v>
      </c>
      <c r="CF18" s="17">
        <v>4.9091503533508697E-2</v>
      </c>
      <c r="CG18" s="17">
        <v>5.3158953733367001E-2</v>
      </c>
      <c r="CH18" s="17">
        <v>2.8944013409650901E-2</v>
      </c>
      <c r="CI18" s="17">
        <v>4.6191790669777598E-2</v>
      </c>
      <c r="CJ18" s="17">
        <v>4.2880022202551001E-2</v>
      </c>
      <c r="CK18" s="17">
        <v>3.9670787981525103E-2</v>
      </c>
      <c r="CL18" s="17">
        <v>7.6066030595700898E-2</v>
      </c>
    </row>
    <row r="19" spans="2:90" ht="45" x14ac:dyDescent="0.25">
      <c r="B19" s="18" t="s">
        <v>277</v>
      </c>
      <c r="C19" s="17">
        <v>0.117126758758235</v>
      </c>
      <c r="D19" s="17">
        <v>0.10696818365886999</v>
      </c>
      <c r="E19" s="17">
        <v>0.12671887265967399</v>
      </c>
      <c r="F19" s="17"/>
      <c r="G19" s="17">
        <v>3.82938346518258E-2</v>
      </c>
      <c r="H19" s="17">
        <v>7.0040266408542703E-2</v>
      </c>
      <c r="I19" s="17">
        <v>7.7246283495749996E-2</v>
      </c>
      <c r="J19" s="17">
        <v>7.1583332511889405E-2</v>
      </c>
      <c r="K19" s="17">
        <v>0.144908404576676</v>
      </c>
      <c r="L19" s="17">
        <v>0.228135738587672</v>
      </c>
      <c r="M19" s="17"/>
      <c r="N19" s="17">
        <v>0.14218748800738401</v>
      </c>
      <c r="O19" s="17">
        <v>0.11155245280525999</v>
      </c>
      <c r="P19" s="17">
        <v>0.12539169354047899</v>
      </c>
      <c r="Q19" s="17">
        <v>8.8076720145040199E-2</v>
      </c>
      <c r="R19" s="17"/>
      <c r="S19" s="17">
        <v>0.111571668006826</v>
      </c>
      <c r="T19" s="17">
        <v>0.171794081469581</v>
      </c>
      <c r="U19" s="17">
        <v>0.101415343839595</v>
      </c>
      <c r="V19" s="17">
        <v>0.109778616582292</v>
      </c>
      <c r="W19" s="17">
        <v>0.10683556191138199</v>
      </c>
      <c r="X19" s="17">
        <v>0.127724692011674</v>
      </c>
      <c r="Y19" s="17">
        <v>0.112527128975297</v>
      </c>
      <c r="Z19" s="17">
        <v>6.9714044097477501E-2</v>
      </c>
      <c r="AA19" s="17">
        <v>9.3141351023660404E-2</v>
      </c>
      <c r="AB19" s="17"/>
      <c r="AC19" s="17">
        <v>0.17234259082161599</v>
      </c>
      <c r="AD19" s="17">
        <v>0.107360899801884</v>
      </c>
      <c r="AE19" s="17">
        <v>5.4527791133776898E-2</v>
      </c>
      <c r="AF19" s="17"/>
      <c r="AG19" s="17">
        <v>0.484043406605349</v>
      </c>
      <c r="AH19" s="17">
        <v>2.6094111170343999E-2</v>
      </c>
      <c r="AI19" s="17">
        <v>7.9674951014763601E-3</v>
      </c>
      <c r="AJ19" s="17">
        <v>3.8821122562127899E-2</v>
      </c>
      <c r="AK19" s="17"/>
      <c r="AL19" s="17">
        <v>0.137679666758389</v>
      </c>
      <c r="AM19" s="17">
        <v>0.106193561544718</v>
      </c>
      <c r="AN19" s="17">
        <v>9.31019583266956E-2</v>
      </c>
      <c r="AO19" s="17">
        <v>0.10527350736011599</v>
      </c>
      <c r="AP19" s="17">
        <v>0.20837508274510599</v>
      </c>
      <c r="AQ19" s="17"/>
      <c r="AR19" s="17">
        <v>9.7916165214741904E-2</v>
      </c>
      <c r="AS19" s="17">
        <v>0.122964960351025</v>
      </c>
      <c r="AT19" s="17">
        <v>0.11596362028125699</v>
      </c>
      <c r="AU19" s="17">
        <v>0.109179319625998</v>
      </c>
      <c r="AV19" s="17">
        <v>0.15908990071276299</v>
      </c>
      <c r="AW19" s="17"/>
      <c r="AX19" s="17">
        <v>8.8892110359781701E-2</v>
      </c>
      <c r="AY19" s="17">
        <v>0.12296210348558299</v>
      </c>
      <c r="AZ19" s="17">
        <v>9.5149921944191598E-2</v>
      </c>
      <c r="BA19" s="17">
        <v>0.117686115558056</v>
      </c>
      <c r="BB19" s="17">
        <v>0.167628322286795</v>
      </c>
      <c r="BC19" s="17">
        <v>0.15003119111982499</v>
      </c>
      <c r="BD19" s="17"/>
      <c r="BE19" s="17">
        <v>9.4549236046144694E-2</v>
      </c>
      <c r="BF19" s="17">
        <v>8.3699367310303599E-2</v>
      </c>
      <c r="BG19" s="17">
        <v>0.178280419998671</v>
      </c>
      <c r="BH19" s="17"/>
      <c r="BI19" s="17">
        <v>0.1088151975701</v>
      </c>
      <c r="BJ19" s="17">
        <v>0.119236875441112</v>
      </c>
      <c r="BK19" s="17"/>
      <c r="BL19" s="17">
        <v>0.18222975505788999</v>
      </c>
      <c r="BM19" s="17">
        <v>9.3522433909349001E-2</v>
      </c>
      <c r="BN19" s="17">
        <v>5.4853073625630903E-2</v>
      </c>
      <c r="BO19" s="17">
        <v>6.6164786482670199E-2</v>
      </c>
      <c r="BP19" s="17">
        <v>6.5187153273903106E-2</v>
      </c>
      <c r="BQ19" s="17"/>
      <c r="BR19" s="17">
        <v>0.12731406426449099</v>
      </c>
      <c r="BS19" s="17">
        <v>5.14180986989543E-2</v>
      </c>
      <c r="BT19" s="17">
        <v>8.3901539566967401E-2</v>
      </c>
      <c r="BU19" s="17">
        <v>7.2317516563702097E-2</v>
      </c>
      <c r="BV19" s="17"/>
      <c r="BW19" s="17">
        <v>0.12505870348496101</v>
      </c>
      <c r="BX19" s="17">
        <v>0.13286335917140599</v>
      </c>
      <c r="BY19" s="17">
        <v>0.12937243385880101</v>
      </c>
      <c r="BZ19" s="17">
        <v>0.119977645627442</v>
      </c>
      <c r="CA19" s="17">
        <v>8.0171074176658197E-2</v>
      </c>
      <c r="CB19" s="17"/>
      <c r="CC19" s="17">
        <v>7.1579409897393698E-2</v>
      </c>
      <c r="CD19" s="17">
        <v>7.7730891722889994E-2</v>
      </c>
      <c r="CE19" s="17">
        <v>0.10258337866052999</v>
      </c>
      <c r="CF19" s="17">
        <v>9.46763537738637E-2</v>
      </c>
      <c r="CG19" s="17">
        <v>0.129199167567215</v>
      </c>
      <c r="CH19" s="17">
        <v>0.118032786202779</v>
      </c>
      <c r="CI19" s="17">
        <v>0.13755433817684501</v>
      </c>
      <c r="CJ19" s="17">
        <v>0.151772760069151</v>
      </c>
      <c r="CK19" s="17">
        <v>0.187052090684247</v>
      </c>
      <c r="CL19" s="17">
        <v>0.12020798576604</v>
      </c>
    </row>
    <row r="20" spans="2:90" x14ac:dyDescent="0.25">
      <c r="B20" s="18" t="s">
        <v>163</v>
      </c>
      <c r="C20" s="19">
        <v>3.8837216003469899E-2</v>
      </c>
      <c r="D20" s="19">
        <v>1.89169268631964E-2</v>
      </c>
      <c r="E20" s="19">
        <v>5.6639576199180502E-2</v>
      </c>
      <c r="F20" s="19"/>
      <c r="G20" s="19">
        <v>5.9148230697891102E-2</v>
      </c>
      <c r="H20" s="19">
        <v>4.05439993733629E-2</v>
      </c>
      <c r="I20" s="19">
        <v>5.0678276840413899E-2</v>
      </c>
      <c r="J20" s="19">
        <v>3.5351091666828802E-2</v>
      </c>
      <c r="K20" s="19">
        <v>4.1203041921973597E-2</v>
      </c>
      <c r="L20" s="19">
        <v>2.11280445200712E-2</v>
      </c>
      <c r="M20" s="19"/>
      <c r="N20" s="19">
        <v>2.4082356276628601E-2</v>
      </c>
      <c r="O20" s="19">
        <v>3.1208925140663799E-2</v>
      </c>
      <c r="P20" s="19">
        <v>4.6091090628782798E-2</v>
      </c>
      <c r="Q20" s="19">
        <v>5.5643013794531002E-2</v>
      </c>
      <c r="R20" s="19"/>
      <c r="S20" s="19">
        <v>3.40360415308378E-2</v>
      </c>
      <c r="T20" s="19">
        <v>4.2727869621768597E-2</v>
      </c>
      <c r="U20" s="19">
        <v>4.0558471311693003E-2</v>
      </c>
      <c r="V20" s="19">
        <v>4.3094952526887997E-2</v>
      </c>
      <c r="W20" s="19">
        <v>5.8084755471829799E-2</v>
      </c>
      <c r="X20" s="19">
        <v>5.1328740727094799E-2</v>
      </c>
      <c r="Y20" s="19">
        <v>2.73261363269258E-2</v>
      </c>
      <c r="Z20" s="19">
        <v>3.2969793301713297E-2</v>
      </c>
      <c r="AA20" s="19">
        <v>2.2798409848835601E-2</v>
      </c>
      <c r="AB20" s="19"/>
      <c r="AC20" s="19">
        <v>2.42124703645527E-2</v>
      </c>
      <c r="AD20" s="19">
        <v>1.84408674264579E-2</v>
      </c>
      <c r="AE20" s="19">
        <v>9.5104355585298506E-2</v>
      </c>
      <c r="AF20" s="19"/>
      <c r="AG20" s="19">
        <v>6.5599871158341701E-3</v>
      </c>
      <c r="AH20" s="19">
        <v>1.46787392653686E-2</v>
      </c>
      <c r="AI20" s="19">
        <v>1.1746355186657099E-2</v>
      </c>
      <c r="AJ20" s="19">
        <v>1.3525145937513401E-2</v>
      </c>
      <c r="AK20" s="19"/>
      <c r="AL20" s="19">
        <v>5.5227997949806401E-2</v>
      </c>
      <c r="AM20" s="19">
        <v>3.7964316739006597E-2</v>
      </c>
      <c r="AN20" s="19">
        <v>3.4492305704491001E-2</v>
      </c>
      <c r="AO20" s="19">
        <v>3.0514269433789799E-2</v>
      </c>
      <c r="AP20" s="19">
        <v>3.22473154456413E-2</v>
      </c>
      <c r="AQ20" s="19"/>
      <c r="AR20" s="19">
        <v>7.0741526029188401E-2</v>
      </c>
      <c r="AS20" s="19">
        <v>4.1604929244127002E-2</v>
      </c>
      <c r="AT20" s="19">
        <v>2.5618230863959101E-2</v>
      </c>
      <c r="AU20" s="19">
        <v>2.6939865113150101E-2</v>
      </c>
      <c r="AV20" s="19">
        <v>1.98126115370349E-2</v>
      </c>
      <c r="AW20" s="19"/>
      <c r="AX20" s="19">
        <v>3.5814012361761703E-2</v>
      </c>
      <c r="AY20" s="19">
        <v>3.34489830141418E-2</v>
      </c>
      <c r="AZ20" s="19">
        <v>3.2760056495612297E-2</v>
      </c>
      <c r="BA20" s="19">
        <v>5.4642937394287598E-2</v>
      </c>
      <c r="BB20" s="19">
        <v>3.7909805987712299E-2</v>
      </c>
      <c r="BC20" s="19">
        <v>4.2422046789206802E-2</v>
      </c>
      <c r="BD20" s="19"/>
      <c r="BE20" s="19">
        <v>5.1422041629454102E-2</v>
      </c>
      <c r="BF20" s="19">
        <v>3.0259513678683798E-2</v>
      </c>
      <c r="BG20" s="19">
        <v>2.7982202038752301E-2</v>
      </c>
      <c r="BH20" s="19"/>
      <c r="BI20" s="19">
        <v>3.2261630200604602E-2</v>
      </c>
      <c r="BJ20" s="19">
        <v>4.0506607949007498E-2</v>
      </c>
      <c r="BK20" s="19"/>
      <c r="BL20" s="19">
        <v>2.2080825417545399E-2</v>
      </c>
      <c r="BM20" s="19">
        <v>3.8673166576825797E-2</v>
      </c>
      <c r="BN20" s="19">
        <v>3.5937429780008502E-2</v>
      </c>
      <c r="BO20" s="19">
        <v>5.5769134218851601E-2</v>
      </c>
      <c r="BP20" s="19">
        <v>5.0627407774411E-2</v>
      </c>
      <c r="BQ20" s="19"/>
      <c r="BR20" s="19">
        <v>3.6186866906041802E-2</v>
      </c>
      <c r="BS20" s="19">
        <v>6.0826640082056897E-2</v>
      </c>
      <c r="BT20" s="19">
        <v>4.22748262343869E-2</v>
      </c>
      <c r="BU20" s="19">
        <v>3.1418334570631201E-2</v>
      </c>
      <c r="BV20" s="19"/>
      <c r="BW20" s="19">
        <v>3.3607521038842902E-2</v>
      </c>
      <c r="BX20" s="19">
        <v>2.3536943605892102E-2</v>
      </c>
      <c r="BY20" s="19">
        <v>3.8308343937627998E-2</v>
      </c>
      <c r="BZ20" s="19">
        <v>5.2231236818928301E-2</v>
      </c>
      <c r="CA20" s="19">
        <v>4.7794513042530802E-2</v>
      </c>
      <c r="CB20" s="19"/>
      <c r="CC20" s="19">
        <v>3.6166982145121998E-2</v>
      </c>
      <c r="CD20" s="19">
        <v>5.9906398479812301E-2</v>
      </c>
      <c r="CE20" s="19">
        <v>4.2487231925272297E-2</v>
      </c>
      <c r="CF20" s="19">
        <v>5.6449188151728398E-2</v>
      </c>
      <c r="CG20" s="19">
        <v>1.96468206955395E-2</v>
      </c>
      <c r="CH20" s="19">
        <v>4.6542188744660103E-2</v>
      </c>
      <c r="CI20" s="19">
        <v>2.7503331275334102E-2</v>
      </c>
      <c r="CJ20" s="19">
        <v>4.2471352356633102E-2</v>
      </c>
      <c r="CK20" s="19">
        <v>2.1692295756449001E-2</v>
      </c>
      <c r="CL20" s="19">
        <v>2.63624771813704E-2</v>
      </c>
    </row>
    <row r="21" spans="2:90" x14ac:dyDescent="0.25">
      <c r="B21" s="16"/>
    </row>
    <row r="22" spans="2:90" x14ac:dyDescent="0.25">
      <c r="B22" t="s">
        <v>114</v>
      </c>
    </row>
    <row r="23" spans="2:90" x14ac:dyDescent="0.25">
      <c r="B23" t="s">
        <v>115</v>
      </c>
    </row>
    <row r="25" spans="2:90" x14ac:dyDescent="0.25">
      <c r="B25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S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19" width="20.7109375" customWidth="1"/>
  </cols>
  <sheetData>
    <row r="2" spans="2:19" ht="39.950000000000003" customHeight="1" x14ac:dyDescent="0.25">
      <c r="D2" s="30" t="s">
        <v>135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</row>
    <row r="6" spans="2:19" ht="50.1" customHeight="1" x14ac:dyDescent="0.25">
      <c r="B6" s="20" t="s">
        <v>15</v>
      </c>
      <c r="C6" s="20" t="s">
        <v>116</v>
      </c>
      <c r="D6" s="20" t="s">
        <v>117</v>
      </c>
      <c r="E6" s="20" t="s">
        <v>118</v>
      </c>
      <c r="F6" s="20" t="s">
        <v>119</v>
      </c>
      <c r="G6" s="20" t="s">
        <v>120</v>
      </c>
      <c r="H6" s="20" t="s">
        <v>121</v>
      </c>
      <c r="I6" s="20" t="s">
        <v>122</v>
      </c>
      <c r="J6" s="20" t="s">
        <v>123</v>
      </c>
      <c r="K6" s="20" t="s">
        <v>124</v>
      </c>
      <c r="L6" s="20" t="s">
        <v>125</v>
      </c>
      <c r="M6" s="20" t="s">
        <v>126</v>
      </c>
      <c r="N6" s="20" t="s">
        <v>127</v>
      </c>
      <c r="O6" s="20" t="s">
        <v>128</v>
      </c>
      <c r="P6" s="20" t="s">
        <v>129</v>
      </c>
      <c r="Q6" s="20" t="s">
        <v>130</v>
      </c>
      <c r="R6" s="20" t="s">
        <v>131</v>
      </c>
    </row>
    <row r="7" spans="2:19" ht="30" x14ac:dyDescent="0.25">
      <c r="B7" s="18" t="s">
        <v>132</v>
      </c>
      <c r="C7" s="17">
        <v>0.58714480388736401</v>
      </c>
      <c r="D7" s="17">
        <v>0.13782679474905099</v>
      </c>
      <c r="E7" s="17">
        <v>7.2435067285556098E-2</v>
      </c>
      <c r="F7" s="17">
        <v>9.7192103339318506E-2</v>
      </c>
      <c r="G7" s="17">
        <v>0.52566414122934702</v>
      </c>
      <c r="H7" s="17">
        <v>0.55636033742920599</v>
      </c>
      <c r="I7" s="17">
        <v>0.523224083434086</v>
      </c>
      <c r="J7" s="17">
        <v>0.374418737931423</v>
      </c>
      <c r="K7" s="17">
        <v>0.41629870393159502</v>
      </c>
      <c r="L7" s="17">
        <v>0.17814772408236501</v>
      </c>
      <c r="M7" s="17">
        <v>0.15051566731414501</v>
      </c>
      <c r="N7" s="17">
        <v>0.24782757916179399</v>
      </c>
      <c r="O7" s="17">
        <v>0.12715954728050799</v>
      </c>
      <c r="P7" s="17">
        <v>0.118363319655237</v>
      </c>
      <c r="Q7" s="17">
        <v>0.38124292218169498</v>
      </c>
      <c r="R7" s="17">
        <v>0.52926563179126596</v>
      </c>
    </row>
    <row r="8" spans="2:19" ht="30" x14ac:dyDescent="0.25">
      <c r="B8" s="18" t="s">
        <v>133</v>
      </c>
      <c r="C8" s="17">
        <v>0.30881397893449503</v>
      </c>
      <c r="D8" s="17">
        <v>0.61073246104204604</v>
      </c>
      <c r="E8" s="17">
        <v>0.424309491076727</v>
      </c>
      <c r="F8" s="17">
        <v>0.25896198256792702</v>
      </c>
      <c r="G8" s="17">
        <v>0.34433474166207401</v>
      </c>
      <c r="H8" s="17">
        <v>0.292540376749158</v>
      </c>
      <c r="I8" s="17">
        <v>0.39003492582282601</v>
      </c>
      <c r="J8" s="17">
        <v>0.40087007225063498</v>
      </c>
      <c r="K8" s="17">
        <v>0.45571426865266601</v>
      </c>
      <c r="L8" s="17">
        <v>0.54829277997569303</v>
      </c>
      <c r="M8" s="17">
        <v>0.48467148684256001</v>
      </c>
      <c r="N8" s="17">
        <v>0.39316706314836403</v>
      </c>
      <c r="O8" s="17">
        <v>0.51869986110200805</v>
      </c>
      <c r="P8" s="17">
        <v>0.41624831109431198</v>
      </c>
      <c r="Q8" s="17">
        <v>0.37641409297492801</v>
      </c>
      <c r="R8" s="17">
        <v>0.39980169075060301</v>
      </c>
    </row>
    <row r="9" spans="2:19" ht="30" x14ac:dyDescent="0.25">
      <c r="B9" s="18" t="s">
        <v>134</v>
      </c>
      <c r="C9" s="17">
        <v>7.47550381040782E-2</v>
      </c>
      <c r="D9" s="17">
        <v>0.19750163147660099</v>
      </c>
      <c r="E9" s="17">
        <v>0.390483107991412</v>
      </c>
      <c r="F9" s="17">
        <v>0.26808492626899699</v>
      </c>
      <c r="G9" s="17">
        <v>6.51704615043813E-2</v>
      </c>
      <c r="H9" s="17">
        <v>0.12082065533535701</v>
      </c>
      <c r="I9" s="17">
        <v>4.72689285801468E-2</v>
      </c>
      <c r="J9" s="17">
        <v>0.166018328351907</v>
      </c>
      <c r="K9" s="17">
        <v>9.9798884905690596E-2</v>
      </c>
      <c r="L9" s="17">
        <v>0.23765905675250501</v>
      </c>
      <c r="M9" s="17">
        <v>0.20260973336028901</v>
      </c>
      <c r="N9" s="17">
        <v>0.19367202167734501</v>
      </c>
      <c r="O9" s="17">
        <v>0.232177771414977</v>
      </c>
      <c r="P9" s="17">
        <v>0.43227623916178998</v>
      </c>
      <c r="Q9" s="17">
        <v>0.18793146594233101</v>
      </c>
      <c r="R9" s="17">
        <v>4.6139463261197299E-2</v>
      </c>
    </row>
    <row r="10" spans="2:19" x14ac:dyDescent="0.25">
      <c r="B10" s="18" t="s">
        <v>111</v>
      </c>
      <c r="C10" s="17">
        <v>2.92861790740633E-2</v>
      </c>
      <c r="D10" s="17">
        <v>5.3939112732301002E-2</v>
      </c>
      <c r="E10" s="17">
        <v>0.112772333646305</v>
      </c>
      <c r="F10" s="17">
        <v>0.375760987823758</v>
      </c>
      <c r="G10" s="17">
        <v>6.4830655604198206E-2</v>
      </c>
      <c r="H10" s="17">
        <v>3.02786304862795E-2</v>
      </c>
      <c r="I10" s="17">
        <v>3.9472062162941302E-2</v>
      </c>
      <c r="J10" s="17">
        <v>5.8692861466035702E-2</v>
      </c>
      <c r="K10" s="17">
        <v>2.8188142510048801E-2</v>
      </c>
      <c r="L10" s="17">
        <v>3.5900439189436098E-2</v>
      </c>
      <c r="M10" s="17">
        <v>0.16220311248300601</v>
      </c>
      <c r="N10" s="17">
        <v>0.165333336012497</v>
      </c>
      <c r="O10" s="17">
        <v>0.121962820202507</v>
      </c>
      <c r="P10" s="17">
        <v>3.3112130088660797E-2</v>
      </c>
      <c r="Q10" s="17">
        <v>5.4411518901046001E-2</v>
      </c>
      <c r="R10" s="17">
        <v>2.47932141969344E-2</v>
      </c>
    </row>
    <row r="11" spans="2:19" x14ac:dyDescent="0.25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</row>
    <row r="12" spans="2:19" x14ac:dyDescent="0.25">
      <c r="B12" t="s">
        <v>114</v>
      </c>
    </row>
    <row r="13" spans="2:19" x14ac:dyDescent="0.25">
      <c r="B13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">
    <mergeCell ref="D2:S2"/>
  </mergeCells>
  <pageMargins left="0.7" right="0.7" top="0.75" bottom="0.75" header="0.3" footer="0.3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CL25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280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267</v>
      </c>
      <c r="C9" s="17">
        <v>0.33213381922416202</v>
      </c>
      <c r="D9" s="17">
        <v>0.305509002792893</v>
      </c>
      <c r="E9" s="17">
        <v>0.35806382512968699</v>
      </c>
      <c r="F9" s="17"/>
      <c r="G9" s="17">
        <v>0.145500166361441</v>
      </c>
      <c r="H9" s="17">
        <v>0.16486576638569</v>
      </c>
      <c r="I9" s="17">
        <v>0.23756922359125601</v>
      </c>
      <c r="J9" s="17">
        <v>0.35342978651517398</v>
      </c>
      <c r="K9" s="17">
        <v>0.42926674845516399</v>
      </c>
      <c r="L9" s="17">
        <v>0.52213702110722104</v>
      </c>
      <c r="M9" s="17"/>
      <c r="N9" s="17">
        <v>0.28006327500640499</v>
      </c>
      <c r="O9" s="17">
        <v>0.29109044625417002</v>
      </c>
      <c r="P9" s="17">
        <v>0.39174411247903201</v>
      </c>
      <c r="Q9" s="17">
        <v>0.37944788549248898</v>
      </c>
      <c r="R9" s="17"/>
      <c r="S9" s="17">
        <v>0.21745258148101801</v>
      </c>
      <c r="T9" s="17">
        <v>0.41104868085827201</v>
      </c>
      <c r="U9" s="17">
        <v>0.35810533961221502</v>
      </c>
      <c r="V9" s="17">
        <v>0.36051007668055302</v>
      </c>
      <c r="W9" s="17">
        <v>0.338051105632585</v>
      </c>
      <c r="X9" s="17">
        <v>0.305712065243263</v>
      </c>
      <c r="Y9" s="17">
        <v>0.36209350007424002</v>
      </c>
      <c r="Z9" s="17">
        <v>0.32036484009870098</v>
      </c>
      <c r="AA9" s="17">
        <v>0.32608703675693601</v>
      </c>
      <c r="AB9" s="17"/>
      <c r="AC9" s="17">
        <v>0.50868234600408202</v>
      </c>
      <c r="AD9" s="17">
        <v>0.19629417911085401</v>
      </c>
      <c r="AE9" s="17">
        <v>0.29813582450165299</v>
      </c>
      <c r="AF9" s="17"/>
      <c r="AG9" s="17">
        <v>0.52398417177730305</v>
      </c>
      <c r="AH9" s="17">
        <v>5.0578621264826601E-3</v>
      </c>
      <c r="AI9" s="17">
        <v>0.18869614885633601</v>
      </c>
      <c r="AJ9" s="17">
        <v>0.63337128593409298</v>
      </c>
      <c r="AK9" s="17"/>
      <c r="AL9" s="17">
        <v>0.43671076809130099</v>
      </c>
      <c r="AM9" s="17">
        <v>0.35079155122428002</v>
      </c>
      <c r="AN9" s="17">
        <v>0.222128087619583</v>
      </c>
      <c r="AO9" s="17">
        <v>0.19387108703063699</v>
      </c>
      <c r="AP9" s="17">
        <v>0.187576854756246</v>
      </c>
      <c r="AQ9" s="17"/>
      <c r="AR9" s="17">
        <v>0.36224466740560501</v>
      </c>
      <c r="AS9" s="17">
        <v>0.35048250816458698</v>
      </c>
      <c r="AT9" s="17">
        <v>0.34422787785342401</v>
      </c>
      <c r="AU9" s="17">
        <v>0.28399941939717399</v>
      </c>
      <c r="AV9" s="17">
        <v>0.25317365171175599</v>
      </c>
      <c r="AW9" s="17"/>
      <c r="AX9" s="17">
        <v>0.169797289104861</v>
      </c>
      <c r="AY9" s="17">
        <v>0.35059262503572203</v>
      </c>
      <c r="AZ9" s="17">
        <v>0.35741597297681199</v>
      </c>
      <c r="BA9" s="17">
        <v>0.40489126011473298</v>
      </c>
      <c r="BB9" s="17">
        <v>0.42940750036974401</v>
      </c>
      <c r="BC9" s="17">
        <v>0.431981832937189</v>
      </c>
      <c r="BD9" s="17"/>
      <c r="BE9" s="17">
        <v>0.301975807333424</v>
      </c>
      <c r="BF9" s="17">
        <v>0.217922268335597</v>
      </c>
      <c r="BG9" s="17">
        <v>0.47703183245750702</v>
      </c>
      <c r="BH9" s="17"/>
      <c r="BI9" s="17">
        <v>0.378444796240337</v>
      </c>
      <c r="BJ9" s="17">
        <v>0.32037651358804797</v>
      </c>
      <c r="BK9" s="17"/>
      <c r="BL9" s="17">
        <v>0.41788191334970098</v>
      </c>
      <c r="BM9" s="17">
        <v>0.281492811813217</v>
      </c>
      <c r="BN9" s="17">
        <v>0.35948671527349002</v>
      </c>
      <c r="BO9" s="17">
        <v>0.27371350780209303</v>
      </c>
      <c r="BP9" s="17">
        <v>0.23563223758686599</v>
      </c>
      <c r="BQ9" s="17"/>
      <c r="BR9" s="17">
        <v>0.374721798825153</v>
      </c>
      <c r="BS9" s="17">
        <v>0.17817501288700299</v>
      </c>
      <c r="BT9" s="17">
        <v>3.8600989897242803E-2</v>
      </c>
      <c r="BU9" s="17">
        <v>0.116657872902194</v>
      </c>
      <c r="BV9" s="17"/>
      <c r="BW9" s="17">
        <v>0.36493576828195601</v>
      </c>
      <c r="BX9" s="17">
        <v>0.32844828733328002</v>
      </c>
      <c r="BY9" s="17">
        <v>0.32231482375346698</v>
      </c>
      <c r="BZ9" s="17">
        <v>0.33457814803265501</v>
      </c>
      <c r="CA9" s="17">
        <v>0.31510301392719903</v>
      </c>
      <c r="CB9" s="17"/>
      <c r="CC9" s="17">
        <v>0.30640115780649702</v>
      </c>
      <c r="CD9" s="17">
        <v>0.282897222843496</v>
      </c>
      <c r="CE9" s="17">
        <v>0.25929766815656402</v>
      </c>
      <c r="CF9" s="17">
        <v>0.33102092699824898</v>
      </c>
      <c r="CG9" s="17">
        <v>0.319676242245096</v>
      </c>
      <c r="CH9" s="17">
        <v>0.32121550340240901</v>
      </c>
      <c r="CI9" s="17">
        <v>0.33950959863549202</v>
      </c>
      <c r="CJ9" s="17">
        <v>0.39262469090142499</v>
      </c>
      <c r="CK9" s="17">
        <v>0.41863098194662901</v>
      </c>
      <c r="CL9" s="17">
        <v>0.39708949572622998</v>
      </c>
    </row>
    <row r="10" spans="2:90" x14ac:dyDescent="0.25">
      <c r="B10" s="18" t="s">
        <v>268</v>
      </c>
      <c r="C10" s="17">
        <v>5.8968081189534498E-2</v>
      </c>
      <c r="D10" s="17">
        <v>6.52363349098707E-2</v>
      </c>
      <c r="E10" s="17">
        <v>5.23312428233512E-2</v>
      </c>
      <c r="F10" s="17"/>
      <c r="G10" s="17">
        <v>5.1781846972279499E-2</v>
      </c>
      <c r="H10" s="17">
        <v>3.8404243405572698E-2</v>
      </c>
      <c r="I10" s="17">
        <v>6.2037786900483803E-2</v>
      </c>
      <c r="J10" s="17">
        <v>5.71999549457545E-2</v>
      </c>
      <c r="K10" s="17">
        <v>7.4504612713686497E-2</v>
      </c>
      <c r="L10" s="17">
        <v>6.5715307174495002E-2</v>
      </c>
      <c r="M10" s="17"/>
      <c r="N10" s="17">
        <v>4.6901516856085498E-2</v>
      </c>
      <c r="O10" s="17">
        <v>6.2498548635704497E-2</v>
      </c>
      <c r="P10" s="17">
        <v>5.4925083395611099E-2</v>
      </c>
      <c r="Q10" s="17">
        <v>7.0635552143679406E-2</v>
      </c>
      <c r="R10" s="17"/>
      <c r="S10" s="17">
        <v>3.7454289905087701E-2</v>
      </c>
      <c r="T10" s="17">
        <v>4.95438055970744E-2</v>
      </c>
      <c r="U10" s="17">
        <v>7.6255036364148598E-2</v>
      </c>
      <c r="V10" s="17">
        <v>6.2784886100585593E-2</v>
      </c>
      <c r="W10" s="17">
        <v>6.8080257451776094E-2</v>
      </c>
      <c r="X10" s="17">
        <v>7.5329432242221203E-2</v>
      </c>
      <c r="Y10" s="17">
        <v>6.0224512284438703E-2</v>
      </c>
      <c r="Z10" s="17">
        <v>4.91240741080795E-2</v>
      </c>
      <c r="AA10" s="17">
        <v>6.3367106837346504E-2</v>
      </c>
      <c r="AB10" s="17"/>
      <c r="AC10" s="17">
        <v>7.5917150236394698E-2</v>
      </c>
      <c r="AD10" s="17">
        <v>4.66683050579772E-2</v>
      </c>
      <c r="AE10" s="17">
        <v>5.8990314396456897E-2</v>
      </c>
      <c r="AF10" s="17"/>
      <c r="AG10" s="17">
        <v>8.9800374434163902E-2</v>
      </c>
      <c r="AH10" s="17">
        <v>3.5408458935034899E-3</v>
      </c>
      <c r="AI10" s="17">
        <v>6.5915748614147507E-2</v>
      </c>
      <c r="AJ10" s="17">
        <v>7.7154824182659204E-2</v>
      </c>
      <c r="AK10" s="17"/>
      <c r="AL10" s="17">
        <v>6.9656507096347201E-2</v>
      </c>
      <c r="AM10" s="17">
        <v>6.5025830465691103E-2</v>
      </c>
      <c r="AN10" s="17">
        <v>5.4591847444861702E-2</v>
      </c>
      <c r="AO10" s="17">
        <v>3.78157478976235E-2</v>
      </c>
      <c r="AP10" s="17">
        <v>9.0392470532295599E-3</v>
      </c>
      <c r="AQ10" s="17"/>
      <c r="AR10" s="17">
        <v>6.2904140253425195E-2</v>
      </c>
      <c r="AS10" s="17">
        <v>6.8918649351623201E-2</v>
      </c>
      <c r="AT10" s="17">
        <v>6.4418235838168095E-2</v>
      </c>
      <c r="AU10" s="17">
        <v>4.9916096655357303E-2</v>
      </c>
      <c r="AV10" s="17">
        <v>3.73023222469933E-2</v>
      </c>
      <c r="AW10" s="17"/>
      <c r="AX10" s="17">
        <v>4.6289649329805699E-2</v>
      </c>
      <c r="AY10" s="17">
        <v>5.7627496365337698E-2</v>
      </c>
      <c r="AZ10" s="17">
        <v>5.9886293102377003E-2</v>
      </c>
      <c r="BA10" s="17">
        <v>6.4845977350488304E-2</v>
      </c>
      <c r="BB10" s="17">
        <v>6.0948294043079602E-2</v>
      </c>
      <c r="BC10" s="17">
        <v>9.5916627165634399E-2</v>
      </c>
      <c r="BD10" s="17"/>
      <c r="BE10" s="17">
        <v>6.1303993514909699E-2</v>
      </c>
      <c r="BF10" s="17">
        <v>5.2758314919653798E-2</v>
      </c>
      <c r="BG10" s="17">
        <v>6.27693607919316E-2</v>
      </c>
      <c r="BH10" s="17"/>
      <c r="BI10" s="17">
        <v>5.7489578038180597E-2</v>
      </c>
      <c r="BJ10" s="17">
        <v>5.9343439572242702E-2</v>
      </c>
      <c r="BK10" s="17"/>
      <c r="BL10" s="17">
        <v>6.5559871993562793E-2</v>
      </c>
      <c r="BM10" s="17">
        <v>5.0578445097767502E-2</v>
      </c>
      <c r="BN10" s="17">
        <v>4.45099063484806E-2</v>
      </c>
      <c r="BO10" s="17">
        <v>6.2413287443070502E-2</v>
      </c>
      <c r="BP10" s="17">
        <v>6.0969979950956099E-2</v>
      </c>
      <c r="BQ10" s="17"/>
      <c r="BR10" s="17">
        <v>6.0376268932533998E-2</v>
      </c>
      <c r="BS10" s="17">
        <v>7.7966606268327396E-2</v>
      </c>
      <c r="BT10" s="17">
        <v>2.5296708275726901E-2</v>
      </c>
      <c r="BU10" s="17">
        <v>4.7995586772337798E-2</v>
      </c>
      <c r="BV10" s="17"/>
      <c r="BW10" s="17">
        <v>3.9656897861210898E-2</v>
      </c>
      <c r="BX10" s="17">
        <v>4.9854575629542298E-2</v>
      </c>
      <c r="BY10" s="17">
        <v>6.8380710406074102E-2</v>
      </c>
      <c r="BZ10" s="17">
        <v>6.6796598167271501E-2</v>
      </c>
      <c r="CA10" s="17">
        <v>7.3813489800395607E-2</v>
      </c>
      <c r="CB10" s="17"/>
      <c r="CC10" s="17">
        <v>7.7323207773280195E-2</v>
      </c>
      <c r="CD10" s="17">
        <v>8.7430552052276303E-2</v>
      </c>
      <c r="CE10" s="17">
        <v>4.7070029062425502E-2</v>
      </c>
      <c r="CF10" s="17">
        <v>5.2292206199840999E-2</v>
      </c>
      <c r="CG10" s="17">
        <v>6.3584548281701597E-2</v>
      </c>
      <c r="CH10" s="17">
        <v>7.2041808828684606E-2</v>
      </c>
      <c r="CI10" s="17">
        <v>4.1296719470764201E-2</v>
      </c>
      <c r="CJ10" s="17">
        <v>5.8426617306459802E-2</v>
      </c>
      <c r="CK10" s="17">
        <v>5.1647634580797297E-2</v>
      </c>
      <c r="CL10" s="17">
        <v>4.80894290609859E-2</v>
      </c>
    </row>
    <row r="11" spans="2:90" x14ac:dyDescent="0.25">
      <c r="B11" s="18" t="s">
        <v>269</v>
      </c>
      <c r="C11" s="17">
        <v>5.0577117312488797E-2</v>
      </c>
      <c r="D11" s="17">
        <v>5.79197606057048E-2</v>
      </c>
      <c r="E11" s="17">
        <v>4.3509177440942098E-2</v>
      </c>
      <c r="F11" s="17"/>
      <c r="G11" s="17">
        <v>3.3632620361305897E-2</v>
      </c>
      <c r="H11" s="17">
        <v>4.63391997909713E-2</v>
      </c>
      <c r="I11" s="17">
        <v>5.4189288844232998E-2</v>
      </c>
      <c r="J11" s="17">
        <v>5.9410496723707497E-2</v>
      </c>
      <c r="K11" s="17">
        <v>5.2528766326287203E-2</v>
      </c>
      <c r="L11" s="17">
        <v>5.1094677724376397E-2</v>
      </c>
      <c r="M11" s="17"/>
      <c r="N11" s="17">
        <v>3.8181359330228599E-2</v>
      </c>
      <c r="O11" s="17">
        <v>4.8323297564762897E-2</v>
      </c>
      <c r="P11" s="17">
        <v>5.83992759679706E-2</v>
      </c>
      <c r="Q11" s="17">
        <v>6.0178914130771803E-2</v>
      </c>
      <c r="R11" s="17"/>
      <c r="S11" s="17">
        <v>4.9148444858292603E-2</v>
      </c>
      <c r="T11" s="17">
        <v>4.7679431564105097E-2</v>
      </c>
      <c r="U11" s="17">
        <v>3.3778510167959498E-2</v>
      </c>
      <c r="V11" s="17">
        <v>5.7491038853967301E-2</v>
      </c>
      <c r="W11" s="17">
        <v>4.8181729381358902E-2</v>
      </c>
      <c r="X11" s="17">
        <v>5.1363320075248298E-2</v>
      </c>
      <c r="Y11" s="17">
        <v>5.2518922628990501E-2</v>
      </c>
      <c r="Z11" s="17">
        <v>4.78626769777665E-2</v>
      </c>
      <c r="AA11" s="17">
        <v>6.3706896867537499E-2</v>
      </c>
      <c r="AB11" s="17"/>
      <c r="AC11" s="17">
        <v>6.14633316955231E-2</v>
      </c>
      <c r="AD11" s="17">
        <v>4.6329421627798302E-2</v>
      </c>
      <c r="AE11" s="17">
        <v>4.8345812274635601E-2</v>
      </c>
      <c r="AF11" s="17"/>
      <c r="AG11" s="17">
        <v>6.39874762474993E-2</v>
      </c>
      <c r="AH11" s="17">
        <v>7.34072377974256E-3</v>
      </c>
      <c r="AI11" s="17">
        <v>8.0409811138623097E-2</v>
      </c>
      <c r="AJ11" s="17">
        <v>5.8544695951112301E-2</v>
      </c>
      <c r="AK11" s="17"/>
      <c r="AL11" s="17">
        <v>5.3919410342508398E-2</v>
      </c>
      <c r="AM11" s="17">
        <v>5.7801338157954199E-2</v>
      </c>
      <c r="AN11" s="17">
        <v>4.2268141110862301E-2</v>
      </c>
      <c r="AO11" s="17">
        <v>4.6116730787093697E-2</v>
      </c>
      <c r="AP11" s="17">
        <v>3.0086617250116E-2</v>
      </c>
      <c r="AQ11" s="17"/>
      <c r="AR11" s="17">
        <v>4.4829185532851402E-2</v>
      </c>
      <c r="AS11" s="17">
        <v>6.1807403405467497E-2</v>
      </c>
      <c r="AT11" s="17">
        <v>4.6385855384507402E-2</v>
      </c>
      <c r="AU11" s="17">
        <v>4.7479266236818599E-2</v>
      </c>
      <c r="AV11" s="17">
        <v>3.7211739390907397E-2</v>
      </c>
      <c r="AW11" s="17"/>
      <c r="AX11" s="17">
        <v>4.0294190023500397E-2</v>
      </c>
      <c r="AY11" s="17">
        <v>5.0213196521832301E-2</v>
      </c>
      <c r="AZ11" s="17">
        <v>5.7747996503762E-2</v>
      </c>
      <c r="BA11" s="17">
        <v>4.7181104178011801E-2</v>
      </c>
      <c r="BB11" s="17">
        <v>7.2668199713285003E-2</v>
      </c>
      <c r="BC11" s="17">
        <v>4.6503264554129398E-2</v>
      </c>
      <c r="BD11" s="17"/>
      <c r="BE11" s="17">
        <v>4.8368895346269897E-2</v>
      </c>
      <c r="BF11" s="17">
        <v>5.0937130267960602E-2</v>
      </c>
      <c r="BG11" s="17">
        <v>5.3932730251518401E-2</v>
      </c>
      <c r="BH11" s="17"/>
      <c r="BI11" s="17">
        <v>4.7381290281103598E-2</v>
      </c>
      <c r="BJ11" s="17">
        <v>5.1388465238813699E-2</v>
      </c>
      <c r="BK11" s="17"/>
      <c r="BL11" s="17">
        <v>5.7331766138350101E-2</v>
      </c>
      <c r="BM11" s="17">
        <v>3.9427940731400199E-2</v>
      </c>
      <c r="BN11" s="17">
        <v>4.2196052196489399E-2</v>
      </c>
      <c r="BO11" s="17">
        <v>6.6746314374139998E-2</v>
      </c>
      <c r="BP11" s="17">
        <v>5.1527257338705099E-2</v>
      </c>
      <c r="BQ11" s="17"/>
      <c r="BR11" s="17">
        <v>5.2183828646370702E-2</v>
      </c>
      <c r="BS11" s="17">
        <v>4.0394625909391503E-2</v>
      </c>
      <c r="BT11" s="17">
        <v>4.78004074843731E-2</v>
      </c>
      <c r="BU11" s="17">
        <v>4.5148143197943802E-2</v>
      </c>
      <c r="BV11" s="17"/>
      <c r="BW11" s="17">
        <v>5.0373665293040402E-2</v>
      </c>
      <c r="BX11" s="17">
        <v>5.9505135287562003E-2</v>
      </c>
      <c r="BY11" s="17">
        <v>4.8453675870379402E-2</v>
      </c>
      <c r="BZ11" s="17">
        <v>5.6654702828652599E-2</v>
      </c>
      <c r="CA11" s="17">
        <v>3.75009165713618E-2</v>
      </c>
      <c r="CB11" s="17"/>
      <c r="CC11" s="17">
        <v>2.5918941234081401E-2</v>
      </c>
      <c r="CD11" s="17">
        <v>4.9909476195344998E-2</v>
      </c>
      <c r="CE11" s="17">
        <v>5.28947287650346E-2</v>
      </c>
      <c r="CF11" s="17">
        <v>4.34841423507163E-2</v>
      </c>
      <c r="CG11" s="17">
        <v>6.6005826828652206E-2</v>
      </c>
      <c r="CH11" s="17">
        <v>4.3274453438341597E-2</v>
      </c>
      <c r="CI11" s="17">
        <v>5.9532873942356901E-2</v>
      </c>
      <c r="CJ11" s="17">
        <v>3.77204998923336E-2</v>
      </c>
      <c r="CK11" s="17">
        <v>5.6831344219957301E-2</v>
      </c>
      <c r="CL11" s="17">
        <v>7.1798060999283E-2</v>
      </c>
    </row>
    <row r="12" spans="2:90" x14ac:dyDescent="0.25">
      <c r="B12" s="18" t="s">
        <v>270</v>
      </c>
      <c r="C12" s="17">
        <v>4.7576113293399697E-2</v>
      </c>
      <c r="D12" s="17">
        <v>5.0343999048035298E-2</v>
      </c>
      <c r="E12" s="17">
        <v>4.5190752063525498E-2</v>
      </c>
      <c r="F12" s="17"/>
      <c r="G12" s="17">
        <v>6.1120159702132297E-2</v>
      </c>
      <c r="H12" s="17">
        <v>4.53570802266451E-2</v>
      </c>
      <c r="I12" s="17">
        <v>5.4252067837202801E-2</v>
      </c>
      <c r="J12" s="17">
        <v>5.0215027880676097E-2</v>
      </c>
      <c r="K12" s="17">
        <v>4.5733294474856898E-2</v>
      </c>
      <c r="L12" s="17">
        <v>3.7838555447594603E-2</v>
      </c>
      <c r="M12" s="17"/>
      <c r="N12" s="17">
        <v>5.1477005261147499E-2</v>
      </c>
      <c r="O12" s="17">
        <v>4.7570798075938801E-2</v>
      </c>
      <c r="P12" s="17">
        <v>4.8330099217600897E-2</v>
      </c>
      <c r="Q12" s="17">
        <v>4.34113022101308E-2</v>
      </c>
      <c r="R12" s="17"/>
      <c r="S12" s="17">
        <v>3.5661655517694499E-2</v>
      </c>
      <c r="T12" s="17">
        <v>5.9723407191078298E-2</v>
      </c>
      <c r="U12" s="17">
        <v>5.79706798268513E-2</v>
      </c>
      <c r="V12" s="17">
        <v>5.2500346156715401E-2</v>
      </c>
      <c r="W12" s="17">
        <v>3.7444192419499402E-2</v>
      </c>
      <c r="X12" s="17">
        <v>5.6795365521526302E-2</v>
      </c>
      <c r="Y12" s="17">
        <v>5.8349048136575397E-2</v>
      </c>
      <c r="Z12" s="17">
        <v>5.6117545229497703E-2</v>
      </c>
      <c r="AA12" s="17">
        <v>2.2439428207271499E-2</v>
      </c>
      <c r="AB12" s="17"/>
      <c r="AC12" s="17">
        <v>4.1209805409491797E-2</v>
      </c>
      <c r="AD12" s="17">
        <v>4.9955610919108898E-2</v>
      </c>
      <c r="AE12" s="17">
        <v>4.5678058487152097E-2</v>
      </c>
      <c r="AF12" s="17"/>
      <c r="AG12" s="17">
        <v>5.8265646894231998E-2</v>
      </c>
      <c r="AH12" s="17">
        <v>9.5664961162346702E-3</v>
      </c>
      <c r="AI12" s="17">
        <v>7.9442176554948604E-2</v>
      </c>
      <c r="AJ12" s="17">
        <v>4.7394748384317099E-2</v>
      </c>
      <c r="AK12" s="17"/>
      <c r="AL12" s="17">
        <v>3.8164508634615499E-2</v>
      </c>
      <c r="AM12" s="17">
        <v>5.0902203000973797E-2</v>
      </c>
      <c r="AN12" s="17">
        <v>5.0731060416436602E-2</v>
      </c>
      <c r="AO12" s="17">
        <v>3.9724538570683803E-2</v>
      </c>
      <c r="AP12" s="17">
        <v>9.1283803899321295E-2</v>
      </c>
      <c r="AQ12" s="17"/>
      <c r="AR12" s="17">
        <v>4.55564980384493E-2</v>
      </c>
      <c r="AS12" s="17">
        <v>5.0214367056379799E-2</v>
      </c>
      <c r="AT12" s="17">
        <v>4.8480716681861297E-2</v>
      </c>
      <c r="AU12" s="17">
        <v>5.4220511239344002E-2</v>
      </c>
      <c r="AV12" s="17">
        <v>3.7090061199125703E-2</v>
      </c>
      <c r="AW12" s="17"/>
      <c r="AX12" s="17">
        <v>4.1975484305690799E-2</v>
      </c>
      <c r="AY12" s="17">
        <v>5.1755129844656599E-2</v>
      </c>
      <c r="AZ12" s="17">
        <v>5.8595060176646403E-2</v>
      </c>
      <c r="BA12" s="17">
        <v>4.3670628226857598E-2</v>
      </c>
      <c r="BB12" s="17">
        <v>3.6631214956856603E-2</v>
      </c>
      <c r="BC12" s="17">
        <v>5.9105746827608899E-2</v>
      </c>
      <c r="BD12" s="17"/>
      <c r="BE12" s="17">
        <v>4.4497263004025803E-2</v>
      </c>
      <c r="BF12" s="17">
        <v>5.3780437156918097E-2</v>
      </c>
      <c r="BG12" s="17">
        <v>4.5773255914177101E-2</v>
      </c>
      <c r="BH12" s="17"/>
      <c r="BI12" s="17">
        <v>5.5591265543303597E-2</v>
      </c>
      <c r="BJ12" s="17">
        <v>4.5541248110374202E-2</v>
      </c>
      <c r="BK12" s="17"/>
      <c r="BL12" s="17">
        <v>4.4501249525438602E-2</v>
      </c>
      <c r="BM12" s="17">
        <v>5.09930775182416E-2</v>
      </c>
      <c r="BN12" s="17">
        <v>5.0363374359790297E-2</v>
      </c>
      <c r="BO12" s="17">
        <v>3.35623276214373E-2</v>
      </c>
      <c r="BP12" s="17">
        <v>5.99575036944201E-2</v>
      </c>
      <c r="BQ12" s="17"/>
      <c r="BR12" s="17">
        <v>4.8314088483695901E-2</v>
      </c>
      <c r="BS12" s="17">
        <v>2.60964895962131E-2</v>
      </c>
      <c r="BT12" s="17">
        <v>4.6183957615068001E-2</v>
      </c>
      <c r="BU12" s="17">
        <v>6.4045867004523499E-2</v>
      </c>
      <c r="BV12" s="17"/>
      <c r="BW12" s="17">
        <v>4.8340182845747301E-2</v>
      </c>
      <c r="BX12" s="17">
        <v>5.018162733216E-2</v>
      </c>
      <c r="BY12" s="17">
        <v>4.3336327711289403E-2</v>
      </c>
      <c r="BZ12" s="17">
        <v>4.5295106524411599E-2</v>
      </c>
      <c r="CA12" s="17">
        <v>4.4877640381389798E-2</v>
      </c>
      <c r="CB12" s="17"/>
      <c r="CC12" s="17">
        <v>4.5133021406419303E-2</v>
      </c>
      <c r="CD12" s="17">
        <v>4.5873056149828603E-2</v>
      </c>
      <c r="CE12" s="17">
        <v>3.99259512835997E-2</v>
      </c>
      <c r="CF12" s="17">
        <v>4.9196963553597199E-2</v>
      </c>
      <c r="CG12" s="17">
        <v>5.30204423455043E-2</v>
      </c>
      <c r="CH12" s="17">
        <v>2.9346908825998001E-2</v>
      </c>
      <c r="CI12" s="17">
        <v>5.0126609806664099E-2</v>
      </c>
      <c r="CJ12" s="17">
        <v>4.70321269802811E-2</v>
      </c>
      <c r="CK12" s="17">
        <v>3.6910312157741799E-2</v>
      </c>
      <c r="CL12" s="17">
        <v>7.4258194280443099E-2</v>
      </c>
    </row>
    <row r="13" spans="2:90" x14ac:dyDescent="0.25">
      <c r="B13" s="18" t="s">
        <v>271</v>
      </c>
      <c r="C13" s="17">
        <v>4.2177007881024298E-2</v>
      </c>
      <c r="D13" s="17">
        <v>4.7015664170364901E-2</v>
      </c>
      <c r="E13" s="17">
        <v>3.78303177293908E-2</v>
      </c>
      <c r="F13" s="17"/>
      <c r="G13" s="17">
        <v>7.6669028175199702E-2</v>
      </c>
      <c r="H13" s="17">
        <v>6.7964551893936007E-2</v>
      </c>
      <c r="I13" s="17">
        <v>3.2652064752920699E-2</v>
      </c>
      <c r="J13" s="17">
        <v>3.4935383883747E-2</v>
      </c>
      <c r="K13" s="17">
        <v>3.0309745571796401E-2</v>
      </c>
      <c r="L13" s="17">
        <v>2.7847196973357399E-2</v>
      </c>
      <c r="M13" s="17"/>
      <c r="N13" s="17">
        <v>4.2474780079422902E-2</v>
      </c>
      <c r="O13" s="17">
        <v>4.3487065921705301E-2</v>
      </c>
      <c r="P13" s="17">
        <v>4.0181959061286097E-2</v>
      </c>
      <c r="Q13" s="17">
        <v>4.2129508354013002E-2</v>
      </c>
      <c r="R13" s="17"/>
      <c r="S13" s="17">
        <v>5.2590818976500898E-2</v>
      </c>
      <c r="T13" s="17">
        <v>3.9836394171911697E-2</v>
      </c>
      <c r="U13" s="17">
        <v>4.5869756787541398E-2</v>
      </c>
      <c r="V13" s="17">
        <v>2.70871277458073E-2</v>
      </c>
      <c r="W13" s="17">
        <v>3.7621257391354801E-2</v>
      </c>
      <c r="X13" s="17">
        <v>4.2213159556906299E-2</v>
      </c>
      <c r="Y13" s="17">
        <v>2.67495096189907E-2</v>
      </c>
      <c r="Z13" s="17">
        <v>4.4963737195521103E-2</v>
      </c>
      <c r="AA13" s="17">
        <v>5.6031200104137098E-2</v>
      </c>
      <c r="AB13" s="17"/>
      <c r="AC13" s="17">
        <v>3.3551275457491397E-2</v>
      </c>
      <c r="AD13" s="17">
        <v>4.0775106836785098E-2</v>
      </c>
      <c r="AE13" s="17">
        <v>4.4785684629509902E-2</v>
      </c>
      <c r="AF13" s="17"/>
      <c r="AG13" s="17">
        <v>5.2010952774015802E-2</v>
      </c>
      <c r="AH13" s="17">
        <v>1.3613961929005601E-2</v>
      </c>
      <c r="AI13" s="17">
        <v>7.9382905543723598E-2</v>
      </c>
      <c r="AJ13" s="17">
        <v>2.76318248098553E-2</v>
      </c>
      <c r="AK13" s="17"/>
      <c r="AL13" s="17">
        <v>3.6838899045285901E-2</v>
      </c>
      <c r="AM13" s="17">
        <v>4.6441416477536197E-2</v>
      </c>
      <c r="AN13" s="17">
        <v>4.04431876286791E-2</v>
      </c>
      <c r="AO13" s="17">
        <v>5.2821945244724403E-2</v>
      </c>
      <c r="AP13" s="17">
        <v>3.0485728197604599E-2</v>
      </c>
      <c r="AQ13" s="17"/>
      <c r="AR13" s="17">
        <v>2.6996066794230601E-2</v>
      </c>
      <c r="AS13" s="17">
        <v>4.5133058608501801E-2</v>
      </c>
      <c r="AT13" s="17">
        <v>4.2913911403772799E-2</v>
      </c>
      <c r="AU13" s="17">
        <v>4.4807500479544397E-2</v>
      </c>
      <c r="AV13" s="17">
        <v>4.3306812714990497E-2</v>
      </c>
      <c r="AW13" s="17"/>
      <c r="AX13" s="17">
        <v>5.6062675872624201E-2</v>
      </c>
      <c r="AY13" s="17">
        <v>3.5717303072019702E-2</v>
      </c>
      <c r="AZ13" s="17">
        <v>5.8180211889522701E-2</v>
      </c>
      <c r="BA13" s="17">
        <v>3.80005266421636E-2</v>
      </c>
      <c r="BB13" s="17">
        <v>2.0371512024454998E-2</v>
      </c>
      <c r="BC13" s="17">
        <v>4.1943388706025299E-2</v>
      </c>
      <c r="BD13" s="17"/>
      <c r="BE13" s="17">
        <v>4.9054190995345602E-2</v>
      </c>
      <c r="BF13" s="17">
        <v>4.3707067317004397E-2</v>
      </c>
      <c r="BG13" s="17">
        <v>3.0977103454732601E-2</v>
      </c>
      <c r="BH13" s="17"/>
      <c r="BI13" s="17">
        <v>3.4844715746185001E-2</v>
      </c>
      <c r="BJ13" s="17">
        <v>4.4038510384253098E-2</v>
      </c>
      <c r="BK13" s="17"/>
      <c r="BL13" s="17">
        <v>3.4490448342763401E-2</v>
      </c>
      <c r="BM13" s="17">
        <v>4.1806218452254199E-2</v>
      </c>
      <c r="BN13" s="17">
        <v>4.2526350097581801E-2</v>
      </c>
      <c r="BO13" s="17">
        <v>5.8747036382846403E-2</v>
      </c>
      <c r="BP13" s="17">
        <v>4.4946263724498003E-2</v>
      </c>
      <c r="BQ13" s="17"/>
      <c r="BR13" s="17">
        <v>3.8486514985027399E-2</v>
      </c>
      <c r="BS13" s="17">
        <v>6.9761634580481902E-2</v>
      </c>
      <c r="BT13" s="17">
        <v>3.4175988617627898E-2</v>
      </c>
      <c r="BU13" s="17">
        <v>8.3550597253971196E-2</v>
      </c>
      <c r="BV13" s="17"/>
      <c r="BW13" s="17">
        <v>5.0389591239923703E-2</v>
      </c>
      <c r="BX13" s="17">
        <v>3.4479235063235698E-2</v>
      </c>
      <c r="BY13" s="17">
        <v>4.5751108149712401E-2</v>
      </c>
      <c r="BZ13" s="17">
        <v>3.9163575189492497E-2</v>
      </c>
      <c r="CA13" s="17">
        <v>3.5590996467340298E-2</v>
      </c>
      <c r="CB13" s="17"/>
      <c r="CC13" s="17">
        <v>4.1070493119298501E-2</v>
      </c>
      <c r="CD13" s="17">
        <v>2.8492957349736999E-2</v>
      </c>
      <c r="CE13" s="17">
        <v>6.2268517793975402E-2</v>
      </c>
      <c r="CF13" s="17">
        <v>4.4413281970851502E-2</v>
      </c>
      <c r="CG13" s="17">
        <v>4.29501461845666E-2</v>
      </c>
      <c r="CH13" s="17">
        <v>3.3639998824693103E-2</v>
      </c>
      <c r="CI13" s="17">
        <v>5.0539796852546497E-2</v>
      </c>
      <c r="CJ13" s="17">
        <v>1.71008488089716E-2</v>
      </c>
      <c r="CK13" s="17">
        <v>3.1832608270610602E-2</v>
      </c>
      <c r="CL13" s="17">
        <v>5.4947906383335202E-2</v>
      </c>
    </row>
    <row r="14" spans="2:90" x14ac:dyDescent="0.25">
      <c r="B14" s="18" t="s">
        <v>272</v>
      </c>
      <c r="C14" s="17">
        <v>8.5818568841458595E-2</v>
      </c>
      <c r="D14" s="17">
        <v>8.4055505181025697E-2</v>
      </c>
      <c r="E14" s="17">
        <v>8.7838642052038701E-2</v>
      </c>
      <c r="F14" s="17"/>
      <c r="G14" s="17">
        <v>0.13883604023152099</v>
      </c>
      <c r="H14" s="17">
        <v>8.6599288019166401E-2</v>
      </c>
      <c r="I14" s="17">
        <v>0.101522786498237</v>
      </c>
      <c r="J14" s="17">
        <v>8.0797469201783295E-2</v>
      </c>
      <c r="K14" s="17">
        <v>7.8933706802093606E-2</v>
      </c>
      <c r="L14" s="17">
        <v>5.8824494719405901E-2</v>
      </c>
      <c r="M14" s="17"/>
      <c r="N14" s="17">
        <v>9.1134027117644095E-2</v>
      </c>
      <c r="O14" s="17">
        <v>7.8789269986008895E-2</v>
      </c>
      <c r="P14" s="17">
        <v>8.7877014239771997E-2</v>
      </c>
      <c r="Q14" s="17">
        <v>8.5131899860353202E-2</v>
      </c>
      <c r="R14" s="17"/>
      <c r="S14" s="17">
        <v>0.109698565369285</v>
      </c>
      <c r="T14" s="17">
        <v>8.1427163038141598E-2</v>
      </c>
      <c r="U14" s="17">
        <v>9.8765261239932595E-2</v>
      </c>
      <c r="V14" s="17">
        <v>8.8449541527138895E-2</v>
      </c>
      <c r="W14" s="17">
        <v>6.5964496653605903E-2</v>
      </c>
      <c r="X14" s="17">
        <v>8.7176664097298101E-2</v>
      </c>
      <c r="Y14" s="17">
        <v>6.9314694378804706E-2</v>
      </c>
      <c r="Z14" s="17">
        <v>0.102684209655199</v>
      </c>
      <c r="AA14" s="17">
        <v>6.8491886349675596E-2</v>
      </c>
      <c r="AB14" s="17"/>
      <c r="AC14" s="17">
        <v>5.27372261302749E-2</v>
      </c>
      <c r="AD14" s="17">
        <v>9.63712381480306E-2</v>
      </c>
      <c r="AE14" s="17">
        <v>0.117989012492057</v>
      </c>
      <c r="AF14" s="17"/>
      <c r="AG14" s="17">
        <v>6.3334045530563696E-2</v>
      </c>
      <c r="AH14" s="17">
        <v>4.9671399849952703E-2</v>
      </c>
      <c r="AI14" s="17">
        <v>0.148120639480502</v>
      </c>
      <c r="AJ14" s="17">
        <v>6.3376868325902794E-2</v>
      </c>
      <c r="AK14" s="17"/>
      <c r="AL14" s="17">
        <v>6.8346861419773905E-2</v>
      </c>
      <c r="AM14" s="17">
        <v>8.4726417932563095E-2</v>
      </c>
      <c r="AN14" s="17">
        <v>9.4434361248536297E-2</v>
      </c>
      <c r="AO14" s="17">
        <v>9.9951320227048696E-2</v>
      </c>
      <c r="AP14" s="17">
        <v>5.9107723638568102E-2</v>
      </c>
      <c r="AQ14" s="17"/>
      <c r="AR14" s="17">
        <v>0.10770725153088</v>
      </c>
      <c r="AS14" s="17">
        <v>7.5433967522721204E-2</v>
      </c>
      <c r="AT14" s="17">
        <v>9.5836831016287996E-2</v>
      </c>
      <c r="AU14" s="17">
        <v>7.9049965162665797E-2</v>
      </c>
      <c r="AV14" s="17">
        <v>6.9194912643803494E-2</v>
      </c>
      <c r="AW14" s="17"/>
      <c r="AX14" s="17">
        <v>0.124524963505195</v>
      </c>
      <c r="AY14" s="17">
        <v>7.4815366738211597E-2</v>
      </c>
      <c r="AZ14" s="17">
        <v>7.7870592070693995E-2</v>
      </c>
      <c r="BA14" s="17">
        <v>8.2725290507452295E-2</v>
      </c>
      <c r="BB14" s="17">
        <v>5.4234011153838801E-2</v>
      </c>
      <c r="BC14" s="17">
        <v>7.6186574975308397E-2</v>
      </c>
      <c r="BD14" s="17"/>
      <c r="BE14" s="17">
        <v>9.0848831373084304E-2</v>
      </c>
      <c r="BF14" s="17">
        <v>9.7250395463783598E-2</v>
      </c>
      <c r="BG14" s="17">
        <v>6.74330336950454E-2</v>
      </c>
      <c r="BH14" s="17"/>
      <c r="BI14" s="17">
        <v>6.8715002412111106E-2</v>
      </c>
      <c r="BJ14" s="17">
        <v>9.0160776044454605E-2</v>
      </c>
      <c r="BK14" s="17"/>
      <c r="BL14" s="17">
        <v>7.0607240643937003E-2</v>
      </c>
      <c r="BM14" s="17">
        <v>8.6919281907307105E-2</v>
      </c>
      <c r="BN14" s="17">
        <v>0.104228218848121</v>
      </c>
      <c r="BO14" s="17">
        <v>9.1245836090850393E-2</v>
      </c>
      <c r="BP14" s="17">
        <v>0.107462599306391</v>
      </c>
      <c r="BQ14" s="17"/>
      <c r="BR14" s="17">
        <v>7.8015519374920295E-2</v>
      </c>
      <c r="BS14" s="17">
        <v>9.4786569372576193E-2</v>
      </c>
      <c r="BT14" s="17">
        <v>0.178042950619547</v>
      </c>
      <c r="BU14" s="17">
        <v>9.34583319075874E-2</v>
      </c>
      <c r="BV14" s="17"/>
      <c r="BW14" s="17">
        <v>8.6656318972677296E-2</v>
      </c>
      <c r="BX14" s="17">
        <v>7.4795219866386403E-2</v>
      </c>
      <c r="BY14" s="17">
        <v>9.9057117660575802E-2</v>
      </c>
      <c r="BZ14" s="17">
        <v>8.9208985984905106E-2</v>
      </c>
      <c r="CA14" s="17">
        <v>7.7072494531417096E-2</v>
      </c>
      <c r="CB14" s="17"/>
      <c r="CC14" s="17">
        <v>8.6013352136848006E-2</v>
      </c>
      <c r="CD14" s="17">
        <v>8.0928649063085306E-2</v>
      </c>
      <c r="CE14" s="17">
        <v>0.114301576513671</v>
      </c>
      <c r="CF14" s="17">
        <v>8.1753630567786104E-2</v>
      </c>
      <c r="CG14" s="17">
        <v>7.1705035852036803E-2</v>
      </c>
      <c r="CH14" s="17">
        <v>8.0249997326195699E-2</v>
      </c>
      <c r="CI14" s="17">
        <v>0.100224431295497</v>
      </c>
      <c r="CJ14" s="17">
        <v>9.2528945735363605E-2</v>
      </c>
      <c r="CK14" s="17">
        <v>8.6936433321072898E-2</v>
      </c>
      <c r="CL14" s="17">
        <v>5.0157348347893899E-2</v>
      </c>
    </row>
    <row r="15" spans="2:90" x14ac:dyDescent="0.25">
      <c r="B15" s="18" t="s">
        <v>273</v>
      </c>
      <c r="C15" s="17">
        <v>5.07904126319123E-2</v>
      </c>
      <c r="D15" s="17">
        <v>5.1872263840984298E-2</v>
      </c>
      <c r="E15" s="17">
        <v>4.9576512140570503E-2</v>
      </c>
      <c r="F15" s="17"/>
      <c r="G15" s="17">
        <v>7.7452559048147407E-2</v>
      </c>
      <c r="H15" s="17">
        <v>7.3190575061146998E-2</v>
      </c>
      <c r="I15" s="17">
        <v>6.2978526625464604E-2</v>
      </c>
      <c r="J15" s="17">
        <v>4.6670279174974898E-2</v>
      </c>
      <c r="K15" s="17">
        <v>3.1226526606965399E-2</v>
      </c>
      <c r="L15" s="17">
        <v>3.02882845296473E-2</v>
      </c>
      <c r="M15" s="17"/>
      <c r="N15" s="17">
        <v>6.3323089457847703E-2</v>
      </c>
      <c r="O15" s="17">
        <v>5.64806045861748E-2</v>
      </c>
      <c r="P15" s="17">
        <v>3.7009422698793197E-2</v>
      </c>
      <c r="Q15" s="17">
        <v>4.4219298806141998E-2</v>
      </c>
      <c r="R15" s="17"/>
      <c r="S15" s="17">
        <v>7.0833413418608299E-2</v>
      </c>
      <c r="T15" s="17">
        <v>5.1212337388890798E-2</v>
      </c>
      <c r="U15" s="17">
        <v>4.9030626685896597E-2</v>
      </c>
      <c r="V15" s="17">
        <v>4.3282428928220901E-2</v>
      </c>
      <c r="W15" s="17">
        <v>4.4034957716217002E-2</v>
      </c>
      <c r="X15" s="17">
        <v>5.8887691623906301E-2</v>
      </c>
      <c r="Y15" s="17">
        <v>4.5493726558258597E-2</v>
      </c>
      <c r="Z15" s="17">
        <v>2.5284322230093099E-2</v>
      </c>
      <c r="AA15" s="17">
        <v>4.5253756317331799E-2</v>
      </c>
      <c r="AB15" s="17"/>
      <c r="AC15" s="17">
        <v>3.4159915980254203E-2</v>
      </c>
      <c r="AD15" s="17">
        <v>6.1862499304296402E-2</v>
      </c>
      <c r="AE15" s="17">
        <v>5.3421145351619098E-2</v>
      </c>
      <c r="AF15" s="17"/>
      <c r="AG15" s="17">
        <v>5.2418873094685299E-2</v>
      </c>
      <c r="AH15" s="17">
        <v>5.1530073094537103E-2</v>
      </c>
      <c r="AI15" s="17">
        <v>8.8365564387733894E-2</v>
      </c>
      <c r="AJ15" s="17">
        <v>2.4917632734029301E-2</v>
      </c>
      <c r="AK15" s="17"/>
      <c r="AL15" s="17">
        <v>3.5779624340065902E-2</v>
      </c>
      <c r="AM15" s="17">
        <v>4.0679269096234698E-2</v>
      </c>
      <c r="AN15" s="17">
        <v>6.5220419939668303E-2</v>
      </c>
      <c r="AO15" s="17">
        <v>6.8453042498858599E-2</v>
      </c>
      <c r="AP15" s="17">
        <v>9.4615922360780702E-2</v>
      </c>
      <c r="AQ15" s="17"/>
      <c r="AR15" s="17">
        <v>4.6084227689981702E-2</v>
      </c>
      <c r="AS15" s="17">
        <v>4.7717236070829901E-2</v>
      </c>
      <c r="AT15" s="17">
        <v>4.5480760208826701E-2</v>
      </c>
      <c r="AU15" s="17">
        <v>6.2987468895224996E-2</v>
      </c>
      <c r="AV15" s="17">
        <v>7.9332150029490497E-2</v>
      </c>
      <c r="AW15" s="17"/>
      <c r="AX15" s="17">
        <v>7.5020557497112894E-2</v>
      </c>
      <c r="AY15" s="17">
        <v>4.4334793131767698E-2</v>
      </c>
      <c r="AZ15" s="17">
        <v>6.0085892808280597E-2</v>
      </c>
      <c r="BA15" s="17">
        <v>3.4691325382129899E-2</v>
      </c>
      <c r="BB15" s="17">
        <v>4.1852747742260901E-2</v>
      </c>
      <c r="BC15" s="17">
        <v>3.3881554847346E-2</v>
      </c>
      <c r="BD15" s="17"/>
      <c r="BE15" s="17">
        <v>5.6274658974480501E-2</v>
      </c>
      <c r="BF15" s="17">
        <v>7.0772433160681603E-2</v>
      </c>
      <c r="BG15" s="17">
        <v>2.5090178956524298E-2</v>
      </c>
      <c r="BH15" s="17"/>
      <c r="BI15" s="17">
        <v>3.8116143656778602E-2</v>
      </c>
      <c r="BJ15" s="17">
        <v>5.4008121772510298E-2</v>
      </c>
      <c r="BK15" s="17"/>
      <c r="BL15" s="17">
        <v>3.6150492402054799E-2</v>
      </c>
      <c r="BM15" s="17">
        <v>6.5199019502879402E-2</v>
      </c>
      <c r="BN15" s="17">
        <v>5.7941107432364497E-2</v>
      </c>
      <c r="BO15" s="17">
        <v>6.6639760067936094E-2</v>
      </c>
      <c r="BP15" s="17">
        <v>5.2719799683363301E-2</v>
      </c>
      <c r="BQ15" s="17"/>
      <c r="BR15" s="17">
        <v>4.1973287645782502E-2</v>
      </c>
      <c r="BS15" s="17">
        <v>9.2747139838480597E-2</v>
      </c>
      <c r="BT15" s="17">
        <v>8.4088992910039698E-2</v>
      </c>
      <c r="BU15" s="17">
        <v>0.117541732490686</v>
      </c>
      <c r="BV15" s="17"/>
      <c r="BW15" s="17">
        <v>4.1641097447537703E-2</v>
      </c>
      <c r="BX15" s="17">
        <v>5.8327014949088402E-2</v>
      </c>
      <c r="BY15" s="17">
        <v>5.74865670752846E-2</v>
      </c>
      <c r="BZ15" s="17">
        <v>4.9382617403864001E-2</v>
      </c>
      <c r="CA15" s="17">
        <v>5.2346008643597897E-2</v>
      </c>
      <c r="CB15" s="17"/>
      <c r="CC15" s="17">
        <v>5.5896262596288E-2</v>
      </c>
      <c r="CD15" s="17">
        <v>5.9075836399608103E-2</v>
      </c>
      <c r="CE15" s="17">
        <v>6.3235930209440294E-2</v>
      </c>
      <c r="CF15" s="17">
        <v>5.37931465581927E-2</v>
      </c>
      <c r="CG15" s="17">
        <v>5.8081810031272899E-2</v>
      </c>
      <c r="CH15" s="17">
        <v>5.4472691448842099E-2</v>
      </c>
      <c r="CI15" s="17">
        <v>5.3465903618139098E-2</v>
      </c>
      <c r="CJ15" s="17">
        <v>4.3721304473497799E-2</v>
      </c>
      <c r="CK15" s="17">
        <v>4.3351590006776103E-2</v>
      </c>
      <c r="CL15" s="17">
        <v>2.9303984974257902E-2</v>
      </c>
    </row>
    <row r="16" spans="2:90" x14ac:dyDescent="0.25">
      <c r="B16" s="18" t="s">
        <v>274</v>
      </c>
      <c r="C16" s="17">
        <v>6.1302156754508598E-2</v>
      </c>
      <c r="D16" s="17">
        <v>6.80905527333968E-2</v>
      </c>
      <c r="E16" s="17">
        <v>5.5213148063659602E-2</v>
      </c>
      <c r="F16" s="17"/>
      <c r="G16" s="17">
        <v>8.9086254712587007E-2</v>
      </c>
      <c r="H16" s="17">
        <v>8.13872849641189E-2</v>
      </c>
      <c r="I16" s="17">
        <v>6.8443436339120603E-2</v>
      </c>
      <c r="J16" s="17">
        <v>8.8614088912959799E-2</v>
      </c>
      <c r="K16" s="17">
        <v>4.4363593649682197E-2</v>
      </c>
      <c r="L16" s="17">
        <v>2.12735776849962E-2</v>
      </c>
      <c r="M16" s="17"/>
      <c r="N16" s="17">
        <v>7.2061537603864398E-2</v>
      </c>
      <c r="O16" s="17">
        <v>5.6239183680329499E-2</v>
      </c>
      <c r="P16" s="17">
        <v>6.3459776022445402E-2</v>
      </c>
      <c r="Q16" s="17">
        <v>5.29984031462883E-2</v>
      </c>
      <c r="R16" s="17"/>
      <c r="S16" s="17">
        <v>8.8314956187645996E-2</v>
      </c>
      <c r="T16" s="17">
        <v>4.2511174864159E-2</v>
      </c>
      <c r="U16" s="17">
        <v>4.3635073701782198E-2</v>
      </c>
      <c r="V16" s="17">
        <v>5.52865300262637E-2</v>
      </c>
      <c r="W16" s="17">
        <v>6.1341858042359303E-2</v>
      </c>
      <c r="X16" s="17">
        <v>6.6063523958696496E-2</v>
      </c>
      <c r="Y16" s="17">
        <v>6.8354815701882995E-2</v>
      </c>
      <c r="Z16" s="17">
        <v>4.7037347699652302E-2</v>
      </c>
      <c r="AA16" s="17">
        <v>6.7358335923605003E-2</v>
      </c>
      <c r="AB16" s="17"/>
      <c r="AC16" s="17">
        <v>3.8980168712977999E-2</v>
      </c>
      <c r="AD16" s="17">
        <v>7.9627044973897096E-2</v>
      </c>
      <c r="AE16" s="17">
        <v>7.0397378095104393E-2</v>
      </c>
      <c r="AF16" s="17"/>
      <c r="AG16" s="17">
        <v>3.5840528002412102E-2</v>
      </c>
      <c r="AH16" s="17">
        <v>8.5220244998799793E-2</v>
      </c>
      <c r="AI16" s="17">
        <v>0.112434999862333</v>
      </c>
      <c r="AJ16" s="17">
        <v>3.7550703401271902E-2</v>
      </c>
      <c r="AK16" s="17"/>
      <c r="AL16" s="17">
        <v>4.9392500614441497E-2</v>
      </c>
      <c r="AM16" s="17">
        <v>6.5735314567945499E-2</v>
      </c>
      <c r="AN16" s="17">
        <v>8.1927965530622704E-2</v>
      </c>
      <c r="AO16" s="17">
        <v>7.7549343854462105E-2</v>
      </c>
      <c r="AP16" s="17">
        <v>1.40920285308655E-2</v>
      </c>
      <c r="AQ16" s="17"/>
      <c r="AR16" s="17">
        <v>5.8413434243348397E-2</v>
      </c>
      <c r="AS16" s="17">
        <v>5.5847283901146197E-2</v>
      </c>
      <c r="AT16" s="17">
        <v>5.9183925867693797E-2</v>
      </c>
      <c r="AU16" s="17">
        <v>7.5396980476327397E-2</v>
      </c>
      <c r="AV16" s="17">
        <v>6.5746267132791303E-2</v>
      </c>
      <c r="AW16" s="17"/>
      <c r="AX16" s="17">
        <v>8.3879058174478702E-2</v>
      </c>
      <c r="AY16" s="17">
        <v>6.2654568327512206E-2</v>
      </c>
      <c r="AZ16" s="17">
        <v>4.6265923524650601E-2</v>
      </c>
      <c r="BA16" s="17">
        <v>5.2715116630389199E-2</v>
      </c>
      <c r="BB16" s="17">
        <v>5.1506201770525999E-2</v>
      </c>
      <c r="BC16" s="17">
        <v>4.0187097942241901E-2</v>
      </c>
      <c r="BD16" s="17"/>
      <c r="BE16" s="17">
        <v>7.2554751330552406E-2</v>
      </c>
      <c r="BF16" s="17">
        <v>7.0188733564246306E-2</v>
      </c>
      <c r="BG16" s="17">
        <v>3.89630084887191E-2</v>
      </c>
      <c r="BH16" s="17"/>
      <c r="BI16" s="17">
        <v>6.59725342693471E-2</v>
      </c>
      <c r="BJ16" s="17">
        <v>6.0116453938115599E-2</v>
      </c>
      <c r="BK16" s="17"/>
      <c r="BL16" s="17">
        <v>4.7272666570944498E-2</v>
      </c>
      <c r="BM16" s="17">
        <v>6.8463270219241396E-2</v>
      </c>
      <c r="BN16" s="17">
        <v>9.2284060877282803E-2</v>
      </c>
      <c r="BO16" s="17">
        <v>3.68099996379233E-2</v>
      </c>
      <c r="BP16" s="17">
        <v>8.3662074492232993E-2</v>
      </c>
      <c r="BQ16" s="17"/>
      <c r="BR16" s="17">
        <v>5.5584286354960599E-2</v>
      </c>
      <c r="BS16" s="17">
        <v>0.10356957815282</v>
      </c>
      <c r="BT16" s="17">
        <v>9.0318085186879102E-2</v>
      </c>
      <c r="BU16" s="17">
        <v>7.8412251152871607E-2</v>
      </c>
      <c r="BV16" s="17"/>
      <c r="BW16" s="17">
        <v>4.6783570136163598E-2</v>
      </c>
      <c r="BX16" s="17">
        <v>6.6087523175091104E-2</v>
      </c>
      <c r="BY16" s="17">
        <v>5.71690458119683E-2</v>
      </c>
      <c r="BZ16" s="17">
        <v>6.5856298549685596E-2</v>
      </c>
      <c r="CA16" s="17">
        <v>7.1787805458732298E-2</v>
      </c>
      <c r="CB16" s="17"/>
      <c r="CC16" s="17">
        <v>6.1687579676194301E-2</v>
      </c>
      <c r="CD16" s="17">
        <v>8.9681314828569295E-2</v>
      </c>
      <c r="CE16" s="17">
        <v>5.4572883179206701E-2</v>
      </c>
      <c r="CF16" s="17">
        <v>7.6926742889013203E-2</v>
      </c>
      <c r="CG16" s="17">
        <v>6.9585412086699605E-2</v>
      </c>
      <c r="CH16" s="17">
        <v>7.2830139497585197E-2</v>
      </c>
      <c r="CI16" s="17">
        <v>7.1662045439469302E-2</v>
      </c>
      <c r="CJ16" s="17">
        <v>2.93501815090161E-2</v>
      </c>
      <c r="CK16" s="17">
        <v>4.2499293609257201E-2</v>
      </c>
      <c r="CL16" s="17">
        <v>3.6171491796829401E-2</v>
      </c>
    </row>
    <row r="17" spans="2:90" x14ac:dyDescent="0.25">
      <c r="B17" s="18" t="s">
        <v>275</v>
      </c>
      <c r="C17" s="17">
        <v>6.3691581249905302E-2</v>
      </c>
      <c r="D17" s="17">
        <v>6.5271106131817899E-2</v>
      </c>
      <c r="E17" s="17">
        <v>6.2487898465269601E-2</v>
      </c>
      <c r="F17" s="17"/>
      <c r="G17" s="17">
        <v>6.6985858667903395E-2</v>
      </c>
      <c r="H17" s="17">
        <v>0.119646049887617</v>
      </c>
      <c r="I17" s="17">
        <v>8.8699700259596601E-2</v>
      </c>
      <c r="J17" s="17">
        <v>6.7273306226044299E-2</v>
      </c>
      <c r="K17" s="17">
        <v>1.85891045010497E-2</v>
      </c>
      <c r="L17" s="17">
        <v>3.2148140138238301E-2</v>
      </c>
      <c r="M17" s="17"/>
      <c r="N17" s="17">
        <v>8.5708009951735595E-2</v>
      </c>
      <c r="O17" s="17">
        <v>8.4047090027507806E-2</v>
      </c>
      <c r="P17" s="17">
        <v>4.3108766009971503E-2</v>
      </c>
      <c r="Q17" s="17">
        <v>3.7806623528507603E-2</v>
      </c>
      <c r="R17" s="17"/>
      <c r="S17" s="17">
        <v>7.7233178018807802E-2</v>
      </c>
      <c r="T17" s="17">
        <v>5.5871634876362999E-2</v>
      </c>
      <c r="U17" s="17">
        <v>5.8653917522461803E-2</v>
      </c>
      <c r="V17" s="17">
        <v>5.5767037047106803E-2</v>
      </c>
      <c r="W17" s="17">
        <v>6.5301949295457004E-2</v>
      </c>
      <c r="X17" s="17">
        <v>5.1515224704082603E-2</v>
      </c>
      <c r="Y17" s="17">
        <v>5.1015222795998502E-2</v>
      </c>
      <c r="Z17" s="17">
        <v>8.6185071257128903E-2</v>
      </c>
      <c r="AA17" s="17">
        <v>7.7802404845835393E-2</v>
      </c>
      <c r="AB17" s="17"/>
      <c r="AC17" s="17">
        <v>3.6263331353209798E-2</v>
      </c>
      <c r="AD17" s="17">
        <v>9.4138672527183997E-2</v>
      </c>
      <c r="AE17" s="17">
        <v>5.7784021577887902E-2</v>
      </c>
      <c r="AF17" s="17"/>
      <c r="AG17" s="17">
        <v>2.5084740154568099E-2</v>
      </c>
      <c r="AH17" s="17">
        <v>0.171569086469336</v>
      </c>
      <c r="AI17" s="17">
        <v>6.0783516793150999E-2</v>
      </c>
      <c r="AJ17" s="17">
        <v>1.3684528843409E-2</v>
      </c>
      <c r="AK17" s="17"/>
      <c r="AL17" s="17">
        <v>4.3147738222894902E-2</v>
      </c>
      <c r="AM17" s="17">
        <v>5.2991632908351599E-2</v>
      </c>
      <c r="AN17" s="17">
        <v>8.8173845544864404E-2</v>
      </c>
      <c r="AO17" s="17">
        <v>0.10452374824214999</v>
      </c>
      <c r="AP17" s="17">
        <v>0.13019502585748</v>
      </c>
      <c r="AQ17" s="17"/>
      <c r="AR17" s="17">
        <v>4.1194697459677E-2</v>
      </c>
      <c r="AS17" s="17">
        <v>4.9031530340704503E-2</v>
      </c>
      <c r="AT17" s="17">
        <v>6.2794787350366393E-2</v>
      </c>
      <c r="AU17" s="17">
        <v>8.8389498939308794E-2</v>
      </c>
      <c r="AV17" s="17">
        <v>8.90500830051177E-2</v>
      </c>
      <c r="AW17" s="17"/>
      <c r="AX17" s="17">
        <v>7.6201638512762196E-2</v>
      </c>
      <c r="AY17" s="17">
        <v>7.6191786904942799E-2</v>
      </c>
      <c r="AZ17" s="17">
        <v>4.37404869676883E-2</v>
      </c>
      <c r="BA17" s="17">
        <v>5.1912143349987498E-2</v>
      </c>
      <c r="BB17" s="17">
        <v>5.8598633927878202E-2</v>
      </c>
      <c r="BC17" s="17">
        <v>3.0953684881839999E-2</v>
      </c>
      <c r="BD17" s="17"/>
      <c r="BE17" s="17">
        <v>6.4852136464656707E-2</v>
      </c>
      <c r="BF17" s="17">
        <v>8.9899695276720704E-2</v>
      </c>
      <c r="BG17" s="17">
        <v>3.8279598627574997E-2</v>
      </c>
      <c r="BH17" s="17"/>
      <c r="BI17" s="17">
        <v>6.4664426134401404E-2</v>
      </c>
      <c r="BJ17" s="17">
        <v>6.3444598020863205E-2</v>
      </c>
      <c r="BK17" s="17"/>
      <c r="BL17" s="17">
        <v>4.8973723442294101E-2</v>
      </c>
      <c r="BM17" s="17">
        <v>9.3537349543754797E-2</v>
      </c>
      <c r="BN17" s="17">
        <v>2.53264787698157E-2</v>
      </c>
      <c r="BO17" s="17">
        <v>7.3529328929445803E-2</v>
      </c>
      <c r="BP17" s="17">
        <v>7.3282600083968794E-2</v>
      </c>
      <c r="BQ17" s="17"/>
      <c r="BR17" s="17">
        <v>5.5650049569766401E-2</v>
      </c>
      <c r="BS17" s="17">
        <v>6.84839147208441E-2</v>
      </c>
      <c r="BT17" s="17">
        <v>0.138854756583174</v>
      </c>
      <c r="BU17" s="17">
        <v>0.120467510879669</v>
      </c>
      <c r="BV17" s="17"/>
      <c r="BW17" s="17">
        <v>6.7585196874428696E-2</v>
      </c>
      <c r="BX17" s="17">
        <v>7.0511767503530595E-2</v>
      </c>
      <c r="BY17" s="17">
        <v>5.4303289867954303E-2</v>
      </c>
      <c r="BZ17" s="17">
        <v>5.8963065772159297E-2</v>
      </c>
      <c r="CA17" s="17">
        <v>6.9083958321493805E-2</v>
      </c>
      <c r="CB17" s="17"/>
      <c r="CC17" s="17">
        <v>7.6305086918845494E-2</v>
      </c>
      <c r="CD17" s="17">
        <v>6.5687201384268701E-2</v>
      </c>
      <c r="CE17" s="17">
        <v>7.05435497884878E-2</v>
      </c>
      <c r="CF17" s="17">
        <v>5.2532096054123498E-2</v>
      </c>
      <c r="CG17" s="17">
        <v>6.2897514402828897E-2</v>
      </c>
      <c r="CH17" s="17">
        <v>6.2504928852850694E-2</v>
      </c>
      <c r="CI17" s="17">
        <v>4.2384936769141103E-2</v>
      </c>
      <c r="CJ17" s="17">
        <v>6.6114308402832805E-2</v>
      </c>
      <c r="CK17" s="17">
        <v>7.1523651836527799E-2</v>
      </c>
      <c r="CL17" s="17">
        <v>7.0559205759228E-2</v>
      </c>
    </row>
    <row r="18" spans="2:90" x14ac:dyDescent="0.25">
      <c r="B18" s="18" t="s">
        <v>276</v>
      </c>
      <c r="C18" s="17">
        <v>4.6525319926211499E-2</v>
      </c>
      <c r="D18" s="17">
        <v>5.53555584632376E-2</v>
      </c>
      <c r="E18" s="17">
        <v>3.8461624021660402E-2</v>
      </c>
      <c r="F18" s="17"/>
      <c r="G18" s="17">
        <v>8.2565410065997297E-2</v>
      </c>
      <c r="H18" s="17">
        <v>6.2353988911996602E-2</v>
      </c>
      <c r="I18" s="17">
        <v>6.40354443242767E-2</v>
      </c>
      <c r="J18" s="17">
        <v>4.6420432868405498E-2</v>
      </c>
      <c r="K18" s="17">
        <v>2.2806907468927301E-2</v>
      </c>
      <c r="L18" s="17">
        <v>2.2848286967701598E-2</v>
      </c>
      <c r="M18" s="17"/>
      <c r="N18" s="17">
        <v>5.2970840798339698E-2</v>
      </c>
      <c r="O18" s="17">
        <v>4.5415609541559099E-2</v>
      </c>
      <c r="P18" s="17">
        <v>4.4751606256285902E-2</v>
      </c>
      <c r="Q18" s="17">
        <v>4.2003470115339399E-2</v>
      </c>
      <c r="R18" s="17"/>
      <c r="S18" s="17">
        <v>7.4203284613601803E-2</v>
      </c>
      <c r="T18" s="17">
        <v>3.2506716161898597E-2</v>
      </c>
      <c r="U18" s="17">
        <v>2.9005546194755899E-2</v>
      </c>
      <c r="V18" s="17">
        <v>3.6883860894030403E-2</v>
      </c>
      <c r="W18" s="17">
        <v>4.0088668053242099E-2</v>
      </c>
      <c r="X18" s="17">
        <v>6.1179893003305702E-2</v>
      </c>
      <c r="Y18" s="17">
        <v>6.0224105311553297E-2</v>
      </c>
      <c r="Z18" s="17">
        <v>3.2001758318484098E-2</v>
      </c>
      <c r="AA18" s="17">
        <v>4.0189712105964302E-2</v>
      </c>
      <c r="AB18" s="17"/>
      <c r="AC18" s="17">
        <v>1.9252466742008E-2</v>
      </c>
      <c r="AD18" s="17">
        <v>7.8550041813210597E-2</v>
      </c>
      <c r="AE18" s="17">
        <v>2.2415198508136999E-2</v>
      </c>
      <c r="AF18" s="17"/>
      <c r="AG18" s="17">
        <v>1.04931682407322E-2</v>
      </c>
      <c r="AH18" s="17">
        <v>0.146889964253855</v>
      </c>
      <c r="AI18" s="17">
        <v>4.0883190882435701E-2</v>
      </c>
      <c r="AJ18" s="17">
        <v>5.4408643840383802E-3</v>
      </c>
      <c r="AK18" s="17"/>
      <c r="AL18" s="17">
        <v>3.84625798422683E-2</v>
      </c>
      <c r="AM18" s="17">
        <v>3.36343530742403E-2</v>
      </c>
      <c r="AN18" s="17">
        <v>6.7165673729731007E-2</v>
      </c>
      <c r="AO18" s="17">
        <v>6.6121853188952195E-2</v>
      </c>
      <c r="AP18" s="17">
        <v>0.104107295458832</v>
      </c>
      <c r="AQ18" s="17"/>
      <c r="AR18" s="17">
        <v>3.6294173862969202E-2</v>
      </c>
      <c r="AS18" s="17">
        <v>4.3372674512841797E-2</v>
      </c>
      <c r="AT18" s="17">
        <v>4.4530067003633197E-2</v>
      </c>
      <c r="AU18" s="17">
        <v>5.6433364915659999E-2</v>
      </c>
      <c r="AV18" s="17">
        <v>6.91943365442588E-2</v>
      </c>
      <c r="AW18" s="17"/>
      <c r="AX18" s="17">
        <v>8.0643888369535496E-2</v>
      </c>
      <c r="AY18" s="17">
        <v>3.8752277194337999E-2</v>
      </c>
      <c r="AZ18" s="17">
        <v>4.7609063313863997E-2</v>
      </c>
      <c r="BA18" s="17">
        <v>3.4117181634792902E-2</v>
      </c>
      <c r="BB18" s="17">
        <v>2.3706899225327399E-2</v>
      </c>
      <c r="BC18" s="17">
        <v>2.9824380708751101E-2</v>
      </c>
      <c r="BD18" s="17"/>
      <c r="BE18" s="17">
        <v>5.1631080478710699E-2</v>
      </c>
      <c r="BF18" s="17">
        <v>6.9105066694218203E-2</v>
      </c>
      <c r="BG18" s="17">
        <v>1.9881614032889999E-2</v>
      </c>
      <c r="BH18" s="17"/>
      <c r="BI18" s="17">
        <v>3.2291887288993598E-2</v>
      </c>
      <c r="BJ18" s="17">
        <v>5.0138865321903897E-2</v>
      </c>
      <c r="BK18" s="17"/>
      <c r="BL18" s="17">
        <v>3.4665626604787302E-2</v>
      </c>
      <c r="BM18" s="17">
        <v>6.1446639339935702E-2</v>
      </c>
      <c r="BN18" s="17">
        <v>3.7705861820806499E-2</v>
      </c>
      <c r="BO18" s="17">
        <v>5.8386461170101003E-2</v>
      </c>
      <c r="BP18" s="17">
        <v>4.9072088031477397E-2</v>
      </c>
      <c r="BQ18" s="17"/>
      <c r="BR18" s="17">
        <v>4.3761791645252901E-2</v>
      </c>
      <c r="BS18" s="17">
        <v>7.4402176191278993E-2</v>
      </c>
      <c r="BT18" s="17">
        <v>5.81339959548293E-2</v>
      </c>
      <c r="BU18" s="17">
        <v>4.3400653342505598E-2</v>
      </c>
      <c r="BV18" s="17"/>
      <c r="BW18" s="17">
        <v>4.24473899277076E-2</v>
      </c>
      <c r="BX18" s="17">
        <v>5.2204997083875701E-2</v>
      </c>
      <c r="BY18" s="17">
        <v>4.42395864498129E-2</v>
      </c>
      <c r="BZ18" s="17">
        <v>4.8606155509391701E-2</v>
      </c>
      <c r="CA18" s="17">
        <v>3.93589783565923E-2</v>
      </c>
      <c r="CB18" s="17"/>
      <c r="CC18" s="17">
        <v>5.0095468372226497E-2</v>
      </c>
      <c r="CD18" s="17">
        <v>4.3586751432844302E-2</v>
      </c>
      <c r="CE18" s="17">
        <v>4.4304880930660401E-2</v>
      </c>
      <c r="CF18" s="17">
        <v>5.6156044292945399E-2</v>
      </c>
      <c r="CG18" s="17">
        <v>4.72569806936241E-2</v>
      </c>
      <c r="CH18" s="17">
        <v>4.6508920043665601E-2</v>
      </c>
      <c r="CI18" s="17">
        <v>4.40284232842637E-2</v>
      </c>
      <c r="CJ18" s="17">
        <v>5.5798790530556502E-2</v>
      </c>
      <c r="CK18" s="17">
        <v>4.20157408883838E-2</v>
      </c>
      <c r="CL18" s="17">
        <v>1.7058806182866901E-2</v>
      </c>
    </row>
    <row r="19" spans="2:90" ht="45" x14ac:dyDescent="0.25">
      <c r="B19" s="18" t="s">
        <v>277</v>
      </c>
      <c r="C19" s="17">
        <v>0.121336064127796</v>
      </c>
      <c r="D19" s="17">
        <v>0.12823168458690401</v>
      </c>
      <c r="E19" s="17">
        <v>0.114381949589742</v>
      </c>
      <c r="F19" s="17"/>
      <c r="G19" s="17">
        <v>0.11813975145413699</v>
      </c>
      <c r="H19" s="17">
        <v>0.17183871476478499</v>
      </c>
      <c r="I19" s="17">
        <v>0.125319352237727</v>
      </c>
      <c r="J19" s="17">
        <v>8.4214421570325201E-2</v>
      </c>
      <c r="K19" s="17">
        <v>0.12897339979407699</v>
      </c>
      <c r="L19" s="17">
        <v>0.10457215731279</v>
      </c>
      <c r="M19" s="17"/>
      <c r="N19" s="17">
        <v>0.14866643886427</v>
      </c>
      <c r="O19" s="17">
        <v>0.14557342512466201</v>
      </c>
      <c r="P19" s="17">
        <v>8.8637503074582499E-2</v>
      </c>
      <c r="Q19" s="17">
        <v>9.4186317799188804E-2</v>
      </c>
      <c r="R19" s="17"/>
      <c r="S19" s="17">
        <v>0.151664917425372</v>
      </c>
      <c r="T19" s="17">
        <v>8.8015716172456099E-2</v>
      </c>
      <c r="U19" s="17">
        <v>0.109295486366357</v>
      </c>
      <c r="V19" s="17">
        <v>0.114709473107958</v>
      </c>
      <c r="W19" s="17">
        <v>0.144828985408891</v>
      </c>
      <c r="X19" s="17">
        <v>8.7865939289658801E-2</v>
      </c>
      <c r="Y19" s="17">
        <v>0.112278237954429</v>
      </c>
      <c r="Z19" s="17">
        <v>0.156649380933961</v>
      </c>
      <c r="AA19" s="17">
        <v>0.146738846953997</v>
      </c>
      <c r="AB19" s="17"/>
      <c r="AC19" s="17">
        <v>7.3984175210863604E-2</v>
      </c>
      <c r="AD19" s="17">
        <v>0.19014477865471999</v>
      </c>
      <c r="AE19" s="17">
        <v>9.0708023053660797E-2</v>
      </c>
      <c r="AF19" s="17"/>
      <c r="AG19" s="17">
        <v>1.34488845333067E-2</v>
      </c>
      <c r="AH19" s="17">
        <v>0.44866032326563199</v>
      </c>
      <c r="AI19" s="17">
        <v>4.1634196093731701E-2</v>
      </c>
      <c r="AJ19" s="17">
        <v>4.0926719611231004E-3</v>
      </c>
      <c r="AK19" s="17"/>
      <c r="AL19" s="17">
        <v>7.9591379795069195E-2</v>
      </c>
      <c r="AM19" s="17">
        <v>0.104843717257407</v>
      </c>
      <c r="AN19" s="17">
        <v>0.158170786409602</v>
      </c>
      <c r="AO19" s="17">
        <v>0.17467895685729501</v>
      </c>
      <c r="AP19" s="17">
        <v>0.23082286268305</v>
      </c>
      <c r="AQ19" s="17"/>
      <c r="AR19" s="17">
        <v>9.2749215578951397E-2</v>
      </c>
      <c r="AS19" s="17">
        <v>0.116225751236334</v>
      </c>
      <c r="AT19" s="17">
        <v>0.113923729460116</v>
      </c>
      <c r="AU19" s="17">
        <v>0.13039636474451899</v>
      </c>
      <c r="AV19" s="17">
        <v>0.20695435429025499</v>
      </c>
      <c r="AW19" s="17"/>
      <c r="AX19" s="17">
        <v>0.16770166362539901</v>
      </c>
      <c r="AY19" s="17">
        <v>0.12174343602790499</v>
      </c>
      <c r="AZ19" s="17">
        <v>9.6843545980176998E-2</v>
      </c>
      <c r="BA19" s="17">
        <v>9.6976577844687703E-2</v>
      </c>
      <c r="BB19" s="17">
        <v>0.11495553715130601</v>
      </c>
      <c r="BC19" s="17">
        <v>6.6198360212396196E-2</v>
      </c>
      <c r="BD19" s="17"/>
      <c r="BE19" s="17">
        <v>0.110006533476701</v>
      </c>
      <c r="BF19" s="17">
        <v>0.15074365931703601</v>
      </c>
      <c r="BG19" s="17">
        <v>0.10995249712331399</v>
      </c>
      <c r="BH19" s="17"/>
      <c r="BI19" s="17">
        <v>0.122971727966388</v>
      </c>
      <c r="BJ19" s="17">
        <v>0.120920806214719</v>
      </c>
      <c r="BK19" s="17"/>
      <c r="BL19" s="17">
        <v>0.117389565442272</v>
      </c>
      <c r="BM19" s="17">
        <v>0.12171756160127201</v>
      </c>
      <c r="BN19" s="17">
        <v>0.110192864100947</v>
      </c>
      <c r="BO19" s="17">
        <v>0.119039226495469</v>
      </c>
      <c r="BP19" s="17">
        <v>0.13283277631565801</v>
      </c>
      <c r="BQ19" s="17"/>
      <c r="BR19" s="17">
        <v>0.113737389091409</v>
      </c>
      <c r="BS19" s="17">
        <v>0.122459056290616</v>
      </c>
      <c r="BT19" s="17">
        <v>0.21080698969352199</v>
      </c>
      <c r="BU19" s="17">
        <v>0.16350550774190201</v>
      </c>
      <c r="BV19" s="17"/>
      <c r="BW19" s="17">
        <v>0.126468924416375</v>
      </c>
      <c r="BX19" s="17">
        <v>0.131536307311479</v>
      </c>
      <c r="BY19" s="17">
        <v>0.125444309718653</v>
      </c>
      <c r="BZ19" s="17">
        <v>9.2444393326314198E-2</v>
      </c>
      <c r="CA19" s="17">
        <v>0.137167617288454</v>
      </c>
      <c r="CB19" s="17"/>
      <c r="CC19" s="17">
        <v>0.13997414973599701</v>
      </c>
      <c r="CD19" s="17">
        <v>0.10619855400755</v>
      </c>
      <c r="CE19" s="17">
        <v>0.15227730131066999</v>
      </c>
      <c r="CF19" s="17">
        <v>0.112839672952846</v>
      </c>
      <c r="CG19" s="17">
        <v>0.12629437386916501</v>
      </c>
      <c r="CH19" s="17">
        <v>0.13070134260813901</v>
      </c>
      <c r="CI19" s="17">
        <v>0.118150846382653</v>
      </c>
      <c r="CJ19" s="17">
        <v>0.12592811206898699</v>
      </c>
      <c r="CK19" s="17">
        <v>8.9565107163135593E-2</v>
      </c>
      <c r="CL19" s="17">
        <v>0.118750349702108</v>
      </c>
    </row>
    <row r="20" spans="2:90" x14ac:dyDescent="0.25">
      <c r="B20" s="18" t="s">
        <v>163</v>
      </c>
      <c r="C20" s="19">
        <v>3.9103757567598603E-2</v>
      </c>
      <c r="D20" s="19">
        <v>2.10985675357655E-2</v>
      </c>
      <c r="E20" s="19">
        <v>5.5114910480162302E-2</v>
      </c>
      <c r="F20" s="19"/>
      <c r="G20" s="19">
        <v>5.8230304247348097E-2</v>
      </c>
      <c r="H20" s="19">
        <v>4.2053256688353198E-2</v>
      </c>
      <c r="I20" s="19">
        <v>4.8300321789481897E-2</v>
      </c>
      <c r="J20" s="19">
        <v>3.0819352096447299E-2</v>
      </c>
      <c r="K20" s="19">
        <v>4.2763593635414397E-2</v>
      </c>
      <c r="L20" s="19">
        <v>2.5412300220177E-2</v>
      </c>
      <c r="M20" s="19"/>
      <c r="N20" s="19">
        <v>2.70381196730087E-2</v>
      </c>
      <c r="O20" s="19">
        <v>4.04846606014772E-2</v>
      </c>
      <c r="P20" s="19">
        <v>4.1575381576649001E-2</v>
      </c>
      <c r="Q20" s="19">
        <v>4.7850824413096703E-2</v>
      </c>
      <c r="R20" s="19"/>
      <c r="S20" s="19">
        <v>3.5743894228085403E-2</v>
      </c>
      <c r="T20" s="19">
        <v>4.06235381156494E-2</v>
      </c>
      <c r="U20" s="19">
        <v>3.9634765530098301E-2</v>
      </c>
      <c r="V20" s="19">
        <v>4.5247652931652498E-2</v>
      </c>
      <c r="W20" s="19">
        <v>4.9060542553653302E-2</v>
      </c>
      <c r="X20" s="19">
        <v>5.5897720683887299E-2</v>
      </c>
      <c r="Y20" s="19">
        <v>3.3383704555837002E-2</v>
      </c>
      <c r="Z20" s="19">
        <v>3.1725036295916699E-2</v>
      </c>
      <c r="AA20" s="19">
        <v>2.2533388730361599E-2</v>
      </c>
      <c r="AB20" s="19"/>
      <c r="AC20" s="19">
        <v>2.37988070674288E-2</v>
      </c>
      <c r="AD20" s="19">
        <v>1.9283101026138501E-2</v>
      </c>
      <c r="AE20" s="19">
        <v>9.1349526632127101E-2</v>
      </c>
      <c r="AF20" s="19"/>
      <c r="AG20" s="19">
        <v>1.1331138316517801E-2</v>
      </c>
      <c r="AH20" s="19">
        <v>7.3390182229190002E-3</v>
      </c>
      <c r="AI20" s="19">
        <v>1.3931101792333801E-2</v>
      </c>
      <c r="AJ20" s="19">
        <v>6.8393510881882098E-3</v>
      </c>
      <c r="AK20" s="19"/>
      <c r="AL20" s="19">
        <v>4.9989222555428099E-2</v>
      </c>
      <c r="AM20" s="19">
        <v>4.6426955836822402E-2</v>
      </c>
      <c r="AN20" s="19">
        <v>3.4744623376552701E-2</v>
      </c>
      <c r="AO20" s="19">
        <v>3.8371685600471099E-2</v>
      </c>
      <c r="AP20" s="19">
        <v>1.85868903139066E-2</v>
      </c>
      <c r="AQ20" s="19"/>
      <c r="AR20" s="19">
        <v>7.5026441609630401E-2</v>
      </c>
      <c r="AS20" s="19">
        <v>3.5815569828863303E-2</v>
      </c>
      <c r="AT20" s="19">
        <v>3.18233019313423E-2</v>
      </c>
      <c r="AU20" s="19">
        <v>2.6923562858055899E-2</v>
      </c>
      <c r="AV20" s="19">
        <v>1.2443309090509801E-2</v>
      </c>
      <c r="AW20" s="19"/>
      <c r="AX20" s="19">
        <v>3.7608941679034197E-2</v>
      </c>
      <c r="AY20" s="19">
        <v>3.56020208357547E-2</v>
      </c>
      <c r="AZ20" s="19">
        <v>3.5758960685525802E-2</v>
      </c>
      <c r="BA20" s="19">
        <v>4.8272868138306703E-2</v>
      </c>
      <c r="BB20" s="19">
        <v>3.5119247921442602E-2</v>
      </c>
      <c r="BC20" s="19">
        <v>4.7317486241529198E-2</v>
      </c>
      <c r="BD20" s="19"/>
      <c r="BE20" s="19">
        <v>4.8631857707839302E-2</v>
      </c>
      <c r="BF20" s="19">
        <v>3.2934798526179497E-2</v>
      </c>
      <c r="BG20" s="19">
        <v>2.9915786206066101E-2</v>
      </c>
      <c r="BH20" s="19"/>
      <c r="BI20" s="19">
        <v>3.351663242287E-2</v>
      </c>
      <c r="BJ20" s="19">
        <v>4.0522201793701897E-2</v>
      </c>
      <c r="BK20" s="19"/>
      <c r="BL20" s="19">
        <v>2.5175435543894901E-2</v>
      </c>
      <c r="BM20" s="19">
        <v>3.8418384272729401E-2</v>
      </c>
      <c r="BN20" s="19">
        <v>3.3239009874830798E-2</v>
      </c>
      <c r="BO20" s="19">
        <v>5.9166913984687798E-2</v>
      </c>
      <c r="BP20" s="19">
        <v>4.7934819791462302E-2</v>
      </c>
      <c r="BQ20" s="19"/>
      <c r="BR20" s="19">
        <v>3.7195176445127001E-2</v>
      </c>
      <c r="BS20" s="19">
        <v>5.1157196191967902E-2</v>
      </c>
      <c r="BT20" s="19">
        <v>4.7696177161969999E-2</v>
      </c>
      <c r="BU20" s="19">
        <v>2.5815945353808701E-2</v>
      </c>
      <c r="BV20" s="19"/>
      <c r="BW20" s="19">
        <v>3.47213967032323E-2</v>
      </c>
      <c r="BX20" s="19">
        <v>2.4068309464769299E-2</v>
      </c>
      <c r="BY20" s="19">
        <v>3.4063437524828502E-2</v>
      </c>
      <c r="BZ20" s="19">
        <v>5.3050352711197298E-2</v>
      </c>
      <c r="CA20" s="19">
        <v>4.6297080252026099E-2</v>
      </c>
      <c r="CB20" s="19"/>
      <c r="CC20" s="19">
        <v>3.4181279224023899E-2</v>
      </c>
      <c r="CD20" s="19">
        <v>6.0238428293391398E-2</v>
      </c>
      <c r="CE20" s="19">
        <v>3.9306983006264999E-2</v>
      </c>
      <c r="CF20" s="19">
        <v>4.5591145611838801E-2</v>
      </c>
      <c r="CG20" s="19">
        <v>1.8941667178851901E-2</v>
      </c>
      <c r="CH20" s="19">
        <v>5.3213306902594799E-2</v>
      </c>
      <c r="CI20" s="19">
        <v>2.9077814503012601E-2</v>
      </c>
      <c r="CJ20" s="19">
        <v>3.3653573390274701E-2</v>
      </c>
      <c r="CK20" s="19">
        <v>2.8255301999110201E-2</v>
      </c>
      <c r="CL20" s="19">
        <v>3.1815726786538601E-2</v>
      </c>
    </row>
    <row r="21" spans="2:90" x14ac:dyDescent="0.25">
      <c r="B21" s="16"/>
    </row>
    <row r="22" spans="2:90" x14ac:dyDescent="0.25">
      <c r="B22" t="s">
        <v>114</v>
      </c>
    </row>
    <row r="23" spans="2:90" x14ac:dyDescent="0.25">
      <c r="B23" t="s">
        <v>115</v>
      </c>
    </row>
    <row r="25" spans="2:90" x14ac:dyDescent="0.25">
      <c r="B25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CL25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281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267</v>
      </c>
      <c r="C9" s="17">
        <v>0.26754535224521397</v>
      </c>
      <c r="D9" s="17">
        <v>0.263398651407799</v>
      </c>
      <c r="E9" s="17">
        <v>0.272159437020218</v>
      </c>
      <c r="F9" s="17"/>
      <c r="G9" s="17">
        <v>0.162428275759673</v>
      </c>
      <c r="H9" s="17">
        <v>0.19089811088015199</v>
      </c>
      <c r="I9" s="17">
        <v>0.226364036747147</v>
      </c>
      <c r="J9" s="17">
        <v>0.28653303518782702</v>
      </c>
      <c r="K9" s="17">
        <v>0.339649197664112</v>
      </c>
      <c r="L9" s="17">
        <v>0.33655365219726502</v>
      </c>
      <c r="M9" s="17"/>
      <c r="N9" s="17">
        <v>0.20931461413565999</v>
      </c>
      <c r="O9" s="17">
        <v>0.22847892143339399</v>
      </c>
      <c r="P9" s="17">
        <v>0.30702565319181702</v>
      </c>
      <c r="Q9" s="17">
        <v>0.33544650669163201</v>
      </c>
      <c r="R9" s="17"/>
      <c r="S9" s="17">
        <v>0.209307055908065</v>
      </c>
      <c r="T9" s="17">
        <v>0.29616477993048002</v>
      </c>
      <c r="U9" s="17">
        <v>0.25813222244023698</v>
      </c>
      <c r="V9" s="17">
        <v>0.28719482926133999</v>
      </c>
      <c r="W9" s="17">
        <v>0.28936106028383202</v>
      </c>
      <c r="X9" s="17">
        <v>0.27538525179988799</v>
      </c>
      <c r="Y9" s="17">
        <v>0.29319742649849201</v>
      </c>
      <c r="Z9" s="17">
        <v>0.29747614985273502</v>
      </c>
      <c r="AA9" s="17">
        <v>0.241370207527632</v>
      </c>
      <c r="AB9" s="17"/>
      <c r="AC9" s="17">
        <v>0.39447370536231002</v>
      </c>
      <c r="AD9" s="17">
        <v>0.15789459508238399</v>
      </c>
      <c r="AE9" s="17">
        <v>0.25973139117152899</v>
      </c>
      <c r="AF9" s="17"/>
      <c r="AG9" s="17">
        <v>0.31485562260649302</v>
      </c>
      <c r="AH9" s="17">
        <v>0.14444263215182099</v>
      </c>
      <c r="AI9" s="17">
        <v>2.6392784444396302E-3</v>
      </c>
      <c r="AJ9" s="17">
        <v>0.47478412751752302</v>
      </c>
      <c r="AK9" s="17"/>
      <c r="AL9" s="17">
        <v>0.356321394702515</v>
      </c>
      <c r="AM9" s="17">
        <v>0.28638298466496798</v>
      </c>
      <c r="AN9" s="17">
        <v>0.18811613573080799</v>
      </c>
      <c r="AO9" s="17">
        <v>0.173813551031436</v>
      </c>
      <c r="AP9" s="17">
        <v>7.7580948241486494E-2</v>
      </c>
      <c r="AQ9" s="17"/>
      <c r="AR9" s="17">
        <v>0.31604304510900899</v>
      </c>
      <c r="AS9" s="17">
        <v>0.27799451646158302</v>
      </c>
      <c r="AT9" s="17">
        <v>0.26731254717369601</v>
      </c>
      <c r="AU9" s="17">
        <v>0.23086662907282801</v>
      </c>
      <c r="AV9" s="17">
        <v>0.21183635237360299</v>
      </c>
      <c r="AW9" s="17"/>
      <c r="AX9" s="17">
        <v>0.17865235140287999</v>
      </c>
      <c r="AY9" s="17">
        <v>0.27383747368997702</v>
      </c>
      <c r="AZ9" s="17">
        <v>0.283813535066676</v>
      </c>
      <c r="BA9" s="17">
        <v>0.30350596985548101</v>
      </c>
      <c r="BB9" s="17">
        <v>0.33596335144891598</v>
      </c>
      <c r="BC9" s="17">
        <v>0.31639231704825499</v>
      </c>
      <c r="BD9" s="17"/>
      <c r="BE9" s="17">
        <v>0.249636404477453</v>
      </c>
      <c r="BF9" s="17">
        <v>0.21702247216905701</v>
      </c>
      <c r="BG9" s="17">
        <v>0.335065800980415</v>
      </c>
      <c r="BH9" s="17"/>
      <c r="BI9" s="17">
        <v>0.31312798484184401</v>
      </c>
      <c r="BJ9" s="17">
        <v>0.25597295672114401</v>
      </c>
      <c r="BK9" s="17"/>
      <c r="BL9" s="17">
        <v>0.30047008592587499</v>
      </c>
      <c r="BM9" s="17">
        <v>0.24337155589036899</v>
      </c>
      <c r="BN9" s="17">
        <v>0.32925476555598099</v>
      </c>
      <c r="BO9" s="17">
        <v>0.269448730516752</v>
      </c>
      <c r="BP9" s="17">
        <v>0.205138302949367</v>
      </c>
      <c r="BQ9" s="17"/>
      <c r="BR9" s="17">
        <v>0.29232196770478203</v>
      </c>
      <c r="BS9" s="17">
        <v>0.14488462170129601</v>
      </c>
      <c r="BT9" s="17">
        <v>0.11225456710998399</v>
      </c>
      <c r="BU9" s="17">
        <v>0.16548528368659701</v>
      </c>
      <c r="BV9" s="17"/>
      <c r="BW9" s="17">
        <v>0.280592248682558</v>
      </c>
      <c r="BX9" s="17">
        <v>0.26891621983260899</v>
      </c>
      <c r="BY9" s="17">
        <v>0.25728136852806999</v>
      </c>
      <c r="BZ9" s="17">
        <v>0.25889285898757303</v>
      </c>
      <c r="CA9" s="17">
        <v>0.27526942147484201</v>
      </c>
      <c r="CB9" s="17"/>
      <c r="CC9" s="17">
        <v>0.28159246357579398</v>
      </c>
      <c r="CD9" s="17">
        <v>0.28085938698859197</v>
      </c>
      <c r="CE9" s="17">
        <v>0.193431139305277</v>
      </c>
      <c r="CF9" s="17">
        <v>0.24366868905663899</v>
      </c>
      <c r="CG9" s="17">
        <v>0.27700814431790999</v>
      </c>
      <c r="CH9" s="17">
        <v>0.27644506123697299</v>
      </c>
      <c r="CI9" s="17">
        <v>0.27929717460827602</v>
      </c>
      <c r="CJ9" s="17">
        <v>0.31556096588980298</v>
      </c>
      <c r="CK9" s="17">
        <v>0.27368841271537298</v>
      </c>
      <c r="CL9" s="17">
        <v>0.27984741345533798</v>
      </c>
    </row>
    <row r="10" spans="2:90" x14ac:dyDescent="0.25">
      <c r="B10" s="18" t="s">
        <v>268</v>
      </c>
      <c r="C10" s="17">
        <v>5.9153709547328397E-2</v>
      </c>
      <c r="D10" s="17">
        <v>6.5698527425955E-2</v>
      </c>
      <c r="E10" s="17">
        <v>5.2882430591900002E-2</v>
      </c>
      <c r="F10" s="17"/>
      <c r="G10" s="17">
        <v>4.68164568697685E-2</v>
      </c>
      <c r="H10" s="17">
        <v>3.7206099326680397E-2</v>
      </c>
      <c r="I10" s="17">
        <v>5.3466398907901801E-2</v>
      </c>
      <c r="J10" s="17">
        <v>6.8660848291862406E-2</v>
      </c>
      <c r="K10" s="17">
        <v>7.7592918174061304E-2</v>
      </c>
      <c r="L10" s="17">
        <v>6.52973788751708E-2</v>
      </c>
      <c r="M10" s="17"/>
      <c r="N10" s="17">
        <v>4.1438065125545202E-2</v>
      </c>
      <c r="O10" s="17">
        <v>6.2262463872994001E-2</v>
      </c>
      <c r="P10" s="17">
        <v>7.2735013969305901E-2</v>
      </c>
      <c r="Q10" s="17">
        <v>6.3021027692795703E-2</v>
      </c>
      <c r="R10" s="17"/>
      <c r="S10" s="17">
        <v>3.7890054803347402E-2</v>
      </c>
      <c r="T10" s="17">
        <v>6.5258512484044295E-2</v>
      </c>
      <c r="U10" s="17">
        <v>6.5407099780722205E-2</v>
      </c>
      <c r="V10" s="17">
        <v>6.3640939613636996E-2</v>
      </c>
      <c r="W10" s="17">
        <v>4.32377505860446E-2</v>
      </c>
      <c r="X10" s="17">
        <v>6.5028522270245401E-2</v>
      </c>
      <c r="Y10" s="17">
        <v>7.0720696173162095E-2</v>
      </c>
      <c r="Z10" s="17">
        <v>3.3562249251777899E-2</v>
      </c>
      <c r="AA10" s="17">
        <v>7.4969158741594599E-2</v>
      </c>
      <c r="AB10" s="17"/>
      <c r="AC10" s="17">
        <v>8.3802791096527204E-2</v>
      </c>
      <c r="AD10" s="17">
        <v>4.0354982925666603E-2</v>
      </c>
      <c r="AE10" s="17">
        <v>5.4448422580193702E-2</v>
      </c>
      <c r="AF10" s="17"/>
      <c r="AG10" s="17">
        <v>8.4680315314807006E-2</v>
      </c>
      <c r="AH10" s="17">
        <v>3.93308091916428E-2</v>
      </c>
      <c r="AI10" s="17">
        <v>6.7659804683413496E-3</v>
      </c>
      <c r="AJ10" s="17">
        <v>8.8363533242341405E-2</v>
      </c>
      <c r="AK10" s="17"/>
      <c r="AL10" s="17">
        <v>6.9886669811695695E-2</v>
      </c>
      <c r="AM10" s="17">
        <v>6.8896257165901004E-2</v>
      </c>
      <c r="AN10" s="17">
        <v>4.1934595057886402E-2</v>
      </c>
      <c r="AO10" s="17">
        <v>2.8730102996026501E-2</v>
      </c>
      <c r="AP10" s="17">
        <v>5.7276439961967997E-2</v>
      </c>
      <c r="AQ10" s="17"/>
      <c r="AR10" s="17">
        <v>6.6865100319948703E-2</v>
      </c>
      <c r="AS10" s="17">
        <v>6.6196436314806803E-2</v>
      </c>
      <c r="AT10" s="17">
        <v>6.8491840557814807E-2</v>
      </c>
      <c r="AU10" s="17">
        <v>4.0587046410869597E-2</v>
      </c>
      <c r="AV10" s="17">
        <v>4.1139117329285602E-2</v>
      </c>
      <c r="AW10" s="17"/>
      <c r="AX10" s="17">
        <v>4.9435252104211E-2</v>
      </c>
      <c r="AY10" s="17">
        <v>6.5051948571340501E-2</v>
      </c>
      <c r="AZ10" s="17">
        <v>6.5440240540576497E-2</v>
      </c>
      <c r="BA10" s="17">
        <v>6.2377820408234398E-2</v>
      </c>
      <c r="BB10" s="17">
        <v>4.7058838385458102E-2</v>
      </c>
      <c r="BC10" s="17">
        <v>6.8684238439786105E-2</v>
      </c>
      <c r="BD10" s="17"/>
      <c r="BE10" s="17">
        <v>5.9936230369190303E-2</v>
      </c>
      <c r="BF10" s="17">
        <v>4.5128766411700001E-2</v>
      </c>
      <c r="BG10" s="17">
        <v>7.21859781313893E-2</v>
      </c>
      <c r="BH10" s="17"/>
      <c r="BI10" s="17">
        <v>6.3340391732736201E-2</v>
      </c>
      <c r="BJ10" s="17">
        <v>5.8090805993427502E-2</v>
      </c>
      <c r="BK10" s="17"/>
      <c r="BL10" s="17">
        <v>6.7600643574371802E-2</v>
      </c>
      <c r="BM10" s="17">
        <v>4.8101562667706398E-2</v>
      </c>
      <c r="BN10" s="17">
        <v>5.3695685965494899E-2</v>
      </c>
      <c r="BO10" s="17">
        <v>4.0369107771831898E-2</v>
      </c>
      <c r="BP10" s="17">
        <v>6.4427531195436705E-2</v>
      </c>
      <c r="BQ10" s="17"/>
      <c r="BR10" s="17">
        <v>6.4808206281200403E-2</v>
      </c>
      <c r="BS10" s="17">
        <v>4.0334444216811802E-2</v>
      </c>
      <c r="BT10" s="17">
        <v>2.0606954575847901E-2</v>
      </c>
      <c r="BU10" s="17">
        <v>3.5070626816537102E-2</v>
      </c>
      <c r="BV10" s="17"/>
      <c r="BW10" s="17">
        <v>5.1947334689110301E-2</v>
      </c>
      <c r="BX10" s="17">
        <v>5.3433377311622399E-2</v>
      </c>
      <c r="BY10" s="17">
        <v>6.5243404261836793E-2</v>
      </c>
      <c r="BZ10" s="17">
        <v>5.35820940109073E-2</v>
      </c>
      <c r="CA10" s="17">
        <v>7.3086789986663403E-2</v>
      </c>
      <c r="CB10" s="17"/>
      <c r="CC10" s="17">
        <v>8.9131887988472602E-2</v>
      </c>
      <c r="CD10" s="17">
        <v>5.6545381868190497E-2</v>
      </c>
      <c r="CE10" s="17">
        <v>5.9709010021698497E-2</v>
      </c>
      <c r="CF10" s="17">
        <v>4.4865073561857802E-2</v>
      </c>
      <c r="CG10" s="17">
        <v>5.3440288129124103E-2</v>
      </c>
      <c r="CH10" s="17">
        <v>6.46061960263484E-2</v>
      </c>
      <c r="CI10" s="17">
        <v>5.5669864524921397E-2</v>
      </c>
      <c r="CJ10" s="17">
        <v>4.4217490824807699E-2</v>
      </c>
      <c r="CK10" s="17">
        <v>6.7001472214999094E-2</v>
      </c>
      <c r="CL10" s="17">
        <v>6.2867360539229505E-2</v>
      </c>
    </row>
    <row r="11" spans="2:90" x14ac:dyDescent="0.25">
      <c r="B11" s="18" t="s">
        <v>269</v>
      </c>
      <c r="C11" s="17">
        <v>6.0669137734595098E-2</v>
      </c>
      <c r="D11" s="17">
        <v>6.9781355495534603E-2</v>
      </c>
      <c r="E11" s="17">
        <v>5.24025164934456E-2</v>
      </c>
      <c r="F11" s="17"/>
      <c r="G11" s="17">
        <v>5.6332708411933101E-2</v>
      </c>
      <c r="H11" s="17">
        <v>7.1957361721416702E-2</v>
      </c>
      <c r="I11" s="17">
        <v>5.0337061315452902E-2</v>
      </c>
      <c r="J11" s="17">
        <v>6.4133703031500497E-2</v>
      </c>
      <c r="K11" s="17">
        <v>6.6528786878216103E-2</v>
      </c>
      <c r="L11" s="17">
        <v>5.5150116367428198E-2</v>
      </c>
      <c r="M11" s="17"/>
      <c r="N11" s="17">
        <v>5.4375828612904999E-2</v>
      </c>
      <c r="O11" s="17">
        <v>7.2092973908391006E-2</v>
      </c>
      <c r="P11" s="17">
        <v>6.5351777809948094E-2</v>
      </c>
      <c r="Q11" s="17">
        <v>5.0717883042242E-2</v>
      </c>
      <c r="R11" s="17"/>
      <c r="S11" s="17">
        <v>7.1681802959290303E-2</v>
      </c>
      <c r="T11" s="17">
        <v>5.0008933877040897E-2</v>
      </c>
      <c r="U11" s="17">
        <v>4.01252869306985E-2</v>
      </c>
      <c r="V11" s="17">
        <v>4.3449788922316199E-2</v>
      </c>
      <c r="W11" s="17">
        <v>5.6219656359056999E-2</v>
      </c>
      <c r="X11" s="17">
        <v>7.6597748614382496E-2</v>
      </c>
      <c r="Y11" s="17">
        <v>7.9246321235688102E-2</v>
      </c>
      <c r="Z11" s="17">
        <v>8.1348190617902993E-2</v>
      </c>
      <c r="AA11" s="17">
        <v>5.9939918442987301E-2</v>
      </c>
      <c r="AB11" s="17"/>
      <c r="AC11" s="17">
        <v>5.6534604365238099E-2</v>
      </c>
      <c r="AD11" s="17">
        <v>6.3103292164639294E-2</v>
      </c>
      <c r="AE11" s="17">
        <v>5.8006330360208198E-2</v>
      </c>
      <c r="AF11" s="17"/>
      <c r="AG11" s="17">
        <v>8.3865811480721197E-2</v>
      </c>
      <c r="AH11" s="17">
        <v>7.2959689004119394E-2</v>
      </c>
      <c r="AI11" s="17">
        <v>0</v>
      </c>
      <c r="AJ11" s="17">
        <v>7.0270358475947994E-2</v>
      </c>
      <c r="AK11" s="17"/>
      <c r="AL11" s="17">
        <v>6.4528256051298902E-2</v>
      </c>
      <c r="AM11" s="17">
        <v>6.0272607750932398E-2</v>
      </c>
      <c r="AN11" s="17">
        <v>5.5149742766823301E-2</v>
      </c>
      <c r="AO11" s="17">
        <v>6.4630099608923297E-2</v>
      </c>
      <c r="AP11" s="17">
        <v>7.1458724056284006E-2</v>
      </c>
      <c r="AQ11" s="17"/>
      <c r="AR11" s="17">
        <v>5.5978961227721599E-2</v>
      </c>
      <c r="AS11" s="17">
        <v>6.5378987373030398E-2</v>
      </c>
      <c r="AT11" s="17">
        <v>5.4815855473877899E-2</v>
      </c>
      <c r="AU11" s="17">
        <v>7.6033270893364494E-2</v>
      </c>
      <c r="AV11" s="17">
        <v>5.0282255133084403E-2</v>
      </c>
      <c r="AW11" s="17"/>
      <c r="AX11" s="17">
        <v>6.14803870853231E-2</v>
      </c>
      <c r="AY11" s="17">
        <v>6.3828395683581202E-2</v>
      </c>
      <c r="AZ11" s="17">
        <v>5.6867180343404697E-2</v>
      </c>
      <c r="BA11" s="17">
        <v>6.0896438714000099E-2</v>
      </c>
      <c r="BB11" s="17">
        <v>4.7752353798795097E-2</v>
      </c>
      <c r="BC11" s="17">
        <v>7.4708922876391498E-2</v>
      </c>
      <c r="BD11" s="17"/>
      <c r="BE11" s="17">
        <v>5.6567201249230599E-2</v>
      </c>
      <c r="BF11" s="17">
        <v>6.8572426415765594E-2</v>
      </c>
      <c r="BG11" s="17">
        <v>5.7838441169148901E-2</v>
      </c>
      <c r="BH11" s="17"/>
      <c r="BI11" s="17">
        <v>5.8806021867086E-2</v>
      </c>
      <c r="BJ11" s="17">
        <v>6.1142140553821903E-2</v>
      </c>
      <c r="BK11" s="17"/>
      <c r="BL11" s="17">
        <v>5.3567842148128098E-2</v>
      </c>
      <c r="BM11" s="17">
        <v>5.69492646801351E-2</v>
      </c>
      <c r="BN11" s="17">
        <v>6.3711082508174796E-2</v>
      </c>
      <c r="BO11" s="17">
        <v>6.7839995796701802E-2</v>
      </c>
      <c r="BP11" s="17">
        <v>7.8585461247836302E-2</v>
      </c>
      <c r="BQ11" s="17"/>
      <c r="BR11" s="17">
        <v>5.6177436133843198E-2</v>
      </c>
      <c r="BS11" s="17">
        <v>6.3914000887854996E-2</v>
      </c>
      <c r="BT11" s="17">
        <v>0.10127812162967301</v>
      </c>
      <c r="BU11" s="17">
        <v>8.8497107703506397E-2</v>
      </c>
      <c r="BV11" s="17"/>
      <c r="BW11" s="17">
        <v>6.3690531281504204E-2</v>
      </c>
      <c r="BX11" s="17">
        <v>6.3286358382668995E-2</v>
      </c>
      <c r="BY11" s="17">
        <v>5.6668891424361503E-2</v>
      </c>
      <c r="BZ11" s="17">
        <v>6.2782865650303998E-2</v>
      </c>
      <c r="CA11" s="17">
        <v>5.93406160572564E-2</v>
      </c>
      <c r="CB11" s="17"/>
      <c r="CC11" s="17">
        <v>5.5350193028054599E-2</v>
      </c>
      <c r="CD11" s="17">
        <v>5.3360369054907403E-2</v>
      </c>
      <c r="CE11" s="17">
        <v>7.5974357180659702E-2</v>
      </c>
      <c r="CF11" s="17">
        <v>6.6592366267101799E-2</v>
      </c>
      <c r="CG11" s="17">
        <v>5.29702872261371E-2</v>
      </c>
      <c r="CH11" s="17">
        <v>6.2900827537179599E-2</v>
      </c>
      <c r="CI11" s="17">
        <v>7.4214303280441998E-2</v>
      </c>
      <c r="CJ11" s="17">
        <v>4.8043082948810503E-2</v>
      </c>
      <c r="CK11" s="17">
        <v>5.4254007544951098E-2</v>
      </c>
      <c r="CL11" s="17">
        <v>6.18461970174961E-2</v>
      </c>
    </row>
    <row r="12" spans="2:90" x14ac:dyDescent="0.25">
      <c r="B12" s="18" t="s">
        <v>270</v>
      </c>
      <c r="C12" s="17">
        <v>5.8489935446800603E-2</v>
      </c>
      <c r="D12" s="17">
        <v>6.0828511048155703E-2</v>
      </c>
      <c r="E12" s="17">
        <v>5.5528852541432298E-2</v>
      </c>
      <c r="F12" s="17"/>
      <c r="G12" s="17">
        <v>8.1478521272219606E-2</v>
      </c>
      <c r="H12" s="17">
        <v>4.7497989035386802E-2</v>
      </c>
      <c r="I12" s="17">
        <v>6.3692409105966893E-2</v>
      </c>
      <c r="J12" s="17">
        <v>6.4345095489457299E-2</v>
      </c>
      <c r="K12" s="17">
        <v>4.7429652427453298E-2</v>
      </c>
      <c r="L12" s="17">
        <v>5.5896343459468298E-2</v>
      </c>
      <c r="M12" s="17"/>
      <c r="N12" s="17">
        <v>5.3403949932789102E-2</v>
      </c>
      <c r="O12" s="17">
        <v>7.0929332488559593E-2</v>
      </c>
      <c r="P12" s="17">
        <v>5.5479916601512899E-2</v>
      </c>
      <c r="Q12" s="17">
        <v>5.36536693244625E-2</v>
      </c>
      <c r="R12" s="17"/>
      <c r="S12" s="17">
        <v>5.8763895361228002E-2</v>
      </c>
      <c r="T12" s="17">
        <v>3.9624086200627497E-2</v>
      </c>
      <c r="U12" s="17">
        <v>5.3852303233291501E-2</v>
      </c>
      <c r="V12" s="17">
        <v>7.3633040453986706E-2</v>
      </c>
      <c r="W12" s="17">
        <v>3.7470551069122199E-2</v>
      </c>
      <c r="X12" s="17">
        <v>6.8972949100596703E-2</v>
      </c>
      <c r="Y12" s="17">
        <v>8.3520056135321097E-2</v>
      </c>
      <c r="Z12" s="17">
        <v>7.7877300820086398E-2</v>
      </c>
      <c r="AA12" s="17">
        <v>5.2101165504955402E-2</v>
      </c>
      <c r="AB12" s="17"/>
      <c r="AC12" s="17">
        <v>5.0765188384569102E-2</v>
      </c>
      <c r="AD12" s="17">
        <v>6.2443821533457698E-2</v>
      </c>
      <c r="AE12" s="17">
        <v>6.4706558414150794E-2</v>
      </c>
      <c r="AF12" s="17"/>
      <c r="AG12" s="17">
        <v>7.3034279007294797E-2</v>
      </c>
      <c r="AH12" s="17">
        <v>6.4662327522969798E-2</v>
      </c>
      <c r="AI12" s="17">
        <v>2.7011009773711698E-3</v>
      </c>
      <c r="AJ12" s="17">
        <v>5.99521030963798E-2</v>
      </c>
      <c r="AK12" s="17"/>
      <c r="AL12" s="17">
        <v>4.8317704781458998E-2</v>
      </c>
      <c r="AM12" s="17">
        <v>6.3935347297535403E-2</v>
      </c>
      <c r="AN12" s="17">
        <v>6.00852913614974E-2</v>
      </c>
      <c r="AO12" s="17">
        <v>5.4969529902826199E-2</v>
      </c>
      <c r="AP12" s="17">
        <v>0.123105003470317</v>
      </c>
      <c r="AQ12" s="17"/>
      <c r="AR12" s="17">
        <v>4.4779390782602298E-2</v>
      </c>
      <c r="AS12" s="17">
        <v>5.9989218223539198E-2</v>
      </c>
      <c r="AT12" s="17">
        <v>6.2098781143581597E-2</v>
      </c>
      <c r="AU12" s="17">
        <v>6.0534889359676998E-2</v>
      </c>
      <c r="AV12" s="17">
        <v>6.4629473336632506E-2</v>
      </c>
      <c r="AW12" s="17"/>
      <c r="AX12" s="17">
        <v>6.4086446850977793E-2</v>
      </c>
      <c r="AY12" s="17">
        <v>5.5493135404591297E-2</v>
      </c>
      <c r="AZ12" s="17">
        <v>5.3275801983348497E-2</v>
      </c>
      <c r="BA12" s="17">
        <v>6.6199185615887696E-2</v>
      </c>
      <c r="BB12" s="17">
        <v>5.5686845678751998E-2</v>
      </c>
      <c r="BC12" s="17">
        <v>4.4599229448509102E-2</v>
      </c>
      <c r="BD12" s="17"/>
      <c r="BE12" s="17">
        <v>5.64225074893226E-2</v>
      </c>
      <c r="BF12" s="17">
        <v>6.9754490053157397E-2</v>
      </c>
      <c r="BG12" s="17">
        <v>5.0893800989805997E-2</v>
      </c>
      <c r="BH12" s="17"/>
      <c r="BI12" s="17">
        <v>4.5941008702355103E-2</v>
      </c>
      <c r="BJ12" s="17">
        <v>6.1675823040753197E-2</v>
      </c>
      <c r="BK12" s="17"/>
      <c r="BL12" s="17">
        <v>5.5687247543997898E-2</v>
      </c>
      <c r="BM12" s="17">
        <v>5.6530435998618199E-2</v>
      </c>
      <c r="BN12" s="17">
        <v>4.5144999481284698E-2</v>
      </c>
      <c r="BO12" s="17">
        <v>6.4552634664999095E-2</v>
      </c>
      <c r="BP12" s="17">
        <v>6.9106940246003196E-2</v>
      </c>
      <c r="BQ12" s="17"/>
      <c r="BR12" s="17">
        <v>5.6700206224712203E-2</v>
      </c>
      <c r="BS12" s="17">
        <v>0.10508485558655099</v>
      </c>
      <c r="BT12" s="17">
        <v>3.88697595891754E-2</v>
      </c>
      <c r="BU12" s="17">
        <v>4.9295331023971101E-2</v>
      </c>
      <c r="BV12" s="17"/>
      <c r="BW12" s="17">
        <v>5.5577233142027602E-2</v>
      </c>
      <c r="BX12" s="17">
        <v>6.5631628281759197E-2</v>
      </c>
      <c r="BY12" s="17">
        <v>5.6995366284803603E-2</v>
      </c>
      <c r="BZ12" s="17">
        <v>5.3953567643081998E-2</v>
      </c>
      <c r="CA12" s="17">
        <v>5.8116993201746903E-2</v>
      </c>
      <c r="CB12" s="17"/>
      <c r="CC12" s="17">
        <v>4.8868508061319801E-2</v>
      </c>
      <c r="CD12" s="17">
        <v>4.6695876798612701E-2</v>
      </c>
      <c r="CE12" s="17">
        <v>8.5490417053303194E-2</v>
      </c>
      <c r="CF12" s="17">
        <v>7.0640238918257006E-2</v>
      </c>
      <c r="CG12" s="17">
        <v>6.1936627459065599E-2</v>
      </c>
      <c r="CH12" s="17">
        <v>4.7650715743652303E-2</v>
      </c>
      <c r="CI12" s="17">
        <v>4.2135226540876598E-2</v>
      </c>
      <c r="CJ12" s="17">
        <v>4.6088334021072902E-2</v>
      </c>
      <c r="CK12" s="17">
        <v>6.4566771398989101E-2</v>
      </c>
      <c r="CL12" s="17">
        <v>6.3649439905055602E-2</v>
      </c>
    </row>
    <row r="13" spans="2:90" x14ac:dyDescent="0.25">
      <c r="B13" s="18" t="s">
        <v>271</v>
      </c>
      <c r="C13" s="17">
        <v>7.1691282921669694E-2</v>
      </c>
      <c r="D13" s="17">
        <v>8.5014112906511993E-2</v>
      </c>
      <c r="E13" s="17">
        <v>5.9531438352962499E-2</v>
      </c>
      <c r="F13" s="17"/>
      <c r="G13" s="17">
        <v>9.7031167783820593E-2</v>
      </c>
      <c r="H13" s="17">
        <v>9.28947437671164E-2</v>
      </c>
      <c r="I13" s="17">
        <v>7.3310817168741493E-2</v>
      </c>
      <c r="J13" s="17">
        <v>6.1452504488106997E-2</v>
      </c>
      <c r="K13" s="17">
        <v>6.2468360537492502E-2</v>
      </c>
      <c r="L13" s="17">
        <v>5.7367184406538499E-2</v>
      </c>
      <c r="M13" s="17"/>
      <c r="N13" s="17">
        <v>9.0437952163805499E-2</v>
      </c>
      <c r="O13" s="17">
        <v>5.7662172917291199E-2</v>
      </c>
      <c r="P13" s="17">
        <v>7.1899995396051006E-2</v>
      </c>
      <c r="Q13" s="17">
        <v>6.59904548642022E-2</v>
      </c>
      <c r="R13" s="17"/>
      <c r="S13" s="17">
        <v>9.6637549106567397E-2</v>
      </c>
      <c r="T13" s="17">
        <v>4.4925880160495299E-2</v>
      </c>
      <c r="U13" s="17">
        <v>5.16472446626614E-2</v>
      </c>
      <c r="V13" s="17">
        <v>7.9051126278721004E-2</v>
      </c>
      <c r="W13" s="17">
        <v>5.1187268699568203E-2</v>
      </c>
      <c r="X13" s="17">
        <v>6.7157573646658197E-2</v>
      </c>
      <c r="Y13" s="17">
        <v>7.8244803689594605E-2</v>
      </c>
      <c r="Z13" s="17">
        <v>8.9354505125372199E-2</v>
      </c>
      <c r="AA13" s="17">
        <v>9.0435152221771398E-2</v>
      </c>
      <c r="AB13" s="17"/>
      <c r="AC13" s="17">
        <v>7.1753653427208797E-2</v>
      </c>
      <c r="AD13" s="17">
        <v>5.6317707936421102E-2</v>
      </c>
      <c r="AE13" s="17">
        <v>9.5103688787168905E-2</v>
      </c>
      <c r="AF13" s="17"/>
      <c r="AG13" s="17">
        <v>9.7022675465358102E-2</v>
      </c>
      <c r="AH13" s="17">
        <v>8.5042528296360304E-2</v>
      </c>
      <c r="AI13" s="17">
        <v>1.05399902059004E-2</v>
      </c>
      <c r="AJ13" s="17">
        <v>5.4816453409686702E-2</v>
      </c>
      <c r="AK13" s="17"/>
      <c r="AL13" s="17">
        <v>6.7655282473094797E-2</v>
      </c>
      <c r="AM13" s="17">
        <v>6.4284708003459201E-2</v>
      </c>
      <c r="AN13" s="17">
        <v>7.6586378543169104E-2</v>
      </c>
      <c r="AO13" s="17">
        <v>9.8481748631785104E-2</v>
      </c>
      <c r="AP13" s="17">
        <v>6.0636762870189501E-2</v>
      </c>
      <c r="AQ13" s="17"/>
      <c r="AR13" s="17">
        <v>7.2687550354337299E-2</v>
      </c>
      <c r="AS13" s="17">
        <v>6.7751572352397496E-2</v>
      </c>
      <c r="AT13" s="17">
        <v>7.6554605239503401E-2</v>
      </c>
      <c r="AU13" s="17">
        <v>7.0763370948002696E-2</v>
      </c>
      <c r="AV13" s="17">
        <v>7.0522740409415405E-2</v>
      </c>
      <c r="AW13" s="17"/>
      <c r="AX13" s="17">
        <v>9.9803912354104199E-2</v>
      </c>
      <c r="AY13" s="17">
        <v>7.5513484458919394E-2</v>
      </c>
      <c r="AZ13" s="17">
        <v>6.3427694821417496E-2</v>
      </c>
      <c r="BA13" s="17">
        <v>5.37943303782469E-2</v>
      </c>
      <c r="BB13" s="17">
        <v>4.6642004693774601E-2</v>
      </c>
      <c r="BC13" s="17">
        <v>5.96627289562843E-2</v>
      </c>
      <c r="BD13" s="17"/>
      <c r="BE13" s="17">
        <v>7.6804559186417307E-2</v>
      </c>
      <c r="BF13" s="17">
        <v>8.0680695534338806E-2</v>
      </c>
      <c r="BG13" s="17">
        <v>5.8076824861815202E-2</v>
      </c>
      <c r="BH13" s="17"/>
      <c r="BI13" s="17">
        <v>5.0949112623579797E-2</v>
      </c>
      <c r="BJ13" s="17">
        <v>7.6957249037344494E-2</v>
      </c>
      <c r="BK13" s="17"/>
      <c r="BL13" s="17">
        <v>6.20867517900619E-2</v>
      </c>
      <c r="BM13" s="17">
        <v>7.8503271577819195E-2</v>
      </c>
      <c r="BN13" s="17">
        <v>8.7363293794878102E-2</v>
      </c>
      <c r="BO13" s="17">
        <v>7.3904188634620005E-2</v>
      </c>
      <c r="BP13" s="17">
        <v>8.1229372349038598E-2</v>
      </c>
      <c r="BQ13" s="17"/>
      <c r="BR13" s="17">
        <v>6.2054766543087801E-2</v>
      </c>
      <c r="BS13" s="17">
        <v>9.3678492501706401E-2</v>
      </c>
      <c r="BT13" s="17">
        <v>0.15028719162151599</v>
      </c>
      <c r="BU13" s="17">
        <v>0.12978249210666401</v>
      </c>
      <c r="BV13" s="17"/>
      <c r="BW13" s="17">
        <v>6.8276425187978704E-2</v>
      </c>
      <c r="BX13" s="17">
        <v>7.93772566656918E-2</v>
      </c>
      <c r="BY13" s="17">
        <v>6.0245046843064802E-2</v>
      </c>
      <c r="BZ13" s="17">
        <v>8.15360241890732E-2</v>
      </c>
      <c r="CA13" s="17">
        <v>7.1839955303180394E-2</v>
      </c>
      <c r="CB13" s="17"/>
      <c r="CC13" s="17">
        <v>8.7690810289851401E-2</v>
      </c>
      <c r="CD13" s="17">
        <v>8.2849098156883502E-2</v>
      </c>
      <c r="CE13" s="17">
        <v>7.1870382848253506E-2</v>
      </c>
      <c r="CF13" s="17">
        <v>7.2785490378683398E-2</v>
      </c>
      <c r="CG13" s="17">
        <v>8.2561682095236302E-2</v>
      </c>
      <c r="CH13" s="17">
        <v>6.6107600897734806E-2</v>
      </c>
      <c r="CI13" s="17">
        <v>6.08387547032683E-2</v>
      </c>
      <c r="CJ13" s="17">
        <v>5.4892207411233303E-2</v>
      </c>
      <c r="CK13" s="17">
        <v>6.5646079309374106E-2</v>
      </c>
      <c r="CL13" s="17">
        <v>7.7732668872602106E-2</v>
      </c>
    </row>
    <row r="14" spans="2:90" x14ac:dyDescent="0.25">
      <c r="B14" s="18" t="s">
        <v>272</v>
      </c>
      <c r="C14" s="17">
        <v>0.130017047470604</v>
      </c>
      <c r="D14" s="17">
        <v>0.132860824453259</v>
      </c>
      <c r="E14" s="17">
        <v>0.12750213867309301</v>
      </c>
      <c r="F14" s="17"/>
      <c r="G14" s="17">
        <v>0.154630908268484</v>
      </c>
      <c r="H14" s="17">
        <v>0.14305466011429099</v>
      </c>
      <c r="I14" s="17">
        <v>0.14823073099884199</v>
      </c>
      <c r="J14" s="17">
        <v>0.12803235582511199</v>
      </c>
      <c r="K14" s="17">
        <v>0.11469493401721</v>
      </c>
      <c r="L14" s="17">
        <v>0.108635641857348</v>
      </c>
      <c r="M14" s="17"/>
      <c r="N14" s="17">
        <v>0.145373523607991</v>
      </c>
      <c r="O14" s="17">
        <v>0.125897818228865</v>
      </c>
      <c r="P14" s="17">
        <v>0.124375777105675</v>
      </c>
      <c r="Q14" s="17">
        <v>0.12245710126452</v>
      </c>
      <c r="R14" s="17"/>
      <c r="S14" s="17">
        <v>0.158551343812523</v>
      </c>
      <c r="T14" s="17">
        <v>0.142056839675509</v>
      </c>
      <c r="U14" s="17">
        <v>0.12715736879890699</v>
      </c>
      <c r="V14" s="17">
        <v>0.10728575856488</v>
      </c>
      <c r="W14" s="17">
        <v>0.13372837034284299</v>
      </c>
      <c r="X14" s="17">
        <v>9.9138730752984794E-2</v>
      </c>
      <c r="Y14" s="17">
        <v>9.0259887758795301E-2</v>
      </c>
      <c r="Z14" s="17">
        <v>0.15276529407567199</v>
      </c>
      <c r="AA14" s="17">
        <v>0.14599565218027999</v>
      </c>
      <c r="AB14" s="17"/>
      <c r="AC14" s="17">
        <v>9.8494764420099204E-2</v>
      </c>
      <c r="AD14" s="17">
        <v>0.156111724609762</v>
      </c>
      <c r="AE14" s="17">
        <v>0.13995054216661901</v>
      </c>
      <c r="AF14" s="17"/>
      <c r="AG14" s="17">
        <v>0.130473906254268</v>
      </c>
      <c r="AH14" s="17">
        <v>0.167895737444446</v>
      </c>
      <c r="AI14" s="17">
        <v>3.2242219966550301E-2</v>
      </c>
      <c r="AJ14" s="17">
        <v>9.5275705792901094E-2</v>
      </c>
      <c r="AK14" s="17"/>
      <c r="AL14" s="17">
        <v>0.103098736540256</v>
      </c>
      <c r="AM14" s="17">
        <v>0.127838216140954</v>
      </c>
      <c r="AN14" s="17">
        <v>0.13869958998897899</v>
      </c>
      <c r="AO14" s="17">
        <v>0.14732987981453499</v>
      </c>
      <c r="AP14" s="17">
        <v>0.168264380531639</v>
      </c>
      <c r="AQ14" s="17"/>
      <c r="AR14" s="17">
        <v>0.105563082085719</v>
      </c>
      <c r="AS14" s="17">
        <v>0.13576213891767899</v>
      </c>
      <c r="AT14" s="17">
        <v>0.119766957193906</v>
      </c>
      <c r="AU14" s="17">
        <v>0.142279792266854</v>
      </c>
      <c r="AV14" s="17">
        <v>0.15641395471726</v>
      </c>
      <c r="AW14" s="17"/>
      <c r="AX14" s="17">
        <v>0.155979180998463</v>
      </c>
      <c r="AY14" s="17">
        <v>0.120816853788212</v>
      </c>
      <c r="AZ14" s="17">
        <v>0.14865219546117001</v>
      </c>
      <c r="BA14" s="17">
        <v>0.10934145746625699</v>
      </c>
      <c r="BB14" s="17">
        <v>0.109431507212537</v>
      </c>
      <c r="BC14" s="17">
        <v>0.13974616959303399</v>
      </c>
      <c r="BD14" s="17"/>
      <c r="BE14" s="17">
        <v>0.13305865591814001</v>
      </c>
      <c r="BF14" s="17">
        <v>0.143554473070518</v>
      </c>
      <c r="BG14" s="17">
        <v>0.11342221713471801</v>
      </c>
      <c r="BH14" s="17"/>
      <c r="BI14" s="17">
        <v>0.111130042553507</v>
      </c>
      <c r="BJ14" s="17">
        <v>0.13481202921507399</v>
      </c>
      <c r="BK14" s="17"/>
      <c r="BL14" s="17">
        <v>0.10848633413858801</v>
      </c>
      <c r="BM14" s="17">
        <v>0.144462777224932</v>
      </c>
      <c r="BN14" s="17">
        <v>0.138818458389244</v>
      </c>
      <c r="BO14" s="17">
        <v>0.10621274849296899</v>
      </c>
      <c r="BP14" s="17">
        <v>0.16435596818423601</v>
      </c>
      <c r="BQ14" s="17"/>
      <c r="BR14" s="17">
        <v>0.122506839701712</v>
      </c>
      <c r="BS14" s="17">
        <v>0.16703687846061199</v>
      </c>
      <c r="BT14" s="17">
        <v>0.186826382001333</v>
      </c>
      <c r="BU14" s="17">
        <v>0.15389593038767799</v>
      </c>
      <c r="BV14" s="17"/>
      <c r="BW14" s="17">
        <v>0.13063610261191899</v>
      </c>
      <c r="BX14" s="17">
        <v>0.122599334220113</v>
      </c>
      <c r="BY14" s="17">
        <v>0.14089880754272699</v>
      </c>
      <c r="BZ14" s="17">
        <v>0.115285912655198</v>
      </c>
      <c r="CA14" s="17">
        <v>0.133819594613902</v>
      </c>
      <c r="CB14" s="17"/>
      <c r="CC14" s="17">
        <v>0.130900921328652</v>
      </c>
      <c r="CD14" s="17">
        <v>0.151470198343165</v>
      </c>
      <c r="CE14" s="17">
        <v>0.124466295270381</v>
      </c>
      <c r="CF14" s="17">
        <v>0.114387019979654</v>
      </c>
      <c r="CG14" s="17">
        <v>0.137789781723681</v>
      </c>
      <c r="CH14" s="17">
        <v>0.13304089273597</v>
      </c>
      <c r="CI14" s="17">
        <v>0.139576210329767</v>
      </c>
      <c r="CJ14" s="17">
        <v>0.129369813357712</v>
      </c>
      <c r="CK14" s="17">
        <v>0.111464424566558</v>
      </c>
      <c r="CL14" s="17">
        <v>0.10383938310126101</v>
      </c>
    </row>
    <row r="15" spans="2:90" x14ac:dyDescent="0.25">
      <c r="B15" s="18" t="s">
        <v>273</v>
      </c>
      <c r="C15" s="17">
        <v>8.1861226938665502E-2</v>
      </c>
      <c r="D15" s="17">
        <v>8.6540034463602394E-2</v>
      </c>
      <c r="E15" s="17">
        <v>7.7253178849343407E-2</v>
      </c>
      <c r="F15" s="17"/>
      <c r="G15" s="17">
        <v>0.117308969006565</v>
      </c>
      <c r="H15" s="17">
        <v>0.105761541410517</v>
      </c>
      <c r="I15" s="17">
        <v>8.4888310305482301E-2</v>
      </c>
      <c r="J15" s="17">
        <v>7.0228071930973898E-2</v>
      </c>
      <c r="K15" s="17">
        <v>6.1125192381224498E-2</v>
      </c>
      <c r="L15" s="17">
        <v>6.8882923995113199E-2</v>
      </c>
      <c r="M15" s="17"/>
      <c r="N15" s="17">
        <v>9.8073019154851296E-2</v>
      </c>
      <c r="O15" s="17">
        <v>7.6969120425366494E-2</v>
      </c>
      <c r="P15" s="17">
        <v>7.3156156765246297E-2</v>
      </c>
      <c r="Q15" s="17">
        <v>7.7176336905666498E-2</v>
      </c>
      <c r="R15" s="17"/>
      <c r="S15" s="17">
        <v>9.2228719984501495E-2</v>
      </c>
      <c r="T15" s="17">
        <v>7.0204416367152703E-2</v>
      </c>
      <c r="U15" s="17">
        <v>8.2388534579855399E-2</v>
      </c>
      <c r="V15" s="17">
        <v>8.86796842071539E-2</v>
      </c>
      <c r="W15" s="17">
        <v>0.10047505664498101</v>
      </c>
      <c r="X15" s="17">
        <v>9.0293299895506496E-2</v>
      </c>
      <c r="Y15" s="17">
        <v>7.0962163020060906E-2</v>
      </c>
      <c r="Z15" s="17">
        <v>5.91966593225026E-2</v>
      </c>
      <c r="AA15" s="17">
        <v>7.5240796996110804E-2</v>
      </c>
      <c r="AB15" s="17"/>
      <c r="AC15" s="17">
        <v>6.1523238263431798E-2</v>
      </c>
      <c r="AD15" s="17">
        <v>0.10318686195667399</v>
      </c>
      <c r="AE15" s="17">
        <v>6.6893696583476006E-2</v>
      </c>
      <c r="AF15" s="17"/>
      <c r="AG15" s="17">
        <v>6.7161677632057604E-2</v>
      </c>
      <c r="AH15" s="17">
        <v>0.121980679082972</v>
      </c>
      <c r="AI15" s="17">
        <v>7.1896364869659501E-2</v>
      </c>
      <c r="AJ15" s="17">
        <v>5.2303574838072499E-2</v>
      </c>
      <c r="AK15" s="17"/>
      <c r="AL15" s="17">
        <v>7.0003288206875E-2</v>
      </c>
      <c r="AM15" s="17">
        <v>7.9229162625281097E-2</v>
      </c>
      <c r="AN15" s="17">
        <v>9.4001602621927194E-2</v>
      </c>
      <c r="AO15" s="17">
        <v>0.11913207076575801</v>
      </c>
      <c r="AP15" s="17">
        <v>0.117749210053817</v>
      </c>
      <c r="AQ15" s="17"/>
      <c r="AR15" s="17">
        <v>7.1378696286233403E-2</v>
      </c>
      <c r="AS15" s="17">
        <v>7.9215325934941502E-2</v>
      </c>
      <c r="AT15" s="17">
        <v>7.9010327850674897E-2</v>
      </c>
      <c r="AU15" s="17">
        <v>9.3508114791483493E-2</v>
      </c>
      <c r="AV15" s="17">
        <v>0.11524362168838</v>
      </c>
      <c r="AW15" s="17"/>
      <c r="AX15" s="17">
        <v>0.106631092467131</v>
      </c>
      <c r="AY15" s="17">
        <v>8.3686662467529593E-2</v>
      </c>
      <c r="AZ15" s="17">
        <v>8.3880576914093105E-2</v>
      </c>
      <c r="BA15" s="17">
        <v>5.5310831975507499E-2</v>
      </c>
      <c r="BB15" s="17">
        <v>7.1191609318621202E-2</v>
      </c>
      <c r="BC15" s="17">
        <v>7.0686211563085605E-2</v>
      </c>
      <c r="BD15" s="17"/>
      <c r="BE15" s="17">
        <v>7.9728870613348393E-2</v>
      </c>
      <c r="BF15" s="17">
        <v>9.9192460132720095E-2</v>
      </c>
      <c r="BG15" s="17">
        <v>6.8956438389391805E-2</v>
      </c>
      <c r="BH15" s="17"/>
      <c r="BI15" s="17">
        <v>8.0198126869179001E-2</v>
      </c>
      <c r="BJ15" s="17">
        <v>8.2283450287863394E-2</v>
      </c>
      <c r="BK15" s="17"/>
      <c r="BL15" s="17">
        <v>8.4420108575391895E-2</v>
      </c>
      <c r="BM15" s="17">
        <v>8.9156653222572296E-2</v>
      </c>
      <c r="BN15" s="17">
        <v>5.6653208826785997E-2</v>
      </c>
      <c r="BO15" s="17">
        <v>0.103075098013344</v>
      </c>
      <c r="BP15" s="17">
        <v>7.7404644647868295E-2</v>
      </c>
      <c r="BQ15" s="17"/>
      <c r="BR15" s="17">
        <v>7.7665605706282601E-2</v>
      </c>
      <c r="BS15" s="17">
        <v>0.10178691053289</v>
      </c>
      <c r="BT15" s="17">
        <v>0.121668261151178</v>
      </c>
      <c r="BU15" s="17">
        <v>8.6542789373125498E-2</v>
      </c>
      <c r="BV15" s="17"/>
      <c r="BW15" s="17">
        <v>7.3611646056653199E-2</v>
      </c>
      <c r="BX15" s="17">
        <v>9.0445670545700699E-2</v>
      </c>
      <c r="BY15" s="17">
        <v>7.9229599234862502E-2</v>
      </c>
      <c r="BZ15" s="17">
        <v>8.9041359161876305E-2</v>
      </c>
      <c r="CA15" s="17">
        <v>7.6069410852300304E-2</v>
      </c>
      <c r="CB15" s="17"/>
      <c r="CC15" s="17">
        <v>7.7512124683780395E-2</v>
      </c>
      <c r="CD15" s="17">
        <v>8.0065120521860197E-2</v>
      </c>
      <c r="CE15" s="17">
        <v>8.8502647035809207E-2</v>
      </c>
      <c r="CF15" s="17">
        <v>7.9991476696132505E-2</v>
      </c>
      <c r="CG15" s="17">
        <v>8.5033010568123402E-2</v>
      </c>
      <c r="CH15" s="17">
        <v>7.3026542317413304E-2</v>
      </c>
      <c r="CI15" s="17">
        <v>8.0296414818730094E-2</v>
      </c>
      <c r="CJ15" s="17">
        <v>8.8158121506721004E-2</v>
      </c>
      <c r="CK15" s="17">
        <v>7.47903000231918E-2</v>
      </c>
      <c r="CL15" s="17">
        <v>9.3622566655012299E-2</v>
      </c>
    </row>
    <row r="16" spans="2:90" x14ac:dyDescent="0.25">
      <c r="B16" s="18" t="s">
        <v>274</v>
      </c>
      <c r="C16" s="17">
        <v>8.12001749999572E-2</v>
      </c>
      <c r="D16" s="17">
        <v>7.5616522393992899E-2</v>
      </c>
      <c r="E16" s="17">
        <v>8.67760555112677E-2</v>
      </c>
      <c r="F16" s="17"/>
      <c r="G16" s="17">
        <v>7.3070049171723703E-2</v>
      </c>
      <c r="H16" s="17">
        <v>0.102856957608842</v>
      </c>
      <c r="I16" s="17">
        <v>0.109589324136391</v>
      </c>
      <c r="J16" s="17">
        <v>7.1811006928526197E-2</v>
      </c>
      <c r="K16" s="17">
        <v>6.3063766268529997E-2</v>
      </c>
      <c r="L16" s="17">
        <v>6.8312277840828606E-2</v>
      </c>
      <c r="M16" s="17"/>
      <c r="N16" s="17">
        <v>0.102498119580903</v>
      </c>
      <c r="O16" s="17">
        <v>9.1533980365762393E-2</v>
      </c>
      <c r="P16" s="17">
        <v>6.4416534870483197E-2</v>
      </c>
      <c r="Q16" s="17">
        <v>6.2408431689742201E-2</v>
      </c>
      <c r="R16" s="17"/>
      <c r="S16" s="17">
        <v>8.6137796335013894E-2</v>
      </c>
      <c r="T16" s="17">
        <v>8.9620149290780299E-2</v>
      </c>
      <c r="U16" s="17">
        <v>8.8719629001804495E-2</v>
      </c>
      <c r="V16" s="17">
        <v>6.9519761312829706E-2</v>
      </c>
      <c r="W16" s="17">
        <v>9.5075364303589593E-2</v>
      </c>
      <c r="X16" s="17">
        <v>6.5542367450209402E-2</v>
      </c>
      <c r="Y16" s="17">
        <v>6.5273166700438506E-2</v>
      </c>
      <c r="Z16" s="17">
        <v>5.30412160756615E-2</v>
      </c>
      <c r="AA16" s="17">
        <v>9.45086999885245E-2</v>
      </c>
      <c r="AB16" s="17"/>
      <c r="AC16" s="17">
        <v>6.24925612924409E-2</v>
      </c>
      <c r="AD16" s="17">
        <v>0.11567848919622301</v>
      </c>
      <c r="AE16" s="17">
        <v>6.8645818301361003E-2</v>
      </c>
      <c r="AF16" s="17"/>
      <c r="AG16" s="17">
        <v>7.2933341114350805E-2</v>
      </c>
      <c r="AH16" s="17">
        <v>0.13540294970571301</v>
      </c>
      <c r="AI16" s="17">
        <v>0.11785749280977</v>
      </c>
      <c r="AJ16" s="17">
        <v>4.3168348740831398E-2</v>
      </c>
      <c r="AK16" s="17"/>
      <c r="AL16" s="17">
        <v>5.5574117926921199E-2</v>
      </c>
      <c r="AM16" s="17">
        <v>7.0553489838619504E-2</v>
      </c>
      <c r="AN16" s="17">
        <v>0.11638804613795301</v>
      </c>
      <c r="AO16" s="17">
        <v>9.9995010333583698E-2</v>
      </c>
      <c r="AP16" s="17">
        <v>7.4607900180805903E-2</v>
      </c>
      <c r="AQ16" s="17"/>
      <c r="AR16" s="17">
        <v>5.3119436660629002E-2</v>
      </c>
      <c r="AS16" s="17">
        <v>7.0225376860840696E-2</v>
      </c>
      <c r="AT16" s="17">
        <v>8.3777216454358996E-2</v>
      </c>
      <c r="AU16" s="17">
        <v>0.10290880453625</v>
      </c>
      <c r="AV16" s="17">
        <v>0.100948310804548</v>
      </c>
      <c r="AW16" s="17"/>
      <c r="AX16" s="17">
        <v>8.9665301779207701E-2</v>
      </c>
      <c r="AY16" s="17">
        <v>8.1082712283323699E-2</v>
      </c>
      <c r="AZ16" s="17">
        <v>7.3178578409981196E-2</v>
      </c>
      <c r="BA16" s="17">
        <v>8.2841945715441498E-2</v>
      </c>
      <c r="BB16" s="17">
        <v>7.6117896815473707E-2</v>
      </c>
      <c r="BC16" s="17">
        <v>6.5833856002809499E-2</v>
      </c>
      <c r="BD16" s="17"/>
      <c r="BE16" s="17">
        <v>8.3263459626125594E-2</v>
      </c>
      <c r="BF16" s="17">
        <v>9.57606653922706E-2</v>
      </c>
      <c r="BG16" s="17">
        <v>6.5742255492696605E-2</v>
      </c>
      <c r="BH16" s="17"/>
      <c r="BI16" s="17">
        <v>7.5204051603027802E-2</v>
      </c>
      <c r="BJ16" s="17">
        <v>8.2722454596540401E-2</v>
      </c>
      <c r="BK16" s="17"/>
      <c r="BL16" s="17">
        <v>8.2934145148221505E-2</v>
      </c>
      <c r="BM16" s="17">
        <v>9.5839068192028906E-2</v>
      </c>
      <c r="BN16" s="17">
        <v>4.73393333653414E-2</v>
      </c>
      <c r="BO16" s="17">
        <v>8.5897221906692994E-2</v>
      </c>
      <c r="BP16" s="17">
        <v>6.7933766795858594E-2</v>
      </c>
      <c r="BQ16" s="17"/>
      <c r="BR16" s="17">
        <v>7.8278978080955297E-2</v>
      </c>
      <c r="BS16" s="17">
        <v>0.10277575477865999</v>
      </c>
      <c r="BT16" s="17">
        <v>0.10163683523554599</v>
      </c>
      <c r="BU16" s="17">
        <v>8.38439406824463E-2</v>
      </c>
      <c r="BV16" s="17"/>
      <c r="BW16" s="17">
        <v>8.3135303033212704E-2</v>
      </c>
      <c r="BX16" s="17">
        <v>8.7514863932028897E-2</v>
      </c>
      <c r="BY16" s="17">
        <v>8.7384096347772902E-2</v>
      </c>
      <c r="BZ16" s="17">
        <v>8.2309339354782296E-2</v>
      </c>
      <c r="CA16" s="17">
        <v>7.2292871734921701E-2</v>
      </c>
      <c r="CB16" s="17"/>
      <c r="CC16" s="17">
        <v>6.8086603359178904E-2</v>
      </c>
      <c r="CD16" s="17">
        <v>6.0795817429850199E-2</v>
      </c>
      <c r="CE16" s="17">
        <v>0.11655131758091</v>
      </c>
      <c r="CF16" s="17">
        <v>7.9787849637400002E-2</v>
      </c>
      <c r="CG16" s="17">
        <v>7.8383645687528702E-2</v>
      </c>
      <c r="CH16" s="17">
        <v>7.8143073702554397E-2</v>
      </c>
      <c r="CI16" s="17">
        <v>8.4329162162189705E-2</v>
      </c>
      <c r="CJ16" s="17">
        <v>6.92202934510837E-2</v>
      </c>
      <c r="CK16" s="17">
        <v>0.10037427845798499</v>
      </c>
      <c r="CL16" s="17">
        <v>8.9897585043729106E-2</v>
      </c>
    </row>
    <row r="17" spans="2:90" x14ac:dyDescent="0.25">
      <c r="B17" s="18" t="s">
        <v>275</v>
      </c>
      <c r="C17" s="17">
        <v>5.6461163152084902E-2</v>
      </c>
      <c r="D17" s="17">
        <v>5.6474858579472702E-2</v>
      </c>
      <c r="E17" s="17">
        <v>5.6069161840222002E-2</v>
      </c>
      <c r="F17" s="17"/>
      <c r="G17" s="17">
        <v>5.82252215523444E-2</v>
      </c>
      <c r="H17" s="17">
        <v>7.0103868535313404E-2</v>
      </c>
      <c r="I17" s="17">
        <v>6.4467813929111106E-2</v>
      </c>
      <c r="J17" s="17">
        <v>6.3562875257611395E-2</v>
      </c>
      <c r="K17" s="17">
        <v>3.6800623574938997E-2</v>
      </c>
      <c r="L17" s="17">
        <v>4.8445185294550101E-2</v>
      </c>
      <c r="M17" s="17"/>
      <c r="N17" s="17">
        <v>8.0138070034266803E-2</v>
      </c>
      <c r="O17" s="17">
        <v>6.1791400396601102E-2</v>
      </c>
      <c r="P17" s="17">
        <v>4.2530998495583401E-2</v>
      </c>
      <c r="Q17" s="17">
        <v>3.8441000903500999E-2</v>
      </c>
      <c r="R17" s="17"/>
      <c r="S17" s="17">
        <v>5.5713715591522203E-2</v>
      </c>
      <c r="T17" s="17">
        <v>5.7087697205673603E-2</v>
      </c>
      <c r="U17" s="17">
        <v>8.55669103255116E-2</v>
      </c>
      <c r="V17" s="17">
        <v>5.0381067327186599E-2</v>
      </c>
      <c r="W17" s="17">
        <v>4.5877405749853599E-2</v>
      </c>
      <c r="X17" s="17">
        <v>5.7524551997175502E-2</v>
      </c>
      <c r="Y17" s="17">
        <v>4.4988119175457399E-2</v>
      </c>
      <c r="Z17" s="17">
        <v>4.9969997474375201E-2</v>
      </c>
      <c r="AA17" s="17">
        <v>5.6140539741622503E-2</v>
      </c>
      <c r="AB17" s="17"/>
      <c r="AC17" s="17">
        <v>3.2999843515418098E-2</v>
      </c>
      <c r="AD17" s="17">
        <v>8.7880004103530598E-2</v>
      </c>
      <c r="AE17" s="17">
        <v>3.3457453056784998E-2</v>
      </c>
      <c r="AF17" s="17"/>
      <c r="AG17" s="17">
        <v>2.3421297461697702E-2</v>
      </c>
      <c r="AH17" s="17">
        <v>8.1222030171172604E-2</v>
      </c>
      <c r="AI17" s="17">
        <v>0.19543737938573999</v>
      </c>
      <c r="AJ17" s="17">
        <v>2.5234656257702302E-2</v>
      </c>
      <c r="AK17" s="17"/>
      <c r="AL17" s="17">
        <v>4.1112258086031001E-2</v>
      </c>
      <c r="AM17" s="17">
        <v>4.4367866979348199E-2</v>
      </c>
      <c r="AN17" s="17">
        <v>8.4064134226576201E-2</v>
      </c>
      <c r="AO17" s="17">
        <v>7.7811137100399996E-2</v>
      </c>
      <c r="AP17" s="17">
        <v>5.2136454637834499E-2</v>
      </c>
      <c r="AQ17" s="17"/>
      <c r="AR17" s="17">
        <v>4.0743423504609202E-2</v>
      </c>
      <c r="AS17" s="17">
        <v>5.0789882501484501E-2</v>
      </c>
      <c r="AT17" s="17">
        <v>5.8434444423305199E-2</v>
      </c>
      <c r="AU17" s="17">
        <v>5.9135548005752998E-2</v>
      </c>
      <c r="AV17" s="17">
        <v>7.6186858425421305E-2</v>
      </c>
      <c r="AW17" s="17"/>
      <c r="AX17" s="17">
        <v>6.5558949346371798E-2</v>
      </c>
      <c r="AY17" s="17">
        <v>5.58692353670137E-2</v>
      </c>
      <c r="AZ17" s="17">
        <v>5.5537423178423799E-2</v>
      </c>
      <c r="BA17" s="17">
        <v>5.9820334422149499E-2</v>
      </c>
      <c r="BB17" s="17">
        <v>4.5019513907171502E-2</v>
      </c>
      <c r="BC17" s="17">
        <v>3.6459779218057098E-2</v>
      </c>
      <c r="BD17" s="17"/>
      <c r="BE17" s="17">
        <v>6.4006428255550293E-2</v>
      </c>
      <c r="BF17" s="17">
        <v>6.0109233292547401E-2</v>
      </c>
      <c r="BG17" s="17">
        <v>4.44368557492699E-2</v>
      </c>
      <c r="BH17" s="17"/>
      <c r="BI17" s="17">
        <v>5.8817412438393599E-2</v>
      </c>
      <c r="BJ17" s="17">
        <v>5.5862964953754299E-2</v>
      </c>
      <c r="BK17" s="17"/>
      <c r="BL17" s="17">
        <v>5.8319166990993099E-2</v>
      </c>
      <c r="BM17" s="17">
        <v>5.5497347364642603E-2</v>
      </c>
      <c r="BN17" s="17">
        <v>4.94504161770003E-2</v>
      </c>
      <c r="BO17" s="17">
        <v>4.9204046971028099E-2</v>
      </c>
      <c r="BP17" s="17">
        <v>5.6246785009971302E-2</v>
      </c>
      <c r="BQ17" s="17"/>
      <c r="BR17" s="17">
        <v>5.7289226702141399E-2</v>
      </c>
      <c r="BS17" s="17">
        <v>3.4011616540354797E-2</v>
      </c>
      <c r="BT17" s="17">
        <v>3.3783173789786299E-2</v>
      </c>
      <c r="BU17" s="17">
        <v>0.10830203477796101</v>
      </c>
      <c r="BV17" s="17"/>
      <c r="BW17" s="17">
        <v>5.4463833573569299E-2</v>
      </c>
      <c r="BX17" s="17">
        <v>5.34611088283675E-2</v>
      </c>
      <c r="BY17" s="17">
        <v>6.4898273617083405E-2</v>
      </c>
      <c r="BZ17" s="17">
        <v>6.3886499152170498E-2</v>
      </c>
      <c r="CA17" s="17">
        <v>5.0027446846804297E-2</v>
      </c>
      <c r="CB17" s="17"/>
      <c r="CC17" s="17">
        <v>4.7085000420875399E-2</v>
      </c>
      <c r="CD17" s="17">
        <v>5.9240867909975597E-2</v>
      </c>
      <c r="CE17" s="17">
        <v>7.5081161774211799E-2</v>
      </c>
      <c r="CF17" s="17">
        <v>5.9415365942360597E-2</v>
      </c>
      <c r="CG17" s="17">
        <v>5.0137715668033003E-2</v>
      </c>
      <c r="CH17" s="17">
        <v>7.0334901503812497E-2</v>
      </c>
      <c r="CI17" s="17">
        <v>4.5138781493364401E-2</v>
      </c>
      <c r="CJ17" s="17">
        <v>5.6104568968291101E-2</v>
      </c>
      <c r="CK17" s="17">
        <v>5.2387910354351599E-2</v>
      </c>
      <c r="CL17" s="17">
        <v>5.7918300248611498E-2</v>
      </c>
    </row>
    <row r="18" spans="2:90" x14ac:dyDescent="0.25">
      <c r="B18" s="18" t="s">
        <v>276</v>
      </c>
      <c r="C18" s="17">
        <v>2.4785341301753298E-2</v>
      </c>
      <c r="D18" s="17">
        <v>2.2361201025531199E-2</v>
      </c>
      <c r="E18" s="17">
        <v>2.6740604899265798E-2</v>
      </c>
      <c r="F18" s="17"/>
      <c r="G18" s="17">
        <v>1.9697230287298199E-2</v>
      </c>
      <c r="H18" s="17">
        <v>3.10980003914684E-2</v>
      </c>
      <c r="I18" s="17">
        <v>2.9906515211165701E-2</v>
      </c>
      <c r="J18" s="17">
        <v>2.00531457031616E-2</v>
      </c>
      <c r="K18" s="17">
        <v>1.2266124741705299E-2</v>
      </c>
      <c r="L18" s="17">
        <v>3.07816092216864E-2</v>
      </c>
      <c r="M18" s="17"/>
      <c r="N18" s="17">
        <v>2.9035176072579001E-2</v>
      </c>
      <c r="O18" s="17">
        <v>2.6343360660166501E-2</v>
      </c>
      <c r="P18" s="17">
        <v>2.4637630833828701E-2</v>
      </c>
      <c r="Q18" s="17">
        <v>1.9073017028084002E-2</v>
      </c>
      <c r="R18" s="17"/>
      <c r="S18" s="17">
        <v>1.5891042938018199E-2</v>
      </c>
      <c r="T18" s="17">
        <v>2.6897895209242101E-2</v>
      </c>
      <c r="U18" s="17">
        <v>3.1834066517182701E-2</v>
      </c>
      <c r="V18" s="17">
        <v>2.4481166672055799E-2</v>
      </c>
      <c r="W18" s="17">
        <v>2.6508431358810699E-2</v>
      </c>
      <c r="X18" s="17">
        <v>1.9757869786557698E-2</v>
      </c>
      <c r="Y18" s="17">
        <v>2.01151325691214E-2</v>
      </c>
      <c r="Z18" s="17">
        <v>3.32229282831846E-2</v>
      </c>
      <c r="AA18" s="17">
        <v>3.08809894213335E-2</v>
      </c>
      <c r="AB18" s="17"/>
      <c r="AC18" s="17">
        <v>1.7949058848979599E-2</v>
      </c>
      <c r="AD18" s="17">
        <v>3.6081762639192598E-2</v>
      </c>
      <c r="AE18" s="17">
        <v>1.6943932542790599E-2</v>
      </c>
      <c r="AF18" s="17"/>
      <c r="AG18" s="17">
        <v>9.9643006364340606E-3</v>
      </c>
      <c r="AH18" s="17">
        <v>3.2566263207526903E-2</v>
      </c>
      <c r="AI18" s="17">
        <v>0.13215973070703799</v>
      </c>
      <c r="AJ18" s="17">
        <v>8.23173252257247E-3</v>
      </c>
      <c r="AK18" s="17"/>
      <c r="AL18" s="17">
        <v>1.9178369306557801E-2</v>
      </c>
      <c r="AM18" s="17">
        <v>1.66233096263467E-2</v>
      </c>
      <c r="AN18" s="17">
        <v>2.9786132546949499E-2</v>
      </c>
      <c r="AO18" s="17">
        <v>3.4454150069655298E-2</v>
      </c>
      <c r="AP18" s="17">
        <v>4.4399418110281003E-2</v>
      </c>
      <c r="AQ18" s="17"/>
      <c r="AR18" s="17">
        <v>2.9585306740798199E-2</v>
      </c>
      <c r="AS18" s="17">
        <v>2.47364783310885E-2</v>
      </c>
      <c r="AT18" s="17">
        <v>2.33124436545648E-2</v>
      </c>
      <c r="AU18" s="17">
        <v>2.9456531874295099E-2</v>
      </c>
      <c r="AV18" s="17">
        <v>2.2237328341375501E-2</v>
      </c>
      <c r="AW18" s="17"/>
      <c r="AX18" s="17">
        <v>2.03134987282633E-2</v>
      </c>
      <c r="AY18" s="17">
        <v>2.39041496742937E-2</v>
      </c>
      <c r="AZ18" s="17">
        <v>1.9984061560689499E-2</v>
      </c>
      <c r="BA18" s="17">
        <v>3.1907016806715198E-2</v>
      </c>
      <c r="BB18" s="17">
        <v>3.9070186238449399E-2</v>
      </c>
      <c r="BC18" s="17">
        <v>7.42006519308442E-3</v>
      </c>
      <c r="BD18" s="17"/>
      <c r="BE18" s="17">
        <v>2.1534604440215301E-2</v>
      </c>
      <c r="BF18" s="17">
        <v>2.8124741825725701E-2</v>
      </c>
      <c r="BG18" s="17">
        <v>2.5609615718635199E-2</v>
      </c>
      <c r="BH18" s="17"/>
      <c r="BI18" s="17">
        <v>2.8109260161207499E-2</v>
      </c>
      <c r="BJ18" s="17">
        <v>2.3941473768433901E-2</v>
      </c>
      <c r="BK18" s="17"/>
      <c r="BL18" s="17">
        <v>2.6726044029678798E-2</v>
      </c>
      <c r="BM18" s="17">
        <v>2.4833370602709799E-2</v>
      </c>
      <c r="BN18" s="17">
        <v>4.2891689613954703E-2</v>
      </c>
      <c r="BO18" s="17">
        <v>3.4477841259838E-2</v>
      </c>
      <c r="BP18" s="17">
        <v>1.22674347738904E-2</v>
      </c>
      <c r="BQ18" s="17"/>
      <c r="BR18" s="17">
        <v>2.4477196282686499E-2</v>
      </c>
      <c r="BS18" s="17">
        <v>2.98315646749217E-2</v>
      </c>
      <c r="BT18" s="17">
        <v>2.9022081425891001E-2</v>
      </c>
      <c r="BU18" s="17">
        <v>2.06783087648711E-2</v>
      </c>
      <c r="BV18" s="17"/>
      <c r="BW18" s="17">
        <v>1.6088042642254798E-2</v>
      </c>
      <c r="BX18" s="17">
        <v>3.0352479075212099E-2</v>
      </c>
      <c r="BY18" s="17">
        <v>2.7917131747486199E-2</v>
      </c>
      <c r="BZ18" s="17">
        <v>2.3433766152209899E-2</v>
      </c>
      <c r="CA18" s="17">
        <v>2.51209702390192E-2</v>
      </c>
      <c r="CB18" s="17"/>
      <c r="CC18" s="17">
        <v>3.10873988829251E-2</v>
      </c>
      <c r="CD18" s="17">
        <v>2.48143137438308E-2</v>
      </c>
      <c r="CE18" s="17">
        <v>1.49796897602035E-2</v>
      </c>
      <c r="CF18" s="17">
        <v>3.7672942500189301E-2</v>
      </c>
      <c r="CG18" s="17">
        <v>2.78554389799687E-2</v>
      </c>
      <c r="CH18" s="17">
        <v>1.5270408485383901E-2</v>
      </c>
      <c r="CI18" s="17">
        <v>3.0727414693138898E-2</v>
      </c>
      <c r="CJ18" s="17">
        <v>2.1469591910077301E-2</v>
      </c>
      <c r="CK18" s="17">
        <v>3.0621750757036301E-2</v>
      </c>
      <c r="CL18" s="17">
        <v>1.30824225276554E-2</v>
      </c>
    </row>
    <row r="19" spans="2:90" ht="45" x14ac:dyDescent="0.25">
      <c r="B19" s="18" t="s">
        <v>277</v>
      </c>
      <c r="C19" s="17">
        <v>6.17770165615463E-2</v>
      </c>
      <c r="D19" s="17">
        <v>5.8305071996562902E-2</v>
      </c>
      <c r="E19" s="17">
        <v>6.5292789520184497E-2</v>
      </c>
      <c r="F19" s="17"/>
      <c r="G19" s="17">
        <v>6.5362409790909404E-2</v>
      </c>
      <c r="H19" s="17">
        <v>4.4391903079292701E-2</v>
      </c>
      <c r="I19" s="17">
        <v>4.2992933920183003E-2</v>
      </c>
      <c r="J19" s="17">
        <v>6.4849232041985602E-2</v>
      </c>
      <c r="K19" s="17">
        <v>6.6672244077838796E-2</v>
      </c>
      <c r="L19" s="17">
        <v>8.0397985603131106E-2</v>
      </c>
      <c r="M19" s="17"/>
      <c r="N19" s="17">
        <v>5.9781806777050597E-2</v>
      </c>
      <c r="O19" s="17">
        <v>8.1577563234130304E-2</v>
      </c>
      <c r="P19" s="17">
        <v>4.6811834670081903E-2</v>
      </c>
      <c r="Q19" s="17">
        <v>5.7435829221212799E-2</v>
      </c>
      <c r="R19" s="17"/>
      <c r="S19" s="17">
        <v>6.8011050446611501E-2</v>
      </c>
      <c r="T19" s="17">
        <v>8.0496034447246803E-2</v>
      </c>
      <c r="U19" s="17">
        <v>7.7895751264474802E-2</v>
      </c>
      <c r="V19" s="17">
        <v>5.9989925029925902E-2</v>
      </c>
      <c r="W19" s="17">
        <v>5.9547100901247998E-2</v>
      </c>
      <c r="X19" s="17">
        <v>4.6081316187565599E-2</v>
      </c>
      <c r="Y19" s="17">
        <v>5.6246263987270097E-2</v>
      </c>
      <c r="Z19" s="17">
        <v>3.8700444314702598E-2</v>
      </c>
      <c r="AA19" s="17">
        <v>4.654405853146E-2</v>
      </c>
      <c r="AB19" s="17"/>
      <c r="AC19" s="17">
        <v>3.9221419244535802E-2</v>
      </c>
      <c r="AD19" s="17">
        <v>9.71669672359112E-2</v>
      </c>
      <c r="AE19" s="17">
        <v>3.7972315059606097E-2</v>
      </c>
      <c r="AF19" s="17"/>
      <c r="AG19" s="17">
        <v>1.7364829622355998E-2</v>
      </c>
      <c r="AH19" s="17">
        <v>3.9243964584168997E-2</v>
      </c>
      <c r="AI19" s="17">
        <v>0.42197156646954498</v>
      </c>
      <c r="AJ19" s="17">
        <v>1.27476016725129E-2</v>
      </c>
      <c r="AK19" s="17"/>
      <c r="AL19" s="17">
        <v>4.5678613530219202E-2</v>
      </c>
      <c r="AM19" s="17">
        <v>6.2644753196084202E-2</v>
      </c>
      <c r="AN19" s="17">
        <v>7.6774674388045597E-2</v>
      </c>
      <c r="AO19" s="17">
        <v>5.7494745437061998E-2</v>
      </c>
      <c r="AP19" s="17">
        <v>0.12053744243973501</v>
      </c>
      <c r="AQ19" s="17"/>
      <c r="AR19" s="17">
        <v>6.4368796177726506E-2</v>
      </c>
      <c r="AS19" s="17">
        <v>5.3791302276602698E-2</v>
      </c>
      <c r="AT19" s="17">
        <v>7.1360971403581996E-2</v>
      </c>
      <c r="AU19" s="17">
        <v>5.9928299360856398E-2</v>
      </c>
      <c r="AV19" s="17">
        <v>6.8422416232828701E-2</v>
      </c>
      <c r="AW19" s="17"/>
      <c r="AX19" s="17">
        <v>6.3503254084079003E-2</v>
      </c>
      <c r="AY19" s="17">
        <v>5.6014724367150999E-2</v>
      </c>
      <c r="AZ19" s="17">
        <v>5.5370648129325198E-2</v>
      </c>
      <c r="BA19" s="17">
        <v>5.43954665100468E-2</v>
      </c>
      <c r="BB19" s="17">
        <v>8.2346717238151498E-2</v>
      </c>
      <c r="BC19" s="17">
        <v>8.3298569022559901E-2</v>
      </c>
      <c r="BD19" s="17"/>
      <c r="BE19" s="17">
        <v>5.9724511391820397E-2</v>
      </c>
      <c r="BF19" s="17">
        <v>5.2994683111828603E-2</v>
      </c>
      <c r="BG19" s="17">
        <v>7.2907950190640294E-2</v>
      </c>
      <c r="BH19" s="17"/>
      <c r="BI19" s="17">
        <v>6.9245772179685597E-2</v>
      </c>
      <c r="BJ19" s="17">
        <v>5.9880869078127098E-2</v>
      </c>
      <c r="BK19" s="17"/>
      <c r="BL19" s="17">
        <v>7.1623207295666902E-2</v>
      </c>
      <c r="BM19" s="17">
        <v>6.1572125771882202E-2</v>
      </c>
      <c r="BN19" s="17">
        <v>3.31135167508557E-2</v>
      </c>
      <c r="BO19" s="17">
        <v>3.4866955187440499E-2</v>
      </c>
      <c r="BP19" s="17">
        <v>6.4811952406989906E-2</v>
      </c>
      <c r="BQ19" s="17"/>
      <c r="BR19" s="17">
        <v>6.4568578602697296E-2</v>
      </c>
      <c r="BS19" s="17">
        <v>4.5934382140985802E-2</v>
      </c>
      <c r="BT19" s="17">
        <v>5.1852548655731599E-2</v>
      </c>
      <c r="BU19" s="17">
        <v>4.1713776771174702E-2</v>
      </c>
      <c r="BV19" s="17"/>
      <c r="BW19" s="17">
        <v>7.9799996546547694E-2</v>
      </c>
      <c r="BX19" s="17">
        <v>5.4114005708423403E-2</v>
      </c>
      <c r="BY19" s="17">
        <v>6.13295665800822E-2</v>
      </c>
      <c r="BZ19" s="17">
        <v>5.6251866187537802E-2</v>
      </c>
      <c r="CA19" s="17">
        <v>5.1187983178985597E-2</v>
      </c>
      <c r="CB19" s="17"/>
      <c r="CC19" s="17">
        <v>3.4862592908028199E-2</v>
      </c>
      <c r="CD19" s="17">
        <v>3.7960184789364901E-2</v>
      </c>
      <c r="CE19" s="17">
        <v>4.7076765302382702E-2</v>
      </c>
      <c r="CF19" s="17">
        <v>7.1671889703228395E-2</v>
      </c>
      <c r="CG19" s="17">
        <v>6.6809023470525905E-2</v>
      </c>
      <c r="CH19" s="17">
        <v>6.4738345861988705E-2</v>
      </c>
      <c r="CI19" s="17">
        <v>7.0058836782420503E-2</v>
      </c>
      <c r="CJ19" s="17">
        <v>8.2651769229392699E-2</v>
      </c>
      <c r="CK19" s="17">
        <v>7.3844392982055002E-2</v>
      </c>
      <c r="CL19" s="17">
        <v>5.5296663791993397E-2</v>
      </c>
    </row>
    <row r="20" spans="2:90" x14ac:dyDescent="0.25">
      <c r="B20" s="18" t="s">
        <v>163</v>
      </c>
      <c r="C20" s="19">
        <v>4.6348611679780598E-2</v>
      </c>
      <c r="D20" s="19">
        <v>2.3120328803622199E-2</v>
      </c>
      <c r="E20" s="19">
        <v>6.7861395706665703E-2</v>
      </c>
      <c r="F20" s="19"/>
      <c r="G20" s="19">
        <v>6.7618081825260107E-2</v>
      </c>
      <c r="H20" s="19">
        <v>6.2278764129523698E-2</v>
      </c>
      <c r="I20" s="19">
        <v>5.2753648253615698E-2</v>
      </c>
      <c r="J20" s="19">
        <v>3.63381258238758E-2</v>
      </c>
      <c r="K20" s="19">
        <v>5.1708199257217299E-2</v>
      </c>
      <c r="L20" s="19">
        <v>2.4279700881472199E-2</v>
      </c>
      <c r="M20" s="19"/>
      <c r="N20" s="19">
        <v>3.6129874801653798E-2</v>
      </c>
      <c r="O20" s="19">
        <v>4.44608920684781E-2</v>
      </c>
      <c r="P20" s="19">
        <v>5.1578710290465797E-2</v>
      </c>
      <c r="Q20" s="19">
        <v>5.4178741371939898E-2</v>
      </c>
      <c r="R20" s="19"/>
      <c r="S20" s="19">
        <v>4.91859727533119E-2</v>
      </c>
      <c r="T20" s="19">
        <v>3.7654775151708002E-2</v>
      </c>
      <c r="U20" s="19">
        <v>3.7273582464653503E-2</v>
      </c>
      <c r="V20" s="19">
        <v>5.26929123559675E-2</v>
      </c>
      <c r="W20" s="19">
        <v>6.1311983701048997E-2</v>
      </c>
      <c r="X20" s="19">
        <v>6.8519818498229301E-2</v>
      </c>
      <c r="Y20" s="19">
        <v>4.7225963056598499E-2</v>
      </c>
      <c r="Z20" s="19">
        <v>3.3485064786027398E-2</v>
      </c>
      <c r="AA20" s="19">
        <v>3.1873660701728299E-2</v>
      </c>
      <c r="AB20" s="19"/>
      <c r="AC20" s="19">
        <v>2.9989171779241298E-2</v>
      </c>
      <c r="AD20" s="19">
        <v>2.3779790616138299E-2</v>
      </c>
      <c r="AE20" s="19">
        <v>0.104139850976112</v>
      </c>
      <c r="AF20" s="19"/>
      <c r="AG20" s="19">
        <v>2.52219434041616E-2</v>
      </c>
      <c r="AH20" s="19">
        <v>1.52503896370874E-2</v>
      </c>
      <c r="AI20" s="19">
        <v>5.7888956956433004E-3</v>
      </c>
      <c r="AJ20" s="19">
        <v>1.4851804433528499E-2</v>
      </c>
      <c r="AK20" s="19"/>
      <c r="AL20" s="19">
        <v>5.8645308583076601E-2</v>
      </c>
      <c r="AM20" s="19">
        <v>5.4971296710570897E-2</v>
      </c>
      <c r="AN20" s="19">
        <v>3.8413676629385503E-2</v>
      </c>
      <c r="AO20" s="19">
        <v>4.3157974308008197E-2</v>
      </c>
      <c r="AP20" s="19">
        <v>3.22473154456413E-2</v>
      </c>
      <c r="AQ20" s="19"/>
      <c r="AR20" s="19">
        <v>7.8887210750665696E-2</v>
      </c>
      <c r="AS20" s="19">
        <v>4.8168764452005297E-2</v>
      </c>
      <c r="AT20" s="19">
        <v>3.5064009431134198E-2</v>
      </c>
      <c r="AU20" s="19">
        <v>3.3997702479766301E-2</v>
      </c>
      <c r="AV20" s="19">
        <v>2.2137571208165601E-2</v>
      </c>
      <c r="AW20" s="19"/>
      <c r="AX20" s="19">
        <v>4.4890372798988103E-2</v>
      </c>
      <c r="AY20" s="19">
        <v>4.4901224244066701E-2</v>
      </c>
      <c r="AZ20" s="19">
        <v>4.0572063590893201E-2</v>
      </c>
      <c r="BA20" s="19">
        <v>5.9609202132032302E-2</v>
      </c>
      <c r="BB20" s="19">
        <v>4.37191752638997E-2</v>
      </c>
      <c r="BC20" s="19">
        <v>3.2507912638143302E-2</v>
      </c>
      <c r="BD20" s="19"/>
      <c r="BE20" s="19">
        <v>5.93165669831862E-2</v>
      </c>
      <c r="BF20" s="19">
        <v>3.9104892590370498E-2</v>
      </c>
      <c r="BG20" s="19">
        <v>3.4863821192073603E-2</v>
      </c>
      <c r="BH20" s="19"/>
      <c r="BI20" s="19">
        <v>4.5130814427397803E-2</v>
      </c>
      <c r="BJ20" s="19">
        <v>4.6657782753715897E-2</v>
      </c>
      <c r="BK20" s="19"/>
      <c r="BL20" s="19">
        <v>2.8078422839025001E-2</v>
      </c>
      <c r="BM20" s="19">
        <v>4.51825668065843E-2</v>
      </c>
      <c r="BN20" s="19">
        <v>5.25635495710048E-2</v>
      </c>
      <c r="BO20" s="19">
        <v>7.0151430783782304E-2</v>
      </c>
      <c r="BP20" s="19">
        <v>5.8491840193503099E-2</v>
      </c>
      <c r="BQ20" s="19"/>
      <c r="BR20" s="19">
        <v>4.3150992035899199E-2</v>
      </c>
      <c r="BS20" s="19">
        <v>7.0726477977354693E-2</v>
      </c>
      <c r="BT20" s="19">
        <v>5.19141232143372E-2</v>
      </c>
      <c r="BU20" s="19">
        <v>3.6892377905468003E-2</v>
      </c>
      <c r="BV20" s="19"/>
      <c r="BW20" s="19">
        <v>4.2181302552664203E-2</v>
      </c>
      <c r="BX20" s="19">
        <v>3.0867697215803298E-2</v>
      </c>
      <c r="BY20" s="19">
        <v>4.1908447587849597E-2</v>
      </c>
      <c r="BZ20" s="19">
        <v>5.9043846855286401E-2</v>
      </c>
      <c r="CA20" s="19">
        <v>5.3827946510378401E-2</v>
      </c>
      <c r="CB20" s="19"/>
      <c r="CC20" s="19">
        <v>4.7831495473067601E-2</v>
      </c>
      <c r="CD20" s="19">
        <v>6.5343384394767196E-2</v>
      </c>
      <c r="CE20" s="19">
        <v>4.6866816866909598E-2</v>
      </c>
      <c r="CF20" s="19">
        <v>5.8521597358495797E-2</v>
      </c>
      <c r="CG20" s="19">
        <v>2.6074354674666299E-2</v>
      </c>
      <c r="CH20" s="19">
        <v>4.7735433950988997E-2</v>
      </c>
      <c r="CI20" s="19">
        <v>3.7717856062604499E-2</v>
      </c>
      <c r="CJ20" s="19">
        <v>4.4223760480994599E-2</v>
      </c>
      <c r="CK20" s="19">
        <v>3.1360199675135501E-2</v>
      </c>
      <c r="CL20" s="19">
        <v>4.0399998842015901E-2</v>
      </c>
    </row>
    <row r="21" spans="2:90" x14ac:dyDescent="0.25">
      <c r="B21" s="16"/>
    </row>
    <row r="22" spans="2:90" x14ac:dyDescent="0.25">
      <c r="B22" t="s">
        <v>114</v>
      </c>
    </row>
    <row r="23" spans="2:90" x14ac:dyDescent="0.25">
      <c r="B23" t="s">
        <v>115</v>
      </c>
    </row>
    <row r="25" spans="2:90" x14ac:dyDescent="0.25">
      <c r="B25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CL25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282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267</v>
      </c>
      <c r="C9" s="17">
        <v>0.29166644893057603</v>
      </c>
      <c r="D9" s="17">
        <v>0.30147122467593801</v>
      </c>
      <c r="E9" s="17">
        <v>0.28332723429002299</v>
      </c>
      <c r="F9" s="17"/>
      <c r="G9" s="17">
        <v>0.14604259226963301</v>
      </c>
      <c r="H9" s="17">
        <v>0.16896128407063901</v>
      </c>
      <c r="I9" s="17">
        <v>0.237790775717622</v>
      </c>
      <c r="J9" s="17">
        <v>0.30821043382618801</v>
      </c>
      <c r="K9" s="17">
        <v>0.37350231662230499</v>
      </c>
      <c r="L9" s="17">
        <v>0.41630208863419699</v>
      </c>
      <c r="M9" s="17"/>
      <c r="N9" s="17">
        <v>0.241714461470595</v>
      </c>
      <c r="O9" s="17">
        <v>0.27821815934992</v>
      </c>
      <c r="P9" s="17">
        <v>0.33056909783428701</v>
      </c>
      <c r="Q9" s="17">
        <v>0.32389313065870201</v>
      </c>
      <c r="R9" s="17"/>
      <c r="S9" s="17">
        <v>0.197304105864473</v>
      </c>
      <c r="T9" s="17">
        <v>0.34508423777195502</v>
      </c>
      <c r="U9" s="17">
        <v>0.306260130550358</v>
      </c>
      <c r="V9" s="17">
        <v>0.317843828029371</v>
      </c>
      <c r="W9" s="17">
        <v>0.29316053732306602</v>
      </c>
      <c r="X9" s="17">
        <v>0.27871055378973603</v>
      </c>
      <c r="Y9" s="17">
        <v>0.30852724711553098</v>
      </c>
      <c r="Z9" s="17">
        <v>0.33343137372371101</v>
      </c>
      <c r="AA9" s="17">
        <v>0.28603531026753598</v>
      </c>
      <c r="AB9" s="17"/>
      <c r="AC9" s="17">
        <v>0.41898109489332502</v>
      </c>
      <c r="AD9" s="17">
        <v>0.19533743113864699</v>
      </c>
      <c r="AE9" s="17">
        <v>0.274832875843458</v>
      </c>
      <c r="AF9" s="17"/>
      <c r="AG9" s="17">
        <v>0.40171977229810801</v>
      </c>
      <c r="AH9" s="17">
        <v>0.14626117760558999</v>
      </c>
      <c r="AI9" s="17">
        <v>0.172027813767372</v>
      </c>
      <c r="AJ9" s="17">
        <v>0.47329776714415001</v>
      </c>
      <c r="AK9" s="17"/>
      <c r="AL9" s="17">
        <v>0.37405219375641002</v>
      </c>
      <c r="AM9" s="17">
        <v>0.31647726261521902</v>
      </c>
      <c r="AN9" s="17">
        <v>0.21275732153803001</v>
      </c>
      <c r="AO9" s="17">
        <v>0.18235680025498299</v>
      </c>
      <c r="AP9" s="17">
        <v>0.102913638373373</v>
      </c>
      <c r="AQ9" s="17"/>
      <c r="AR9" s="17">
        <v>0.30884631059845202</v>
      </c>
      <c r="AS9" s="17">
        <v>0.30157657116911701</v>
      </c>
      <c r="AT9" s="17">
        <v>0.30530330743414202</v>
      </c>
      <c r="AU9" s="17">
        <v>0.26966737048706901</v>
      </c>
      <c r="AV9" s="17">
        <v>0.22491541929200301</v>
      </c>
      <c r="AW9" s="17"/>
      <c r="AX9" s="17">
        <v>0.17763537350689201</v>
      </c>
      <c r="AY9" s="17">
        <v>0.29494578464416199</v>
      </c>
      <c r="AZ9" s="17">
        <v>0.33169511508960597</v>
      </c>
      <c r="BA9" s="17">
        <v>0.35721018284532202</v>
      </c>
      <c r="BB9" s="17">
        <v>0.371394493338295</v>
      </c>
      <c r="BC9" s="17">
        <v>0.29218743378943701</v>
      </c>
      <c r="BD9" s="17"/>
      <c r="BE9" s="17">
        <v>0.27362885427649097</v>
      </c>
      <c r="BF9" s="17">
        <v>0.21809941327836299</v>
      </c>
      <c r="BG9" s="17">
        <v>0.382023312237185</v>
      </c>
      <c r="BH9" s="17"/>
      <c r="BI9" s="17">
        <v>0.32625605877179698</v>
      </c>
      <c r="BJ9" s="17">
        <v>0.28288493230234402</v>
      </c>
      <c r="BK9" s="17"/>
      <c r="BL9" s="17">
        <v>0.34982879905021302</v>
      </c>
      <c r="BM9" s="17">
        <v>0.26497441079072498</v>
      </c>
      <c r="BN9" s="17">
        <v>0.32406854941472002</v>
      </c>
      <c r="BO9" s="17">
        <v>0.25058947396894898</v>
      </c>
      <c r="BP9" s="17">
        <v>0.21349222389667599</v>
      </c>
      <c r="BQ9" s="17"/>
      <c r="BR9" s="17">
        <v>0.32304804945915899</v>
      </c>
      <c r="BS9" s="17">
        <v>0.172085609966938</v>
      </c>
      <c r="BT9" s="17">
        <v>8.5384796899888399E-2</v>
      </c>
      <c r="BU9" s="17">
        <v>0.13325051519558301</v>
      </c>
      <c r="BV9" s="17"/>
      <c r="BW9" s="17">
        <v>0.30780568738375202</v>
      </c>
      <c r="BX9" s="17">
        <v>0.29629124984663502</v>
      </c>
      <c r="BY9" s="17">
        <v>0.29139263733512399</v>
      </c>
      <c r="BZ9" s="17">
        <v>0.28919039733320001</v>
      </c>
      <c r="CA9" s="17">
        <v>0.279113995844817</v>
      </c>
      <c r="CB9" s="17"/>
      <c r="CC9" s="17">
        <v>0.285076134652332</v>
      </c>
      <c r="CD9" s="17">
        <v>0.26556685370629202</v>
      </c>
      <c r="CE9" s="17">
        <v>0.22091369845282999</v>
      </c>
      <c r="CF9" s="17">
        <v>0.274843703370451</v>
      </c>
      <c r="CG9" s="17">
        <v>0.30578855290649698</v>
      </c>
      <c r="CH9" s="17">
        <v>0.282283866845777</v>
      </c>
      <c r="CI9" s="17">
        <v>0.29301471582638</v>
      </c>
      <c r="CJ9" s="17">
        <v>0.33192757205499202</v>
      </c>
      <c r="CK9" s="17">
        <v>0.34542733296382</v>
      </c>
      <c r="CL9" s="17">
        <v>0.35560314075226102</v>
      </c>
    </row>
    <row r="10" spans="2:90" x14ac:dyDescent="0.25">
      <c r="B10" s="18" t="s">
        <v>268</v>
      </c>
      <c r="C10" s="17">
        <v>6.3655663540514898E-2</v>
      </c>
      <c r="D10" s="17">
        <v>7.1702861648041794E-2</v>
      </c>
      <c r="E10" s="17">
        <v>5.6398679106134102E-2</v>
      </c>
      <c r="F10" s="17"/>
      <c r="G10" s="17">
        <v>4.2768686151550897E-2</v>
      </c>
      <c r="H10" s="17">
        <v>3.1571351888004098E-2</v>
      </c>
      <c r="I10" s="17">
        <v>4.8418807683284097E-2</v>
      </c>
      <c r="J10" s="17">
        <v>8.7826747732905705E-2</v>
      </c>
      <c r="K10" s="17">
        <v>9.1046758377605397E-2</v>
      </c>
      <c r="L10" s="17">
        <v>7.11094074192756E-2</v>
      </c>
      <c r="M10" s="17"/>
      <c r="N10" s="17">
        <v>5.4804424176662002E-2</v>
      </c>
      <c r="O10" s="17">
        <v>6.5255184426868507E-2</v>
      </c>
      <c r="P10" s="17">
        <v>6.3939342776687905E-2</v>
      </c>
      <c r="Q10" s="17">
        <v>7.2251185134371093E-2</v>
      </c>
      <c r="R10" s="17"/>
      <c r="S10" s="17">
        <v>5.5162431737328398E-2</v>
      </c>
      <c r="T10" s="17">
        <v>7.5571638853354106E-2</v>
      </c>
      <c r="U10" s="17">
        <v>6.5831847133449806E-2</v>
      </c>
      <c r="V10" s="17">
        <v>6.11560107625626E-2</v>
      </c>
      <c r="W10" s="17">
        <v>5.6347796267905002E-2</v>
      </c>
      <c r="X10" s="17">
        <v>6.6978406666759999E-2</v>
      </c>
      <c r="Y10" s="17">
        <v>6.3387093470107597E-2</v>
      </c>
      <c r="Z10" s="17">
        <v>3.7386063989542001E-2</v>
      </c>
      <c r="AA10" s="17">
        <v>7.1440025393507203E-2</v>
      </c>
      <c r="AB10" s="17"/>
      <c r="AC10" s="17">
        <v>9.0651615012509401E-2</v>
      </c>
      <c r="AD10" s="17">
        <v>4.9121271853414798E-2</v>
      </c>
      <c r="AE10" s="17">
        <v>4.8010437817128299E-2</v>
      </c>
      <c r="AF10" s="17"/>
      <c r="AG10" s="17">
        <v>8.9633855572300095E-2</v>
      </c>
      <c r="AH10" s="17">
        <v>3.8325961659125801E-2</v>
      </c>
      <c r="AI10" s="17">
        <v>5.2509186452503603E-2</v>
      </c>
      <c r="AJ10" s="17">
        <v>9.0130996232003699E-2</v>
      </c>
      <c r="AK10" s="17"/>
      <c r="AL10" s="17">
        <v>7.8683941387473796E-2</v>
      </c>
      <c r="AM10" s="17">
        <v>7.1888929399971394E-2</v>
      </c>
      <c r="AN10" s="17">
        <v>5.7363673985130703E-2</v>
      </c>
      <c r="AO10" s="17">
        <v>3.2586893590496602E-2</v>
      </c>
      <c r="AP10" s="17">
        <v>1.22699667639276E-2</v>
      </c>
      <c r="AQ10" s="17"/>
      <c r="AR10" s="17">
        <v>6.5558772118475203E-2</v>
      </c>
      <c r="AS10" s="17">
        <v>6.6519011105826503E-2</v>
      </c>
      <c r="AT10" s="17">
        <v>6.2630696110746301E-2</v>
      </c>
      <c r="AU10" s="17">
        <v>6.4094839825861796E-2</v>
      </c>
      <c r="AV10" s="17">
        <v>5.8542583522345003E-2</v>
      </c>
      <c r="AW10" s="17"/>
      <c r="AX10" s="17">
        <v>4.18082234363676E-2</v>
      </c>
      <c r="AY10" s="17">
        <v>7.0291981599437503E-2</v>
      </c>
      <c r="AZ10" s="17">
        <v>6.7667034868742995E-2</v>
      </c>
      <c r="BA10" s="17">
        <v>7.3111722229332293E-2</v>
      </c>
      <c r="BB10" s="17">
        <v>8.0243631257137502E-2</v>
      </c>
      <c r="BC10" s="17">
        <v>4.6777486885520303E-2</v>
      </c>
      <c r="BD10" s="17"/>
      <c r="BE10" s="17">
        <v>5.95775383242165E-2</v>
      </c>
      <c r="BF10" s="17">
        <v>4.8755143324651501E-2</v>
      </c>
      <c r="BG10" s="17">
        <v>8.3773464807934198E-2</v>
      </c>
      <c r="BH10" s="17"/>
      <c r="BI10" s="17">
        <v>6.2374513736765801E-2</v>
      </c>
      <c r="BJ10" s="17">
        <v>6.3980918388907904E-2</v>
      </c>
      <c r="BK10" s="17"/>
      <c r="BL10" s="17">
        <v>7.6116303901861804E-2</v>
      </c>
      <c r="BM10" s="17">
        <v>5.9259462725427203E-2</v>
      </c>
      <c r="BN10" s="17">
        <v>6.1261340096485602E-2</v>
      </c>
      <c r="BO10" s="17">
        <v>5.0824202101104901E-2</v>
      </c>
      <c r="BP10" s="17">
        <v>5.2274867345068698E-2</v>
      </c>
      <c r="BQ10" s="17"/>
      <c r="BR10" s="17">
        <v>6.80403166470019E-2</v>
      </c>
      <c r="BS10" s="17">
        <v>3.4301834518953897E-2</v>
      </c>
      <c r="BT10" s="17">
        <v>3.5451232924519703E-2</v>
      </c>
      <c r="BU10" s="17">
        <v>6.8610222724013098E-2</v>
      </c>
      <c r="BV10" s="17"/>
      <c r="BW10" s="17">
        <v>7.3413607231388706E-2</v>
      </c>
      <c r="BX10" s="17">
        <v>6.17539335681506E-2</v>
      </c>
      <c r="BY10" s="17">
        <v>7.50627944048253E-2</v>
      </c>
      <c r="BZ10" s="17">
        <v>6.1413293141415103E-2</v>
      </c>
      <c r="CA10" s="17">
        <v>5.2374621983611203E-2</v>
      </c>
      <c r="CB10" s="17"/>
      <c r="CC10" s="17">
        <v>5.0757671215858897E-2</v>
      </c>
      <c r="CD10" s="17">
        <v>5.61190905478888E-2</v>
      </c>
      <c r="CE10" s="17">
        <v>6.5836600078357996E-2</v>
      </c>
      <c r="CF10" s="17">
        <v>5.40137119869495E-2</v>
      </c>
      <c r="CG10" s="17">
        <v>5.6631303075410901E-2</v>
      </c>
      <c r="CH10" s="17">
        <v>6.3012656954605895E-2</v>
      </c>
      <c r="CI10" s="17">
        <v>7.3455003868715896E-2</v>
      </c>
      <c r="CJ10" s="17">
        <v>7.6918359915549295E-2</v>
      </c>
      <c r="CK10" s="17">
        <v>8.3622214569461006E-2</v>
      </c>
      <c r="CL10" s="17">
        <v>7.9074691978832906E-2</v>
      </c>
    </row>
    <row r="11" spans="2:90" x14ac:dyDescent="0.25">
      <c r="B11" s="18" t="s">
        <v>269</v>
      </c>
      <c r="C11" s="17">
        <v>6.9383225706792798E-2</v>
      </c>
      <c r="D11" s="17">
        <v>7.41681295990963E-2</v>
      </c>
      <c r="E11" s="17">
        <v>6.4599942164618701E-2</v>
      </c>
      <c r="F11" s="17"/>
      <c r="G11" s="17">
        <v>6.15352027559831E-2</v>
      </c>
      <c r="H11" s="17">
        <v>5.8118168195980001E-2</v>
      </c>
      <c r="I11" s="17">
        <v>6.2664646643818295E-2</v>
      </c>
      <c r="J11" s="17">
        <v>7.8739949966376899E-2</v>
      </c>
      <c r="K11" s="17">
        <v>7.0658175788610403E-2</v>
      </c>
      <c r="L11" s="17">
        <v>7.82292560464697E-2</v>
      </c>
      <c r="M11" s="17"/>
      <c r="N11" s="17">
        <v>6.9870888222599903E-2</v>
      </c>
      <c r="O11" s="17">
        <v>7.0097260568649303E-2</v>
      </c>
      <c r="P11" s="17">
        <v>6.5034649633085403E-2</v>
      </c>
      <c r="Q11" s="17">
        <v>7.1037389821256305E-2</v>
      </c>
      <c r="R11" s="17"/>
      <c r="S11" s="17">
        <v>8.2333028286896801E-2</v>
      </c>
      <c r="T11" s="17">
        <v>4.6894265140727198E-2</v>
      </c>
      <c r="U11" s="17">
        <v>6.0385838567665398E-2</v>
      </c>
      <c r="V11" s="17">
        <v>8.03136063718419E-2</v>
      </c>
      <c r="W11" s="17">
        <v>7.00972337920793E-2</v>
      </c>
      <c r="X11" s="17">
        <v>6.0502858505058203E-2</v>
      </c>
      <c r="Y11" s="17">
        <v>9.6604728881886801E-2</v>
      </c>
      <c r="Z11" s="17">
        <v>7.4043416006955007E-2</v>
      </c>
      <c r="AA11" s="17">
        <v>6.42328203538437E-2</v>
      </c>
      <c r="AB11" s="17"/>
      <c r="AC11" s="17">
        <v>7.2672969297485193E-2</v>
      </c>
      <c r="AD11" s="17">
        <v>6.7538677719028106E-2</v>
      </c>
      <c r="AE11" s="17">
        <v>6.2055428177043702E-2</v>
      </c>
      <c r="AF11" s="17"/>
      <c r="AG11" s="17">
        <v>0.10263633789529999</v>
      </c>
      <c r="AH11" s="17">
        <v>6.7735565389381996E-2</v>
      </c>
      <c r="AI11" s="17">
        <v>5.3579097793654801E-2</v>
      </c>
      <c r="AJ11" s="17">
        <v>7.8332625402660894E-2</v>
      </c>
      <c r="AK11" s="17"/>
      <c r="AL11" s="17">
        <v>7.5439081929304999E-2</v>
      </c>
      <c r="AM11" s="17">
        <v>7.1417074399279204E-2</v>
      </c>
      <c r="AN11" s="17">
        <v>6.9474483283538002E-2</v>
      </c>
      <c r="AO11" s="17">
        <v>5.9780999588980303E-2</v>
      </c>
      <c r="AP11" s="17">
        <v>6.55252783753172E-2</v>
      </c>
      <c r="AQ11" s="17"/>
      <c r="AR11" s="17">
        <v>5.6835642621871699E-2</v>
      </c>
      <c r="AS11" s="17">
        <v>6.8205995293684596E-2</v>
      </c>
      <c r="AT11" s="17">
        <v>7.4183873021802502E-2</v>
      </c>
      <c r="AU11" s="17">
        <v>7.4079706667024806E-2</v>
      </c>
      <c r="AV11" s="17">
        <v>6.5187925812660599E-2</v>
      </c>
      <c r="AW11" s="17"/>
      <c r="AX11" s="17">
        <v>7.2718948652234799E-2</v>
      </c>
      <c r="AY11" s="17">
        <v>6.9992324287089999E-2</v>
      </c>
      <c r="AZ11" s="17">
        <v>7.19427729569172E-2</v>
      </c>
      <c r="BA11" s="17">
        <v>6.1577943566899801E-2</v>
      </c>
      <c r="BB11" s="17">
        <v>6.4604668421641406E-2</v>
      </c>
      <c r="BC11" s="17">
        <v>8.1992759867557594E-2</v>
      </c>
      <c r="BD11" s="17"/>
      <c r="BE11" s="17">
        <v>6.5993774497578497E-2</v>
      </c>
      <c r="BF11" s="17">
        <v>7.2013128093555895E-2</v>
      </c>
      <c r="BG11" s="17">
        <v>7.1731471885668099E-2</v>
      </c>
      <c r="BH11" s="17"/>
      <c r="BI11" s="17">
        <v>6.0417946094269301E-2</v>
      </c>
      <c r="BJ11" s="17">
        <v>7.1659306655826704E-2</v>
      </c>
      <c r="BK11" s="17"/>
      <c r="BL11" s="17">
        <v>6.8967850182344498E-2</v>
      </c>
      <c r="BM11" s="17">
        <v>6.6828820227819705E-2</v>
      </c>
      <c r="BN11" s="17">
        <v>7.0694834127968301E-2</v>
      </c>
      <c r="BO11" s="17">
        <v>6.9432405485043799E-2</v>
      </c>
      <c r="BP11" s="17">
        <v>7.7704654555540903E-2</v>
      </c>
      <c r="BQ11" s="17"/>
      <c r="BR11" s="17">
        <v>6.8652401950609301E-2</v>
      </c>
      <c r="BS11" s="17">
        <v>7.1296922304926194E-2</v>
      </c>
      <c r="BT11" s="17">
        <v>7.8883289171563495E-2</v>
      </c>
      <c r="BU11" s="17">
        <v>6.1462919663191402E-2</v>
      </c>
      <c r="BV11" s="17"/>
      <c r="BW11" s="17">
        <v>5.7105940069909697E-2</v>
      </c>
      <c r="BX11" s="17">
        <v>7.5390792442384197E-2</v>
      </c>
      <c r="BY11" s="17">
        <v>7.5997156871996402E-2</v>
      </c>
      <c r="BZ11" s="17">
        <v>7.4925032220496998E-2</v>
      </c>
      <c r="CA11" s="17">
        <v>6.4642480433387897E-2</v>
      </c>
      <c r="CB11" s="17"/>
      <c r="CC11" s="17">
        <v>5.6513576172949498E-2</v>
      </c>
      <c r="CD11" s="17">
        <v>6.8049560348546007E-2</v>
      </c>
      <c r="CE11" s="17">
        <v>8.8358029109258496E-2</v>
      </c>
      <c r="CF11" s="17">
        <v>7.44751428156082E-2</v>
      </c>
      <c r="CG11" s="17">
        <v>7.5698495940791893E-2</v>
      </c>
      <c r="CH11" s="17">
        <v>6.6354330264857E-2</v>
      </c>
      <c r="CI11" s="17">
        <v>6.6355025111296803E-2</v>
      </c>
      <c r="CJ11" s="17">
        <v>7.3975685238432107E-2</v>
      </c>
      <c r="CK11" s="17">
        <v>5.7855259706150901E-2</v>
      </c>
      <c r="CL11" s="17">
        <v>6.4102244248837106E-2</v>
      </c>
    </row>
    <row r="12" spans="2:90" x14ac:dyDescent="0.25">
      <c r="B12" s="18" t="s">
        <v>270</v>
      </c>
      <c r="C12" s="17">
        <v>6.1233453173221097E-2</v>
      </c>
      <c r="D12" s="17">
        <v>7.2491225899077E-2</v>
      </c>
      <c r="E12" s="17">
        <v>5.0961223036784097E-2</v>
      </c>
      <c r="F12" s="17"/>
      <c r="G12" s="17">
        <v>8.7264213961194895E-2</v>
      </c>
      <c r="H12" s="17">
        <v>5.3526010727271499E-2</v>
      </c>
      <c r="I12" s="17">
        <v>6.2780480793342794E-2</v>
      </c>
      <c r="J12" s="17">
        <v>6.3469655523517299E-2</v>
      </c>
      <c r="K12" s="17">
        <v>4.5051974452175798E-2</v>
      </c>
      <c r="L12" s="17">
        <v>6.3499498101918198E-2</v>
      </c>
      <c r="M12" s="17"/>
      <c r="N12" s="17">
        <v>6.5397846583318098E-2</v>
      </c>
      <c r="O12" s="17">
        <v>6.9905153361288497E-2</v>
      </c>
      <c r="P12" s="17">
        <v>6.05630170907843E-2</v>
      </c>
      <c r="Q12" s="17">
        <v>4.9219624357080001E-2</v>
      </c>
      <c r="R12" s="17"/>
      <c r="S12" s="17">
        <v>7.3796099880056101E-2</v>
      </c>
      <c r="T12" s="17">
        <v>5.7290477668907998E-2</v>
      </c>
      <c r="U12" s="17">
        <v>5.0540515323925297E-2</v>
      </c>
      <c r="V12" s="17">
        <v>5.7935586560398503E-2</v>
      </c>
      <c r="W12" s="17">
        <v>4.6105982386564603E-2</v>
      </c>
      <c r="X12" s="17">
        <v>4.7599045659303799E-2</v>
      </c>
      <c r="Y12" s="17">
        <v>6.2941199314540106E-2</v>
      </c>
      <c r="Z12" s="17">
        <v>0.100988795782013</v>
      </c>
      <c r="AA12" s="17">
        <v>6.7253099764487803E-2</v>
      </c>
      <c r="AB12" s="17"/>
      <c r="AC12" s="17">
        <v>5.6595101441525297E-2</v>
      </c>
      <c r="AD12" s="17">
        <v>6.9839016690488101E-2</v>
      </c>
      <c r="AE12" s="17">
        <v>5.2666667076492202E-2</v>
      </c>
      <c r="AF12" s="17"/>
      <c r="AG12" s="17">
        <v>6.2246599018053302E-2</v>
      </c>
      <c r="AH12" s="17">
        <v>7.2634866881715998E-2</v>
      </c>
      <c r="AI12" s="17">
        <v>7.1414435958996395E-2</v>
      </c>
      <c r="AJ12" s="17">
        <v>5.6320388265421503E-2</v>
      </c>
      <c r="AK12" s="17"/>
      <c r="AL12" s="17">
        <v>4.5549869662813602E-2</v>
      </c>
      <c r="AM12" s="17">
        <v>6.0648116769935499E-2</v>
      </c>
      <c r="AN12" s="17">
        <v>7.2952755476026004E-2</v>
      </c>
      <c r="AO12" s="17">
        <v>5.4772280184207003E-2</v>
      </c>
      <c r="AP12" s="17">
        <v>0.11963889292621301</v>
      </c>
      <c r="AQ12" s="17"/>
      <c r="AR12" s="17">
        <v>5.4195538755795601E-2</v>
      </c>
      <c r="AS12" s="17">
        <v>6.24702094682194E-2</v>
      </c>
      <c r="AT12" s="17">
        <v>5.6266959318046601E-2</v>
      </c>
      <c r="AU12" s="17">
        <v>7.9187386044403799E-2</v>
      </c>
      <c r="AV12" s="17">
        <v>6.2682104882743506E-2</v>
      </c>
      <c r="AW12" s="17"/>
      <c r="AX12" s="17">
        <v>5.9453292956085903E-2</v>
      </c>
      <c r="AY12" s="17">
        <v>6.4013422936545106E-2</v>
      </c>
      <c r="AZ12" s="17">
        <v>6.7933881214053499E-2</v>
      </c>
      <c r="BA12" s="17">
        <v>5.7112297790635203E-2</v>
      </c>
      <c r="BB12" s="17">
        <v>6.2895511085229894E-2</v>
      </c>
      <c r="BC12" s="17">
        <v>4.8985575919268998E-2</v>
      </c>
      <c r="BD12" s="17"/>
      <c r="BE12" s="17">
        <v>5.3356922106736197E-2</v>
      </c>
      <c r="BF12" s="17">
        <v>7.4250358725322096E-2</v>
      </c>
      <c r="BG12" s="17">
        <v>5.9464277658661399E-2</v>
      </c>
      <c r="BH12" s="17"/>
      <c r="BI12" s="17">
        <v>5.8376746911506197E-2</v>
      </c>
      <c r="BJ12" s="17">
        <v>6.1958706035406499E-2</v>
      </c>
      <c r="BK12" s="17"/>
      <c r="BL12" s="17">
        <v>6.4455199287596104E-2</v>
      </c>
      <c r="BM12" s="17">
        <v>6.5984644515934998E-2</v>
      </c>
      <c r="BN12" s="17">
        <v>5.1630574443421499E-2</v>
      </c>
      <c r="BO12" s="17">
        <v>5.8504133277788299E-2</v>
      </c>
      <c r="BP12" s="17">
        <v>5.9410129771257598E-2</v>
      </c>
      <c r="BQ12" s="17"/>
      <c r="BR12" s="17">
        <v>5.88180642390378E-2</v>
      </c>
      <c r="BS12" s="17">
        <v>4.8153006961680803E-2</v>
      </c>
      <c r="BT12" s="17">
        <v>8.3096791359736202E-2</v>
      </c>
      <c r="BU12" s="17">
        <v>8.7966603987115394E-2</v>
      </c>
      <c r="BV12" s="17"/>
      <c r="BW12" s="17">
        <v>6.7185233584794599E-2</v>
      </c>
      <c r="BX12" s="17">
        <v>5.8869192827744901E-2</v>
      </c>
      <c r="BY12" s="17">
        <v>5.6807847359291501E-2</v>
      </c>
      <c r="BZ12" s="17">
        <v>5.8139054349566101E-2</v>
      </c>
      <c r="CA12" s="17">
        <v>6.3752805583806096E-2</v>
      </c>
      <c r="CB12" s="17"/>
      <c r="CC12" s="17">
        <v>5.5189604007714298E-2</v>
      </c>
      <c r="CD12" s="17">
        <v>4.1970752253510699E-2</v>
      </c>
      <c r="CE12" s="17">
        <v>7.8483506358886193E-2</v>
      </c>
      <c r="CF12" s="17">
        <v>7.6586019409704206E-2</v>
      </c>
      <c r="CG12" s="17">
        <v>5.6255772448075198E-2</v>
      </c>
      <c r="CH12" s="17">
        <v>6.06881297540212E-2</v>
      </c>
      <c r="CI12" s="17">
        <v>5.5578013596960303E-2</v>
      </c>
      <c r="CJ12" s="17">
        <v>4.2735881337642299E-2</v>
      </c>
      <c r="CK12" s="17">
        <v>6.9850904875384298E-2</v>
      </c>
      <c r="CL12" s="17">
        <v>5.9290387047455498E-2</v>
      </c>
    </row>
    <row r="13" spans="2:90" x14ac:dyDescent="0.25">
      <c r="B13" s="18" t="s">
        <v>271</v>
      </c>
      <c r="C13" s="17">
        <v>6.2449126282569399E-2</v>
      </c>
      <c r="D13" s="17">
        <v>7.1301489368558402E-2</v>
      </c>
      <c r="E13" s="17">
        <v>5.4433379542135597E-2</v>
      </c>
      <c r="F13" s="17"/>
      <c r="G13" s="17">
        <v>5.3865889958415999E-2</v>
      </c>
      <c r="H13" s="17">
        <v>7.0182998094438703E-2</v>
      </c>
      <c r="I13" s="17">
        <v>7.9358469435861306E-2</v>
      </c>
      <c r="J13" s="17">
        <v>6.0142042710812499E-2</v>
      </c>
      <c r="K13" s="17">
        <v>5.5768834078246898E-2</v>
      </c>
      <c r="L13" s="17">
        <v>5.5059668813604898E-2</v>
      </c>
      <c r="M13" s="17"/>
      <c r="N13" s="17">
        <v>7.5029071211383802E-2</v>
      </c>
      <c r="O13" s="17">
        <v>6.27941703815664E-2</v>
      </c>
      <c r="P13" s="17">
        <v>5.1301994351681798E-2</v>
      </c>
      <c r="Q13" s="17">
        <v>5.9239313414988698E-2</v>
      </c>
      <c r="R13" s="17"/>
      <c r="S13" s="17">
        <v>6.6791055381807504E-2</v>
      </c>
      <c r="T13" s="17">
        <v>5.6045059642362297E-2</v>
      </c>
      <c r="U13" s="17">
        <v>5.9130559510990298E-2</v>
      </c>
      <c r="V13" s="17">
        <v>5.24176530267692E-2</v>
      </c>
      <c r="W13" s="17">
        <v>6.7475241041781195E-2</v>
      </c>
      <c r="X13" s="17">
        <v>8.5879304919764907E-2</v>
      </c>
      <c r="Y13" s="17">
        <v>5.7768201267083402E-2</v>
      </c>
      <c r="Z13" s="17">
        <v>5.2403963658562203E-2</v>
      </c>
      <c r="AA13" s="17">
        <v>6.1371170222257597E-2</v>
      </c>
      <c r="AB13" s="17"/>
      <c r="AC13" s="17">
        <v>4.9389783213333899E-2</v>
      </c>
      <c r="AD13" s="17">
        <v>7.25777742430158E-2</v>
      </c>
      <c r="AE13" s="17">
        <v>8.3369206085459696E-2</v>
      </c>
      <c r="AF13" s="17"/>
      <c r="AG13" s="17">
        <v>6.7201079699086702E-2</v>
      </c>
      <c r="AH13" s="17">
        <v>9.2804316145440602E-2</v>
      </c>
      <c r="AI13" s="17">
        <v>7.0072186204933107E-2</v>
      </c>
      <c r="AJ13" s="17">
        <v>4.8622176282886002E-2</v>
      </c>
      <c r="AK13" s="17"/>
      <c r="AL13" s="17">
        <v>5.03113160706056E-2</v>
      </c>
      <c r="AM13" s="17">
        <v>5.6181669656566402E-2</v>
      </c>
      <c r="AN13" s="17">
        <v>7.6836040458155397E-2</v>
      </c>
      <c r="AO13" s="17">
        <v>7.3706509242884993E-2</v>
      </c>
      <c r="AP13" s="17">
        <v>6.5338958020542806E-2</v>
      </c>
      <c r="AQ13" s="17"/>
      <c r="AR13" s="17">
        <v>4.9990484468327497E-2</v>
      </c>
      <c r="AS13" s="17">
        <v>6.2965408089519503E-2</v>
      </c>
      <c r="AT13" s="17">
        <v>6.4048275797883206E-2</v>
      </c>
      <c r="AU13" s="17">
        <v>6.9388702153525203E-2</v>
      </c>
      <c r="AV13" s="17">
        <v>7.1349475224719197E-2</v>
      </c>
      <c r="AW13" s="17"/>
      <c r="AX13" s="17">
        <v>7.1718465085421804E-2</v>
      </c>
      <c r="AY13" s="17">
        <v>7.7146486514343707E-2</v>
      </c>
      <c r="AZ13" s="17">
        <v>5.8948510197374002E-2</v>
      </c>
      <c r="BA13" s="17">
        <v>4.36887258625904E-2</v>
      </c>
      <c r="BB13" s="17">
        <v>4.0501615108887799E-2</v>
      </c>
      <c r="BC13" s="17">
        <v>5.5672655083254301E-2</v>
      </c>
      <c r="BD13" s="17"/>
      <c r="BE13" s="17">
        <v>5.8920860625575097E-2</v>
      </c>
      <c r="BF13" s="17">
        <v>7.1700856525386103E-2</v>
      </c>
      <c r="BG13" s="17">
        <v>5.9446567643085903E-2</v>
      </c>
      <c r="BH13" s="17"/>
      <c r="BI13" s="17">
        <v>6.2617956566142205E-2</v>
      </c>
      <c r="BJ13" s="17">
        <v>6.2406264106634197E-2</v>
      </c>
      <c r="BK13" s="17"/>
      <c r="BL13" s="17">
        <v>5.1222224516665998E-2</v>
      </c>
      <c r="BM13" s="17">
        <v>6.6567121761368697E-2</v>
      </c>
      <c r="BN13" s="17">
        <v>6.7437169278957099E-2</v>
      </c>
      <c r="BO13" s="17">
        <v>8.5456936976425202E-2</v>
      </c>
      <c r="BP13" s="17">
        <v>7.2036387805907501E-2</v>
      </c>
      <c r="BQ13" s="17"/>
      <c r="BR13" s="17">
        <v>5.9262918266461802E-2</v>
      </c>
      <c r="BS13" s="17">
        <v>8.8593307598207494E-2</v>
      </c>
      <c r="BT13" s="17">
        <v>6.6503861589833693E-2</v>
      </c>
      <c r="BU13" s="17">
        <v>8.2766289902638596E-2</v>
      </c>
      <c r="BV13" s="17"/>
      <c r="BW13" s="17">
        <v>6.7713384833215901E-2</v>
      </c>
      <c r="BX13" s="17">
        <v>6.7526161719209193E-2</v>
      </c>
      <c r="BY13" s="17">
        <v>5.15228085524315E-2</v>
      </c>
      <c r="BZ13" s="17">
        <v>5.9777753177542102E-2</v>
      </c>
      <c r="CA13" s="17">
        <v>6.9333121136960996E-2</v>
      </c>
      <c r="CB13" s="17"/>
      <c r="CC13" s="17">
        <v>8.2916236705536606E-2</v>
      </c>
      <c r="CD13" s="17">
        <v>5.2935003116996497E-2</v>
      </c>
      <c r="CE13" s="17">
        <v>5.4991521841889997E-2</v>
      </c>
      <c r="CF13" s="17">
        <v>6.5465073789299194E-2</v>
      </c>
      <c r="CG13" s="17">
        <v>6.7040680480939793E-2</v>
      </c>
      <c r="CH13" s="17">
        <v>5.9699000575717302E-2</v>
      </c>
      <c r="CI13" s="17">
        <v>7.0399982114610293E-2</v>
      </c>
      <c r="CJ13" s="17">
        <v>4.4183129952178497E-2</v>
      </c>
      <c r="CK13" s="17">
        <v>6.8600038577320097E-2</v>
      </c>
      <c r="CL13" s="17">
        <v>6.0784257309375499E-2</v>
      </c>
    </row>
    <row r="14" spans="2:90" x14ac:dyDescent="0.25">
      <c r="B14" s="18" t="s">
        <v>272</v>
      </c>
      <c r="C14" s="17">
        <v>0.12035960065411699</v>
      </c>
      <c r="D14" s="17">
        <v>0.120132245650799</v>
      </c>
      <c r="E14" s="17">
        <v>0.121091316047029</v>
      </c>
      <c r="F14" s="17"/>
      <c r="G14" s="17">
        <v>0.13570473291145599</v>
      </c>
      <c r="H14" s="17">
        <v>0.144501378301369</v>
      </c>
      <c r="I14" s="17">
        <v>0.13232477122011099</v>
      </c>
      <c r="J14" s="17">
        <v>0.103919716703381</v>
      </c>
      <c r="K14" s="17">
        <v>0.109192605522016</v>
      </c>
      <c r="L14" s="17">
        <v>0.106907301716732</v>
      </c>
      <c r="M14" s="17"/>
      <c r="N14" s="17">
        <v>0.13200370024727001</v>
      </c>
      <c r="O14" s="17">
        <v>0.122846456371005</v>
      </c>
      <c r="P14" s="17">
        <v>8.7081058350764101E-2</v>
      </c>
      <c r="Q14" s="17">
        <v>0.13111232011124499</v>
      </c>
      <c r="R14" s="17"/>
      <c r="S14" s="17">
        <v>0.14885132295704001</v>
      </c>
      <c r="T14" s="17">
        <v>9.2906683125172196E-2</v>
      </c>
      <c r="U14" s="17">
        <v>0.13062106841830801</v>
      </c>
      <c r="V14" s="17">
        <v>0.117535296555233</v>
      </c>
      <c r="W14" s="17">
        <v>0.111294658817866</v>
      </c>
      <c r="X14" s="17">
        <v>0.104663454668835</v>
      </c>
      <c r="Y14" s="17">
        <v>0.109551203703629</v>
      </c>
      <c r="Z14" s="17">
        <v>0.14925790105018399</v>
      </c>
      <c r="AA14" s="17">
        <v>0.13092431189912501</v>
      </c>
      <c r="AB14" s="17"/>
      <c r="AC14" s="17">
        <v>8.8810278232405504E-2</v>
      </c>
      <c r="AD14" s="17">
        <v>0.140376443587794</v>
      </c>
      <c r="AE14" s="17">
        <v>0.14595848833715799</v>
      </c>
      <c r="AF14" s="17"/>
      <c r="AG14" s="17">
        <v>0.112067984883732</v>
      </c>
      <c r="AH14" s="17">
        <v>0.169959415469531</v>
      </c>
      <c r="AI14" s="17">
        <v>0.152767783936404</v>
      </c>
      <c r="AJ14" s="17">
        <v>8.8470759796195203E-2</v>
      </c>
      <c r="AK14" s="17"/>
      <c r="AL14" s="17">
        <v>9.7401260907544293E-2</v>
      </c>
      <c r="AM14" s="17">
        <v>0.111045327815738</v>
      </c>
      <c r="AN14" s="17">
        <v>0.12573961819587801</v>
      </c>
      <c r="AO14" s="17">
        <v>0.162031212418462</v>
      </c>
      <c r="AP14" s="17">
        <v>0.14378660659888101</v>
      </c>
      <c r="AQ14" s="17"/>
      <c r="AR14" s="17">
        <v>0.122874388239244</v>
      </c>
      <c r="AS14" s="17">
        <v>0.122084301667783</v>
      </c>
      <c r="AT14" s="17">
        <v>0.11660752646068</v>
      </c>
      <c r="AU14" s="17">
        <v>0.130486550851561</v>
      </c>
      <c r="AV14" s="17">
        <v>0.12713046457448299</v>
      </c>
      <c r="AW14" s="17"/>
      <c r="AX14" s="17">
        <v>0.16494883160545101</v>
      </c>
      <c r="AY14" s="17">
        <v>0.109339762660957</v>
      </c>
      <c r="AZ14" s="17">
        <v>8.5573438983347197E-2</v>
      </c>
      <c r="BA14" s="17">
        <v>0.108006185641513</v>
      </c>
      <c r="BB14" s="17">
        <v>9.4903100209335095E-2</v>
      </c>
      <c r="BC14" s="17">
        <v>0.163855685452831</v>
      </c>
      <c r="BD14" s="17"/>
      <c r="BE14" s="17">
        <v>0.11334006000270801</v>
      </c>
      <c r="BF14" s="17">
        <v>0.13879427922600801</v>
      </c>
      <c r="BG14" s="17">
        <v>0.112169682838569</v>
      </c>
      <c r="BH14" s="17"/>
      <c r="BI14" s="17">
        <v>0.10095293915128099</v>
      </c>
      <c r="BJ14" s="17">
        <v>0.125286511407603</v>
      </c>
      <c r="BK14" s="17"/>
      <c r="BL14" s="17">
        <v>0.108483271270798</v>
      </c>
      <c r="BM14" s="17">
        <v>0.106082841732752</v>
      </c>
      <c r="BN14" s="17">
        <v>0.15128863508055401</v>
      </c>
      <c r="BO14" s="17">
        <v>0.16039011377284501</v>
      </c>
      <c r="BP14" s="17">
        <v>0.13319008614061001</v>
      </c>
      <c r="BQ14" s="17"/>
      <c r="BR14" s="17">
        <v>0.111328613315262</v>
      </c>
      <c r="BS14" s="17">
        <v>0.17414549531977</v>
      </c>
      <c r="BT14" s="17">
        <v>0.178622052543641</v>
      </c>
      <c r="BU14" s="17">
        <v>0.13810404215466399</v>
      </c>
      <c r="BV14" s="17"/>
      <c r="BW14" s="17">
        <v>0.10555703829593201</v>
      </c>
      <c r="BX14" s="17">
        <v>0.111815536382218</v>
      </c>
      <c r="BY14" s="17">
        <v>0.127466717644346</v>
      </c>
      <c r="BZ14" s="17">
        <v>0.12194940154851901</v>
      </c>
      <c r="CA14" s="17">
        <v>0.125882226985326</v>
      </c>
      <c r="CB14" s="17"/>
      <c r="CC14" s="17">
        <v>0.14690571934395399</v>
      </c>
      <c r="CD14" s="17">
        <v>0.13692333306544599</v>
      </c>
      <c r="CE14" s="17">
        <v>0.11850062356429999</v>
      </c>
      <c r="CF14" s="17">
        <v>0.1165227095116</v>
      </c>
      <c r="CG14" s="17">
        <v>0.102650982894067</v>
      </c>
      <c r="CH14" s="17">
        <v>0.141765071721731</v>
      </c>
      <c r="CI14" s="17">
        <v>0.121847693332976</v>
      </c>
      <c r="CJ14" s="17">
        <v>0.11606164011605501</v>
      </c>
      <c r="CK14" s="17">
        <v>8.4532866085983496E-2</v>
      </c>
      <c r="CL14" s="17">
        <v>9.3315274019749705E-2</v>
      </c>
    </row>
    <row r="15" spans="2:90" x14ac:dyDescent="0.25">
      <c r="B15" s="18" t="s">
        <v>273</v>
      </c>
      <c r="C15" s="17">
        <v>7.1237987477335202E-2</v>
      </c>
      <c r="D15" s="17">
        <v>6.8379288535129507E-2</v>
      </c>
      <c r="E15" s="17">
        <v>7.4220610085707697E-2</v>
      </c>
      <c r="F15" s="17"/>
      <c r="G15" s="17">
        <v>0.118962304442014</v>
      </c>
      <c r="H15" s="17">
        <v>0.124536729359637</v>
      </c>
      <c r="I15" s="17">
        <v>7.1529499233685498E-2</v>
      </c>
      <c r="J15" s="17">
        <v>6.4576753259261502E-2</v>
      </c>
      <c r="K15" s="17">
        <v>3.9755352690951297E-2</v>
      </c>
      <c r="L15" s="17">
        <v>3.7033103259811399E-2</v>
      </c>
      <c r="M15" s="17"/>
      <c r="N15" s="17">
        <v>8.3145566527548606E-2</v>
      </c>
      <c r="O15" s="17">
        <v>8.0750157522463395E-2</v>
      </c>
      <c r="P15" s="17">
        <v>6.9082040175274195E-2</v>
      </c>
      <c r="Q15" s="17">
        <v>5.0743669452714503E-2</v>
      </c>
      <c r="R15" s="17"/>
      <c r="S15" s="17">
        <v>0.102267531262075</v>
      </c>
      <c r="T15" s="17">
        <v>7.6475969598644694E-2</v>
      </c>
      <c r="U15" s="17">
        <v>8.1676437005490501E-2</v>
      </c>
      <c r="V15" s="17">
        <v>3.5922025400366202E-2</v>
      </c>
      <c r="W15" s="17">
        <v>5.6822906851094597E-2</v>
      </c>
      <c r="X15" s="17">
        <v>5.9734237983431998E-2</v>
      </c>
      <c r="Y15" s="17">
        <v>8.1678147068914006E-2</v>
      </c>
      <c r="Z15" s="17">
        <v>7.6189909667578007E-2</v>
      </c>
      <c r="AA15" s="17">
        <v>5.8232896356897497E-2</v>
      </c>
      <c r="AB15" s="17"/>
      <c r="AC15" s="17">
        <v>4.62399567142429E-2</v>
      </c>
      <c r="AD15" s="17">
        <v>8.8287799564459202E-2</v>
      </c>
      <c r="AE15" s="17">
        <v>6.9018258148978398E-2</v>
      </c>
      <c r="AF15" s="17"/>
      <c r="AG15" s="17">
        <v>4.5257118183534201E-2</v>
      </c>
      <c r="AH15" s="17">
        <v>0.116798180836356</v>
      </c>
      <c r="AI15" s="17">
        <v>9.9147873840276596E-2</v>
      </c>
      <c r="AJ15" s="17">
        <v>5.0898117033073002E-2</v>
      </c>
      <c r="AK15" s="17"/>
      <c r="AL15" s="17">
        <v>6.2432229668979898E-2</v>
      </c>
      <c r="AM15" s="17">
        <v>6.7495499125768202E-2</v>
      </c>
      <c r="AN15" s="17">
        <v>8.6271763810008506E-2</v>
      </c>
      <c r="AO15" s="17">
        <v>8.6516311992302405E-2</v>
      </c>
      <c r="AP15" s="17">
        <v>9.4053345844664696E-2</v>
      </c>
      <c r="AQ15" s="17"/>
      <c r="AR15" s="17">
        <v>6.8528641807913293E-2</v>
      </c>
      <c r="AS15" s="17">
        <v>6.5759917396374504E-2</v>
      </c>
      <c r="AT15" s="17">
        <v>7.0445980525255997E-2</v>
      </c>
      <c r="AU15" s="17">
        <v>7.6045460534305095E-2</v>
      </c>
      <c r="AV15" s="17">
        <v>9.4314461305044395E-2</v>
      </c>
      <c r="AW15" s="17"/>
      <c r="AX15" s="17">
        <v>0.10293249031714</v>
      </c>
      <c r="AY15" s="17">
        <v>6.2539923550964993E-2</v>
      </c>
      <c r="AZ15" s="17">
        <v>9.4475124645924294E-2</v>
      </c>
      <c r="BA15" s="17">
        <v>5.1955834021362397E-2</v>
      </c>
      <c r="BB15" s="17">
        <v>4.0968338028562201E-2</v>
      </c>
      <c r="BC15" s="17">
        <v>5.8111555217310998E-2</v>
      </c>
      <c r="BD15" s="17"/>
      <c r="BE15" s="17">
        <v>7.94604308667161E-2</v>
      </c>
      <c r="BF15" s="17">
        <v>8.8965885801112199E-2</v>
      </c>
      <c r="BG15" s="17">
        <v>4.2630848794740397E-2</v>
      </c>
      <c r="BH15" s="17"/>
      <c r="BI15" s="17">
        <v>6.05857729215806E-2</v>
      </c>
      <c r="BJ15" s="17">
        <v>7.3942342908872E-2</v>
      </c>
      <c r="BK15" s="17"/>
      <c r="BL15" s="17">
        <v>5.5322597189756101E-2</v>
      </c>
      <c r="BM15" s="17">
        <v>8.8001265997500994E-2</v>
      </c>
      <c r="BN15" s="17">
        <v>6.6576507174421706E-2</v>
      </c>
      <c r="BO15" s="17">
        <v>5.91968817407569E-2</v>
      </c>
      <c r="BP15" s="17">
        <v>8.9340069056794605E-2</v>
      </c>
      <c r="BQ15" s="17"/>
      <c r="BR15" s="17">
        <v>6.2952597965759902E-2</v>
      </c>
      <c r="BS15" s="17">
        <v>9.5969641669841593E-2</v>
      </c>
      <c r="BT15" s="17">
        <v>0.15194459870128901</v>
      </c>
      <c r="BU15" s="17">
        <v>0.100333191336056</v>
      </c>
      <c r="BV15" s="17"/>
      <c r="BW15" s="17">
        <v>8.80274635478481E-2</v>
      </c>
      <c r="BX15" s="17">
        <v>7.2496074311283798E-2</v>
      </c>
      <c r="BY15" s="17">
        <v>6.6239325070865995E-2</v>
      </c>
      <c r="BZ15" s="17">
        <v>6.6598643162699797E-2</v>
      </c>
      <c r="CA15" s="17">
        <v>6.1314473711308298E-2</v>
      </c>
      <c r="CB15" s="17"/>
      <c r="CC15" s="17">
        <v>4.90332915287379E-2</v>
      </c>
      <c r="CD15" s="17">
        <v>8.6333061272228298E-2</v>
      </c>
      <c r="CE15" s="17">
        <v>8.9986140083325103E-2</v>
      </c>
      <c r="CF15" s="17">
        <v>7.3570533821265202E-2</v>
      </c>
      <c r="CG15" s="17">
        <v>7.1695281322181198E-2</v>
      </c>
      <c r="CH15" s="17">
        <v>7.1730459702739904E-2</v>
      </c>
      <c r="CI15" s="17">
        <v>6.29432200531682E-2</v>
      </c>
      <c r="CJ15" s="17">
        <v>6.1651684579397702E-2</v>
      </c>
      <c r="CK15" s="17">
        <v>5.42317691682139E-2</v>
      </c>
      <c r="CL15" s="17">
        <v>8.1393426708719005E-2</v>
      </c>
    </row>
    <row r="16" spans="2:90" x14ac:dyDescent="0.25">
      <c r="B16" s="18" t="s">
        <v>274</v>
      </c>
      <c r="C16" s="17">
        <v>7.2762469583854503E-2</v>
      </c>
      <c r="D16" s="17">
        <v>7.0573622211737005E-2</v>
      </c>
      <c r="E16" s="17">
        <v>7.4723771721533203E-2</v>
      </c>
      <c r="F16" s="17"/>
      <c r="G16" s="17">
        <v>6.7825602528758397E-2</v>
      </c>
      <c r="H16" s="17">
        <v>0.10260508067239001</v>
      </c>
      <c r="I16" s="17">
        <v>9.2732960198511405E-2</v>
      </c>
      <c r="J16" s="17">
        <v>7.2789238560645106E-2</v>
      </c>
      <c r="K16" s="17">
        <v>5.4682079396254801E-2</v>
      </c>
      <c r="L16" s="17">
        <v>5.1598770974375999E-2</v>
      </c>
      <c r="M16" s="17"/>
      <c r="N16" s="17">
        <v>8.3616554891076403E-2</v>
      </c>
      <c r="O16" s="17">
        <v>6.9269750627193705E-2</v>
      </c>
      <c r="P16" s="17">
        <v>6.9669939595002103E-2</v>
      </c>
      <c r="Q16" s="17">
        <v>6.8471600282094397E-2</v>
      </c>
      <c r="R16" s="17"/>
      <c r="S16" s="17">
        <v>8.73583178377597E-2</v>
      </c>
      <c r="T16" s="17">
        <v>7.2477206824491103E-2</v>
      </c>
      <c r="U16" s="17">
        <v>5.64268678981832E-2</v>
      </c>
      <c r="V16" s="17">
        <v>4.8835186825817598E-2</v>
      </c>
      <c r="W16" s="17">
        <v>9.9916038790907505E-2</v>
      </c>
      <c r="X16" s="17">
        <v>7.6721923368331099E-2</v>
      </c>
      <c r="Y16" s="17">
        <v>7.2633312663458294E-2</v>
      </c>
      <c r="Z16" s="17">
        <v>3.9066299311024698E-2</v>
      </c>
      <c r="AA16" s="17">
        <v>7.9955085965972394E-2</v>
      </c>
      <c r="AB16" s="17"/>
      <c r="AC16" s="17">
        <v>5.7313244539875602E-2</v>
      </c>
      <c r="AD16" s="17">
        <v>9.7038238797033799E-2</v>
      </c>
      <c r="AE16" s="17">
        <v>5.2576575848103102E-2</v>
      </c>
      <c r="AF16" s="17"/>
      <c r="AG16" s="17">
        <v>4.9495929218190099E-2</v>
      </c>
      <c r="AH16" s="17">
        <v>0.11351809933830299</v>
      </c>
      <c r="AI16" s="17">
        <v>0.12434227919605401</v>
      </c>
      <c r="AJ16" s="17">
        <v>4.5309936069594499E-2</v>
      </c>
      <c r="AK16" s="17"/>
      <c r="AL16" s="17">
        <v>5.2019320767259701E-2</v>
      </c>
      <c r="AM16" s="17">
        <v>6.1327861374862798E-2</v>
      </c>
      <c r="AN16" s="17">
        <v>9.6501815227130597E-2</v>
      </c>
      <c r="AO16" s="17">
        <v>8.7903154253046803E-2</v>
      </c>
      <c r="AP16" s="17">
        <v>0.108825036619364</v>
      </c>
      <c r="AQ16" s="17"/>
      <c r="AR16" s="17">
        <v>6.1019076214762401E-2</v>
      </c>
      <c r="AS16" s="17">
        <v>6.3860564247037205E-2</v>
      </c>
      <c r="AT16" s="17">
        <v>7.2809047456052198E-2</v>
      </c>
      <c r="AU16" s="17">
        <v>7.9714494280760398E-2</v>
      </c>
      <c r="AV16" s="17">
        <v>0.109037857437984</v>
      </c>
      <c r="AW16" s="17"/>
      <c r="AX16" s="17">
        <v>9.2093054456832205E-2</v>
      </c>
      <c r="AY16" s="17">
        <v>7.4080418270062107E-2</v>
      </c>
      <c r="AZ16" s="17">
        <v>5.80007892455194E-2</v>
      </c>
      <c r="BA16" s="17">
        <v>5.19419347027716E-2</v>
      </c>
      <c r="BB16" s="17">
        <v>7.4705293765928604E-2</v>
      </c>
      <c r="BC16" s="17">
        <v>7.6501352030564795E-2</v>
      </c>
      <c r="BD16" s="17"/>
      <c r="BE16" s="17">
        <v>7.3132472931494399E-2</v>
      </c>
      <c r="BF16" s="17">
        <v>9.35339969248484E-2</v>
      </c>
      <c r="BG16" s="17">
        <v>5.3556904584653599E-2</v>
      </c>
      <c r="BH16" s="17"/>
      <c r="BI16" s="17">
        <v>6.6473603524731306E-2</v>
      </c>
      <c r="BJ16" s="17">
        <v>7.4359069896041199E-2</v>
      </c>
      <c r="BK16" s="17"/>
      <c r="BL16" s="17">
        <v>6.8635387171809906E-2</v>
      </c>
      <c r="BM16" s="17">
        <v>7.1873126075846006E-2</v>
      </c>
      <c r="BN16" s="17">
        <v>8.2091156522299105E-2</v>
      </c>
      <c r="BO16" s="17">
        <v>7.1159842224115102E-2</v>
      </c>
      <c r="BP16" s="17">
        <v>8.5498092559313801E-2</v>
      </c>
      <c r="BQ16" s="17"/>
      <c r="BR16" s="17">
        <v>6.6389908426893504E-2</v>
      </c>
      <c r="BS16" s="17">
        <v>9.0109966540611403E-2</v>
      </c>
      <c r="BT16" s="17">
        <v>0.10169691900045</v>
      </c>
      <c r="BU16" s="17">
        <v>0.138783378545077</v>
      </c>
      <c r="BV16" s="17"/>
      <c r="BW16" s="17">
        <v>6.2108385854163402E-2</v>
      </c>
      <c r="BX16" s="17">
        <v>6.0384788902301603E-2</v>
      </c>
      <c r="BY16" s="17">
        <v>8.0911767461182199E-2</v>
      </c>
      <c r="BZ16" s="17">
        <v>8.2369599493248805E-2</v>
      </c>
      <c r="CA16" s="17">
        <v>7.9801094797749703E-2</v>
      </c>
      <c r="CB16" s="17"/>
      <c r="CC16" s="17">
        <v>0.103133586064064</v>
      </c>
      <c r="CD16" s="17">
        <v>6.9164006081183296E-2</v>
      </c>
      <c r="CE16" s="17">
        <v>0.104861015677031</v>
      </c>
      <c r="CF16" s="17">
        <v>6.5326184982410301E-2</v>
      </c>
      <c r="CG16" s="17">
        <v>6.6637881273175395E-2</v>
      </c>
      <c r="CH16" s="17">
        <v>6.4015084005904999E-2</v>
      </c>
      <c r="CI16" s="17">
        <v>6.7446893596701599E-2</v>
      </c>
      <c r="CJ16" s="17">
        <v>6.9118269749832706E-2</v>
      </c>
      <c r="CK16" s="17">
        <v>6.3020620676976905E-2</v>
      </c>
      <c r="CL16" s="17">
        <v>5.9147558622486801E-2</v>
      </c>
    </row>
    <row r="17" spans="2:90" x14ac:dyDescent="0.25">
      <c r="B17" s="18" t="s">
        <v>275</v>
      </c>
      <c r="C17" s="17">
        <v>5.08208912619183E-2</v>
      </c>
      <c r="D17" s="17">
        <v>5.0249733577967901E-2</v>
      </c>
      <c r="E17" s="17">
        <v>5.1160591674531297E-2</v>
      </c>
      <c r="F17" s="17"/>
      <c r="G17" s="17">
        <v>6.1507371935221301E-2</v>
      </c>
      <c r="H17" s="17">
        <v>6.66899315802119E-2</v>
      </c>
      <c r="I17" s="17">
        <v>5.7603778949623298E-2</v>
      </c>
      <c r="J17" s="17">
        <v>4.9797329287760199E-2</v>
      </c>
      <c r="K17" s="17">
        <v>4.2981996438449403E-2</v>
      </c>
      <c r="L17" s="17">
        <v>3.5817453451207799E-2</v>
      </c>
      <c r="M17" s="17"/>
      <c r="N17" s="17">
        <v>6.6931604476755904E-2</v>
      </c>
      <c r="O17" s="17">
        <v>4.5335022834415498E-2</v>
      </c>
      <c r="P17" s="17">
        <v>5.3562750171087803E-2</v>
      </c>
      <c r="Q17" s="17">
        <v>3.7462656607670099E-2</v>
      </c>
      <c r="R17" s="17"/>
      <c r="S17" s="17">
        <v>5.4199208826496703E-2</v>
      </c>
      <c r="T17" s="17">
        <v>5.0436450279584703E-2</v>
      </c>
      <c r="U17" s="17">
        <v>4.12672144383847E-2</v>
      </c>
      <c r="V17" s="17">
        <v>6.7042013892733496E-2</v>
      </c>
      <c r="W17" s="17">
        <v>3.1569916665287003E-2</v>
      </c>
      <c r="X17" s="17">
        <v>6.7552749149474206E-2</v>
      </c>
      <c r="Y17" s="17">
        <v>3.6834340840555903E-2</v>
      </c>
      <c r="Z17" s="17">
        <v>3.8818554797639897E-2</v>
      </c>
      <c r="AA17" s="17">
        <v>5.5222662541236797E-2</v>
      </c>
      <c r="AB17" s="17"/>
      <c r="AC17" s="17">
        <v>2.9097405942375702E-2</v>
      </c>
      <c r="AD17" s="17">
        <v>8.09837965838371E-2</v>
      </c>
      <c r="AE17" s="17">
        <v>3.4793662205597903E-2</v>
      </c>
      <c r="AF17" s="17"/>
      <c r="AG17" s="17">
        <v>1.4763043670988799E-2</v>
      </c>
      <c r="AH17" s="17">
        <v>6.8671727418838896E-2</v>
      </c>
      <c r="AI17" s="17">
        <v>8.9334058363812502E-2</v>
      </c>
      <c r="AJ17" s="17">
        <v>1.92807635890399E-2</v>
      </c>
      <c r="AK17" s="17"/>
      <c r="AL17" s="17">
        <v>3.10025420400224E-2</v>
      </c>
      <c r="AM17" s="17">
        <v>5.1310989151748802E-2</v>
      </c>
      <c r="AN17" s="17">
        <v>6.3181763848636496E-2</v>
      </c>
      <c r="AO17" s="17">
        <v>6.9421736395666997E-2</v>
      </c>
      <c r="AP17" s="17">
        <v>9.5388140359198195E-2</v>
      </c>
      <c r="AQ17" s="17"/>
      <c r="AR17" s="17">
        <v>3.8882878399806302E-2</v>
      </c>
      <c r="AS17" s="17">
        <v>4.3815559490286898E-2</v>
      </c>
      <c r="AT17" s="17">
        <v>5.8427526174792702E-2</v>
      </c>
      <c r="AU17" s="17">
        <v>4.9090989548983402E-2</v>
      </c>
      <c r="AV17" s="17">
        <v>5.4441871761805101E-2</v>
      </c>
      <c r="AW17" s="17"/>
      <c r="AX17" s="17">
        <v>5.7635829361243403E-2</v>
      </c>
      <c r="AY17" s="17">
        <v>4.53538108329853E-2</v>
      </c>
      <c r="AZ17" s="17">
        <v>4.2325359524131002E-2</v>
      </c>
      <c r="BA17" s="17">
        <v>5.0998154224455902E-2</v>
      </c>
      <c r="BB17" s="17">
        <v>6.5541106079456096E-2</v>
      </c>
      <c r="BC17" s="17">
        <v>4.1164974086459603E-2</v>
      </c>
      <c r="BD17" s="17"/>
      <c r="BE17" s="17">
        <v>5.8005914246291798E-2</v>
      </c>
      <c r="BF17" s="17">
        <v>5.58406697095407E-2</v>
      </c>
      <c r="BG17" s="17">
        <v>3.78861067917967E-2</v>
      </c>
      <c r="BH17" s="17"/>
      <c r="BI17" s="17">
        <v>4.243794157341E-2</v>
      </c>
      <c r="BJ17" s="17">
        <v>5.29491318642605E-2</v>
      </c>
      <c r="BK17" s="17"/>
      <c r="BL17" s="17">
        <v>4.9836887623042898E-2</v>
      </c>
      <c r="BM17" s="17">
        <v>7.1818506024553905E-2</v>
      </c>
      <c r="BN17" s="17">
        <v>3.4242360354415399E-2</v>
      </c>
      <c r="BO17" s="17">
        <v>3.7534178398223199E-2</v>
      </c>
      <c r="BP17" s="17">
        <v>4.06256605419077E-2</v>
      </c>
      <c r="BQ17" s="17"/>
      <c r="BR17" s="17">
        <v>4.9827530158353103E-2</v>
      </c>
      <c r="BS17" s="17">
        <v>4.9126416577329399E-2</v>
      </c>
      <c r="BT17" s="17">
        <v>6.3674421457169395E-2</v>
      </c>
      <c r="BU17" s="17">
        <v>6.3236629895769794E-2</v>
      </c>
      <c r="BV17" s="17"/>
      <c r="BW17" s="17">
        <v>4.1261339704644698E-2</v>
      </c>
      <c r="BX17" s="17">
        <v>6.2880835721202399E-2</v>
      </c>
      <c r="BY17" s="17">
        <v>4.7190252348208901E-2</v>
      </c>
      <c r="BZ17" s="17">
        <v>5.1549842670609698E-2</v>
      </c>
      <c r="CA17" s="17">
        <v>4.8914803305269199E-2</v>
      </c>
      <c r="CB17" s="17"/>
      <c r="CC17" s="17">
        <v>5.0625573496170501E-2</v>
      </c>
      <c r="CD17" s="17">
        <v>5.5392728410598099E-2</v>
      </c>
      <c r="CE17" s="17">
        <v>4.1410068542096799E-2</v>
      </c>
      <c r="CF17" s="17">
        <v>5.9242691506663898E-2</v>
      </c>
      <c r="CG17" s="17">
        <v>5.5577672543377997E-2</v>
      </c>
      <c r="CH17" s="17">
        <v>5.47709161949161E-2</v>
      </c>
      <c r="CI17" s="17">
        <v>4.6224980253831503E-2</v>
      </c>
      <c r="CJ17" s="17">
        <v>6.0035518384423003E-2</v>
      </c>
      <c r="CK17" s="17">
        <v>4.9214495310806697E-2</v>
      </c>
      <c r="CL17" s="17">
        <v>2.73097889702658E-2</v>
      </c>
    </row>
    <row r="18" spans="2:90" x14ac:dyDescent="0.25">
      <c r="B18" s="18" t="s">
        <v>276</v>
      </c>
      <c r="C18" s="17">
        <v>2.6621492665202799E-2</v>
      </c>
      <c r="D18" s="17">
        <v>2.44740385166658E-2</v>
      </c>
      <c r="E18" s="17">
        <v>2.8746090999002199E-2</v>
      </c>
      <c r="F18" s="17"/>
      <c r="G18" s="17">
        <v>3.9282056994695003E-2</v>
      </c>
      <c r="H18" s="17">
        <v>4.62517337777908E-2</v>
      </c>
      <c r="I18" s="17">
        <v>3.1846335197856498E-2</v>
      </c>
      <c r="J18" s="17">
        <v>2.0079932868174399E-2</v>
      </c>
      <c r="K18" s="17">
        <v>1.04589232467897E-2</v>
      </c>
      <c r="L18" s="17">
        <v>1.8677568160220901E-2</v>
      </c>
      <c r="M18" s="17"/>
      <c r="N18" s="17">
        <v>4.3177094070331802E-2</v>
      </c>
      <c r="O18" s="17">
        <v>2.5431425035436901E-2</v>
      </c>
      <c r="P18" s="17">
        <v>1.8190622712677799E-2</v>
      </c>
      <c r="Q18" s="17">
        <v>1.7789689216099001E-2</v>
      </c>
      <c r="R18" s="17"/>
      <c r="S18" s="17">
        <v>2.7139992660814401E-2</v>
      </c>
      <c r="T18" s="17">
        <v>3.2900757711725903E-2</v>
      </c>
      <c r="U18" s="17">
        <v>2.77925456941308E-2</v>
      </c>
      <c r="V18" s="17">
        <v>3.6397551820613397E-2</v>
      </c>
      <c r="W18" s="17">
        <v>3.7857134468912902E-2</v>
      </c>
      <c r="X18" s="17">
        <v>1.26637999248454E-2</v>
      </c>
      <c r="Y18" s="17">
        <v>1.9812018481625698E-2</v>
      </c>
      <c r="Z18" s="17">
        <v>0</v>
      </c>
      <c r="AA18" s="17">
        <v>2.76836362269136E-2</v>
      </c>
      <c r="AB18" s="17"/>
      <c r="AC18" s="17">
        <v>1.9898432170750501E-2</v>
      </c>
      <c r="AD18" s="17">
        <v>3.3230478948323101E-2</v>
      </c>
      <c r="AE18" s="17">
        <v>2.1926278304403999E-2</v>
      </c>
      <c r="AF18" s="17"/>
      <c r="AG18" s="17">
        <v>1.1800441930591E-2</v>
      </c>
      <c r="AH18" s="17">
        <v>4.6713586077053802E-2</v>
      </c>
      <c r="AI18" s="17">
        <v>3.4658826924197403E-2</v>
      </c>
      <c r="AJ18" s="17">
        <v>1.0338576666570501E-2</v>
      </c>
      <c r="AK18" s="17"/>
      <c r="AL18" s="17">
        <v>2.2429571940862501E-2</v>
      </c>
      <c r="AM18" s="17">
        <v>2.5448253059235499E-2</v>
      </c>
      <c r="AN18" s="17">
        <v>2.5168723457291299E-2</v>
      </c>
      <c r="AO18" s="17">
        <v>4.5268154879219098E-2</v>
      </c>
      <c r="AP18" s="17">
        <v>5.66496573173862E-2</v>
      </c>
      <c r="AQ18" s="17"/>
      <c r="AR18" s="17">
        <v>2.0635282375331802E-2</v>
      </c>
      <c r="AS18" s="17">
        <v>2.7276826610044599E-2</v>
      </c>
      <c r="AT18" s="17">
        <v>2.68294010535601E-2</v>
      </c>
      <c r="AU18" s="17">
        <v>2.5467268720025599E-2</v>
      </c>
      <c r="AV18" s="17">
        <v>3.8391345250502501E-2</v>
      </c>
      <c r="AW18" s="17"/>
      <c r="AX18" s="17">
        <v>2.9929970711670102E-2</v>
      </c>
      <c r="AY18" s="17">
        <v>3.2044523554840297E-2</v>
      </c>
      <c r="AZ18" s="17">
        <v>2.5430517150407599E-2</v>
      </c>
      <c r="BA18" s="17">
        <v>1.9863472015910402E-2</v>
      </c>
      <c r="BB18" s="17">
        <v>1.9158091703563598E-2</v>
      </c>
      <c r="BC18" s="17">
        <v>2.2580424195848998E-2</v>
      </c>
      <c r="BD18" s="17"/>
      <c r="BE18" s="17">
        <v>3.05917481620957E-2</v>
      </c>
      <c r="BF18" s="17">
        <v>3.4954862401698802E-2</v>
      </c>
      <c r="BG18" s="17">
        <v>1.3641853831976801E-2</v>
      </c>
      <c r="BH18" s="17"/>
      <c r="BI18" s="17">
        <v>3.44111847814818E-2</v>
      </c>
      <c r="BJ18" s="17">
        <v>2.4643866691336402E-2</v>
      </c>
      <c r="BK18" s="17"/>
      <c r="BL18" s="17">
        <v>2.2464286542218499E-2</v>
      </c>
      <c r="BM18" s="17">
        <v>3.1365277603487597E-2</v>
      </c>
      <c r="BN18" s="17">
        <v>2.0923409125716101E-2</v>
      </c>
      <c r="BO18" s="17">
        <v>2.3014112385117198E-2</v>
      </c>
      <c r="BP18" s="17">
        <v>3.0764988252792499E-2</v>
      </c>
      <c r="BQ18" s="17"/>
      <c r="BR18" s="17">
        <v>2.5977769258486501E-2</v>
      </c>
      <c r="BS18" s="17">
        <v>1.9382605410346601E-2</v>
      </c>
      <c r="BT18" s="17">
        <v>3.7274754143788197E-2</v>
      </c>
      <c r="BU18" s="17">
        <v>3.5518284490392203E-2</v>
      </c>
      <c r="BV18" s="17"/>
      <c r="BW18" s="17">
        <v>2.4618027741012901E-2</v>
      </c>
      <c r="BX18" s="17">
        <v>3.2319811200584199E-2</v>
      </c>
      <c r="BY18" s="17">
        <v>3.3074817312293399E-2</v>
      </c>
      <c r="BZ18" s="17">
        <v>1.76476019364794E-2</v>
      </c>
      <c r="CA18" s="17">
        <v>2.8038063793568001E-2</v>
      </c>
      <c r="CB18" s="17"/>
      <c r="CC18" s="17">
        <v>1.98096275748662E-2</v>
      </c>
      <c r="CD18" s="17">
        <v>3.13814215384568E-2</v>
      </c>
      <c r="CE18" s="17">
        <v>2.0310943133071201E-2</v>
      </c>
      <c r="CF18" s="17">
        <v>3.2657424207772803E-2</v>
      </c>
      <c r="CG18" s="17">
        <v>2.95072649955757E-2</v>
      </c>
      <c r="CH18" s="17">
        <v>3.0390551384938298E-2</v>
      </c>
      <c r="CI18" s="17">
        <v>2.2256366625530499E-2</v>
      </c>
      <c r="CJ18" s="17">
        <v>2.7355010790086499E-2</v>
      </c>
      <c r="CK18" s="17">
        <v>2.6022218031476599E-2</v>
      </c>
      <c r="CL18" s="17">
        <v>3.4977099772861599E-2</v>
      </c>
    </row>
    <row r="19" spans="2:90" ht="45" x14ac:dyDescent="0.25">
      <c r="B19" s="18" t="s">
        <v>277</v>
      </c>
      <c r="C19" s="17">
        <v>6.2413892524607703E-2</v>
      </c>
      <c r="D19" s="17">
        <v>5.17558501822247E-2</v>
      </c>
      <c r="E19" s="17">
        <v>7.1194578921837504E-2</v>
      </c>
      <c r="F19" s="17"/>
      <c r="G19" s="17">
        <v>0.118806183881321</v>
      </c>
      <c r="H19" s="17">
        <v>7.5076633190718098E-2</v>
      </c>
      <c r="I19" s="17">
        <v>6.8090426906589896E-2</v>
      </c>
      <c r="J19" s="17">
        <v>5.2911928150789302E-2</v>
      </c>
      <c r="K19" s="17">
        <v>5.3080091307058298E-2</v>
      </c>
      <c r="L19" s="17">
        <v>3.7120211706121599E-2</v>
      </c>
      <c r="M19" s="17"/>
      <c r="N19" s="17">
        <v>4.9310627464135802E-2</v>
      </c>
      <c r="O19" s="17">
        <v>6.8984359736799394E-2</v>
      </c>
      <c r="P19" s="17">
        <v>7.8102200798114696E-2</v>
      </c>
      <c r="Q19" s="17">
        <v>5.6859015865856601E-2</v>
      </c>
      <c r="R19" s="17"/>
      <c r="S19" s="17">
        <v>5.6848290991397099E-2</v>
      </c>
      <c r="T19" s="17">
        <v>5.4699006173887302E-2</v>
      </c>
      <c r="U19" s="17">
        <v>7.9206498355675503E-2</v>
      </c>
      <c r="V19" s="17">
        <v>6.89112023647276E-2</v>
      </c>
      <c r="W19" s="17">
        <v>6.3810815591880898E-2</v>
      </c>
      <c r="X19" s="17">
        <v>6.7476452787121693E-2</v>
      </c>
      <c r="Y19" s="17">
        <v>5.2888295430845098E-2</v>
      </c>
      <c r="Z19" s="17">
        <v>4.8133180474516597E-2</v>
      </c>
      <c r="AA19" s="17">
        <v>6.7565354897070606E-2</v>
      </c>
      <c r="AB19" s="17"/>
      <c r="AC19" s="17">
        <v>4.2230958980679002E-2</v>
      </c>
      <c r="AD19" s="17">
        <v>8.2319057869610995E-2</v>
      </c>
      <c r="AE19" s="17">
        <v>3.7451510606724102E-2</v>
      </c>
      <c r="AF19" s="17"/>
      <c r="AG19" s="17">
        <v>1.6572675602086102E-2</v>
      </c>
      <c r="AH19" s="17">
        <v>4.7590813410767201E-2</v>
      </c>
      <c r="AI19" s="17">
        <v>5.7789462683001801E-2</v>
      </c>
      <c r="AJ19" s="17">
        <v>2.2171734440181799E-2</v>
      </c>
      <c r="AK19" s="17"/>
      <c r="AL19" s="17">
        <v>4.3733124368855097E-2</v>
      </c>
      <c r="AM19" s="17">
        <v>6.5757352992056706E-2</v>
      </c>
      <c r="AN19" s="17">
        <v>7.2043155343326407E-2</v>
      </c>
      <c r="AO19" s="17">
        <v>9.1990388542639898E-2</v>
      </c>
      <c r="AP19" s="17">
        <v>0.10336316335549101</v>
      </c>
      <c r="AQ19" s="17"/>
      <c r="AR19" s="17">
        <v>7.7817689818689501E-2</v>
      </c>
      <c r="AS19" s="17">
        <v>6.4382245240902802E-2</v>
      </c>
      <c r="AT19" s="17">
        <v>5.8462238953077499E-2</v>
      </c>
      <c r="AU19" s="17">
        <v>4.63735772582827E-2</v>
      </c>
      <c r="AV19" s="17">
        <v>7.9965747676987095E-2</v>
      </c>
      <c r="AW19" s="17"/>
      <c r="AX19" s="17">
        <v>7.9631988950856797E-2</v>
      </c>
      <c r="AY19" s="17">
        <v>5.34614282199605E-2</v>
      </c>
      <c r="AZ19" s="17">
        <v>5.4802107623878001E-2</v>
      </c>
      <c r="BA19" s="17">
        <v>7.2923041374253095E-2</v>
      </c>
      <c r="BB19" s="17">
        <v>4.3950170555879603E-2</v>
      </c>
      <c r="BC19" s="17">
        <v>6.0749325463810698E-2</v>
      </c>
      <c r="BD19" s="17"/>
      <c r="BE19" s="17">
        <v>7.9748334875319404E-2</v>
      </c>
      <c r="BF19" s="17">
        <v>5.8145097582832803E-2</v>
      </c>
      <c r="BG19" s="17">
        <v>4.5356717484142002E-2</v>
      </c>
      <c r="BH19" s="17"/>
      <c r="BI19" s="17">
        <v>8.6168254139950995E-2</v>
      </c>
      <c r="BJ19" s="17">
        <v>5.63831994212248E-2</v>
      </c>
      <c r="BK19" s="17"/>
      <c r="BL19" s="17">
        <v>5.53365876984643E-2</v>
      </c>
      <c r="BM19" s="17">
        <v>6.6584572227814096E-2</v>
      </c>
      <c r="BN19" s="17">
        <v>2.7462231512297298E-2</v>
      </c>
      <c r="BO19" s="17">
        <v>5.7483138596043502E-2</v>
      </c>
      <c r="BP19" s="17">
        <v>8.3103358352110496E-2</v>
      </c>
      <c r="BQ19" s="17"/>
      <c r="BR19" s="17">
        <v>6.4049164951148999E-2</v>
      </c>
      <c r="BS19" s="17">
        <v>6.5709032332258194E-2</v>
      </c>
      <c r="BT19" s="17">
        <v>4.1097154283900303E-2</v>
      </c>
      <c r="BU19" s="17">
        <v>4.9092465653179401E-2</v>
      </c>
      <c r="BV19" s="17"/>
      <c r="BW19" s="17">
        <v>6.1675247992910298E-2</v>
      </c>
      <c r="BX19" s="17">
        <v>6.2126262827615797E-2</v>
      </c>
      <c r="BY19" s="17">
        <v>5.0137735624012698E-2</v>
      </c>
      <c r="BZ19" s="17">
        <v>6.0614857350556099E-2</v>
      </c>
      <c r="CA19" s="17">
        <v>7.4726518913376394E-2</v>
      </c>
      <c r="CB19" s="17"/>
      <c r="CC19" s="17">
        <v>6.3814421657598902E-2</v>
      </c>
      <c r="CD19" s="17">
        <v>7.4406117989169004E-2</v>
      </c>
      <c r="CE19" s="17">
        <v>7.12864425897137E-2</v>
      </c>
      <c r="CF19" s="17">
        <v>4.1116075449262601E-2</v>
      </c>
      <c r="CG19" s="17">
        <v>7.2454284555771506E-2</v>
      </c>
      <c r="CH19" s="17">
        <v>4.9657515864480799E-2</v>
      </c>
      <c r="CI19" s="17">
        <v>8.2527596548769705E-2</v>
      </c>
      <c r="CJ19" s="17">
        <v>6.0697889823937201E-2</v>
      </c>
      <c r="CK19" s="17">
        <v>5.7117192283966202E-2</v>
      </c>
      <c r="CL19" s="17">
        <v>4.69045521776561E-2</v>
      </c>
    </row>
    <row r="20" spans="2:90" x14ac:dyDescent="0.25">
      <c r="B20" s="18" t="s">
        <v>163</v>
      </c>
      <c r="C20" s="19">
        <v>4.7395748199291203E-2</v>
      </c>
      <c r="D20" s="19">
        <v>2.3300290134765301E-2</v>
      </c>
      <c r="E20" s="19">
        <v>6.9142582410663206E-2</v>
      </c>
      <c r="F20" s="19"/>
      <c r="G20" s="19">
        <v>6.6435162209756204E-2</v>
      </c>
      <c r="H20" s="19">
        <v>5.7978700141549398E-2</v>
      </c>
      <c r="I20" s="19">
        <v>5.4859048019693497E-2</v>
      </c>
      <c r="J20" s="19">
        <v>3.7536271410187901E-2</v>
      </c>
      <c r="K20" s="19">
        <v>5.3820892079536699E-2</v>
      </c>
      <c r="L20" s="19">
        <v>2.8645671716064899E-2</v>
      </c>
      <c r="M20" s="19"/>
      <c r="N20" s="19">
        <v>3.4998160658322897E-2</v>
      </c>
      <c r="O20" s="19">
        <v>4.1112899784393302E-2</v>
      </c>
      <c r="P20" s="19">
        <v>5.2903286510552497E-2</v>
      </c>
      <c r="Q20" s="19">
        <v>6.1920405077922097E-2</v>
      </c>
      <c r="R20" s="19"/>
      <c r="S20" s="19">
        <v>4.7948614313855498E-2</v>
      </c>
      <c r="T20" s="19">
        <v>3.9218247209187797E-2</v>
      </c>
      <c r="U20" s="19">
        <v>4.0860477103438798E-2</v>
      </c>
      <c r="V20" s="19">
        <v>5.5690038389565398E-2</v>
      </c>
      <c r="W20" s="19">
        <v>6.5541738002655003E-2</v>
      </c>
      <c r="X20" s="19">
        <v>7.1517212577337397E-2</v>
      </c>
      <c r="Y20" s="19">
        <v>3.7374211761823199E-2</v>
      </c>
      <c r="Z20" s="19">
        <v>5.0280541538273597E-2</v>
      </c>
      <c r="AA20" s="19">
        <v>3.0083626111151701E-2</v>
      </c>
      <c r="AB20" s="19"/>
      <c r="AC20" s="19">
        <v>2.8119159561492201E-2</v>
      </c>
      <c r="AD20" s="19">
        <v>2.33500130043474E-2</v>
      </c>
      <c r="AE20" s="19">
        <v>0.117340611549452</v>
      </c>
      <c r="AF20" s="19"/>
      <c r="AG20" s="19">
        <v>2.6605162028029601E-2</v>
      </c>
      <c r="AH20" s="19">
        <v>1.89862897678948E-2</v>
      </c>
      <c r="AI20" s="19">
        <v>2.2356994878794102E-2</v>
      </c>
      <c r="AJ20" s="19">
        <v>1.6826159078222699E-2</v>
      </c>
      <c r="AK20" s="19"/>
      <c r="AL20" s="19">
        <v>6.6945547499868405E-2</v>
      </c>
      <c r="AM20" s="19">
        <v>4.1001663639618602E-2</v>
      </c>
      <c r="AN20" s="19">
        <v>4.1708885376848699E-2</v>
      </c>
      <c r="AO20" s="19">
        <v>5.3665558657110798E-2</v>
      </c>
      <c r="AP20" s="19">
        <v>3.22473154456413E-2</v>
      </c>
      <c r="AQ20" s="19"/>
      <c r="AR20" s="19">
        <v>7.4815294581330002E-2</v>
      </c>
      <c r="AS20" s="19">
        <v>5.1083390221204401E-2</v>
      </c>
      <c r="AT20" s="19">
        <v>3.3985167693961003E-2</v>
      </c>
      <c r="AU20" s="19">
        <v>3.6403653628196697E-2</v>
      </c>
      <c r="AV20" s="19">
        <v>1.4040743258722E-2</v>
      </c>
      <c r="AW20" s="19"/>
      <c r="AX20" s="19">
        <v>4.9493530959803599E-2</v>
      </c>
      <c r="AY20" s="19">
        <v>4.6790132928650897E-2</v>
      </c>
      <c r="AZ20" s="19">
        <v>4.1205348500098597E-2</v>
      </c>
      <c r="BA20" s="19">
        <v>5.1610505724953702E-2</v>
      </c>
      <c r="BB20" s="19">
        <v>4.11339804460834E-2</v>
      </c>
      <c r="BC20" s="19">
        <v>5.1420772008135801E-2</v>
      </c>
      <c r="BD20" s="19"/>
      <c r="BE20" s="19">
        <v>5.4243089084777901E-2</v>
      </c>
      <c r="BF20" s="19">
        <v>4.4946308406680097E-2</v>
      </c>
      <c r="BG20" s="19">
        <v>3.8318791441587202E-2</v>
      </c>
      <c r="BH20" s="19"/>
      <c r="BI20" s="19">
        <v>3.8927081827083598E-2</v>
      </c>
      <c r="BJ20" s="19">
        <v>4.9545750321543E-2</v>
      </c>
      <c r="BK20" s="19"/>
      <c r="BL20" s="19">
        <v>2.9330605565228401E-2</v>
      </c>
      <c r="BM20" s="19">
        <v>4.0659950316769403E-2</v>
      </c>
      <c r="BN20" s="19">
        <v>4.23232328687436E-2</v>
      </c>
      <c r="BO20" s="19">
        <v>7.6414581073588395E-2</v>
      </c>
      <c r="BP20" s="19">
        <v>6.2559481722019805E-2</v>
      </c>
      <c r="BQ20" s="19"/>
      <c r="BR20" s="19">
        <v>4.1652665361826401E-2</v>
      </c>
      <c r="BS20" s="19">
        <v>9.1126160799136394E-2</v>
      </c>
      <c r="BT20" s="19">
        <v>7.6370127924219794E-2</v>
      </c>
      <c r="BU20" s="19">
        <v>4.08754564523197E-2</v>
      </c>
      <c r="BV20" s="19"/>
      <c r="BW20" s="19">
        <v>4.3528643760427803E-2</v>
      </c>
      <c r="BX20" s="19">
        <v>3.8145360250670703E-2</v>
      </c>
      <c r="BY20" s="19">
        <v>4.41961400154217E-2</v>
      </c>
      <c r="BZ20" s="19">
        <v>5.5824523615666498E-2</v>
      </c>
      <c r="CA20" s="19">
        <v>5.21057935108186E-2</v>
      </c>
      <c r="CB20" s="19"/>
      <c r="CC20" s="19">
        <v>3.62245575802169E-2</v>
      </c>
      <c r="CD20" s="19">
        <v>6.1758071669684E-2</v>
      </c>
      <c r="CE20" s="19">
        <v>4.5061410569240103E-2</v>
      </c>
      <c r="CF20" s="19">
        <v>6.6180729149013101E-2</v>
      </c>
      <c r="CG20" s="19">
        <v>4.00618275641366E-2</v>
      </c>
      <c r="CH20" s="19">
        <v>5.5632416730310302E-2</v>
      </c>
      <c r="CI20" s="19">
        <v>3.7950509071058403E-2</v>
      </c>
      <c r="CJ20" s="19">
        <v>3.5339358057474603E-2</v>
      </c>
      <c r="CK20" s="19">
        <v>4.05050877504399E-2</v>
      </c>
      <c r="CL20" s="19">
        <v>3.8097578391499201E-2</v>
      </c>
    </row>
    <row r="21" spans="2:90" x14ac:dyDescent="0.25">
      <c r="B21" s="16"/>
    </row>
    <row r="22" spans="2:90" x14ac:dyDescent="0.25">
      <c r="B22" t="s">
        <v>114</v>
      </c>
    </row>
    <row r="23" spans="2:90" x14ac:dyDescent="0.25">
      <c r="B23" t="s">
        <v>115</v>
      </c>
    </row>
    <row r="25" spans="2:90" x14ac:dyDescent="0.25">
      <c r="B25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CL25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283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267</v>
      </c>
      <c r="C9" s="17">
        <v>0.343643046465963</v>
      </c>
      <c r="D9" s="17">
        <v>0.325110910370218</v>
      </c>
      <c r="E9" s="17">
        <v>0.359770372749186</v>
      </c>
      <c r="F9" s="17"/>
      <c r="G9" s="17">
        <v>0.27206480835522101</v>
      </c>
      <c r="H9" s="17">
        <v>0.27471013187139398</v>
      </c>
      <c r="I9" s="17">
        <v>0.31363869859489901</v>
      </c>
      <c r="J9" s="17">
        <v>0.38365242799168198</v>
      </c>
      <c r="K9" s="17">
        <v>0.374052324109996</v>
      </c>
      <c r="L9" s="17">
        <v>0.39753538126933802</v>
      </c>
      <c r="M9" s="17"/>
      <c r="N9" s="17">
        <v>0.36878233777900798</v>
      </c>
      <c r="O9" s="17">
        <v>0.38183776512339601</v>
      </c>
      <c r="P9" s="17">
        <v>0.27606766338078698</v>
      </c>
      <c r="Q9" s="17">
        <v>0.337611476107884</v>
      </c>
      <c r="R9" s="17"/>
      <c r="S9" s="17">
        <v>0.331586411050523</v>
      </c>
      <c r="T9" s="17">
        <v>0.39101108517272298</v>
      </c>
      <c r="U9" s="17">
        <v>0.392060863215624</v>
      </c>
      <c r="V9" s="17">
        <v>0.34993946580923802</v>
      </c>
      <c r="W9" s="17">
        <v>0.30834976278619403</v>
      </c>
      <c r="X9" s="17">
        <v>0.29598024203477202</v>
      </c>
      <c r="Y9" s="17">
        <v>0.341387027120997</v>
      </c>
      <c r="Z9" s="17">
        <v>0.29683813958680599</v>
      </c>
      <c r="AA9" s="17">
        <v>0.33638351630459001</v>
      </c>
      <c r="AB9" s="17"/>
      <c r="AC9" s="17">
        <v>0.21076316605960599</v>
      </c>
      <c r="AD9" s="17">
        <v>0.50554851480816698</v>
      </c>
      <c r="AE9" s="17">
        <v>0.30073335682045299</v>
      </c>
      <c r="AF9" s="17"/>
      <c r="AG9" s="17">
        <v>0.29862801922640902</v>
      </c>
      <c r="AH9" s="17">
        <v>0.473582806713086</v>
      </c>
      <c r="AI9" s="17">
        <v>0.60956664089801105</v>
      </c>
      <c r="AJ9" s="17">
        <v>3.0553561808866802E-3</v>
      </c>
      <c r="AK9" s="17"/>
      <c r="AL9" s="17">
        <v>0.30233756691817099</v>
      </c>
      <c r="AM9" s="17">
        <v>0.34788873559310901</v>
      </c>
      <c r="AN9" s="17">
        <v>0.409974474886171</v>
      </c>
      <c r="AO9" s="17">
        <v>0.33436632518569498</v>
      </c>
      <c r="AP9" s="17">
        <v>0.33647916486766499</v>
      </c>
      <c r="AQ9" s="17"/>
      <c r="AR9" s="17">
        <v>0.38030533466670102</v>
      </c>
      <c r="AS9" s="17">
        <v>0.32260742393431302</v>
      </c>
      <c r="AT9" s="17">
        <v>0.32912148767406801</v>
      </c>
      <c r="AU9" s="17">
        <v>0.36473241136664197</v>
      </c>
      <c r="AV9" s="17">
        <v>0.35868654275168099</v>
      </c>
      <c r="AW9" s="17"/>
      <c r="AX9" s="17">
        <v>0.28841919541131</v>
      </c>
      <c r="AY9" s="17">
        <v>0.35894351619235998</v>
      </c>
      <c r="AZ9" s="17">
        <v>0.34674676980497099</v>
      </c>
      <c r="BA9" s="17">
        <v>0.36482460830475899</v>
      </c>
      <c r="BB9" s="17">
        <v>0.404514887177158</v>
      </c>
      <c r="BC9" s="17">
        <v>0.29303264718440902</v>
      </c>
      <c r="BD9" s="17"/>
      <c r="BE9" s="17">
        <v>0.38232302478938102</v>
      </c>
      <c r="BF9" s="17">
        <v>0.251322954994252</v>
      </c>
      <c r="BG9" s="17">
        <v>0.38251000643619398</v>
      </c>
      <c r="BH9" s="17"/>
      <c r="BI9" s="17">
        <v>0.42029760686266898</v>
      </c>
      <c r="BJ9" s="17">
        <v>0.32418219391968001</v>
      </c>
      <c r="BK9" s="17"/>
      <c r="BL9" s="17">
        <v>0.36091638515302499</v>
      </c>
      <c r="BM9" s="17">
        <v>0.35169459760132898</v>
      </c>
      <c r="BN9" s="17">
        <v>0.29569499622955697</v>
      </c>
      <c r="BO9" s="17">
        <v>0.27659993009600398</v>
      </c>
      <c r="BP9" s="17">
        <v>0.33255555659999497</v>
      </c>
      <c r="BQ9" s="17"/>
      <c r="BR9" s="17">
        <v>0.35713582710754399</v>
      </c>
      <c r="BS9" s="17">
        <v>0.33040252757877198</v>
      </c>
      <c r="BT9" s="17">
        <v>0.20016187726979401</v>
      </c>
      <c r="BU9" s="17">
        <v>0.28869375803145497</v>
      </c>
      <c r="BV9" s="17"/>
      <c r="BW9" s="17">
        <v>0.36280099130855098</v>
      </c>
      <c r="BX9" s="17">
        <v>0.381987850069961</v>
      </c>
      <c r="BY9" s="17">
        <v>0.337799462226473</v>
      </c>
      <c r="BZ9" s="17">
        <v>0.32961270461729603</v>
      </c>
      <c r="CA9" s="17">
        <v>0.31313142171816899</v>
      </c>
      <c r="CB9" s="17"/>
      <c r="CC9" s="17">
        <v>0.29378005255971201</v>
      </c>
      <c r="CD9" s="17">
        <v>0.31203486566508798</v>
      </c>
      <c r="CE9" s="17">
        <v>0.31628827321672898</v>
      </c>
      <c r="CF9" s="17">
        <v>0.31058366888480499</v>
      </c>
      <c r="CG9" s="17">
        <v>0.36505765870120199</v>
      </c>
      <c r="CH9" s="17">
        <v>0.38721004202582698</v>
      </c>
      <c r="CI9" s="17">
        <v>0.37080291187581399</v>
      </c>
      <c r="CJ9" s="17">
        <v>0.36758633669683399</v>
      </c>
      <c r="CK9" s="17">
        <v>0.38053726049116798</v>
      </c>
      <c r="CL9" s="17">
        <v>0.35597492262275698</v>
      </c>
    </row>
    <row r="10" spans="2:90" x14ac:dyDescent="0.25">
      <c r="B10" s="18" t="s">
        <v>268</v>
      </c>
      <c r="C10" s="17">
        <v>4.7166328718020699E-2</v>
      </c>
      <c r="D10" s="17">
        <v>4.6346521813839303E-2</v>
      </c>
      <c r="E10" s="17">
        <v>4.81369507780917E-2</v>
      </c>
      <c r="F10" s="17"/>
      <c r="G10" s="17">
        <v>3.5398591246543203E-2</v>
      </c>
      <c r="H10" s="17">
        <v>4.4238643565532601E-2</v>
      </c>
      <c r="I10" s="17">
        <v>4.81634159792933E-2</v>
      </c>
      <c r="J10" s="17">
        <v>4.3839698796053199E-2</v>
      </c>
      <c r="K10" s="17">
        <v>4.1372279171550098E-2</v>
      </c>
      <c r="L10" s="17">
        <v>6.0179754217902497E-2</v>
      </c>
      <c r="M10" s="17"/>
      <c r="N10" s="17">
        <v>4.15539727191939E-2</v>
      </c>
      <c r="O10" s="17">
        <v>5.41493187840352E-2</v>
      </c>
      <c r="P10" s="17">
        <v>3.99356115736339E-2</v>
      </c>
      <c r="Q10" s="17">
        <v>4.9837206254993799E-2</v>
      </c>
      <c r="R10" s="17"/>
      <c r="S10" s="17">
        <v>3.8530444796200498E-2</v>
      </c>
      <c r="T10" s="17">
        <v>7.1523211936279293E-2</v>
      </c>
      <c r="U10" s="17">
        <v>3.2884189992739399E-2</v>
      </c>
      <c r="V10" s="17">
        <v>6.0008506976335002E-2</v>
      </c>
      <c r="W10" s="17">
        <v>3.3054626519381097E-2</v>
      </c>
      <c r="X10" s="17">
        <v>4.8729224275566203E-2</v>
      </c>
      <c r="Y10" s="17">
        <v>3.3912749374010703E-2</v>
      </c>
      <c r="Z10" s="17">
        <v>2.6516296777594699E-2</v>
      </c>
      <c r="AA10" s="17">
        <v>5.3048173527461898E-2</v>
      </c>
      <c r="AB10" s="17"/>
      <c r="AC10" s="17">
        <v>4.0807155284073103E-2</v>
      </c>
      <c r="AD10" s="17">
        <v>5.8988246159609597E-2</v>
      </c>
      <c r="AE10" s="17">
        <v>4.65013983867609E-2</v>
      </c>
      <c r="AF10" s="17"/>
      <c r="AG10" s="17">
        <v>7.3500457814711595E-2</v>
      </c>
      <c r="AH10" s="17">
        <v>4.2182720373800102E-2</v>
      </c>
      <c r="AI10" s="17">
        <v>6.5641213158482495E-2</v>
      </c>
      <c r="AJ10" s="17">
        <v>1.07225062247039E-3</v>
      </c>
      <c r="AK10" s="17"/>
      <c r="AL10" s="17">
        <v>5.3763907119934597E-2</v>
      </c>
      <c r="AM10" s="17">
        <v>4.5000344585427399E-2</v>
      </c>
      <c r="AN10" s="17">
        <v>4.6690343396467798E-2</v>
      </c>
      <c r="AO10" s="17">
        <v>2.9757478440637902E-2</v>
      </c>
      <c r="AP10" s="17">
        <v>6.2384725221757698E-2</v>
      </c>
      <c r="AQ10" s="17"/>
      <c r="AR10" s="17">
        <v>3.5761859136641198E-2</v>
      </c>
      <c r="AS10" s="17">
        <v>3.90547422133442E-2</v>
      </c>
      <c r="AT10" s="17">
        <v>6.0898699147371997E-2</v>
      </c>
      <c r="AU10" s="17">
        <v>5.3821491947257098E-2</v>
      </c>
      <c r="AV10" s="17">
        <v>4.09139961015762E-2</v>
      </c>
      <c r="AW10" s="17"/>
      <c r="AX10" s="17">
        <v>3.8248409678697297E-2</v>
      </c>
      <c r="AY10" s="17">
        <v>4.4653027478657799E-2</v>
      </c>
      <c r="AZ10" s="17">
        <v>4.9901000829762697E-2</v>
      </c>
      <c r="BA10" s="17">
        <v>4.3955624813988903E-2</v>
      </c>
      <c r="BB10" s="17">
        <v>6.7772123176651405E-2</v>
      </c>
      <c r="BC10" s="17">
        <v>6.160643032957E-2</v>
      </c>
      <c r="BD10" s="17"/>
      <c r="BE10" s="17">
        <v>4.3616042241936201E-2</v>
      </c>
      <c r="BF10" s="17">
        <v>5.0211837206929101E-2</v>
      </c>
      <c r="BG10" s="17">
        <v>4.8637210612709599E-2</v>
      </c>
      <c r="BH10" s="17"/>
      <c r="BI10" s="17">
        <v>3.98331879622826E-2</v>
      </c>
      <c r="BJ10" s="17">
        <v>4.9028046666828903E-2</v>
      </c>
      <c r="BK10" s="17"/>
      <c r="BL10" s="17">
        <v>4.9579664089215603E-2</v>
      </c>
      <c r="BM10" s="17">
        <v>5.1436744310482202E-2</v>
      </c>
      <c r="BN10" s="17">
        <v>2.8828928918618098E-2</v>
      </c>
      <c r="BO10" s="17">
        <v>3.8513374877806601E-2</v>
      </c>
      <c r="BP10" s="17">
        <v>4.6917767431466098E-2</v>
      </c>
      <c r="BQ10" s="17"/>
      <c r="BR10" s="17">
        <v>4.65169059926306E-2</v>
      </c>
      <c r="BS10" s="17">
        <v>6.2415723351096998E-2</v>
      </c>
      <c r="BT10" s="17">
        <v>4.5899498415008802E-2</v>
      </c>
      <c r="BU10" s="17">
        <v>3.9002181584285499E-2</v>
      </c>
      <c r="BV10" s="17"/>
      <c r="BW10" s="17">
        <v>4.5882194870076803E-2</v>
      </c>
      <c r="BX10" s="17">
        <v>4.9393865013902402E-2</v>
      </c>
      <c r="BY10" s="17">
        <v>5.00553576794203E-2</v>
      </c>
      <c r="BZ10" s="17">
        <v>4.9112759483920999E-2</v>
      </c>
      <c r="CA10" s="17">
        <v>4.1587269329858602E-2</v>
      </c>
      <c r="CB10" s="17"/>
      <c r="CC10" s="17">
        <v>4.1149500127256301E-2</v>
      </c>
      <c r="CD10" s="17">
        <v>3.9955374426930597E-2</v>
      </c>
      <c r="CE10" s="17">
        <v>4.0828362122560399E-2</v>
      </c>
      <c r="CF10" s="17">
        <v>6.1068359141814799E-2</v>
      </c>
      <c r="CG10" s="17">
        <v>4.46819795563295E-2</v>
      </c>
      <c r="CH10" s="17">
        <v>5.7761236762428003E-2</v>
      </c>
      <c r="CI10" s="17">
        <v>3.08858256344667E-2</v>
      </c>
      <c r="CJ10" s="17">
        <v>4.3184904231452798E-2</v>
      </c>
      <c r="CK10" s="17">
        <v>5.2356591269970401E-2</v>
      </c>
      <c r="CL10" s="17">
        <v>6.0767816069100498E-2</v>
      </c>
    </row>
    <row r="11" spans="2:90" x14ac:dyDescent="0.25">
      <c r="B11" s="18" t="s">
        <v>269</v>
      </c>
      <c r="C11" s="17">
        <v>4.5561604166198998E-2</v>
      </c>
      <c r="D11" s="17">
        <v>4.3073936750703097E-2</v>
      </c>
      <c r="E11" s="17">
        <v>4.8086271346853802E-2</v>
      </c>
      <c r="F11" s="17"/>
      <c r="G11" s="17">
        <v>6.4733361015112206E-2</v>
      </c>
      <c r="H11" s="17">
        <v>5.09168760644408E-2</v>
      </c>
      <c r="I11" s="17">
        <v>4.0308886627752498E-2</v>
      </c>
      <c r="J11" s="17">
        <v>4.2837140834019398E-2</v>
      </c>
      <c r="K11" s="17">
        <v>4.7733885380991499E-2</v>
      </c>
      <c r="L11" s="17">
        <v>3.7215170001642102E-2</v>
      </c>
      <c r="M11" s="17"/>
      <c r="N11" s="17">
        <v>5.5033291898227997E-2</v>
      </c>
      <c r="O11" s="17">
        <v>4.7875103652162201E-2</v>
      </c>
      <c r="P11" s="17">
        <v>4.2433288691150997E-2</v>
      </c>
      <c r="Q11" s="17">
        <v>3.6354832724820103E-2</v>
      </c>
      <c r="R11" s="17"/>
      <c r="S11" s="17">
        <v>5.95227062579946E-2</v>
      </c>
      <c r="T11" s="17">
        <v>4.2484964257110798E-2</v>
      </c>
      <c r="U11" s="17">
        <v>4.0139936180037097E-2</v>
      </c>
      <c r="V11" s="17">
        <v>3.4943999741741102E-2</v>
      </c>
      <c r="W11" s="17">
        <v>4.4187619293502602E-2</v>
      </c>
      <c r="X11" s="17">
        <v>3.8646235769971997E-2</v>
      </c>
      <c r="Y11" s="17">
        <v>5.8748313853178302E-2</v>
      </c>
      <c r="Z11" s="17">
        <v>3.97076780558695E-2</v>
      </c>
      <c r="AA11" s="17">
        <v>4.4576550334769101E-2</v>
      </c>
      <c r="AB11" s="17"/>
      <c r="AC11" s="17">
        <v>3.9457186618845001E-2</v>
      </c>
      <c r="AD11" s="17">
        <v>5.0752037014241802E-2</v>
      </c>
      <c r="AE11" s="17">
        <v>4.4446783067845302E-2</v>
      </c>
      <c r="AF11" s="17"/>
      <c r="AG11" s="17">
        <v>7.1210733327842404E-2</v>
      </c>
      <c r="AH11" s="17">
        <v>5.6221582678877197E-2</v>
      </c>
      <c r="AI11" s="17">
        <v>5.37677174649656E-2</v>
      </c>
      <c r="AJ11" s="17">
        <v>2.5500506988364899E-3</v>
      </c>
      <c r="AK11" s="17"/>
      <c r="AL11" s="17">
        <v>3.8412582246110598E-2</v>
      </c>
      <c r="AM11" s="17">
        <v>4.4632091222734302E-2</v>
      </c>
      <c r="AN11" s="17">
        <v>4.9644361009846101E-2</v>
      </c>
      <c r="AO11" s="17">
        <v>5.8416672390527703E-2</v>
      </c>
      <c r="AP11" s="17">
        <v>5.06334926677319E-2</v>
      </c>
      <c r="AQ11" s="17"/>
      <c r="AR11" s="17">
        <v>4.3353986425318701E-2</v>
      </c>
      <c r="AS11" s="17">
        <v>4.6368358054772303E-2</v>
      </c>
      <c r="AT11" s="17">
        <v>3.9303379810603202E-2</v>
      </c>
      <c r="AU11" s="17">
        <v>5.1350902316305902E-2</v>
      </c>
      <c r="AV11" s="17">
        <v>5.2338190304894699E-2</v>
      </c>
      <c r="AW11" s="17"/>
      <c r="AX11" s="17">
        <v>4.9642134987704499E-2</v>
      </c>
      <c r="AY11" s="17">
        <v>5.38792477800564E-2</v>
      </c>
      <c r="AZ11" s="17">
        <v>4.8525368569080601E-2</v>
      </c>
      <c r="BA11" s="17">
        <v>4.3131787625051897E-2</v>
      </c>
      <c r="BB11" s="17">
        <v>2.20236181610023E-2</v>
      </c>
      <c r="BC11" s="17">
        <v>3.20356662707319E-2</v>
      </c>
      <c r="BD11" s="17"/>
      <c r="BE11" s="17">
        <v>4.0297149749380499E-2</v>
      </c>
      <c r="BF11" s="17">
        <v>5.5669199782262098E-2</v>
      </c>
      <c r="BG11" s="17">
        <v>4.29530787039289E-2</v>
      </c>
      <c r="BH11" s="17"/>
      <c r="BI11" s="17">
        <v>4.43988203742317E-2</v>
      </c>
      <c r="BJ11" s="17">
        <v>4.5856808571541299E-2</v>
      </c>
      <c r="BK11" s="17"/>
      <c r="BL11" s="17">
        <v>3.98702843993941E-2</v>
      </c>
      <c r="BM11" s="17">
        <v>4.9609284838727702E-2</v>
      </c>
      <c r="BN11" s="17">
        <v>6.5246847298252197E-2</v>
      </c>
      <c r="BO11" s="17">
        <v>5.9827122450330103E-2</v>
      </c>
      <c r="BP11" s="17">
        <v>4.1751850960274603E-2</v>
      </c>
      <c r="BQ11" s="17"/>
      <c r="BR11" s="17">
        <v>4.3376310045691799E-2</v>
      </c>
      <c r="BS11" s="17">
        <v>4.0047388790998097E-2</v>
      </c>
      <c r="BT11" s="17">
        <v>7.5195078910503907E-2</v>
      </c>
      <c r="BU11" s="17">
        <v>4.8382540567294699E-2</v>
      </c>
      <c r="BV11" s="17"/>
      <c r="BW11" s="17">
        <v>4.4135302313617099E-2</v>
      </c>
      <c r="BX11" s="17">
        <v>4.5814804607993399E-2</v>
      </c>
      <c r="BY11" s="17">
        <v>4.2362258592350301E-2</v>
      </c>
      <c r="BZ11" s="17">
        <v>4.3072218507060299E-2</v>
      </c>
      <c r="CA11" s="17">
        <v>5.1081611629367703E-2</v>
      </c>
      <c r="CB11" s="17"/>
      <c r="CC11" s="17">
        <v>5.8022582335326298E-2</v>
      </c>
      <c r="CD11" s="17">
        <v>5.4394690816143502E-2</v>
      </c>
      <c r="CE11" s="17">
        <v>4.5535186877115399E-2</v>
      </c>
      <c r="CF11" s="17">
        <v>2.74432572727978E-2</v>
      </c>
      <c r="CG11" s="17">
        <v>3.8834985170480098E-2</v>
      </c>
      <c r="CH11" s="17">
        <v>3.6153238906039102E-2</v>
      </c>
      <c r="CI11" s="17">
        <v>5.5724855884542498E-2</v>
      </c>
      <c r="CJ11" s="17">
        <v>5.1094642407398E-2</v>
      </c>
      <c r="CK11" s="17">
        <v>3.79117060949659E-2</v>
      </c>
      <c r="CL11" s="17">
        <v>5.1652366904554201E-2</v>
      </c>
    </row>
    <row r="12" spans="2:90" x14ac:dyDescent="0.25">
      <c r="B12" s="18" t="s">
        <v>270</v>
      </c>
      <c r="C12" s="17">
        <v>4.4803359728288902E-2</v>
      </c>
      <c r="D12" s="17">
        <v>4.7713417435974299E-2</v>
      </c>
      <c r="E12" s="17">
        <v>4.2272983872976601E-2</v>
      </c>
      <c r="F12" s="17"/>
      <c r="G12" s="17">
        <v>7.3912701979874401E-2</v>
      </c>
      <c r="H12" s="17">
        <v>5.1365893513441202E-2</v>
      </c>
      <c r="I12" s="17">
        <v>5.0420362942128802E-2</v>
      </c>
      <c r="J12" s="17">
        <v>3.6430509928437202E-2</v>
      </c>
      <c r="K12" s="17">
        <v>3.3226484999579399E-2</v>
      </c>
      <c r="L12" s="17">
        <v>3.6920926416942002E-2</v>
      </c>
      <c r="M12" s="17"/>
      <c r="N12" s="17">
        <v>4.6235465231588897E-2</v>
      </c>
      <c r="O12" s="17">
        <v>5.0923902494181501E-2</v>
      </c>
      <c r="P12" s="17">
        <v>3.9092141819266901E-2</v>
      </c>
      <c r="Q12" s="17">
        <v>4.2585488111953299E-2</v>
      </c>
      <c r="R12" s="17"/>
      <c r="S12" s="17">
        <v>5.0146837406340398E-2</v>
      </c>
      <c r="T12" s="17">
        <v>2.6869670028447999E-2</v>
      </c>
      <c r="U12" s="17">
        <v>4.2382009313423397E-2</v>
      </c>
      <c r="V12" s="17">
        <v>3.6192921895344198E-2</v>
      </c>
      <c r="W12" s="17">
        <v>3.6851521763757798E-2</v>
      </c>
      <c r="X12" s="17">
        <v>6.3083964703250506E-2</v>
      </c>
      <c r="Y12" s="17">
        <v>5.9322942139461703E-2</v>
      </c>
      <c r="Z12" s="17">
        <v>4.7841783267328498E-2</v>
      </c>
      <c r="AA12" s="17">
        <v>4.8528667962558301E-2</v>
      </c>
      <c r="AB12" s="17"/>
      <c r="AC12" s="17">
        <v>3.9401059731501702E-2</v>
      </c>
      <c r="AD12" s="17">
        <v>4.5990171204162003E-2</v>
      </c>
      <c r="AE12" s="17">
        <v>4.2758232559602899E-2</v>
      </c>
      <c r="AF12" s="17"/>
      <c r="AG12" s="17">
        <v>5.35988402297028E-2</v>
      </c>
      <c r="AH12" s="17">
        <v>5.98053328808597E-2</v>
      </c>
      <c r="AI12" s="17">
        <v>6.3787077916648102E-2</v>
      </c>
      <c r="AJ12" s="17">
        <v>7.1873168258757203E-3</v>
      </c>
      <c r="AK12" s="17"/>
      <c r="AL12" s="17">
        <v>4.6470741398881299E-2</v>
      </c>
      <c r="AM12" s="17">
        <v>3.2774628583690499E-2</v>
      </c>
      <c r="AN12" s="17">
        <v>5.8568111997391599E-2</v>
      </c>
      <c r="AO12" s="17">
        <v>3.2168743729388799E-2</v>
      </c>
      <c r="AP12" s="17">
        <v>6.9911351581875295E-2</v>
      </c>
      <c r="AQ12" s="17"/>
      <c r="AR12" s="17">
        <v>4.1510834752644103E-2</v>
      </c>
      <c r="AS12" s="17">
        <v>4.9643136859922603E-2</v>
      </c>
      <c r="AT12" s="17">
        <v>4.7241752167471202E-2</v>
      </c>
      <c r="AU12" s="17">
        <v>4.2617996218801898E-2</v>
      </c>
      <c r="AV12" s="17">
        <v>3.9069446647648103E-2</v>
      </c>
      <c r="AW12" s="17"/>
      <c r="AX12" s="17">
        <v>5.1526601010688303E-2</v>
      </c>
      <c r="AY12" s="17">
        <v>4.5073500616638403E-2</v>
      </c>
      <c r="AZ12" s="17">
        <v>6.1855148833266503E-2</v>
      </c>
      <c r="BA12" s="17">
        <v>4.0348011327450098E-2</v>
      </c>
      <c r="BB12" s="17">
        <v>2.2304296562596901E-2</v>
      </c>
      <c r="BC12" s="17">
        <v>3.7596006689764302E-2</v>
      </c>
      <c r="BD12" s="17"/>
      <c r="BE12" s="17">
        <v>5.0344038936483301E-2</v>
      </c>
      <c r="BF12" s="17">
        <v>4.5843225999465997E-2</v>
      </c>
      <c r="BG12" s="17">
        <v>3.7551416051939797E-2</v>
      </c>
      <c r="BH12" s="17"/>
      <c r="BI12" s="17">
        <v>3.7671621211987999E-2</v>
      </c>
      <c r="BJ12" s="17">
        <v>4.6613946221070297E-2</v>
      </c>
      <c r="BK12" s="17"/>
      <c r="BL12" s="17">
        <v>3.7588299174863199E-2</v>
      </c>
      <c r="BM12" s="17">
        <v>4.1402477213279297E-2</v>
      </c>
      <c r="BN12" s="17">
        <v>6.31427714910721E-2</v>
      </c>
      <c r="BO12" s="17">
        <v>5.3429841363384599E-2</v>
      </c>
      <c r="BP12" s="17">
        <v>5.6156024013424601E-2</v>
      </c>
      <c r="BQ12" s="17"/>
      <c r="BR12" s="17">
        <v>3.8994340939141697E-2</v>
      </c>
      <c r="BS12" s="17">
        <v>5.6741179243657E-2</v>
      </c>
      <c r="BT12" s="17">
        <v>8.0642749172644704E-2</v>
      </c>
      <c r="BU12" s="17">
        <v>9.4705272154279804E-2</v>
      </c>
      <c r="BV12" s="17"/>
      <c r="BW12" s="17">
        <v>5.5377308456234703E-2</v>
      </c>
      <c r="BX12" s="17">
        <v>4.4208940696396803E-2</v>
      </c>
      <c r="BY12" s="17">
        <v>2.9923956445922401E-2</v>
      </c>
      <c r="BZ12" s="17">
        <v>5.0651068329980099E-2</v>
      </c>
      <c r="CA12" s="17">
        <v>4.05342302604473E-2</v>
      </c>
      <c r="CB12" s="17"/>
      <c r="CC12" s="17">
        <v>5.1029587130485901E-2</v>
      </c>
      <c r="CD12" s="17">
        <v>4.2332499271468198E-2</v>
      </c>
      <c r="CE12" s="17">
        <v>4.2876887492191602E-2</v>
      </c>
      <c r="CF12" s="17">
        <v>6.1528413209428097E-2</v>
      </c>
      <c r="CG12" s="17">
        <v>4.1963864438997703E-2</v>
      </c>
      <c r="CH12" s="17">
        <v>3.7943546448572001E-2</v>
      </c>
      <c r="CI12" s="17">
        <v>3.0828606736102399E-2</v>
      </c>
      <c r="CJ12" s="17">
        <v>4.0694662591645503E-2</v>
      </c>
      <c r="CK12" s="17">
        <v>3.8227575750456301E-2</v>
      </c>
      <c r="CL12" s="17">
        <v>4.97659353839809E-2</v>
      </c>
    </row>
    <row r="13" spans="2:90" x14ac:dyDescent="0.25">
      <c r="B13" s="18" t="s">
        <v>271</v>
      </c>
      <c r="C13" s="17">
        <v>4.0086174049734198E-2</v>
      </c>
      <c r="D13" s="17">
        <v>4.3301263740926001E-2</v>
      </c>
      <c r="E13" s="17">
        <v>3.7249978126515003E-2</v>
      </c>
      <c r="F13" s="17"/>
      <c r="G13" s="17">
        <v>6.3330305598245901E-2</v>
      </c>
      <c r="H13" s="17">
        <v>5.9386494645312801E-2</v>
      </c>
      <c r="I13" s="17">
        <v>4.0147356070156098E-2</v>
      </c>
      <c r="J13" s="17">
        <v>2.05795934883654E-2</v>
      </c>
      <c r="K13" s="17">
        <v>3.87394086855831E-2</v>
      </c>
      <c r="L13" s="17">
        <v>3.0440247442594999E-2</v>
      </c>
      <c r="M13" s="17"/>
      <c r="N13" s="17">
        <v>3.7980881554452998E-2</v>
      </c>
      <c r="O13" s="17">
        <v>4.0179665254005799E-2</v>
      </c>
      <c r="P13" s="17">
        <v>4.3530729367845501E-2</v>
      </c>
      <c r="Q13" s="17">
        <v>3.9827724133816099E-2</v>
      </c>
      <c r="R13" s="17"/>
      <c r="S13" s="17">
        <v>5.9200647733227002E-2</v>
      </c>
      <c r="T13" s="17">
        <v>4.0788948122239703E-2</v>
      </c>
      <c r="U13" s="17">
        <v>4.4868800358106198E-2</v>
      </c>
      <c r="V13" s="17">
        <v>3.02532613971189E-2</v>
      </c>
      <c r="W13" s="17">
        <v>2.9997981325641899E-2</v>
      </c>
      <c r="X13" s="17">
        <v>4.1381123232887701E-2</v>
      </c>
      <c r="Y13" s="17">
        <v>2.9877661016088498E-2</v>
      </c>
      <c r="Z13" s="17">
        <v>4.3912877992659499E-2</v>
      </c>
      <c r="AA13" s="17">
        <v>3.2709909076590098E-2</v>
      </c>
      <c r="AB13" s="17"/>
      <c r="AC13" s="17">
        <v>3.2362811227827901E-2</v>
      </c>
      <c r="AD13" s="17">
        <v>4.3696801678268497E-2</v>
      </c>
      <c r="AE13" s="17">
        <v>4.68370300589631E-2</v>
      </c>
      <c r="AF13" s="17"/>
      <c r="AG13" s="17">
        <v>6.4145135118416394E-2</v>
      </c>
      <c r="AH13" s="17">
        <v>6.1951202124360498E-2</v>
      </c>
      <c r="AI13" s="17">
        <v>3.9586206569498503E-2</v>
      </c>
      <c r="AJ13" s="17">
        <v>0</v>
      </c>
      <c r="AK13" s="17"/>
      <c r="AL13" s="17">
        <v>4.1430062318045198E-2</v>
      </c>
      <c r="AM13" s="17">
        <v>3.7475661014953601E-2</v>
      </c>
      <c r="AN13" s="17">
        <v>3.4648763299390699E-2</v>
      </c>
      <c r="AO13" s="17">
        <v>5.8366105641378098E-2</v>
      </c>
      <c r="AP13" s="17">
        <v>8.8004093068733705E-2</v>
      </c>
      <c r="AQ13" s="17"/>
      <c r="AR13" s="17">
        <v>2.83120901979543E-2</v>
      </c>
      <c r="AS13" s="17">
        <v>4.9109033892901402E-2</v>
      </c>
      <c r="AT13" s="17">
        <v>3.7355361204300601E-2</v>
      </c>
      <c r="AU13" s="17">
        <v>4.2913975546819201E-2</v>
      </c>
      <c r="AV13" s="17">
        <v>3.9235983943259202E-2</v>
      </c>
      <c r="AW13" s="17"/>
      <c r="AX13" s="17">
        <v>6.5252102690096694E-2</v>
      </c>
      <c r="AY13" s="17">
        <v>3.0525845499648201E-2</v>
      </c>
      <c r="AZ13" s="17">
        <v>3.9708297246082103E-2</v>
      </c>
      <c r="BA13" s="17">
        <v>3.1747413870857798E-2</v>
      </c>
      <c r="BB13" s="17">
        <v>2.7598527621373301E-2</v>
      </c>
      <c r="BC13" s="17">
        <v>4.0219923780694902E-2</v>
      </c>
      <c r="BD13" s="17"/>
      <c r="BE13" s="17">
        <v>3.7119858150857603E-2</v>
      </c>
      <c r="BF13" s="17">
        <v>5.2082166448171999E-2</v>
      </c>
      <c r="BG13" s="17">
        <v>3.34355354510497E-2</v>
      </c>
      <c r="BH13" s="17"/>
      <c r="BI13" s="17">
        <v>2.87531786609494E-2</v>
      </c>
      <c r="BJ13" s="17">
        <v>4.29633642785665E-2</v>
      </c>
      <c r="BK13" s="17"/>
      <c r="BL13" s="17">
        <v>3.4747662405647903E-2</v>
      </c>
      <c r="BM13" s="17">
        <v>3.7461496136276203E-2</v>
      </c>
      <c r="BN13" s="17">
        <v>5.11012810831026E-2</v>
      </c>
      <c r="BO13" s="17">
        <v>4.7353547583414902E-2</v>
      </c>
      <c r="BP13" s="17">
        <v>4.9510051119910498E-2</v>
      </c>
      <c r="BQ13" s="17"/>
      <c r="BR13" s="17">
        <v>3.5785784848357399E-2</v>
      </c>
      <c r="BS13" s="17">
        <v>6.3815660806410102E-2</v>
      </c>
      <c r="BT13" s="17">
        <v>4.9170859620546098E-2</v>
      </c>
      <c r="BU13" s="17">
        <v>8.1851729439159401E-2</v>
      </c>
      <c r="BV13" s="17"/>
      <c r="BW13" s="17">
        <v>5.0348979956261801E-2</v>
      </c>
      <c r="BX13" s="17">
        <v>3.9632018749574303E-2</v>
      </c>
      <c r="BY13" s="17">
        <v>3.8824505897225997E-2</v>
      </c>
      <c r="BZ13" s="17">
        <v>3.7312888655407501E-2</v>
      </c>
      <c r="CA13" s="17">
        <v>3.3797144063505903E-2</v>
      </c>
      <c r="CB13" s="17"/>
      <c r="CC13" s="17">
        <v>3.6983611038185503E-2</v>
      </c>
      <c r="CD13" s="17">
        <v>3.9770493382493902E-2</v>
      </c>
      <c r="CE13" s="17">
        <v>4.9210411595804797E-2</v>
      </c>
      <c r="CF13" s="17">
        <v>4.4137185889954703E-2</v>
      </c>
      <c r="CG13" s="17">
        <v>3.30870394682026E-2</v>
      </c>
      <c r="CH13" s="17">
        <v>4.0778409653845202E-2</v>
      </c>
      <c r="CI13" s="17">
        <v>5.3757973286025502E-2</v>
      </c>
      <c r="CJ13" s="17">
        <v>2.8881182518460499E-2</v>
      </c>
      <c r="CK13" s="17">
        <v>2.3747117438580399E-2</v>
      </c>
      <c r="CL13" s="17">
        <v>4.7514929061681498E-2</v>
      </c>
    </row>
    <row r="14" spans="2:90" x14ac:dyDescent="0.25">
      <c r="B14" s="18" t="s">
        <v>272</v>
      </c>
      <c r="C14" s="17">
        <v>7.4952712995878301E-2</v>
      </c>
      <c r="D14" s="17">
        <v>7.8022039609752805E-2</v>
      </c>
      <c r="E14" s="17">
        <v>7.2403265447385998E-2</v>
      </c>
      <c r="F14" s="17"/>
      <c r="G14" s="17">
        <v>0.110957470082214</v>
      </c>
      <c r="H14" s="17">
        <v>0.109379781674578</v>
      </c>
      <c r="I14" s="17">
        <v>7.9017491829882602E-2</v>
      </c>
      <c r="J14" s="17">
        <v>7.3784984615252805E-2</v>
      </c>
      <c r="K14" s="17">
        <v>4.1423117895334698E-2</v>
      </c>
      <c r="L14" s="17">
        <v>5.4559397205467701E-2</v>
      </c>
      <c r="M14" s="17"/>
      <c r="N14" s="17">
        <v>8.7096270914878801E-2</v>
      </c>
      <c r="O14" s="17">
        <v>6.6812751269614598E-2</v>
      </c>
      <c r="P14" s="17">
        <v>7.8334354275482299E-2</v>
      </c>
      <c r="Q14" s="17">
        <v>6.77370981263338E-2</v>
      </c>
      <c r="R14" s="17"/>
      <c r="S14" s="17">
        <v>0.105153208960668</v>
      </c>
      <c r="T14" s="17">
        <v>5.9946470371417399E-2</v>
      </c>
      <c r="U14" s="17">
        <v>4.2530036214936298E-2</v>
      </c>
      <c r="V14" s="17">
        <v>7.0356219507510198E-2</v>
      </c>
      <c r="W14" s="17">
        <v>7.3617854917868805E-2</v>
      </c>
      <c r="X14" s="17">
        <v>7.2515570572100396E-2</v>
      </c>
      <c r="Y14" s="17">
        <v>6.35227164557534E-2</v>
      </c>
      <c r="Z14" s="17">
        <v>0.12133890536462701</v>
      </c>
      <c r="AA14" s="17">
        <v>8.0980456089569094E-2</v>
      </c>
      <c r="AB14" s="17"/>
      <c r="AC14" s="17">
        <v>6.7909706823603005E-2</v>
      </c>
      <c r="AD14" s="17">
        <v>5.88397931976848E-2</v>
      </c>
      <c r="AE14" s="17">
        <v>0.10890892173403</v>
      </c>
      <c r="AF14" s="17"/>
      <c r="AG14" s="17">
        <v>0.116327762352289</v>
      </c>
      <c r="AH14" s="17">
        <v>9.0961375884407697E-2</v>
      </c>
      <c r="AI14" s="17">
        <v>5.3931091972584097E-2</v>
      </c>
      <c r="AJ14" s="17">
        <v>2.3883556863865299E-2</v>
      </c>
      <c r="AK14" s="17"/>
      <c r="AL14" s="17">
        <v>7.3969649364767895E-2</v>
      </c>
      <c r="AM14" s="17">
        <v>7.0504897516541903E-2</v>
      </c>
      <c r="AN14" s="17">
        <v>8.0035572026089297E-2</v>
      </c>
      <c r="AO14" s="17">
        <v>8.3674391112055796E-2</v>
      </c>
      <c r="AP14" s="17">
        <v>0.103193746231074</v>
      </c>
      <c r="AQ14" s="17"/>
      <c r="AR14" s="17">
        <v>8.8443304473758505E-2</v>
      </c>
      <c r="AS14" s="17">
        <v>7.3482526770491094E-2</v>
      </c>
      <c r="AT14" s="17">
        <v>7.0732569049087493E-2</v>
      </c>
      <c r="AU14" s="17">
        <v>7.3223428984391603E-2</v>
      </c>
      <c r="AV14" s="17">
        <v>8.2338177663437095E-2</v>
      </c>
      <c r="AW14" s="17"/>
      <c r="AX14" s="17">
        <v>0.12066443957813899</v>
      </c>
      <c r="AY14" s="17">
        <v>6.6886083390135506E-2</v>
      </c>
      <c r="AZ14" s="17">
        <v>5.8871287887475698E-2</v>
      </c>
      <c r="BA14" s="17">
        <v>5.1441257492469299E-2</v>
      </c>
      <c r="BB14" s="17">
        <v>5.9385583614057401E-2</v>
      </c>
      <c r="BC14" s="17">
        <v>7.0515254724067E-2</v>
      </c>
      <c r="BD14" s="17"/>
      <c r="BE14" s="17">
        <v>7.7541933331353202E-2</v>
      </c>
      <c r="BF14" s="17">
        <v>9.01625198225251E-2</v>
      </c>
      <c r="BG14" s="17">
        <v>5.8144786122925202E-2</v>
      </c>
      <c r="BH14" s="17"/>
      <c r="BI14" s="17">
        <v>5.3223811851635001E-2</v>
      </c>
      <c r="BJ14" s="17">
        <v>8.0469187670998005E-2</v>
      </c>
      <c r="BK14" s="17"/>
      <c r="BL14" s="17">
        <v>6.91427979587807E-2</v>
      </c>
      <c r="BM14" s="17">
        <v>6.3790005290469007E-2</v>
      </c>
      <c r="BN14" s="17">
        <v>7.0272933172817395E-2</v>
      </c>
      <c r="BO14" s="17">
        <v>9.8652222599382902E-2</v>
      </c>
      <c r="BP14" s="17">
        <v>9.0934223832111194E-2</v>
      </c>
      <c r="BQ14" s="17"/>
      <c r="BR14" s="17">
        <v>6.4266420379275602E-2</v>
      </c>
      <c r="BS14" s="17">
        <v>0.10505800042958401</v>
      </c>
      <c r="BT14" s="17">
        <v>0.17861623303710999</v>
      </c>
      <c r="BU14" s="17">
        <v>0.108679292070537</v>
      </c>
      <c r="BV14" s="17"/>
      <c r="BW14" s="17">
        <v>7.4027186149475996E-2</v>
      </c>
      <c r="BX14" s="17">
        <v>6.7855070804336198E-2</v>
      </c>
      <c r="BY14" s="17">
        <v>8.1188407994653905E-2</v>
      </c>
      <c r="BZ14" s="17">
        <v>6.7015609679525398E-2</v>
      </c>
      <c r="CA14" s="17">
        <v>8.3065829359767696E-2</v>
      </c>
      <c r="CB14" s="17"/>
      <c r="CC14" s="17">
        <v>7.54906348654662E-2</v>
      </c>
      <c r="CD14" s="17">
        <v>9.0690391935577999E-2</v>
      </c>
      <c r="CE14" s="17">
        <v>0.10057079704676999</v>
      </c>
      <c r="CF14" s="17">
        <v>6.5957380888175404E-2</v>
      </c>
      <c r="CG14" s="17">
        <v>7.03044143194093E-2</v>
      </c>
      <c r="CH14" s="17">
        <v>8.4754292871557793E-2</v>
      </c>
      <c r="CI14" s="17">
        <v>5.06362280357531E-2</v>
      </c>
      <c r="CJ14" s="17">
        <v>7.4806797807462994E-2</v>
      </c>
      <c r="CK14" s="17">
        <v>6.7435594406267493E-2</v>
      </c>
      <c r="CL14" s="17">
        <v>5.60503184697385E-2</v>
      </c>
    </row>
    <row r="15" spans="2:90" x14ac:dyDescent="0.25">
      <c r="B15" s="18" t="s">
        <v>273</v>
      </c>
      <c r="C15" s="17">
        <v>5.1998500991547E-2</v>
      </c>
      <c r="D15" s="17">
        <v>4.9808602993736899E-2</v>
      </c>
      <c r="E15" s="17">
        <v>5.4272236174193203E-2</v>
      </c>
      <c r="F15" s="17"/>
      <c r="G15" s="17">
        <v>6.4325328371179505E-2</v>
      </c>
      <c r="H15" s="17">
        <v>9.4119960677476702E-2</v>
      </c>
      <c r="I15" s="17">
        <v>5.1814300528306899E-2</v>
      </c>
      <c r="J15" s="17">
        <v>3.8908115904455101E-2</v>
      </c>
      <c r="K15" s="17">
        <v>3.3835901861615697E-2</v>
      </c>
      <c r="L15" s="17">
        <v>3.7649072409877998E-2</v>
      </c>
      <c r="M15" s="17"/>
      <c r="N15" s="17">
        <v>5.7110032222313999E-2</v>
      </c>
      <c r="O15" s="17">
        <v>4.6612673194041103E-2</v>
      </c>
      <c r="P15" s="17">
        <v>4.7149581833104297E-2</v>
      </c>
      <c r="Q15" s="17">
        <v>5.4142708608475497E-2</v>
      </c>
      <c r="R15" s="17"/>
      <c r="S15" s="17">
        <v>6.7691428188671299E-2</v>
      </c>
      <c r="T15" s="17">
        <v>3.7410841361591299E-2</v>
      </c>
      <c r="U15" s="17">
        <v>5.4770317033547698E-2</v>
      </c>
      <c r="V15" s="17">
        <v>4.7131325717184397E-2</v>
      </c>
      <c r="W15" s="17">
        <v>4.4410892095145899E-2</v>
      </c>
      <c r="X15" s="17">
        <v>5.5949006376752299E-2</v>
      </c>
      <c r="Y15" s="17">
        <v>5.1502203162035097E-2</v>
      </c>
      <c r="Z15" s="17">
        <v>7.4480556510871904E-2</v>
      </c>
      <c r="AA15" s="17">
        <v>4.7260180799643198E-2</v>
      </c>
      <c r="AB15" s="17"/>
      <c r="AC15" s="17">
        <v>6.20032485561791E-2</v>
      </c>
      <c r="AD15" s="17">
        <v>3.7714850368015897E-2</v>
      </c>
      <c r="AE15" s="17">
        <v>6.3515308435599993E-2</v>
      </c>
      <c r="AF15" s="17"/>
      <c r="AG15" s="17">
        <v>7.4753677584192699E-2</v>
      </c>
      <c r="AH15" s="17">
        <v>6.7872667458714703E-2</v>
      </c>
      <c r="AI15" s="17">
        <v>3.2179027297817499E-2</v>
      </c>
      <c r="AJ15" s="17">
        <v>3.1194368837475599E-2</v>
      </c>
      <c r="AK15" s="17"/>
      <c r="AL15" s="17">
        <v>3.9695847952342898E-2</v>
      </c>
      <c r="AM15" s="17">
        <v>4.4070843686032903E-2</v>
      </c>
      <c r="AN15" s="17">
        <v>5.3895692086951497E-2</v>
      </c>
      <c r="AO15" s="17">
        <v>7.5434962228440094E-2</v>
      </c>
      <c r="AP15" s="17">
        <v>5.0826846230695298E-2</v>
      </c>
      <c r="AQ15" s="17"/>
      <c r="AR15" s="17">
        <v>4.22491702546774E-2</v>
      </c>
      <c r="AS15" s="17">
        <v>5.5361690815918199E-2</v>
      </c>
      <c r="AT15" s="17">
        <v>4.4611281640064601E-2</v>
      </c>
      <c r="AU15" s="17">
        <v>6.0260360260703E-2</v>
      </c>
      <c r="AV15" s="17">
        <v>7.3280719987699694E-2</v>
      </c>
      <c r="AW15" s="17"/>
      <c r="AX15" s="17">
        <v>7.1511023806786006E-2</v>
      </c>
      <c r="AY15" s="17">
        <v>4.1506452973174797E-2</v>
      </c>
      <c r="AZ15" s="17">
        <v>5.0765359448707602E-2</v>
      </c>
      <c r="BA15" s="17">
        <v>6.0875981428238503E-2</v>
      </c>
      <c r="BB15" s="17">
        <v>3.6818393604356299E-2</v>
      </c>
      <c r="BC15" s="17">
        <v>3.3237260122815603E-2</v>
      </c>
      <c r="BD15" s="17"/>
      <c r="BE15" s="17">
        <v>4.6455628920397299E-2</v>
      </c>
      <c r="BF15" s="17">
        <v>7.7537963971999302E-2</v>
      </c>
      <c r="BG15" s="17">
        <v>3.3865989854868203E-2</v>
      </c>
      <c r="BH15" s="17"/>
      <c r="BI15" s="17">
        <v>3.8785781268743998E-2</v>
      </c>
      <c r="BJ15" s="17">
        <v>5.5352910552179897E-2</v>
      </c>
      <c r="BK15" s="17"/>
      <c r="BL15" s="17">
        <v>5.3033946086970797E-2</v>
      </c>
      <c r="BM15" s="17">
        <v>4.5452635878329803E-2</v>
      </c>
      <c r="BN15" s="17">
        <v>6.1693461864282498E-2</v>
      </c>
      <c r="BO15" s="17">
        <v>5.5128343916206302E-2</v>
      </c>
      <c r="BP15" s="17">
        <v>5.3947069885103303E-2</v>
      </c>
      <c r="BQ15" s="17"/>
      <c r="BR15" s="17">
        <v>4.8720447748691997E-2</v>
      </c>
      <c r="BS15" s="17">
        <v>7.2107655860605704E-2</v>
      </c>
      <c r="BT15" s="17">
        <v>6.7049226503707801E-2</v>
      </c>
      <c r="BU15" s="17">
        <v>7.2749685078029702E-2</v>
      </c>
      <c r="BV15" s="17"/>
      <c r="BW15" s="17">
        <v>4.0707514350761698E-2</v>
      </c>
      <c r="BX15" s="17">
        <v>4.9246258716033102E-2</v>
      </c>
      <c r="BY15" s="17">
        <v>6.1041127557650503E-2</v>
      </c>
      <c r="BZ15" s="17">
        <v>5.7806593948774798E-2</v>
      </c>
      <c r="CA15" s="17">
        <v>5.1392105232160201E-2</v>
      </c>
      <c r="CB15" s="17"/>
      <c r="CC15" s="17">
        <v>6.8852885415634904E-2</v>
      </c>
      <c r="CD15" s="17">
        <v>3.6225669672631702E-2</v>
      </c>
      <c r="CE15" s="17">
        <v>7.5777204925103994E-2</v>
      </c>
      <c r="CF15" s="17">
        <v>6.3187845578348403E-2</v>
      </c>
      <c r="CG15" s="17">
        <v>5.5947438315609603E-2</v>
      </c>
      <c r="CH15" s="17">
        <v>4.6043072078311598E-2</v>
      </c>
      <c r="CI15" s="17">
        <v>4.7321954412192897E-2</v>
      </c>
      <c r="CJ15" s="17">
        <v>4.0376330949820197E-2</v>
      </c>
      <c r="CK15" s="17">
        <v>3.9566659419032799E-2</v>
      </c>
      <c r="CL15" s="17">
        <v>4.13372051238289E-2</v>
      </c>
    </row>
    <row r="16" spans="2:90" x14ac:dyDescent="0.25">
      <c r="B16" s="18" t="s">
        <v>274</v>
      </c>
      <c r="C16" s="17">
        <v>5.6639399631079099E-2</v>
      </c>
      <c r="D16" s="17">
        <v>6.0134156380223097E-2</v>
      </c>
      <c r="E16" s="17">
        <v>5.3612830539801398E-2</v>
      </c>
      <c r="F16" s="17"/>
      <c r="G16" s="17">
        <v>6.9571225613978993E-2</v>
      </c>
      <c r="H16" s="17">
        <v>5.6014625281023397E-2</v>
      </c>
      <c r="I16" s="17">
        <v>8.30148958658736E-2</v>
      </c>
      <c r="J16" s="17">
        <v>5.8028036823849001E-2</v>
      </c>
      <c r="K16" s="17">
        <v>4.8161718245384698E-2</v>
      </c>
      <c r="L16" s="17">
        <v>3.7678793990104299E-2</v>
      </c>
      <c r="M16" s="17"/>
      <c r="N16" s="17">
        <v>6.0545075646146002E-2</v>
      </c>
      <c r="O16" s="17">
        <v>5.2271971084755099E-2</v>
      </c>
      <c r="P16" s="17">
        <v>6.3537475672163099E-2</v>
      </c>
      <c r="Q16" s="17">
        <v>5.1731912176821999E-2</v>
      </c>
      <c r="R16" s="17"/>
      <c r="S16" s="17">
        <v>4.8099632909358099E-2</v>
      </c>
      <c r="T16" s="17">
        <v>5.1340266300556901E-2</v>
      </c>
      <c r="U16" s="17">
        <v>3.8664668379155602E-2</v>
      </c>
      <c r="V16" s="17">
        <v>5.4507907760057601E-2</v>
      </c>
      <c r="W16" s="17">
        <v>6.8545771545294495E-2</v>
      </c>
      <c r="X16" s="17">
        <v>6.5580597864399404E-2</v>
      </c>
      <c r="Y16" s="17">
        <v>8.1855850560638502E-2</v>
      </c>
      <c r="Z16" s="17">
        <v>4.6646175148580597E-2</v>
      </c>
      <c r="AA16" s="17">
        <v>5.9048340269685903E-2</v>
      </c>
      <c r="AB16" s="17"/>
      <c r="AC16" s="17">
        <v>6.0233550505020203E-2</v>
      </c>
      <c r="AD16" s="17">
        <v>4.6566567132521601E-2</v>
      </c>
      <c r="AE16" s="17">
        <v>6.9596585767227701E-2</v>
      </c>
      <c r="AF16" s="17"/>
      <c r="AG16" s="17">
        <v>8.4699840457515801E-2</v>
      </c>
      <c r="AH16" s="17">
        <v>4.6447586421842199E-2</v>
      </c>
      <c r="AI16" s="17">
        <v>2.2052019223577302E-2</v>
      </c>
      <c r="AJ16" s="17">
        <v>7.2159464743941401E-2</v>
      </c>
      <c r="AK16" s="17"/>
      <c r="AL16" s="17">
        <v>5.82298877890167E-2</v>
      </c>
      <c r="AM16" s="17">
        <v>6.8354945148507998E-2</v>
      </c>
      <c r="AN16" s="17">
        <v>4.7375689987443598E-2</v>
      </c>
      <c r="AO16" s="17">
        <v>5.9830830178291099E-2</v>
      </c>
      <c r="AP16" s="17">
        <v>3.5333927941629401E-2</v>
      </c>
      <c r="AQ16" s="17"/>
      <c r="AR16" s="17">
        <v>4.3771686568763603E-2</v>
      </c>
      <c r="AS16" s="17">
        <v>6.1836996482452E-2</v>
      </c>
      <c r="AT16" s="17">
        <v>6.6575865171689397E-2</v>
      </c>
      <c r="AU16" s="17">
        <v>4.2697896782411301E-2</v>
      </c>
      <c r="AV16" s="17">
        <v>5.5452368670508699E-2</v>
      </c>
      <c r="AW16" s="17"/>
      <c r="AX16" s="17">
        <v>6.7431918908224503E-2</v>
      </c>
      <c r="AY16" s="17">
        <v>5.0429553566766601E-2</v>
      </c>
      <c r="AZ16" s="17">
        <v>6.3126035632624006E-2</v>
      </c>
      <c r="BA16" s="17">
        <v>5.4734439179421397E-2</v>
      </c>
      <c r="BB16" s="17">
        <v>5.4428593086840601E-2</v>
      </c>
      <c r="BC16" s="17">
        <v>4.2138040447371801E-2</v>
      </c>
      <c r="BD16" s="17"/>
      <c r="BE16" s="17">
        <v>5.44389249161722E-2</v>
      </c>
      <c r="BF16" s="17">
        <v>7.4573333285753399E-2</v>
      </c>
      <c r="BG16" s="17">
        <v>4.3024188807309002E-2</v>
      </c>
      <c r="BH16" s="17"/>
      <c r="BI16" s="17">
        <v>5.9045503862988701E-2</v>
      </c>
      <c r="BJ16" s="17">
        <v>5.6028544393949699E-2</v>
      </c>
      <c r="BK16" s="17"/>
      <c r="BL16" s="17">
        <v>5.1937711288586999E-2</v>
      </c>
      <c r="BM16" s="17">
        <v>6.6801267490546101E-2</v>
      </c>
      <c r="BN16" s="17">
        <v>5.9581751813598399E-2</v>
      </c>
      <c r="BO16" s="17">
        <v>5.89819479212172E-2</v>
      </c>
      <c r="BP16" s="17">
        <v>5.3448646042887599E-2</v>
      </c>
      <c r="BQ16" s="17"/>
      <c r="BR16" s="17">
        <v>5.3732132096333499E-2</v>
      </c>
      <c r="BS16" s="17">
        <v>5.5893698743164202E-2</v>
      </c>
      <c r="BT16" s="17">
        <v>9.0604838021025494E-2</v>
      </c>
      <c r="BU16" s="17">
        <v>6.0526102610968198E-2</v>
      </c>
      <c r="BV16" s="17"/>
      <c r="BW16" s="17">
        <v>3.3975905831044803E-2</v>
      </c>
      <c r="BX16" s="17">
        <v>5.2652973653869103E-2</v>
      </c>
      <c r="BY16" s="17">
        <v>5.4997432082800501E-2</v>
      </c>
      <c r="BZ16" s="17">
        <v>5.8192051954910902E-2</v>
      </c>
      <c r="CA16" s="17">
        <v>7.8610129730922004E-2</v>
      </c>
      <c r="CB16" s="17"/>
      <c r="CC16" s="17">
        <v>9.0139765928004698E-2</v>
      </c>
      <c r="CD16" s="17">
        <v>5.5537733317445902E-2</v>
      </c>
      <c r="CE16" s="17">
        <v>7.55424642040501E-2</v>
      </c>
      <c r="CF16" s="17">
        <v>4.6181358884040902E-2</v>
      </c>
      <c r="CG16" s="17">
        <v>4.6983364487433697E-2</v>
      </c>
      <c r="CH16" s="17">
        <v>5.4672006371159799E-2</v>
      </c>
      <c r="CI16" s="17">
        <v>6.3163599525273006E-2</v>
      </c>
      <c r="CJ16" s="17">
        <v>4.0613879530937702E-2</v>
      </c>
      <c r="CK16" s="17">
        <v>4.3331297743325101E-2</v>
      </c>
      <c r="CL16" s="17">
        <v>4.4094320890614797E-2</v>
      </c>
    </row>
    <row r="17" spans="2:90" x14ac:dyDescent="0.25">
      <c r="B17" s="18" t="s">
        <v>275</v>
      </c>
      <c r="C17" s="17">
        <v>5.3729668138761698E-2</v>
      </c>
      <c r="D17" s="17">
        <v>5.9025195358595697E-2</v>
      </c>
      <c r="E17" s="17">
        <v>4.9005198301299797E-2</v>
      </c>
      <c r="F17" s="17"/>
      <c r="G17" s="17">
        <v>4.9054338677723401E-2</v>
      </c>
      <c r="H17" s="17">
        <v>7.6382145944702204E-2</v>
      </c>
      <c r="I17" s="17">
        <v>5.6002593228475797E-2</v>
      </c>
      <c r="J17" s="17">
        <v>5.4738082755665801E-2</v>
      </c>
      <c r="K17" s="17">
        <v>4.1234237425981903E-2</v>
      </c>
      <c r="L17" s="17">
        <v>4.5525598305390901E-2</v>
      </c>
      <c r="M17" s="17"/>
      <c r="N17" s="17">
        <v>6.2810447910035802E-2</v>
      </c>
      <c r="O17" s="17">
        <v>5.8023523090978399E-2</v>
      </c>
      <c r="P17" s="17">
        <v>5.2465307020495303E-2</v>
      </c>
      <c r="Q17" s="17">
        <v>4.0348668397947797E-2</v>
      </c>
      <c r="R17" s="17"/>
      <c r="S17" s="17">
        <v>6.7369223691406202E-2</v>
      </c>
      <c r="T17" s="17">
        <v>5.3722249205731702E-2</v>
      </c>
      <c r="U17" s="17">
        <v>5.5393106373247701E-2</v>
      </c>
      <c r="V17" s="17">
        <v>5.6871502824026497E-2</v>
      </c>
      <c r="W17" s="17">
        <v>4.9162945534671702E-2</v>
      </c>
      <c r="X17" s="17">
        <v>4.2853572085388897E-2</v>
      </c>
      <c r="Y17" s="17">
        <v>4.2739103647056201E-2</v>
      </c>
      <c r="Z17" s="17">
        <v>5.4693084335791203E-2</v>
      </c>
      <c r="AA17" s="17">
        <v>5.3064450354416703E-2</v>
      </c>
      <c r="AB17" s="17"/>
      <c r="AC17" s="17">
        <v>6.7873512942389594E-2</v>
      </c>
      <c r="AD17" s="17">
        <v>4.2832780923250401E-2</v>
      </c>
      <c r="AE17" s="17">
        <v>5.4044752212865602E-2</v>
      </c>
      <c r="AF17" s="17"/>
      <c r="AG17" s="17">
        <v>5.31838617952793E-2</v>
      </c>
      <c r="AH17" s="17">
        <v>3.5722856931574502E-2</v>
      </c>
      <c r="AI17" s="17">
        <v>2.4928886444826801E-2</v>
      </c>
      <c r="AJ17" s="17">
        <v>0.124527083800916</v>
      </c>
      <c r="AK17" s="17"/>
      <c r="AL17" s="17">
        <v>4.3109681049905001E-2</v>
      </c>
      <c r="AM17" s="17">
        <v>7.0764987414084907E-2</v>
      </c>
      <c r="AN17" s="17">
        <v>5.1093112721606902E-2</v>
      </c>
      <c r="AO17" s="17">
        <v>7.4353379106156206E-2</v>
      </c>
      <c r="AP17" s="17">
        <v>4.9916441577599002E-2</v>
      </c>
      <c r="AQ17" s="17"/>
      <c r="AR17" s="17">
        <v>4.5295596203046101E-2</v>
      </c>
      <c r="AS17" s="17">
        <v>4.7751825734873597E-2</v>
      </c>
      <c r="AT17" s="17">
        <v>6.31957799515208E-2</v>
      </c>
      <c r="AU17" s="17">
        <v>4.4090380097782399E-2</v>
      </c>
      <c r="AV17" s="17">
        <v>7.9739813723588807E-2</v>
      </c>
      <c r="AW17" s="17"/>
      <c r="AX17" s="17">
        <v>5.9760414903445302E-2</v>
      </c>
      <c r="AY17" s="17">
        <v>6.4331837898387798E-2</v>
      </c>
      <c r="AZ17" s="17">
        <v>4.5600010642357497E-2</v>
      </c>
      <c r="BA17" s="17">
        <v>4.5117999189510198E-2</v>
      </c>
      <c r="BB17" s="17">
        <v>3.8896571161634599E-2</v>
      </c>
      <c r="BC17" s="17">
        <v>4.2183096523429303E-2</v>
      </c>
      <c r="BD17" s="17"/>
      <c r="BE17" s="17">
        <v>4.7778776287255798E-2</v>
      </c>
      <c r="BF17" s="17">
        <v>7.0560338346419393E-2</v>
      </c>
      <c r="BG17" s="17">
        <v>4.5906626992541999E-2</v>
      </c>
      <c r="BH17" s="17"/>
      <c r="BI17" s="17">
        <v>3.9045139181944903E-2</v>
      </c>
      <c r="BJ17" s="17">
        <v>5.7457736648466498E-2</v>
      </c>
      <c r="BK17" s="17"/>
      <c r="BL17" s="17">
        <v>5.2067644491490997E-2</v>
      </c>
      <c r="BM17" s="17">
        <v>6.16657270583717E-2</v>
      </c>
      <c r="BN17" s="17">
        <v>5.03729627934675E-2</v>
      </c>
      <c r="BO17" s="17">
        <v>5.3420329509299001E-2</v>
      </c>
      <c r="BP17" s="17">
        <v>5.0421304133528397E-2</v>
      </c>
      <c r="BQ17" s="17"/>
      <c r="BR17" s="17">
        <v>5.34657508207688E-2</v>
      </c>
      <c r="BS17" s="17">
        <v>4.1864654587561903E-2</v>
      </c>
      <c r="BT17" s="17">
        <v>6.1791023974694298E-2</v>
      </c>
      <c r="BU17" s="17">
        <v>6.9008530593341305E-2</v>
      </c>
      <c r="BV17" s="17"/>
      <c r="BW17" s="17">
        <v>6.2320609820322802E-2</v>
      </c>
      <c r="BX17" s="17">
        <v>4.1244045849328802E-2</v>
      </c>
      <c r="BY17" s="17">
        <v>6.5660217269598406E-2</v>
      </c>
      <c r="BZ17" s="17">
        <v>4.2205820974752298E-2</v>
      </c>
      <c r="CA17" s="17">
        <v>5.7733564558831697E-2</v>
      </c>
      <c r="CB17" s="17"/>
      <c r="CC17" s="17">
        <v>4.6386263131742302E-2</v>
      </c>
      <c r="CD17" s="17">
        <v>7.1603834313498205E-2</v>
      </c>
      <c r="CE17" s="17">
        <v>4.90695706044623E-2</v>
      </c>
      <c r="CF17" s="17">
        <v>5.9679889732743303E-2</v>
      </c>
      <c r="CG17" s="17">
        <v>4.77092803614819E-2</v>
      </c>
      <c r="CH17" s="17">
        <v>4.1040976307710503E-2</v>
      </c>
      <c r="CI17" s="17">
        <v>6.4999170631268893E-2</v>
      </c>
      <c r="CJ17" s="17">
        <v>6.3375572498946195E-2</v>
      </c>
      <c r="CK17" s="17">
        <v>4.5651954552563198E-2</v>
      </c>
      <c r="CL17" s="17">
        <v>4.2055971372917403E-2</v>
      </c>
    </row>
    <row r="18" spans="2:90" x14ac:dyDescent="0.25">
      <c r="B18" s="18" t="s">
        <v>276</v>
      </c>
      <c r="C18" s="17">
        <v>3.8583370940730499E-2</v>
      </c>
      <c r="D18" s="17">
        <v>4.4233537524457703E-2</v>
      </c>
      <c r="E18" s="17">
        <v>3.3461687839022702E-2</v>
      </c>
      <c r="F18" s="17"/>
      <c r="G18" s="17">
        <v>3.3475944222759298E-2</v>
      </c>
      <c r="H18" s="17">
        <v>3.9389120072013603E-2</v>
      </c>
      <c r="I18" s="17">
        <v>3.5952149992912102E-2</v>
      </c>
      <c r="J18" s="17">
        <v>4.1782292262792703E-2</v>
      </c>
      <c r="K18" s="17">
        <v>3.62260239129941E-2</v>
      </c>
      <c r="L18" s="17">
        <v>4.1435354538317398E-2</v>
      </c>
      <c r="M18" s="17"/>
      <c r="N18" s="17">
        <v>3.5210498618871898E-2</v>
      </c>
      <c r="O18" s="17">
        <v>3.0771915492286799E-2</v>
      </c>
      <c r="P18" s="17">
        <v>4.7385046706337197E-2</v>
      </c>
      <c r="Q18" s="17">
        <v>4.31755513971184E-2</v>
      </c>
      <c r="R18" s="17"/>
      <c r="S18" s="17">
        <v>3.2396354991682502E-2</v>
      </c>
      <c r="T18" s="17">
        <v>3.5004903818668498E-2</v>
      </c>
      <c r="U18" s="17">
        <v>3.9674521609047997E-2</v>
      </c>
      <c r="V18" s="17">
        <v>5.7077453417275902E-2</v>
      </c>
      <c r="W18" s="17">
        <v>2.9118739791445698E-2</v>
      </c>
      <c r="X18" s="17">
        <v>3.3298180690676998E-2</v>
      </c>
      <c r="Y18" s="17">
        <v>3.7420548618287398E-2</v>
      </c>
      <c r="Z18" s="17">
        <v>4.7873597387980998E-2</v>
      </c>
      <c r="AA18" s="17">
        <v>4.1965092401599E-2</v>
      </c>
      <c r="AB18" s="17"/>
      <c r="AC18" s="17">
        <v>5.9250053853970898E-2</v>
      </c>
      <c r="AD18" s="17">
        <v>2.59232647260761E-2</v>
      </c>
      <c r="AE18" s="17">
        <v>2.44093194125907E-2</v>
      </c>
      <c r="AF18" s="17"/>
      <c r="AG18" s="17">
        <v>3.91756211470237E-2</v>
      </c>
      <c r="AH18" s="17">
        <v>1.7977999455372699E-2</v>
      </c>
      <c r="AI18" s="17">
        <v>1.3501212129985099E-2</v>
      </c>
      <c r="AJ18" s="17">
        <v>0.101917163721144</v>
      </c>
      <c r="AK18" s="17"/>
      <c r="AL18" s="17">
        <v>4.5692213873305201E-2</v>
      </c>
      <c r="AM18" s="17">
        <v>3.58128797326051E-2</v>
      </c>
      <c r="AN18" s="17">
        <v>2.9698825309691701E-2</v>
      </c>
      <c r="AO18" s="17">
        <v>4.9547015290032602E-2</v>
      </c>
      <c r="AP18" s="17">
        <v>2.9505073921248199E-2</v>
      </c>
      <c r="AQ18" s="17"/>
      <c r="AR18" s="17">
        <v>3.08468287466034E-2</v>
      </c>
      <c r="AS18" s="17">
        <v>4.3567534514310002E-2</v>
      </c>
      <c r="AT18" s="17">
        <v>3.9041472588594299E-2</v>
      </c>
      <c r="AU18" s="17">
        <v>3.6674764026731997E-2</v>
      </c>
      <c r="AV18" s="17">
        <v>3.6846952342530999E-2</v>
      </c>
      <c r="AW18" s="17"/>
      <c r="AX18" s="17">
        <v>4.0965864049001197E-2</v>
      </c>
      <c r="AY18" s="17">
        <v>3.5208307898122397E-2</v>
      </c>
      <c r="AZ18" s="17">
        <v>4.5814830369494498E-2</v>
      </c>
      <c r="BA18" s="17">
        <v>3.5786319476852901E-2</v>
      </c>
      <c r="BB18" s="17">
        <v>3.8320093397884003E-2</v>
      </c>
      <c r="BC18" s="17">
        <v>4.1065706000946299E-2</v>
      </c>
      <c r="BD18" s="17"/>
      <c r="BE18" s="17">
        <v>3.4914618209864398E-2</v>
      </c>
      <c r="BF18" s="17">
        <v>4.4148889990595901E-2</v>
      </c>
      <c r="BG18" s="17">
        <v>3.8114631806718598E-2</v>
      </c>
      <c r="BH18" s="17"/>
      <c r="BI18" s="17">
        <v>3.8822140248606703E-2</v>
      </c>
      <c r="BJ18" s="17">
        <v>3.85227528343959E-2</v>
      </c>
      <c r="BK18" s="17"/>
      <c r="BL18" s="17">
        <v>4.1453192146859399E-2</v>
      </c>
      <c r="BM18" s="17">
        <v>3.26186201490287E-2</v>
      </c>
      <c r="BN18" s="17">
        <v>3.4737588708751002E-2</v>
      </c>
      <c r="BO18" s="17">
        <v>4.5953687347474799E-2</v>
      </c>
      <c r="BP18" s="17">
        <v>4.1919795783679603E-2</v>
      </c>
      <c r="BQ18" s="17"/>
      <c r="BR18" s="17">
        <v>4.0401869856629399E-2</v>
      </c>
      <c r="BS18" s="17">
        <v>3.3268766622259298E-2</v>
      </c>
      <c r="BT18" s="17">
        <v>3.8363024533837699E-2</v>
      </c>
      <c r="BU18" s="17">
        <v>1.6158616120247899E-2</v>
      </c>
      <c r="BV18" s="17"/>
      <c r="BW18" s="17">
        <v>2.2603049280991699E-2</v>
      </c>
      <c r="BX18" s="17">
        <v>4.8310905853563103E-2</v>
      </c>
      <c r="BY18" s="17">
        <v>4.8152676351238898E-2</v>
      </c>
      <c r="BZ18" s="17">
        <v>3.3430447763769397E-2</v>
      </c>
      <c r="CA18" s="17">
        <v>4.0123208756804002E-2</v>
      </c>
      <c r="CB18" s="17"/>
      <c r="CC18" s="17">
        <v>3.2959570831532101E-2</v>
      </c>
      <c r="CD18" s="17">
        <v>4.8266898691487599E-2</v>
      </c>
      <c r="CE18" s="17">
        <v>3.6451110789915898E-2</v>
      </c>
      <c r="CF18" s="17">
        <v>3.9624814883550498E-2</v>
      </c>
      <c r="CG18" s="17">
        <v>5.7903173550420899E-2</v>
      </c>
      <c r="CH18" s="17">
        <v>2.7582870256670399E-2</v>
      </c>
      <c r="CI18" s="17">
        <v>4.97325613521854E-2</v>
      </c>
      <c r="CJ18" s="17">
        <v>2.2993679855644201E-2</v>
      </c>
      <c r="CK18" s="17">
        <v>3.0092305907640698E-2</v>
      </c>
      <c r="CL18" s="17">
        <v>4.0692299856688E-2</v>
      </c>
    </row>
    <row r="19" spans="2:90" ht="45" x14ac:dyDescent="0.25">
      <c r="B19" s="18" t="s">
        <v>277</v>
      </c>
      <c r="C19" s="17">
        <v>0.15784277321442</v>
      </c>
      <c r="D19" s="17">
        <v>0.17771699006268299</v>
      </c>
      <c r="E19" s="17">
        <v>0.13931867624567901</v>
      </c>
      <c r="F19" s="17"/>
      <c r="G19" s="17">
        <v>9.7533503233612803E-2</v>
      </c>
      <c r="H19" s="17">
        <v>8.8876221478595197E-2</v>
      </c>
      <c r="I19" s="17">
        <v>0.148745592349523</v>
      </c>
      <c r="J19" s="17">
        <v>0.16471682482804401</v>
      </c>
      <c r="K19" s="17">
        <v>0.21607569810371</v>
      </c>
      <c r="L19" s="17">
        <v>0.19690080168160301</v>
      </c>
      <c r="M19" s="17"/>
      <c r="N19" s="17">
        <v>0.112193191825115</v>
      </c>
      <c r="O19" s="17">
        <v>0.13288513583966599</v>
      </c>
      <c r="P19" s="17">
        <v>0.211798904101689</v>
      </c>
      <c r="Q19" s="17">
        <v>0.18598930920425699</v>
      </c>
      <c r="R19" s="17"/>
      <c r="S19" s="17">
        <v>9.7225007486529999E-2</v>
      </c>
      <c r="T19" s="17">
        <v>0.15476064509375001</v>
      </c>
      <c r="U19" s="17">
        <v>0.17955239051899299</v>
      </c>
      <c r="V19" s="17">
        <v>0.150171579388483</v>
      </c>
      <c r="W19" s="17">
        <v>0.220378897240571</v>
      </c>
      <c r="X19" s="17">
        <v>0.16309048535944701</v>
      </c>
      <c r="Y19" s="17">
        <v>0.16530604414141301</v>
      </c>
      <c r="Z19" s="17">
        <v>0.17142743865250401</v>
      </c>
      <c r="AA19" s="17">
        <v>0.16780706699352399</v>
      </c>
      <c r="AB19" s="17"/>
      <c r="AC19" s="17">
        <v>0.29126558894723698</v>
      </c>
      <c r="AD19" s="17">
        <v>5.8153069021319198E-2</v>
      </c>
      <c r="AE19" s="17">
        <v>9.3761182597053294E-2</v>
      </c>
      <c r="AF19" s="17"/>
      <c r="AG19" s="17">
        <v>4.5059577049941402E-2</v>
      </c>
      <c r="AH19" s="17">
        <v>2.5713452354123499E-2</v>
      </c>
      <c r="AI19" s="17">
        <v>5.7929025608454499E-3</v>
      </c>
      <c r="AJ19" s="17">
        <v>0.63039719264142702</v>
      </c>
      <c r="AK19" s="17"/>
      <c r="AL19" s="17">
        <v>0.2034049794561</v>
      </c>
      <c r="AM19" s="17">
        <v>0.157155279464399</v>
      </c>
      <c r="AN19" s="17">
        <v>9.7689430880771796E-2</v>
      </c>
      <c r="AO19" s="17">
        <v>9.8049446629899603E-2</v>
      </c>
      <c r="AP19" s="17">
        <v>7.7267369833014896E-2</v>
      </c>
      <c r="AQ19" s="17"/>
      <c r="AR19" s="17">
        <v>0.15234204038368099</v>
      </c>
      <c r="AS19" s="17">
        <v>0.173154646609047</v>
      </c>
      <c r="AT19" s="17">
        <v>0.16220750567658099</v>
      </c>
      <c r="AU19" s="17">
        <v>0.14704897765286801</v>
      </c>
      <c r="AV19" s="17">
        <v>0.12976575093110901</v>
      </c>
      <c r="AW19" s="17"/>
      <c r="AX19" s="17">
        <v>9.9921990324965806E-2</v>
      </c>
      <c r="AY19" s="17">
        <v>0.16750296070038501</v>
      </c>
      <c r="AZ19" s="17">
        <v>0.14771534842499001</v>
      </c>
      <c r="BA19" s="17">
        <v>0.17227782672084099</v>
      </c>
      <c r="BB19" s="17">
        <v>0.193389366396017</v>
      </c>
      <c r="BC19" s="17">
        <v>0.25539748924707101</v>
      </c>
      <c r="BD19" s="17"/>
      <c r="BE19" s="17">
        <v>0.13634876082740299</v>
      </c>
      <c r="BF19" s="17">
        <v>0.14383003158351901</v>
      </c>
      <c r="BG19" s="17">
        <v>0.197537578910575</v>
      </c>
      <c r="BH19" s="17"/>
      <c r="BI19" s="17">
        <v>0.16639716778907701</v>
      </c>
      <c r="BJ19" s="17">
        <v>0.15567100664791</v>
      </c>
      <c r="BK19" s="17"/>
      <c r="BL19" s="17">
        <v>0.181326262592482</v>
      </c>
      <c r="BM19" s="17">
        <v>0.156710146115629</v>
      </c>
      <c r="BN19" s="17">
        <v>0.18238502097803599</v>
      </c>
      <c r="BO19" s="17">
        <v>0.14677304980668299</v>
      </c>
      <c r="BP19" s="17">
        <v>0.11899939701329</v>
      </c>
      <c r="BQ19" s="17"/>
      <c r="BR19" s="17">
        <v>0.178874892923018</v>
      </c>
      <c r="BS19" s="17">
        <v>5.8936903176247897E-2</v>
      </c>
      <c r="BT19" s="17">
        <v>3.8320444821331401E-2</v>
      </c>
      <c r="BU19" s="17">
        <v>6.3495488959617596E-2</v>
      </c>
      <c r="BV19" s="17"/>
      <c r="BW19" s="17">
        <v>0.169114019437938</v>
      </c>
      <c r="BX19" s="17">
        <v>0.15064843963774499</v>
      </c>
      <c r="BY19" s="17">
        <v>0.13976961612872099</v>
      </c>
      <c r="BZ19" s="17">
        <v>0.178179202508431</v>
      </c>
      <c r="CA19" s="17">
        <v>0.15454114619039599</v>
      </c>
      <c r="CB19" s="17"/>
      <c r="CC19" s="17">
        <v>0.16217114483866901</v>
      </c>
      <c r="CD19" s="17">
        <v>0.145545643068731</v>
      </c>
      <c r="CE19" s="17">
        <v>0.11868497486858</v>
      </c>
      <c r="CF19" s="17">
        <v>0.165794526656381</v>
      </c>
      <c r="CG19" s="17">
        <v>0.15247885981518</v>
      </c>
      <c r="CH19" s="17">
        <v>0.134608822545741</v>
      </c>
      <c r="CI19" s="17">
        <v>0.16073462597490201</v>
      </c>
      <c r="CJ19" s="17">
        <v>0.17941260845548099</v>
      </c>
      <c r="CK19" s="17">
        <v>0.20764070824715899</v>
      </c>
      <c r="CL19" s="17">
        <v>0.17738204854817699</v>
      </c>
    </row>
    <row r="20" spans="2:90" x14ac:dyDescent="0.25">
      <c r="B20" s="18" t="s">
        <v>163</v>
      </c>
      <c r="C20" s="19">
        <v>4.4993060959377398E-2</v>
      </c>
      <c r="D20" s="19">
        <v>2.5513427958890202E-2</v>
      </c>
      <c r="E20" s="19">
        <v>6.2409548578994702E-2</v>
      </c>
      <c r="F20" s="19"/>
      <c r="G20" s="19">
        <v>6.56424216035352E-2</v>
      </c>
      <c r="H20" s="19">
        <v>5.52201052114899E-2</v>
      </c>
      <c r="I20" s="19">
        <v>5.2774255990796499E-2</v>
      </c>
      <c r="J20" s="19">
        <v>4.0702291771382897E-2</v>
      </c>
      <c r="K20" s="19">
        <v>4.7918920207278198E-2</v>
      </c>
      <c r="L20" s="19">
        <v>2.3959502520819801E-2</v>
      </c>
      <c r="M20" s="19"/>
      <c r="N20" s="19">
        <v>3.5448533680166802E-2</v>
      </c>
      <c r="O20" s="19">
        <v>3.7656274720877202E-2</v>
      </c>
      <c r="P20" s="19">
        <v>5.8269895558044002E-2</v>
      </c>
      <c r="Q20" s="19">
        <v>5.0658024755578401E-2</v>
      </c>
      <c r="R20" s="19"/>
      <c r="S20" s="19">
        <v>4.3078096527398302E-2</v>
      </c>
      <c r="T20" s="19">
        <v>3.5136744331483102E-2</v>
      </c>
      <c r="U20" s="19">
        <v>3.70791608111413E-2</v>
      </c>
      <c r="V20" s="19">
        <v>5.2545855565685397E-2</v>
      </c>
      <c r="W20" s="19">
        <v>6.2323387186525303E-2</v>
      </c>
      <c r="X20" s="19">
        <v>7.8891797034786604E-2</v>
      </c>
      <c r="Y20" s="19">
        <v>3.4404839911080197E-2</v>
      </c>
      <c r="Z20" s="19">
        <v>2.8723466919386799E-2</v>
      </c>
      <c r="AA20" s="19">
        <v>3.4627595885592798E-2</v>
      </c>
      <c r="AB20" s="19"/>
      <c r="AC20" s="19">
        <v>2.8672959449747099E-2</v>
      </c>
      <c r="AD20" s="19">
        <v>2.4993903766683E-2</v>
      </c>
      <c r="AE20" s="19">
        <v>0.104487128947007</v>
      </c>
      <c r="AF20" s="19"/>
      <c r="AG20" s="19">
        <v>2.5716473896676001E-2</v>
      </c>
      <c r="AH20" s="19">
        <v>2.1560416722981202E-2</v>
      </c>
      <c r="AI20" s="19">
        <v>1.52660043627582E-2</v>
      </c>
      <c r="AJ20" s="19">
        <v>2.0561950631615799E-3</v>
      </c>
      <c r="AK20" s="19"/>
      <c r="AL20" s="19">
        <v>5.34828805134192E-2</v>
      </c>
      <c r="AM20" s="19">
        <v>4.5564706037913301E-2</v>
      </c>
      <c r="AN20" s="19">
        <v>4.0685622398178502E-2</v>
      </c>
      <c r="AO20" s="19">
        <v>4.6034650067497303E-2</v>
      </c>
      <c r="AP20" s="19">
        <v>4.6543766856975602E-2</v>
      </c>
      <c r="AQ20" s="19"/>
      <c r="AR20" s="19">
        <v>6.7807268190211004E-2</v>
      </c>
      <c r="AS20" s="19">
        <v>3.8062084117654202E-2</v>
      </c>
      <c r="AT20" s="19">
        <v>3.9714845918647497E-2</v>
      </c>
      <c r="AU20" s="19">
        <v>4.0567414799286203E-2</v>
      </c>
      <c r="AV20" s="19">
        <v>1.2332056932066701E-2</v>
      </c>
      <c r="AW20" s="19"/>
      <c r="AX20" s="19">
        <v>4.6655904650941098E-2</v>
      </c>
      <c r="AY20" s="19">
        <v>4.1059666005667399E-2</v>
      </c>
      <c r="AZ20" s="19">
        <v>4.1370542311187801E-2</v>
      </c>
      <c r="BA20" s="19">
        <v>5.5758730570559703E-2</v>
      </c>
      <c r="BB20" s="19">
        <v>3.4547946040427401E-2</v>
      </c>
      <c r="BC20" s="19">
        <v>5.0972478679129601E-2</v>
      </c>
      <c r="BD20" s="19"/>
      <c r="BE20" s="19">
        <v>4.8821243639515899E-2</v>
      </c>
      <c r="BF20" s="19">
        <v>4.4057538568106701E-2</v>
      </c>
      <c r="BG20" s="19">
        <v>3.8318950249239501E-2</v>
      </c>
      <c r="BH20" s="19"/>
      <c r="BI20" s="19">
        <v>3.3726040724882403E-2</v>
      </c>
      <c r="BJ20" s="19">
        <v>4.7853501594412401E-2</v>
      </c>
      <c r="BK20" s="19"/>
      <c r="BL20" s="19">
        <v>2.8336150212682501E-2</v>
      </c>
      <c r="BM20" s="19">
        <v>4.1356997917531099E-2</v>
      </c>
      <c r="BN20" s="19">
        <v>3.6941455648445101E-2</v>
      </c>
      <c r="BO20" s="19">
        <v>6.5366602528797293E-2</v>
      </c>
      <c r="BP20" s="19">
        <v>6.3438313184329506E-2</v>
      </c>
      <c r="BQ20" s="19"/>
      <c r="BR20" s="19">
        <v>3.8729317241917603E-2</v>
      </c>
      <c r="BS20" s="19">
        <v>7.9447840809642595E-2</v>
      </c>
      <c r="BT20" s="19">
        <v>7.4185145719795495E-2</v>
      </c>
      <c r="BU20" s="19">
        <v>5.6746802790783799E-2</v>
      </c>
      <c r="BV20" s="19"/>
      <c r="BW20" s="19">
        <v>3.8706938224723701E-2</v>
      </c>
      <c r="BX20" s="19">
        <v>2.9004826347296099E-2</v>
      </c>
      <c r="BY20" s="19">
        <v>5.0224981773945299E-2</v>
      </c>
      <c r="BZ20" s="19">
        <v>5.34086335761704E-2</v>
      </c>
      <c r="CA20" s="19">
        <v>5.4402339169770497E-2</v>
      </c>
      <c r="CB20" s="19"/>
      <c r="CC20" s="19">
        <v>4.3034401797984997E-2</v>
      </c>
      <c r="CD20" s="19">
        <v>6.3641905438503593E-2</v>
      </c>
      <c r="CE20" s="19">
        <v>4.91647562567172E-2</v>
      </c>
      <c r="CF20" s="19">
        <v>5.4813298977960799E-2</v>
      </c>
      <c r="CG20" s="19">
        <v>4.50479418152527E-2</v>
      </c>
      <c r="CH20" s="19">
        <v>5.14514857721379E-2</v>
      </c>
      <c r="CI20" s="19">
        <v>2.1411686651473701E-2</v>
      </c>
      <c r="CJ20" s="19">
        <v>4.6979402455916502E-2</v>
      </c>
      <c r="CK20" s="19">
        <v>3.35012286788701E-2</v>
      </c>
      <c r="CL20" s="19">
        <v>3.2711865695961503E-2</v>
      </c>
    </row>
    <row r="21" spans="2:90" x14ac:dyDescent="0.25">
      <c r="B21" s="16"/>
    </row>
    <row r="22" spans="2:90" x14ac:dyDescent="0.25">
      <c r="B22" t="s">
        <v>114</v>
      </c>
    </row>
    <row r="23" spans="2:90" x14ac:dyDescent="0.25">
      <c r="B23" t="s">
        <v>115</v>
      </c>
    </row>
    <row r="25" spans="2:90" x14ac:dyDescent="0.25">
      <c r="B25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291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284</v>
      </c>
      <c r="C9" s="17">
        <v>5.2650811738773902E-2</v>
      </c>
      <c r="D9" s="17">
        <v>6.3311217956238203E-2</v>
      </c>
      <c r="E9" s="17">
        <v>4.2900657492587098E-2</v>
      </c>
      <c r="F9" s="17"/>
      <c r="G9" s="17">
        <v>0.10501355084708699</v>
      </c>
      <c r="H9" s="17">
        <v>7.3626949331574695E-2</v>
      </c>
      <c r="I9" s="17">
        <v>5.3989353805769101E-2</v>
      </c>
      <c r="J9" s="17">
        <v>3.80534976390699E-2</v>
      </c>
      <c r="K9" s="17">
        <v>2.7662315133354199E-2</v>
      </c>
      <c r="L9" s="17">
        <v>4.0408439239165199E-2</v>
      </c>
      <c r="M9" s="17"/>
      <c r="N9" s="17">
        <v>3.7137208356170501E-2</v>
      </c>
      <c r="O9" s="17">
        <v>4.57703975625081E-2</v>
      </c>
      <c r="P9" s="17">
        <v>4.4291094806293903E-2</v>
      </c>
      <c r="Q9" s="17">
        <v>8.4702915772534595E-2</v>
      </c>
      <c r="R9" s="17"/>
      <c r="S9" s="17">
        <v>0.109976343209172</v>
      </c>
      <c r="T9" s="17">
        <v>4.7975585686604802E-2</v>
      </c>
      <c r="U9" s="17">
        <v>3.5918210770250099E-2</v>
      </c>
      <c r="V9" s="17">
        <v>4.1372517238781797E-2</v>
      </c>
      <c r="W9" s="17">
        <v>3.6844346405927E-2</v>
      </c>
      <c r="X9" s="17">
        <v>4.7113096899489802E-2</v>
      </c>
      <c r="Y9" s="17">
        <v>4.3006677189305099E-2</v>
      </c>
      <c r="Z9" s="17">
        <v>3.4144507518792902E-2</v>
      </c>
      <c r="AA9" s="17">
        <v>4.1220484184060699E-2</v>
      </c>
      <c r="AB9" s="17"/>
      <c r="AC9" s="17">
        <v>4.20239702423943E-2</v>
      </c>
      <c r="AD9" s="17">
        <v>4.3798203145660498E-2</v>
      </c>
      <c r="AE9" s="17">
        <v>8.3963917925218207E-2</v>
      </c>
      <c r="AF9" s="17"/>
      <c r="AG9" s="17">
        <v>3.756746323758E-2</v>
      </c>
      <c r="AH9" s="17">
        <v>7.6652498104100505E-2</v>
      </c>
      <c r="AI9" s="17">
        <v>3.7009122030832002E-2</v>
      </c>
      <c r="AJ9" s="17">
        <v>5.2683906605603001E-2</v>
      </c>
      <c r="AK9" s="17"/>
      <c r="AL9" s="17">
        <v>4.9770079533451202E-2</v>
      </c>
      <c r="AM9" s="17">
        <v>5.4164941000812802E-2</v>
      </c>
      <c r="AN9" s="17">
        <v>5.1652330721275598E-2</v>
      </c>
      <c r="AO9" s="17">
        <v>4.4887477904913597E-2</v>
      </c>
      <c r="AP9" s="17">
        <v>0.111665354671814</v>
      </c>
      <c r="AQ9" s="17"/>
      <c r="AR9" s="17">
        <v>6.8388634257637207E-2</v>
      </c>
      <c r="AS9" s="17">
        <v>7.3501004971890105E-2</v>
      </c>
      <c r="AT9" s="17">
        <v>4.0559944235529798E-2</v>
      </c>
      <c r="AU9" s="17">
        <v>3.98741466754493E-2</v>
      </c>
      <c r="AV9" s="17">
        <v>5.5217696375170697E-2</v>
      </c>
      <c r="AW9" s="17"/>
      <c r="AX9" s="17">
        <v>0.105409755950971</v>
      </c>
      <c r="AY9" s="17">
        <v>3.4529893893395898E-2</v>
      </c>
      <c r="AZ9" s="17">
        <v>4.6541490665583399E-2</v>
      </c>
      <c r="BA9" s="17">
        <v>4.4089841960932401E-2</v>
      </c>
      <c r="BB9" s="17">
        <v>2.1719449400126201E-2</v>
      </c>
      <c r="BC9" s="17">
        <v>3.46735385321029E-2</v>
      </c>
      <c r="BD9" s="17"/>
      <c r="BE9" s="17">
        <v>6.59282755869008E-2</v>
      </c>
      <c r="BF9" s="17">
        <v>5.4447575882207999E-2</v>
      </c>
      <c r="BG9" s="17">
        <v>3.4970890952457402E-2</v>
      </c>
      <c r="BH9" s="17"/>
      <c r="BI9" s="17">
        <v>5.7646146724670201E-2</v>
      </c>
      <c r="BJ9" s="17">
        <v>5.1382609598200603E-2</v>
      </c>
      <c r="BK9" s="17"/>
      <c r="BL9" s="17">
        <v>3.6125775620526802E-2</v>
      </c>
      <c r="BM9" s="17">
        <v>4.7977704534938798E-2</v>
      </c>
      <c r="BN9" s="17">
        <v>9.6788402936758597E-2</v>
      </c>
      <c r="BO9" s="17">
        <v>9.7436531783942307E-2</v>
      </c>
      <c r="BP9" s="17">
        <v>5.7186894483402501E-2</v>
      </c>
      <c r="BQ9" s="17"/>
      <c r="BR9" s="17">
        <v>4.6484869213933702E-2</v>
      </c>
      <c r="BS9" s="17">
        <v>7.1083590521288195E-2</v>
      </c>
      <c r="BT9" s="17">
        <v>0.119753610974364</v>
      </c>
      <c r="BU9" s="17">
        <v>6.4862632445211302E-2</v>
      </c>
      <c r="BV9" s="17"/>
      <c r="BW9" s="17">
        <v>5.4094794297627903E-2</v>
      </c>
      <c r="BX9" s="17">
        <v>5.97034550606532E-2</v>
      </c>
      <c r="BY9" s="17">
        <v>4.4701274444305002E-2</v>
      </c>
      <c r="BZ9" s="17">
        <v>4.3261811478308501E-2</v>
      </c>
      <c r="CA9" s="17">
        <v>5.9199549538467101E-2</v>
      </c>
      <c r="CB9" s="17"/>
      <c r="CC9" s="17">
        <v>7.3094811790796299E-2</v>
      </c>
      <c r="CD9" s="17">
        <v>6.2605749045558406E-2</v>
      </c>
      <c r="CE9" s="17">
        <v>6.9323433479115598E-2</v>
      </c>
      <c r="CF9" s="17">
        <v>6.8528413768605606E-2</v>
      </c>
      <c r="CG9" s="17">
        <v>3.8927400521725303E-2</v>
      </c>
      <c r="CH9" s="17">
        <v>3.49067700423972E-2</v>
      </c>
      <c r="CI9" s="17">
        <v>3.8574780772635701E-2</v>
      </c>
      <c r="CJ9" s="17">
        <v>5.2240796419053E-2</v>
      </c>
      <c r="CK9" s="17">
        <v>3.5730270068435301E-2</v>
      </c>
      <c r="CL9" s="17">
        <v>3.2398920850687601E-2</v>
      </c>
    </row>
    <row r="10" spans="2:90" ht="45" x14ac:dyDescent="0.25">
      <c r="B10" s="18" t="s">
        <v>285</v>
      </c>
      <c r="C10" s="17">
        <v>0.15778666857647899</v>
      </c>
      <c r="D10" s="17">
        <v>0.163219103710185</v>
      </c>
      <c r="E10" s="17">
        <v>0.15338270869162299</v>
      </c>
      <c r="F10" s="17"/>
      <c r="G10" s="17">
        <v>0.192664637403446</v>
      </c>
      <c r="H10" s="17">
        <v>0.19727185986135201</v>
      </c>
      <c r="I10" s="17">
        <v>0.17104246964328401</v>
      </c>
      <c r="J10" s="17">
        <v>0.144702356428206</v>
      </c>
      <c r="K10" s="17">
        <v>0.139573925514792</v>
      </c>
      <c r="L10" s="17">
        <v>0.12591665060203</v>
      </c>
      <c r="M10" s="17"/>
      <c r="N10" s="17">
        <v>0.14816527704690099</v>
      </c>
      <c r="O10" s="17">
        <v>0.14696702369984599</v>
      </c>
      <c r="P10" s="17">
        <v>0.154847914000423</v>
      </c>
      <c r="Q10" s="17">
        <v>0.18077191063768</v>
      </c>
      <c r="R10" s="17"/>
      <c r="S10" s="17">
        <v>0.16357213573350499</v>
      </c>
      <c r="T10" s="17">
        <v>0.10824271534131</v>
      </c>
      <c r="U10" s="17">
        <v>0.131523473642842</v>
      </c>
      <c r="V10" s="17">
        <v>0.16689872326326599</v>
      </c>
      <c r="W10" s="17">
        <v>0.187003524525891</v>
      </c>
      <c r="X10" s="17">
        <v>0.16654591118480799</v>
      </c>
      <c r="Y10" s="17">
        <v>0.16893885432442499</v>
      </c>
      <c r="Z10" s="17">
        <v>0.20178694890795401</v>
      </c>
      <c r="AA10" s="17">
        <v>0.174627103338692</v>
      </c>
      <c r="AB10" s="17"/>
      <c r="AC10" s="17">
        <v>0.14871292314031401</v>
      </c>
      <c r="AD10" s="17">
        <v>0.14443250314824799</v>
      </c>
      <c r="AE10" s="17">
        <v>0.181532539254979</v>
      </c>
      <c r="AF10" s="17"/>
      <c r="AG10" s="17">
        <v>0.144216649808142</v>
      </c>
      <c r="AH10" s="17">
        <v>0.18833569774349099</v>
      </c>
      <c r="AI10" s="17">
        <v>0.15868236256197599</v>
      </c>
      <c r="AJ10" s="17">
        <v>0.159687338683552</v>
      </c>
      <c r="AK10" s="17"/>
      <c r="AL10" s="17">
        <v>0.163533990656925</v>
      </c>
      <c r="AM10" s="17">
        <v>0.157974243427318</v>
      </c>
      <c r="AN10" s="17">
        <v>0.152228910745726</v>
      </c>
      <c r="AO10" s="17">
        <v>0.17392867965255401</v>
      </c>
      <c r="AP10" s="17">
        <v>0.14947364935141999</v>
      </c>
      <c r="AQ10" s="17"/>
      <c r="AR10" s="17">
        <v>0.17138603954843401</v>
      </c>
      <c r="AS10" s="17">
        <v>0.15887692115815999</v>
      </c>
      <c r="AT10" s="17">
        <v>0.15749485408965999</v>
      </c>
      <c r="AU10" s="17">
        <v>0.162262619792791</v>
      </c>
      <c r="AV10" s="17">
        <v>0.15088477684429699</v>
      </c>
      <c r="AW10" s="17"/>
      <c r="AX10" s="17">
        <v>0.195799131577716</v>
      </c>
      <c r="AY10" s="17">
        <v>0.18132568567510901</v>
      </c>
      <c r="AZ10" s="17">
        <v>0.143754686087219</v>
      </c>
      <c r="BA10" s="17">
        <v>9.8138134113666203E-2</v>
      </c>
      <c r="BB10" s="17">
        <v>0.124751358777531</v>
      </c>
      <c r="BC10" s="17">
        <v>0.155384749954772</v>
      </c>
      <c r="BD10" s="17"/>
      <c r="BE10" s="17">
        <v>0.15970254293192701</v>
      </c>
      <c r="BF10" s="17">
        <v>0.197513723737793</v>
      </c>
      <c r="BG10" s="17">
        <v>0.121231019606117</v>
      </c>
      <c r="BH10" s="17"/>
      <c r="BI10" s="17">
        <v>0.15398875997407999</v>
      </c>
      <c r="BJ10" s="17">
        <v>0.15875087134423399</v>
      </c>
      <c r="BK10" s="17"/>
      <c r="BL10" s="17">
        <v>0.134219444400102</v>
      </c>
      <c r="BM10" s="17">
        <v>0.136531454660136</v>
      </c>
      <c r="BN10" s="17">
        <v>0.196688002475469</v>
      </c>
      <c r="BO10" s="17">
        <v>0.219664323898138</v>
      </c>
      <c r="BP10" s="17">
        <v>0.195493747907282</v>
      </c>
      <c r="BQ10" s="17"/>
      <c r="BR10" s="17">
        <v>0.14851433971911401</v>
      </c>
      <c r="BS10" s="17">
        <v>0.185645761360589</v>
      </c>
      <c r="BT10" s="17">
        <v>0.22492971205551099</v>
      </c>
      <c r="BU10" s="17">
        <v>0.21495834862023899</v>
      </c>
      <c r="BV10" s="17"/>
      <c r="BW10" s="17">
        <v>0.136610993425061</v>
      </c>
      <c r="BX10" s="17">
        <v>0.13483575868891601</v>
      </c>
      <c r="BY10" s="17">
        <v>0.14708908193791001</v>
      </c>
      <c r="BZ10" s="17">
        <v>0.17010810644577401</v>
      </c>
      <c r="CA10" s="17">
        <v>0.19619624742160899</v>
      </c>
      <c r="CB10" s="17"/>
      <c r="CC10" s="17">
        <v>0.22676610665424399</v>
      </c>
      <c r="CD10" s="17">
        <v>0.179605202659921</v>
      </c>
      <c r="CE10" s="17">
        <v>0.176691409816467</v>
      </c>
      <c r="CF10" s="17">
        <v>0.138760363718746</v>
      </c>
      <c r="CG10" s="17">
        <v>0.20263442651000299</v>
      </c>
      <c r="CH10" s="17">
        <v>0.106425625276309</v>
      </c>
      <c r="CI10" s="17">
        <v>0.140143882740735</v>
      </c>
      <c r="CJ10" s="17">
        <v>0.124533751186267</v>
      </c>
      <c r="CK10" s="17">
        <v>0.158365400311616</v>
      </c>
      <c r="CL10" s="17">
        <v>0.10991206971006399</v>
      </c>
    </row>
    <row r="11" spans="2:90" ht="30" x14ac:dyDescent="0.25">
      <c r="B11" s="18" t="s">
        <v>286</v>
      </c>
      <c r="C11" s="17">
        <v>0.26445509364769598</v>
      </c>
      <c r="D11" s="17">
        <v>0.28098754315026298</v>
      </c>
      <c r="E11" s="17">
        <v>0.24888713408100499</v>
      </c>
      <c r="F11" s="17"/>
      <c r="G11" s="17">
        <v>0.26228886090939302</v>
      </c>
      <c r="H11" s="17">
        <v>0.26898619938666402</v>
      </c>
      <c r="I11" s="17">
        <v>0.26166317673804101</v>
      </c>
      <c r="J11" s="17">
        <v>0.27771182574126402</v>
      </c>
      <c r="K11" s="17">
        <v>0.25616404203500898</v>
      </c>
      <c r="L11" s="17">
        <v>0.26024020129793701</v>
      </c>
      <c r="M11" s="17"/>
      <c r="N11" s="17">
        <v>0.26222532518054498</v>
      </c>
      <c r="O11" s="17">
        <v>0.28031233330898497</v>
      </c>
      <c r="P11" s="17">
        <v>0.26728248253512099</v>
      </c>
      <c r="Q11" s="17">
        <v>0.25010919963915001</v>
      </c>
      <c r="R11" s="17"/>
      <c r="S11" s="17">
        <v>0.221306105255001</v>
      </c>
      <c r="T11" s="17">
        <v>0.237744007249863</v>
      </c>
      <c r="U11" s="17">
        <v>0.30238597659801397</v>
      </c>
      <c r="V11" s="17">
        <v>0.25200319246834002</v>
      </c>
      <c r="W11" s="17">
        <v>0.28144079885790901</v>
      </c>
      <c r="X11" s="17">
        <v>0.29167727441354302</v>
      </c>
      <c r="Y11" s="17">
        <v>0.28421869215872397</v>
      </c>
      <c r="Z11" s="17">
        <v>0.25486170444190898</v>
      </c>
      <c r="AA11" s="17">
        <v>0.28616951976166299</v>
      </c>
      <c r="AB11" s="17"/>
      <c r="AC11" s="17">
        <v>0.29510028032865299</v>
      </c>
      <c r="AD11" s="17">
        <v>0.24213268712532801</v>
      </c>
      <c r="AE11" s="17">
        <v>0.24867799189586201</v>
      </c>
      <c r="AF11" s="17"/>
      <c r="AG11" s="17">
        <v>0.28456702464508898</v>
      </c>
      <c r="AH11" s="17">
        <v>0.23960552600645699</v>
      </c>
      <c r="AI11" s="17">
        <v>0.239617226174071</v>
      </c>
      <c r="AJ11" s="17">
        <v>0.30842381361353699</v>
      </c>
      <c r="AK11" s="17"/>
      <c r="AL11" s="17">
        <v>0.295191767686591</v>
      </c>
      <c r="AM11" s="17">
        <v>0.27745896410590698</v>
      </c>
      <c r="AN11" s="17">
        <v>0.24137320417237701</v>
      </c>
      <c r="AO11" s="17">
        <v>0.258653981898539</v>
      </c>
      <c r="AP11" s="17">
        <v>0.19952381790881801</v>
      </c>
      <c r="AQ11" s="17"/>
      <c r="AR11" s="17">
        <v>0.230766097339483</v>
      </c>
      <c r="AS11" s="17">
        <v>0.26662069599740101</v>
      </c>
      <c r="AT11" s="17">
        <v>0.27530279084049603</v>
      </c>
      <c r="AU11" s="17">
        <v>0.26058542033778798</v>
      </c>
      <c r="AV11" s="17">
        <v>0.27627747861333601</v>
      </c>
      <c r="AW11" s="17"/>
      <c r="AX11" s="17">
        <v>0.21629846745558901</v>
      </c>
      <c r="AY11" s="17">
        <v>0.29736933378544</v>
      </c>
      <c r="AZ11" s="17">
        <v>0.248521730240745</v>
      </c>
      <c r="BA11" s="17">
        <v>0.25571208770165599</v>
      </c>
      <c r="BB11" s="17">
        <v>0.29945247703540401</v>
      </c>
      <c r="BC11" s="17">
        <v>0.28163495094733398</v>
      </c>
      <c r="BD11" s="17"/>
      <c r="BE11" s="17">
        <v>0.25914754488472203</v>
      </c>
      <c r="BF11" s="17">
        <v>0.27543904700820498</v>
      </c>
      <c r="BG11" s="17">
        <v>0.26322878589412702</v>
      </c>
      <c r="BH11" s="17"/>
      <c r="BI11" s="17">
        <v>0.27925476083148298</v>
      </c>
      <c r="BJ11" s="17">
        <v>0.26069779415622202</v>
      </c>
      <c r="BK11" s="17"/>
      <c r="BL11" s="17">
        <v>0.26897372201504099</v>
      </c>
      <c r="BM11" s="17">
        <v>0.270646852590613</v>
      </c>
      <c r="BN11" s="17">
        <v>0.30890792767303499</v>
      </c>
      <c r="BO11" s="17">
        <v>0.200740651096256</v>
      </c>
      <c r="BP11" s="17">
        <v>0.265942738921573</v>
      </c>
      <c r="BQ11" s="17"/>
      <c r="BR11" s="17">
        <v>0.27216785244298702</v>
      </c>
      <c r="BS11" s="17">
        <v>0.21516348195363899</v>
      </c>
      <c r="BT11" s="17">
        <v>0.24014428287400999</v>
      </c>
      <c r="BU11" s="17">
        <v>0.2347297178136</v>
      </c>
      <c r="BV11" s="17"/>
      <c r="BW11" s="17">
        <v>0.229995772033185</v>
      </c>
      <c r="BX11" s="17">
        <v>0.25394738125901201</v>
      </c>
      <c r="BY11" s="17">
        <v>0.26601670254416898</v>
      </c>
      <c r="BZ11" s="17">
        <v>0.29056781431559198</v>
      </c>
      <c r="CA11" s="17">
        <v>0.28563989774152099</v>
      </c>
      <c r="CB11" s="17"/>
      <c r="CC11" s="17">
        <v>0.27120500113826201</v>
      </c>
      <c r="CD11" s="17">
        <v>0.28392478064513799</v>
      </c>
      <c r="CE11" s="17">
        <v>0.289386318533493</v>
      </c>
      <c r="CF11" s="17">
        <v>0.26743998385342099</v>
      </c>
      <c r="CG11" s="17">
        <v>0.24906479355765801</v>
      </c>
      <c r="CH11" s="17">
        <v>0.28988714891676498</v>
      </c>
      <c r="CI11" s="17">
        <v>0.27516341556406199</v>
      </c>
      <c r="CJ11" s="17">
        <v>0.26701129408709801</v>
      </c>
      <c r="CK11" s="17">
        <v>0.208855583277996</v>
      </c>
      <c r="CL11" s="17">
        <v>0.24602622112873301</v>
      </c>
    </row>
    <row r="12" spans="2:90" ht="30" x14ac:dyDescent="0.25">
      <c r="B12" s="18" t="s">
        <v>287</v>
      </c>
      <c r="C12" s="17">
        <v>0.24541650701516499</v>
      </c>
      <c r="D12" s="17">
        <v>0.226701308074156</v>
      </c>
      <c r="E12" s="17">
        <v>0.26294733945416998</v>
      </c>
      <c r="F12" s="17"/>
      <c r="G12" s="17">
        <v>0.16618822588859</v>
      </c>
      <c r="H12" s="17">
        <v>0.21281026023132299</v>
      </c>
      <c r="I12" s="17">
        <v>0.23812256815111699</v>
      </c>
      <c r="J12" s="17">
        <v>0.26906982853956501</v>
      </c>
      <c r="K12" s="17">
        <v>0.273314668362302</v>
      </c>
      <c r="L12" s="17">
        <v>0.27385737449688602</v>
      </c>
      <c r="M12" s="17"/>
      <c r="N12" s="17">
        <v>0.26745041576989398</v>
      </c>
      <c r="O12" s="17">
        <v>0.26995625453321698</v>
      </c>
      <c r="P12" s="17">
        <v>0.250200783953483</v>
      </c>
      <c r="Q12" s="17">
        <v>0.19121400471175801</v>
      </c>
      <c r="R12" s="17"/>
      <c r="S12" s="17">
        <v>0.267708437705238</v>
      </c>
      <c r="T12" s="17">
        <v>0.29306785930592599</v>
      </c>
      <c r="U12" s="17">
        <v>0.203775640476903</v>
      </c>
      <c r="V12" s="17">
        <v>0.25230986624361701</v>
      </c>
      <c r="W12" s="17">
        <v>0.21686469764844599</v>
      </c>
      <c r="X12" s="17">
        <v>0.19996514922209799</v>
      </c>
      <c r="Y12" s="17">
        <v>0.23949990716828201</v>
      </c>
      <c r="Z12" s="17">
        <v>0.22444915936773699</v>
      </c>
      <c r="AA12" s="17">
        <v>0.25339313494427901</v>
      </c>
      <c r="AB12" s="17"/>
      <c r="AC12" s="17">
        <v>0.24283954808539901</v>
      </c>
      <c r="AD12" s="17">
        <v>0.29228107319350599</v>
      </c>
      <c r="AE12" s="17">
        <v>0.17922585873034499</v>
      </c>
      <c r="AF12" s="17"/>
      <c r="AG12" s="17">
        <v>0.23829085635357899</v>
      </c>
      <c r="AH12" s="17">
        <v>0.24368158556452399</v>
      </c>
      <c r="AI12" s="17">
        <v>0.284546595981365</v>
      </c>
      <c r="AJ12" s="17">
        <v>0.23188828899716399</v>
      </c>
      <c r="AK12" s="17"/>
      <c r="AL12" s="17">
        <v>0.20111032251716199</v>
      </c>
      <c r="AM12" s="17">
        <v>0.22886215021016501</v>
      </c>
      <c r="AN12" s="17">
        <v>0.27409121564406203</v>
      </c>
      <c r="AO12" s="17">
        <v>0.26973433771481498</v>
      </c>
      <c r="AP12" s="17">
        <v>0.280088270004416</v>
      </c>
      <c r="AQ12" s="17"/>
      <c r="AR12" s="17">
        <v>0.18476559192549699</v>
      </c>
      <c r="AS12" s="17">
        <v>0.240862215153823</v>
      </c>
      <c r="AT12" s="17">
        <v>0.262412094495384</v>
      </c>
      <c r="AU12" s="17">
        <v>0.25584056512681203</v>
      </c>
      <c r="AV12" s="17">
        <v>0.25666880089105798</v>
      </c>
      <c r="AW12" s="17"/>
      <c r="AX12" s="17">
        <v>0.24711557226081901</v>
      </c>
      <c r="AY12" s="17">
        <v>0.28662799183093901</v>
      </c>
      <c r="AZ12" s="17">
        <v>0.28728236176302602</v>
      </c>
      <c r="BA12" s="17">
        <v>0.23352316473558499</v>
      </c>
      <c r="BB12" s="17">
        <v>0.15529652811462</v>
      </c>
      <c r="BC12" s="17">
        <v>0.13737849541501901</v>
      </c>
      <c r="BD12" s="17"/>
      <c r="BE12" s="17">
        <v>0.24417152830296401</v>
      </c>
      <c r="BF12" s="17">
        <v>0.21605228111326</v>
      </c>
      <c r="BG12" s="17">
        <v>0.273594775798225</v>
      </c>
      <c r="BH12" s="17"/>
      <c r="BI12" s="17">
        <v>0.25840929178901101</v>
      </c>
      <c r="BJ12" s="17">
        <v>0.24211793394474501</v>
      </c>
      <c r="BK12" s="17"/>
      <c r="BL12" s="17">
        <v>0.25770612813555299</v>
      </c>
      <c r="BM12" s="17">
        <v>0.29029986743184599</v>
      </c>
      <c r="BN12" s="17">
        <v>0.12980366923256201</v>
      </c>
      <c r="BO12" s="17">
        <v>0.21073150999573401</v>
      </c>
      <c r="BP12" s="17">
        <v>0.23010472574990001</v>
      </c>
      <c r="BQ12" s="17"/>
      <c r="BR12" s="17">
        <v>0.25452618574725699</v>
      </c>
      <c r="BS12" s="17">
        <v>0.22952136518621699</v>
      </c>
      <c r="BT12" s="17">
        <v>0.177917752628411</v>
      </c>
      <c r="BU12" s="17">
        <v>0.18566439700266499</v>
      </c>
      <c r="BV12" s="17"/>
      <c r="BW12" s="17">
        <v>0.28981421967135401</v>
      </c>
      <c r="BX12" s="17">
        <v>0.27514331770697598</v>
      </c>
      <c r="BY12" s="17">
        <v>0.25316867792791298</v>
      </c>
      <c r="BZ12" s="17">
        <v>0.22361710642282201</v>
      </c>
      <c r="CA12" s="17">
        <v>0.19958769144339</v>
      </c>
      <c r="CB12" s="17"/>
      <c r="CC12" s="17">
        <v>0.19752778935368601</v>
      </c>
      <c r="CD12" s="17">
        <v>0.21398865869612199</v>
      </c>
      <c r="CE12" s="17">
        <v>0.24219986948803199</v>
      </c>
      <c r="CF12" s="17">
        <v>0.25868224501984599</v>
      </c>
      <c r="CG12" s="17">
        <v>0.22540645508152801</v>
      </c>
      <c r="CH12" s="17">
        <v>0.26854664980460102</v>
      </c>
      <c r="CI12" s="17">
        <v>0.24523535352890499</v>
      </c>
      <c r="CJ12" s="17">
        <v>0.26823534526488102</v>
      </c>
      <c r="CK12" s="17">
        <v>0.27988228807890803</v>
      </c>
      <c r="CL12" s="17">
        <v>0.28935542477917198</v>
      </c>
    </row>
    <row r="13" spans="2:90" ht="30" x14ac:dyDescent="0.25">
      <c r="B13" s="18" t="s">
        <v>288</v>
      </c>
      <c r="C13" s="17">
        <v>0.193086379242217</v>
      </c>
      <c r="D13" s="17">
        <v>0.177464183248119</v>
      </c>
      <c r="E13" s="17">
        <v>0.20793561053187901</v>
      </c>
      <c r="F13" s="17"/>
      <c r="G13" s="17">
        <v>0.22527800664660999</v>
      </c>
      <c r="H13" s="17">
        <v>0.174731439697455</v>
      </c>
      <c r="I13" s="17">
        <v>0.19606341753464701</v>
      </c>
      <c r="J13" s="17">
        <v>0.191914139990954</v>
      </c>
      <c r="K13" s="17">
        <v>0.213996834225605</v>
      </c>
      <c r="L13" s="17">
        <v>0.176586058073985</v>
      </c>
      <c r="M13" s="17"/>
      <c r="N13" s="17">
        <v>0.21181348805373401</v>
      </c>
      <c r="O13" s="17">
        <v>0.182478435202584</v>
      </c>
      <c r="P13" s="17">
        <v>0.19523667666577199</v>
      </c>
      <c r="Q13" s="17">
        <v>0.18281929035748501</v>
      </c>
      <c r="R13" s="17"/>
      <c r="S13" s="17">
        <v>0.16896584783976601</v>
      </c>
      <c r="T13" s="17">
        <v>0.215520300568497</v>
      </c>
      <c r="U13" s="17">
        <v>0.21362980703085399</v>
      </c>
      <c r="V13" s="17">
        <v>0.19881552340044301</v>
      </c>
      <c r="W13" s="17">
        <v>0.18451852273296701</v>
      </c>
      <c r="X13" s="17">
        <v>0.19125934166156</v>
      </c>
      <c r="Y13" s="17">
        <v>0.177518040601263</v>
      </c>
      <c r="Z13" s="17">
        <v>0.23329551089114201</v>
      </c>
      <c r="AA13" s="17">
        <v>0.17709663040670201</v>
      </c>
      <c r="AB13" s="17"/>
      <c r="AC13" s="17">
        <v>0.18512428176168899</v>
      </c>
      <c r="AD13" s="17">
        <v>0.20233937943226199</v>
      </c>
      <c r="AE13" s="17">
        <v>0.19419151881073701</v>
      </c>
      <c r="AF13" s="17"/>
      <c r="AG13" s="17">
        <v>0.206379680072689</v>
      </c>
      <c r="AH13" s="17">
        <v>0.205763964790944</v>
      </c>
      <c r="AI13" s="17">
        <v>0.19775802987045901</v>
      </c>
      <c r="AJ13" s="17">
        <v>0.174013686514259</v>
      </c>
      <c r="AK13" s="17"/>
      <c r="AL13" s="17">
        <v>0.189910854800493</v>
      </c>
      <c r="AM13" s="17">
        <v>0.18849644980984601</v>
      </c>
      <c r="AN13" s="17">
        <v>0.215268392541932</v>
      </c>
      <c r="AO13" s="17">
        <v>0.193667916961453</v>
      </c>
      <c r="AP13" s="17">
        <v>0.161189358068699</v>
      </c>
      <c r="AQ13" s="17"/>
      <c r="AR13" s="17">
        <v>0.222001982461181</v>
      </c>
      <c r="AS13" s="17">
        <v>0.16579638051380099</v>
      </c>
      <c r="AT13" s="17">
        <v>0.19244678758657999</v>
      </c>
      <c r="AU13" s="17">
        <v>0.216026597529513</v>
      </c>
      <c r="AV13" s="17">
        <v>0.209677795313264</v>
      </c>
      <c r="AW13" s="17"/>
      <c r="AX13" s="17">
        <v>0.17557274710540999</v>
      </c>
      <c r="AY13" s="17">
        <v>0.143902137652509</v>
      </c>
      <c r="AZ13" s="17">
        <v>0.213212547588184</v>
      </c>
      <c r="BA13" s="17">
        <v>0.30629323195458302</v>
      </c>
      <c r="BB13" s="17">
        <v>0.181756521651533</v>
      </c>
      <c r="BC13" s="17">
        <v>0.155284085210215</v>
      </c>
      <c r="BD13" s="17"/>
      <c r="BE13" s="17">
        <v>0.18886540822659501</v>
      </c>
      <c r="BF13" s="17">
        <v>0.19619705543462199</v>
      </c>
      <c r="BG13" s="17">
        <v>0.194769358937568</v>
      </c>
      <c r="BH13" s="17"/>
      <c r="BI13" s="17">
        <v>0.16189117786236701</v>
      </c>
      <c r="BJ13" s="17">
        <v>0.201006132627574</v>
      </c>
      <c r="BK13" s="17"/>
      <c r="BL13" s="17">
        <v>0.20529950290787999</v>
      </c>
      <c r="BM13" s="17">
        <v>0.18260749080635499</v>
      </c>
      <c r="BN13" s="17">
        <v>0.14970714139105501</v>
      </c>
      <c r="BO13" s="17">
        <v>0.18725580474190401</v>
      </c>
      <c r="BP13" s="17">
        <v>0.19522114705902499</v>
      </c>
      <c r="BQ13" s="17"/>
      <c r="BR13" s="17">
        <v>0.192194210991736</v>
      </c>
      <c r="BS13" s="17">
        <v>0.19175815024231899</v>
      </c>
      <c r="BT13" s="17">
        <v>0.18028012747657199</v>
      </c>
      <c r="BU13" s="17">
        <v>0.21690067971918001</v>
      </c>
      <c r="BV13" s="17"/>
      <c r="BW13" s="17">
        <v>0.21384665864083899</v>
      </c>
      <c r="BX13" s="17">
        <v>0.20216070506496001</v>
      </c>
      <c r="BY13" s="17">
        <v>0.18812548467375101</v>
      </c>
      <c r="BZ13" s="17">
        <v>0.191193237515841</v>
      </c>
      <c r="CA13" s="17">
        <v>0.165044811209696</v>
      </c>
      <c r="CB13" s="17"/>
      <c r="CC13" s="17">
        <v>0.166899019750055</v>
      </c>
      <c r="CD13" s="17">
        <v>0.163330336873308</v>
      </c>
      <c r="CE13" s="17">
        <v>0.18314570285415399</v>
      </c>
      <c r="CF13" s="17">
        <v>0.17840189391175501</v>
      </c>
      <c r="CG13" s="17">
        <v>0.17040594786552499</v>
      </c>
      <c r="CH13" s="17">
        <v>0.19595765219428399</v>
      </c>
      <c r="CI13" s="17">
        <v>0.21663636751384299</v>
      </c>
      <c r="CJ13" s="17">
        <v>0.180274070817035</v>
      </c>
      <c r="CK13" s="17">
        <v>0.240415753268923</v>
      </c>
      <c r="CL13" s="17">
        <v>0.24431285240919901</v>
      </c>
    </row>
    <row r="14" spans="2:90" x14ac:dyDescent="0.25">
      <c r="B14" s="18" t="s">
        <v>289</v>
      </c>
      <c r="C14" s="17">
        <v>2.0470341048748598E-2</v>
      </c>
      <c r="D14" s="17">
        <v>1.78046291753686E-2</v>
      </c>
      <c r="E14" s="17">
        <v>2.3053460134427099E-2</v>
      </c>
      <c r="F14" s="17"/>
      <c r="G14" s="17">
        <v>0</v>
      </c>
      <c r="H14" s="17">
        <v>4.4067695964694403E-3</v>
      </c>
      <c r="I14" s="17">
        <v>1.2355832760096301E-2</v>
      </c>
      <c r="J14" s="17">
        <v>1.08525754534114E-2</v>
      </c>
      <c r="K14" s="17">
        <v>3.1887205290390103E-2</v>
      </c>
      <c r="L14" s="17">
        <v>4.60928524750404E-2</v>
      </c>
      <c r="M14" s="17"/>
      <c r="N14" s="17">
        <v>2.3515305673106099E-2</v>
      </c>
      <c r="O14" s="17">
        <v>1.95936638368964E-2</v>
      </c>
      <c r="P14" s="17">
        <v>2.41180118499889E-2</v>
      </c>
      <c r="Q14" s="17">
        <v>1.3986492481680501E-2</v>
      </c>
      <c r="R14" s="17"/>
      <c r="S14" s="17">
        <v>6.2748500616801499E-3</v>
      </c>
      <c r="T14" s="17">
        <v>2.7603448527236101E-2</v>
      </c>
      <c r="U14" s="17">
        <v>2.6449909889427799E-2</v>
      </c>
      <c r="V14" s="17">
        <v>3.1266015755399001E-2</v>
      </c>
      <c r="W14" s="17">
        <v>3.7799591672787097E-2</v>
      </c>
      <c r="X14" s="17">
        <v>1.2379680606600401E-2</v>
      </c>
      <c r="Y14" s="17">
        <v>2.5246007791821502E-2</v>
      </c>
      <c r="Z14" s="17">
        <v>9.1626405284769702E-3</v>
      </c>
      <c r="AA14" s="17">
        <v>1.0406081743051699E-2</v>
      </c>
      <c r="AB14" s="17"/>
      <c r="AC14" s="17">
        <v>2.5884049917333299E-2</v>
      </c>
      <c r="AD14" s="17">
        <v>2.4187549767781698E-2</v>
      </c>
      <c r="AE14" s="17">
        <v>6.5575717099258203E-3</v>
      </c>
      <c r="AF14" s="17"/>
      <c r="AG14" s="17">
        <v>2.6537566626704499E-2</v>
      </c>
      <c r="AH14" s="17">
        <v>1.0807023387516001E-2</v>
      </c>
      <c r="AI14" s="17">
        <v>2.14904548813717E-2</v>
      </c>
      <c r="AJ14" s="17">
        <v>2.1234929393617499E-2</v>
      </c>
      <c r="AK14" s="17"/>
      <c r="AL14" s="17">
        <v>1.7717886365872602E-2</v>
      </c>
      <c r="AM14" s="17">
        <v>2.0792539502406799E-2</v>
      </c>
      <c r="AN14" s="17">
        <v>2.0842489293604199E-2</v>
      </c>
      <c r="AO14" s="17">
        <v>1.84623146588184E-2</v>
      </c>
      <c r="AP14" s="17">
        <v>1.1681943164632501E-2</v>
      </c>
      <c r="AQ14" s="17"/>
      <c r="AR14" s="17">
        <v>1.8129568632387499E-2</v>
      </c>
      <c r="AS14" s="17">
        <v>1.8779843192067502E-2</v>
      </c>
      <c r="AT14" s="17">
        <v>2.1115853585038799E-2</v>
      </c>
      <c r="AU14" s="17">
        <v>1.5857619450047801E-2</v>
      </c>
      <c r="AV14" s="17">
        <v>2.6084169242094501E-2</v>
      </c>
      <c r="AW14" s="17"/>
      <c r="AX14" s="17">
        <v>3.2841658166132002E-3</v>
      </c>
      <c r="AY14" s="17">
        <v>2.8544211765615798E-3</v>
      </c>
      <c r="AZ14" s="17">
        <v>6.1316996406133202E-3</v>
      </c>
      <c r="BA14" s="17">
        <v>2.7479308579595901E-3</v>
      </c>
      <c r="BB14" s="17">
        <v>0.120584809990533</v>
      </c>
      <c r="BC14" s="17">
        <v>7.5821987873431002E-2</v>
      </c>
      <c r="BD14" s="17"/>
      <c r="BE14" s="17">
        <v>1.55686502282356E-2</v>
      </c>
      <c r="BF14" s="17">
        <v>4.0356085997280602E-3</v>
      </c>
      <c r="BG14" s="17">
        <v>4.1570052209212699E-2</v>
      </c>
      <c r="BH14" s="17"/>
      <c r="BI14" s="17">
        <v>2.50197205063066E-2</v>
      </c>
      <c r="BJ14" s="17">
        <v>1.9315356892001399E-2</v>
      </c>
      <c r="BK14" s="17"/>
      <c r="BL14" s="17">
        <v>3.4837615251133998E-2</v>
      </c>
      <c r="BM14" s="17">
        <v>1.3947132561858601E-2</v>
      </c>
      <c r="BN14" s="17">
        <v>1.5706491821372098E-2</v>
      </c>
      <c r="BO14" s="17">
        <v>1.26631726917339E-2</v>
      </c>
      <c r="BP14" s="17">
        <v>6.2467196043308098E-3</v>
      </c>
      <c r="BQ14" s="17"/>
      <c r="BR14" s="17">
        <v>2.4380064928724701E-2</v>
      </c>
      <c r="BS14" s="17">
        <v>2.9492767484898901E-3</v>
      </c>
      <c r="BT14" s="17">
        <v>0</v>
      </c>
      <c r="BU14" s="17">
        <v>0</v>
      </c>
      <c r="BV14" s="17"/>
      <c r="BW14" s="17">
        <v>1.5861017719903701E-2</v>
      </c>
      <c r="BX14" s="17">
        <v>2.2721407562018198E-2</v>
      </c>
      <c r="BY14" s="17">
        <v>2.8461757754425498E-2</v>
      </c>
      <c r="BZ14" s="17">
        <v>2.2016844311568799E-2</v>
      </c>
      <c r="CA14" s="17">
        <v>1.3329292251601999E-2</v>
      </c>
      <c r="CB14" s="17"/>
      <c r="CC14" s="17">
        <v>3.80845985884878E-3</v>
      </c>
      <c r="CD14" s="17">
        <v>8.57467226389475E-3</v>
      </c>
      <c r="CE14" s="17">
        <v>6.5068777175297399E-3</v>
      </c>
      <c r="CF14" s="17">
        <v>1.31233846859978E-2</v>
      </c>
      <c r="CG14" s="17">
        <v>3.1111022333728401E-2</v>
      </c>
      <c r="CH14" s="17">
        <v>2.9879123901179E-2</v>
      </c>
      <c r="CI14" s="17">
        <v>2.5330491869586799E-2</v>
      </c>
      <c r="CJ14" s="17">
        <v>4.2090609471579603E-2</v>
      </c>
      <c r="CK14" s="17">
        <v>2.57213885115164E-2</v>
      </c>
      <c r="CL14" s="17">
        <v>2.6486403087874699E-2</v>
      </c>
    </row>
    <row r="15" spans="2:90" ht="30" x14ac:dyDescent="0.25">
      <c r="B15" s="18" t="s">
        <v>290</v>
      </c>
      <c r="C15" s="17">
        <v>3.3620875133868001E-2</v>
      </c>
      <c r="D15" s="17">
        <v>3.6584212177501102E-2</v>
      </c>
      <c r="E15" s="17">
        <v>3.0572050400125901E-2</v>
      </c>
      <c r="F15" s="17"/>
      <c r="G15" s="17">
        <v>1.81954953592511E-2</v>
      </c>
      <c r="H15" s="17">
        <v>2.8839264237270401E-2</v>
      </c>
      <c r="I15" s="17">
        <v>2.79526304705498E-2</v>
      </c>
      <c r="J15" s="17">
        <v>3.1236464512268199E-2</v>
      </c>
      <c r="K15" s="17">
        <v>3.4580402010677601E-2</v>
      </c>
      <c r="L15" s="17">
        <v>4.9008787921555497E-2</v>
      </c>
      <c r="M15" s="17"/>
      <c r="N15" s="17">
        <v>3.5117324304110603E-2</v>
      </c>
      <c r="O15" s="17">
        <v>2.8022059569576801E-2</v>
      </c>
      <c r="P15" s="17">
        <v>3.6831804383926997E-2</v>
      </c>
      <c r="Q15" s="17">
        <v>3.4458739523229802E-2</v>
      </c>
      <c r="R15" s="17"/>
      <c r="S15" s="17">
        <v>2.42318900958866E-2</v>
      </c>
      <c r="T15" s="17">
        <v>4.0888522561588897E-2</v>
      </c>
      <c r="U15" s="17">
        <v>4.5298352695768603E-2</v>
      </c>
      <c r="V15" s="17">
        <v>2.7548491237782101E-2</v>
      </c>
      <c r="W15" s="17">
        <v>2.9021458080999402E-2</v>
      </c>
      <c r="X15" s="17">
        <v>4.6763743862594298E-2</v>
      </c>
      <c r="Y15" s="17">
        <v>3.5535329583268403E-2</v>
      </c>
      <c r="Z15" s="17">
        <v>2.00479519646607E-2</v>
      </c>
      <c r="AA15" s="17">
        <v>2.7864054800838499E-2</v>
      </c>
      <c r="AB15" s="17"/>
      <c r="AC15" s="17">
        <v>3.5554700604417303E-2</v>
      </c>
      <c r="AD15" s="17">
        <v>2.8157213804486301E-2</v>
      </c>
      <c r="AE15" s="17">
        <v>4.7950639112820603E-2</v>
      </c>
      <c r="AF15" s="17"/>
      <c r="AG15" s="17">
        <v>3.7810672156573799E-2</v>
      </c>
      <c r="AH15" s="17">
        <v>1.70269637481642E-2</v>
      </c>
      <c r="AI15" s="17">
        <v>3.40680228556084E-2</v>
      </c>
      <c r="AJ15" s="17">
        <v>3.2708731472368503E-2</v>
      </c>
      <c r="AK15" s="17"/>
      <c r="AL15" s="17">
        <v>3.7083380177542202E-2</v>
      </c>
      <c r="AM15" s="17">
        <v>3.4918063393701397E-2</v>
      </c>
      <c r="AN15" s="17">
        <v>2.8968989178771901E-2</v>
      </c>
      <c r="AO15" s="17">
        <v>2.4126785356196601E-2</v>
      </c>
      <c r="AP15" s="17">
        <v>3.9274835184922099E-2</v>
      </c>
      <c r="AQ15" s="17"/>
      <c r="AR15" s="17">
        <v>3.90461848200752E-2</v>
      </c>
      <c r="AS15" s="17">
        <v>3.6217035834534103E-2</v>
      </c>
      <c r="AT15" s="17">
        <v>2.9937707094121701E-2</v>
      </c>
      <c r="AU15" s="17">
        <v>3.1411601432535102E-2</v>
      </c>
      <c r="AV15" s="17">
        <v>1.78564708299262E-2</v>
      </c>
      <c r="AW15" s="17"/>
      <c r="AX15" s="17">
        <v>2.9671681855617499E-2</v>
      </c>
      <c r="AY15" s="17">
        <v>2.3980347261231501E-2</v>
      </c>
      <c r="AZ15" s="17">
        <v>1.7198925982074498E-2</v>
      </c>
      <c r="BA15" s="17">
        <v>2.4198066077804399E-2</v>
      </c>
      <c r="BB15" s="17">
        <v>5.4555561651371098E-2</v>
      </c>
      <c r="BC15" s="17">
        <v>0.12882798065996001</v>
      </c>
      <c r="BD15" s="17"/>
      <c r="BE15" s="17">
        <v>3.5056593917932498E-2</v>
      </c>
      <c r="BF15" s="17">
        <v>2.1195720614790099E-2</v>
      </c>
      <c r="BG15" s="17">
        <v>4.2929379893024103E-2</v>
      </c>
      <c r="BH15" s="17"/>
      <c r="BI15" s="17">
        <v>3.4988003118397198E-2</v>
      </c>
      <c r="BJ15" s="17">
        <v>3.3273792377393703E-2</v>
      </c>
      <c r="BK15" s="17"/>
      <c r="BL15" s="17">
        <v>3.8608865039481598E-2</v>
      </c>
      <c r="BM15" s="17">
        <v>3.1103404147356701E-2</v>
      </c>
      <c r="BN15" s="17">
        <v>5.3004689306118E-2</v>
      </c>
      <c r="BO15" s="17">
        <v>2.53272026384656E-2</v>
      </c>
      <c r="BP15" s="17">
        <v>2.16091263829482E-2</v>
      </c>
      <c r="BQ15" s="17"/>
      <c r="BR15" s="17">
        <v>3.37043670219489E-2</v>
      </c>
      <c r="BS15" s="17">
        <v>3.2781552483211303E-2</v>
      </c>
      <c r="BT15" s="17">
        <v>2.3872945611247001E-2</v>
      </c>
      <c r="BU15" s="17">
        <v>3.6175082580553401E-2</v>
      </c>
      <c r="BV15" s="17"/>
      <c r="BW15" s="17">
        <v>2.88793021860323E-2</v>
      </c>
      <c r="BX15" s="17">
        <v>3.0933518067427501E-2</v>
      </c>
      <c r="BY15" s="17">
        <v>3.7100846533240597E-2</v>
      </c>
      <c r="BZ15" s="17">
        <v>3.1478420579778198E-2</v>
      </c>
      <c r="CA15" s="17">
        <v>3.9314968696412898E-2</v>
      </c>
      <c r="CB15" s="17"/>
      <c r="CC15" s="17">
        <v>2.4714192921227601E-2</v>
      </c>
      <c r="CD15" s="17">
        <v>3.1570128058471598E-2</v>
      </c>
      <c r="CE15" s="17">
        <v>2.1814013315829901E-2</v>
      </c>
      <c r="CF15" s="17">
        <v>3.7793130422805903E-2</v>
      </c>
      <c r="CG15" s="17">
        <v>4.4268637945638498E-2</v>
      </c>
      <c r="CH15" s="17">
        <v>3.52403992473838E-2</v>
      </c>
      <c r="CI15" s="17">
        <v>3.6287130740107199E-2</v>
      </c>
      <c r="CJ15" s="17">
        <v>3.2211502423171001E-2</v>
      </c>
      <c r="CK15" s="17">
        <v>3.80887684243136E-2</v>
      </c>
      <c r="CL15" s="17">
        <v>3.5660328506346699E-2</v>
      </c>
    </row>
    <row r="16" spans="2:90" x14ac:dyDescent="0.25">
      <c r="B16" s="18" t="s">
        <v>111</v>
      </c>
      <c r="C16" s="19">
        <v>3.2513323597052397E-2</v>
      </c>
      <c r="D16" s="19">
        <v>3.3927802508169097E-2</v>
      </c>
      <c r="E16" s="19">
        <v>3.0321039214183498E-2</v>
      </c>
      <c r="F16" s="19"/>
      <c r="G16" s="19">
        <v>3.0371222945622601E-2</v>
      </c>
      <c r="H16" s="19">
        <v>3.9327257657891398E-2</v>
      </c>
      <c r="I16" s="19">
        <v>3.8810550896495599E-2</v>
      </c>
      <c r="J16" s="19">
        <v>3.6459311695262099E-2</v>
      </c>
      <c r="K16" s="19">
        <v>2.2820607427870499E-2</v>
      </c>
      <c r="L16" s="19">
        <v>2.7889635893399801E-2</v>
      </c>
      <c r="M16" s="19"/>
      <c r="N16" s="19">
        <v>1.45756556155387E-2</v>
      </c>
      <c r="O16" s="19">
        <v>2.68998322863866E-2</v>
      </c>
      <c r="P16" s="19">
        <v>2.7191231804990799E-2</v>
      </c>
      <c r="Q16" s="19">
        <v>6.1937446876482297E-2</v>
      </c>
      <c r="R16" s="19"/>
      <c r="S16" s="19">
        <v>3.7964390099750903E-2</v>
      </c>
      <c r="T16" s="19">
        <v>2.8957560758974401E-2</v>
      </c>
      <c r="U16" s="19">
        <v>4.1018628895941101E-2</v>
      </c>
      <c r="V16" s="19">
        <v>2.9785670392369901E-2</v>
      </c>
      <c r="W16" s="19">
        <v>2.65070600750732E-2</v>
      </c>
      <c r="X16" s="19">
        <v>4.4295802149306798E-2</v>
      </c>
      <c r="Y16" s="19">
        <v>2.6036491182909901E-2</v>
      </c>
      <c r="Z16" s="19">
        <v>2.2251576379328099E-2</v>
      </c>
      <c r="AA16" s="19">
        <v>2.9222990820714102E-2</v>
      </c>
      <c r="AB16" s="19"/>
      <c r="AC16" s="19">
        <v>2.47602459197999E-2</v>
      </c>
      <c r="AD16" s="19">
        <v>2.2671390382728002E-2</v>
      </c>
      <c r="AE16" s="19">
        <v>5.7899962560112803E-2</v>
      </c>
      <c r="AF16" s="19"/>
      <c r="AG16" s="19">
        <v>2.4630087099643001E-2</v>
      </c>
      <c r="AH16" s="19">
        <v>1.81267406548038E-2</v>
      </c>
      <c r="AI16" s="19">
        <v>2.6828185644316799E-2</v>
      </c>
      <c r="AJ16" s="19">
        <v>1.9359304719899901E-2</v>
      </c>
      <c r="AK16" s="19"/>
      <c r="AL16" s="19">
        <v>4.56817182619631E-2</v>
      </c>
      <c r="AM16" s="19">
        <v>3.7332648549842501E-2</v>
      </c>
      <c r="AN16" s="19">
        <v>1.55744677022509E-2</v>
      </c>
      <c r="AO16" s="19">
        <v>1.6538505852709599E-2</v>
      </c>
      <c r="AP16" s="19">
        <v>4.7102771645278402E-2</v>
      </c>
      <c r="AQ16" s="19"/>
      <c r="AR16" s="19">
        <v>6.5515901015304204E-2</v>
      </c>
      <c r="AS16" s="19">
        <v>3.9345903178322303E-2</v>
      </c>
      <c r="AT16" s="19">
        <v>2.0729968073188901E-2</v>
      </c>
      <c r="AU16" s="19">
        <v>1.8141429655064701E-2</v>
      </c>
      <c r="AV16" s="19">
        <v>7.3328118908526701E-3</v>
      </c>
      <c r="AW16" s="19"/>
      <c r="AX16" s="19">
        <v>2.6848477977264602E-2</v>
      </c>
      <c r="AY16" s="19">
        <v>2.94101887248145E-2</v>
      </c>
      <c r="AZ16" s="19">
        <v>3.7356558032554998E-2</v>
      </c>
      <c r="BA16" s="19">
        <v>3.52975425978138E-2</v>
      </c>
      <c r="BB16" s="19">
        <v>4.1883293378880901E-2</v>
      </c>
      <c r="BC16" s="19">
        <v>3.0994211407166499E-2</v>
      </c>
      <c r="BD16" s="19"/>
      <c r="BE16" s="19">
        <v>3.1559455920723102E-2</v>
      </c>
      <c r="BF16" s="19">
        <v>3.51189876093937E-2</v>
      </c>
      <c r="BG16" s="19">
        <v>2.77057367092685E-2</v>
      </c>
      <c r="BH16" s="19"/>
      <c r="BI16" s="19">
        <v>2.88021391936857E-2</v>
      </c>
      <c r="BJ16" s="19">
        <v>3.3455509059629102E-2</v>
      </c>
      <c r="BK16" s="19"/>
      <c r="BL16" s="19">
        <v>2.42289466302807E-2</v>
      </c>
      <c r="BM16" s="19">
        <v>2.6886093266895901E-2</v>
      </c>
      <c r="BN16" s="19">
        <v>4.93936751636306E-2</v>
      </c>
      <c r="BO16" s="19">
        <v>4.6180803153826402E-2</v>
      </c>
      <c r="BP16" s="19">
        <v>2.81948998915388E-2</v>
      </c>
      <c r="BQ16" s="19"/>
      <c r="BR16" s="19">
        <v>2.8028109934299199E-2</v>
      </c>
      <c r="BS16" s="19">
        <v>7.1096821504245594E-2</v>
      </c>
      <c r="BT16" s="19">
        <v>3.3101568379883997E-2</v>
      </c>
      <c r="BU16" s="19">
        <v>4.6709141818551098E-2</v>
      </c>
      <c r="BV16" s="19"/>
      <c r="BW16" s="19">
        <v>3.0897242025996901E-2</v>
      </c>
      <c r="BX16" s="19">
        <v>2.0554456590037198E-2</v>
      </c>
      <c r="BY16" s="19">
        <v>3.5336174184285501E-2</v>
      </c>
      <c r="BZ16" s="19">
        <v>2.77566589303152E-2</v>
      </c>
      <c r="CA16" s="19">
        <v>4.1687541697302002E-2</v>
      </c>
      <c r="CB16" s="19"/>
      <c r="CC16" s="19">
        <v>3.5984618532879299E-2</v>
      </c>
      <c r="CD16" s="19">
        <v>5.6400471757586002E-2</v>
      </c>
      <c r="CE16" s="19">
        <v>1.0932374795378201E-2</v>
      </c>
      <c r="CF16" s="19">
        <v>3.7270584618822197E-2</v>
      </c>
      <c r="CG16" s="19">
        <v>3.8181316184194299E-2</v>
      </c>
      <c r="CH16" s="19">
        <v>3.9156630617080898E-2</v>
      </c>
      <c r="CI16" s="19">
        <v>2.2628577270125402E-2</v>
      </c>
      <c r="CJ16" s="19">
        <v>3.3402630330915201E-2</v>
      </c>
      <c r="CK16" s="19">
        <v>1.29405480582913E-2</v>
      </c>
      <c r="CL16" s="19">
        <v>1.5847779527923302E-2</v>
      </c>
    </row>
    <row r="17" spans="2:2" x14ac:dyDescent="0.25">
      <c r="B17" s="16"/>
    </row>
    <row r="18" spans="2:2" x14ac:dyDescent="0.25">
      <c r="B18" t="s">
        <v>114</v>
      </c>
    </row>
    <row r="19" spans="2:2" x14ac:dyDescent="0.25">
      <c r="B19" t="s">
        <v>115</v>
      </c>
    </row>
    <row r="21" spans="2:2" x14ac:dyDescent="0.25">
      <c r="B21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N19"/>
  <sheetViews>
    <sheetView showGridLines="0" workbookViewId="0">
      <pane xSplit="2" topLeftCell="C1" activePane="topRight" state="frozen"/>
      <selection pane="topRight" activeCell="B19" sqref="B19"/>
    </sheetView>
  </sheetViews>
  <sheetFormatPr defaultColWidth="11.42578125" defaultRowHeight="15" x14ac:dyDescent="0.25"/>
  <cols>
    <col min="2" max="2" width="25.7109375" customWidth="1"/>
    <col min="3" max="14" width="20.7109375" customWidth="1"/>
  </cols>
  <sheetData>
    <row r="2" spans="2:14" ht="39.950000000000003" customHeight="1" x14ac:dyDescent="0.25">
      <c r="D2" s="30" t="s">
        <v>308</v>
      </c>
      <c r="E2" s="26"/>
      <c r="F2" s="26"/>
      <c r="G2" s="26"/>
      <c r="H2" s="26"/>
      <c r="I2" s="26"/>
      <c r="J2" s="26"/>
      <c r="K2" s="26"/>
      <c r="L2" s="26"/>
      <c r="M2" s="26"/>
      <c r="N2" s="26"/>
    </row>
    <row r="6" spans="2:14" ht="50.1" customHeight="1" x14ac:dyDescent="0.25">
      <c r="B6" s="20" t="s">
        <v>15</v>
      </c>
      <c r="C6" s="20" t="s">
        <v>292</v>
      </c>
      <c r="D6" s="20" t="s">
        <v>293</v>
      </c>
      <c r="E6" s="20" t="s">
        <v>294</v>
      </c>
      <c r="F6" s="20" t="s">
        <v>295</v>
      </c>
      <c r="G6" s="20" t="s">
        <v>296</v>
      </c>
      <c r="H6" s="20" t="s">
        <v>297</v>
      </c>
      <c r="I6" s="20" t="s">
        <v>298</v>
      </c>
      <c r="J6" s="20" t="s">
        <v>299</v>
      </c>
      <c r="K6" s="20" t="s">
        <v>300</v>
      </c>
      <c r="L6" s="20" t="s">
        <v>301</v>
      </c>
      <c r="M6" s="20" t="s">
        <v>302</v>
      </c>
    </row>
    <row r="7" spans="2:14" x14ac:dyDescent="0.25">
      <c r="B7" s="18" t="s">
        <v>303</v>
      </c>
      <c r="C7" s="17">
        <v>2.5470401144097699E-2</v>
      </c>
      <c r="D7" s="17">
        <v>2.4686037809478201E-2</v>
      </c>
      <c r="E7" s="17">
        <v>3.4850068783494802E-2</v>
      </c>
      <c r="F7" s="17">
        <v>2.1650671614967001E-2</v>
      </c>
      <c r="G7" s="17">
        <v>3.1301050281322899E-2</v>
      </c>
      <c r="H7" s="17">
        <v>2.5049156765958199E-2</v>
      </c>
      <c r="I7" s="17">
        <v>2.9913998196531899E-2</v>
      </c>
      <c r="J7" s="17">
        <v>4.4477535264589599E-2</v>
      </c>
      <c r="K7" s="17">
        <v>4.8326932445644698E-2</v>
      </c>
      <c r="L7" s="17">
        <v>2.56421843456766E-2</v>
      </c>
      <c r="M7" s="17">
        <v>2.75213364856121E-2</v>
      </c>
    </row>
    <row r="8" spans="2:14" x14ac:dyDescent="0.25">
      <c r="B8" s="18" t="s">
        <v>304</v>
      </c>
      <c r="C8" s="17">
        <v>0.102936110118796</v>
      </c>
      <c r="D8" s="17">
        <v>0.13790606140679701</v>
      </c>
      <c r="E8" s="17">
        <v>0.156498430244353</v>
      </c>
      <c r="F8" s="17">
        <v>0.103442769306022</v>
      </c>
      <c r="G8" s="17">
        <v>0.120585380639678</v>
      </c>
      <c r="H8" s="17">
        <v>0.109603076846515</v>
      </c>
      <c r="I8" s="17">
        <v>0.11719830994163299</v>
      </c>
      <c r="J8" s="17">
        <v>0.175221141221094</v>
      </c>
      <c r="K8" s="17">
        <v>0.18962271744894499</v>
      </c>
      <c r="L8" s="17">
        <v>8.0841267140501799E-2</v>
      </c>
      <c r="M8" s="17">
        <v>9.4077723602933497E-2</v>
      </c>
    </row>
    <row r="9" spans="2:14" x14ac:dyDescent="0.25">
      <c r="B9" s="18" t="s">
        <v>305</v>
      </c>
      <c r="C9" s="17">
        <v>0.326793607276746</v>
      </c>
      <c r="D9" s="17">
        <v>0.363913261678663</v>
      </c>
      <c r="E9" s="17">
        <v>0.44990713994357301</v>
      </c>
      <c r="F9" s="17">
        <v>0.36494913415821101</v>
      </c>
      <c r="G9" s="17">
        <v>0.33331800128462302</v>
      </c>
      <c r="H9" s="17">
        <v>0.39034206897439899</v>
      </c>
      <c r="I9" s="17">
        <v>0.26740697855515499</v>
      </c>
      <c r="J9" s="17">
        <v>0.42738728068961901</v>
      </c>
      <c r="K9" s="17">
        <v>0.49842616445092802</v>
      </c>
      <c r="L9" s="17">
        <v>0.35162038048958899</v>
      </c>
      <c r="M9" s="17">
        <v>0.37780022945904002</v>
      </c>
    </row>
    <row r="10" spans="2:14" x14ac:dyDescent="0.25">
      <c r="B10" s="18" t="s">
        <v>306</v>
      </c>
      <c r="C10" s="17">
        <v>0.35061373629322801</v>
      </c>
      <c r="D10" s="17">
        <v>0.314977182397782</v>
      </c>
      <c r="E10" s="17">
        <v>0.216464935991692</v>
      </c>
      <c r="F10" s="17">
        <v>0.27331672263111201</v>
      </c>
      <c r="G10" s="17">
        <v>0.31507414935669797</v>
      </c>
      <c r="H10" s="17">
        <v>0.25191580869135399</v>
      </c>
      <c r="I10" s="17">
        <v>0.34190958681242001</v>
      </c>
      <c r="J10" s="17">
        <v>0.20238457022693801</v>
      </c>
      <c r="K10" s="17">
        <v>0.13767590197180099</v>
      </c>
      <c r="L10" s="17">
        <v>0.28208161894478401</v>
      </c>
      <c r="M10" s="17">
        <v>0.28440423243346002</v>
      </c>
    </row>
    <row r="11" spans="2:14" x14ac:dyDescent="0.25">
      <c r="B11" s="18" t="s">
        <v>307</v>
      </c>
      <c r="C11" s="17">
        <v>0.117477870963934</v>
      </c>
      <c r="D11" s="17">
        <v>9.5349863620618799E-2</v>
      </c>
      <c r="E11" s="17">
        <v>9.0287423655035601E-2</v>
      </c>
      <c r="F11" s="17">
        <v>9.9540936953215697E-2</v>
      </c>
      <c r="G11" s="17">
        <v>0.15200416592316501</v>
      </c>
      <c r="H11" s="17">
        <v>0.14870692064309199</v>
      </c>
      <c r="I11" s="17">
        <v>0.19299742317017199</v>
      </c>
      <c r="J11" s="17">
        <v>8.6433058793396703E-2</v>
      </c>
      <c r="K11" s="17">
        <v>7.6234389973607902E-2</v>
      </c>
      <c r="L11" s="17">
        <v>0.114850201142863</v>
      </c>
      <c r="M11" s="17">
        <v>0.145466650732898</v>
      </c>
    </row>
    <row r="12" spans="2:14" x14ac:dyDescent="0.25">
      <c r="B12" s="18" t="s">
        <v>163</v>
      </c>
      <c r="C12" s="17">
        <v>7.6708274203198396E-2</v>
      </c>
      <c r="D12" s="17">
        <v>6.3167593086661297E-2</v>
      </c>
      <c r="E12" s="17">
        <v>5.1992001381850998E-2</v>
      </c>
      <c r="F12" s="17">
        <v>0.137099765336472</v>
      </c>
      <c r="G12" s="17">
        <v>4.77172525145136E-2</v>
      </c>
      <c r="H12" s="17">
        <v>7.4382968078681097E-2</v>
      </c>
      <c r="I12" s="17">
        <v>5.0573703324088198E-2</v>
      </c>
      <c r="J12" s="17">
        <v>6.4096413804362401E-2</v>
      </c>
      <c r="K12" s="17">
        <v>4.9713893709073899E-2</v>
      </c>
      <c r="L12" s="17">
        <v>0.144964347936585</v>
      </c>
      <c r="M12" s="17">
        <v>7.0729827286056202E-2</v>
      </c>
    </row>
    <row r="13" spans="2:14" x14ac:dyDescent="0.2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2:14" x14ac:dyDescent="0.25">
      <c r="B14" t="s">
        <v>114</v>
      </c>
    </row>
    <row r="15" spans="2:14" x14ac:dyDescent="0.25">
      <c r="B15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">
    <mergeCell ref="D2:N2"/>
  </mergeCells>
  <pageMargins left="0.7" right="0.7" top="0.75" bottom="0.75" header="0.3" footer="0.3"/>
  <pageSetup paperSize="9" orientation="portrait" horizontalDpi="300" verticalDpi="30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309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2.5470401144097699E-2</v>
      </c>
      <c r="D9" s="17">
        <v>3.6960366055238399E-2</v>
      </c>
      <c r="E9" s="17">
        <v>1.4826667615451899E-2</v>
      </c>
      <c r="F9" s="17"/>
      <c r="G9" s="17">
        <v>6.1781212612981203E-2</v>
      </c>
      <c r="H9" s="17">
        <v>5.92968874499952E-2</v>
      </c>
      <c r="I9" s="17">
        <v>2.9913603029407401E-2</v>
      </c>
      <c r="J9" s="17">
        <v>9.5323961123030005E-3</v>
      </c>
      <c r="K9" s="17">
        <v>8.9169632874640699E-3</v>
      </c>
      <c r="L9" s="17">
        <v>4.1309298003120503E-3</v>
      </c>
      <c r="M9" s="17"/>
      <c r="N9" s="17">
        <v>4.1399058720560197E-2</v>
      </c>
      <c r="O9" s="17">
        <v>2.2283096144071701E-2</v>
      </c>
      <c r="P9" s="17">
        <v>1.95731848371423E-2</v>
      </c>
      <c r="Q9" s="17">
        <v>1.71453568273695E-2</v>
      </c>
      <c r="R9" s="17"/>
      <c r="S9" s="17">
        <v>5.19466461457408E-2</v>
      </c>
      <c r="T9" s="17">
        <v>1.30270637284692E-2</v>
      </c>
      <c r="U9" s="17">
        <v>1.44769913018825E-2</v>
      </c>
      <c r="V9" s="17">
        <v>1.3583584755250001E-2</v>
      </c>
      <c r="W9" s="17">
        <v>1.4521296927461701E-2</v>
      </c>
      <c r="X9" s="17">
        <v>3.5031513346729798E-2</v>
      </c>
      <c r="Y9" s="17">
        <v>1.42823358711215E-2</v>
      </c>
      <c r="Z9" s="17">
        <v>5.9247600924817699E-2</v>
      </c>
      <c r="AA9" s="17">
        <v>2.33690364718072E-2</v>
      </c>
      <c r="AB9" s="17"/>
      <c r="AC9" s="17">
        <v>1.6152732870762E-2</v>
      </c>
      <c r="AD9" s="17">
        <v>3.1096830365239199E-2</v>
      </c>
      <c r="AE9" s="17">
        <v>2.8731337068484599E-2</v>
      </c>
      <c r="AF9" s="17"/>
      <c r="AG9" s="17">
        <v>2.2168980615360798E-2</v>
      </c>
      <c r="AH9" s="17">
        <v>5.54639284452913E-2</v>
      </c>
      <c r="AI9" s="17">
        <v>1.5319400713190901E-2</v>
      </c>
      <c r="AJ9" s="17">
        <v>1.8383325349598401E-2</v>
      </c>
      <c r="AK9" s="17"/>
      <c r="AL9" s="17">
        <v>1.03874881651418E-2</v>
      </c>
      <c r="AM9" s="17">
        <v>1.2532031286063E-2</v>
      </c>
      <c r="AN9" s="17">
        <v>3.23309791161503E-2</v>
      </c>
      <c r="AO9" s="17">
        <v>6.5236737583742502E-2</v>
      </c>
      <c r="AP9" s="17">
        <v>9.0232446069010305E-2</v>
      </c>
      <c r="AQ9" s="17"/>
      <c r="AR9" s="17">
        <v>1.4107508401438099E-2</v>
      </c>
      <c r="AS9" s="17">
        <v>1.9124925081066599E-2</v>
      </c>
      <c r="AT9" s="17">
        <v>1.8936001500527801E-2</v>
      </c>
      <c r="AU9" s="17">
        <v>2.62939845753919E-2</v>
      </c>
      <c r="AV9" s="17">
        <v>8.3680212317855399E-2</v>
      </c>
      <c r="AW9" s="17"/>
      <c r="AX9" s="17">
        <v>6.0979145039624399E-2</v>
      </c>
      <c r="AY9" s="17">
        <v>1.8439405432943999E-2</v>
      </c>
      <c r="AZ9" s="17">
        <v>2.4024323844037399E-2</v>
      </c>
      <c r="BA9" s="17">
        <v>9.0790326780909592E-3</v>
      </c>
      <c r="BB9" s="17">
        <v>0</v>
      </c>
      <c r="BC9" s="17">
        <v>2.247973983166E-2</v>
      </c>
      <c r="BD9" s="17"/>
      <c r="BE9" s="17">
        <v>2.1958953771855302E-2</v>
      </c>
      <c r="BF9" s="17">
        <v>5.3688242280532997E-2</v>
      </c>
      <c r="BG9" s="17">
        <v>4.21781608885906E-3</v>
      </c>
      <c r="BH9" s="17"/>
      <c r="BI9" s="17">
        <v>1.48907414864594E-2</v>
      </c>
      <c r="BJ9" s="17">
        <v>2.8156336534264002E-2</v>
      </c>
      <c r="BK9" s="17"/>
      <c r="BL9" s="17">
        <v>2.4767612954045001E-2</v>
      </c>
      <c r="BM9" s="17">
        <v>2.6780858572934701E-2</v>
      </c>
      <c r="BN9" s="17">
        <v>8.7168301356170593E-3</v>
      </c>
      <c r="BO9" s="17">
        <v>3.1860757262693301E-2</v>
      </c>
      <c r="BP9" s="17">
        <v>3.4037113906222598E-2</v>
      </c>
      <c r="BQ9" s="17"/>
      <c r="BR9" s="17">
        <v>1.7406707157208798E-2</v>
      </c>
      <c r="BS9" s="17">
        <v>1.5982281879799901E-2</v>
      </c>
      <c r="BT9" s="17">
        <v>0.11504739384135999</v>
      </c>
      <c r="BU9" s="17">
        <v>8.6503583811834803E-2</v>
      </c>
      <c r="BV9" s="17"/>
      <c r="BW9" s="17">
        <v>2.7566359787124298E-2</v>
      </c>
      <c r="BX9" s="17">
        <v>2.1661976523726902E-2</v>
      </c>
      <c r="BY9" s="17">
        <v>2.3607719419568001E-2</v>
      </c>
      <c r="BZ9" s="17">
        <v>1.5773960339387501E-2</v>
      </c>
      <c r="CA9" s="17">
        <v>3.23758456967638E-2</v>
      </c>
      <c r="CB9" s="17"/>
      <c r="CC9" s="17">
        <v>3.55293431468751E-2</v>
      </c>
      <c r="CD9" s="17">
        <v>2.6152593912980901E-2</v>
      </c>
      <c r="CE9" s="17">
        <v>3.3899657326948197E-2</v>
      </c>
      <c r="CF9" s="17">
        <v>3.0950786649966599E-2</v>
      </c>
      <c r="CG9" s="17">
        <v>1.8485220386639901E-2</v>
      </c>
      <c r="CH9" s="17">
        <v>8.8097134701629505E-3</v>
      </c>
      <c r="CI9" s="17">
        <v>3.1034281510812601E-2</v>
      </c>
      <c r="CJ9" s="17">
        <v>1.64013948303505E-2</v>
      </c>
      <c r="CK9" s="17">
        <v>1.4187183676933E-2</v>
      </c>
      <c r="CL9" s="17">
        <v>1.9411258516569298E-2</v>
      </c>
    </row>
    <row r="10" spans="2:90" x14ac:dyDescent="0.25">
      <c r="B10" s="18" t="s">
        <v>304</v>
      </c>
      <c r="C10" s="17">
        <v>0.102936110118796</v>
      </c>
      <c r="D10" s="17">
        <v>0.12314502484767501</v>
      </c>
      <c r="E10" s="17">
        <v>8.40458656949193E-2</v>
      </c>
      <c r="F10" s="17"/>
      <c r="G10" s="17">
        <v>0.18038581615784199</v>
      </c>
      <c r="H10" s="17">
        <v>0.19584770558186099</v>
      </c>
      <c r="I10" s="17">
        <v>0.148378665262447</v>
      </c>
      <c r="J10" s="17">
        <v>5.9047655545110503E-2</v>
      </c>
      <c r="K10" s="17">
        <v>4.5510310404001303E-2</v>
      </c>
      <c r="L10" s="17">
        <v>3.9324693770295203E-2</v>
      </c>
      <c r="M10" s="17"/>
      <c r="N10" s="17">
        <v>0.145128185995652</v>
      </c>
      <c r="O10" s="17">
        <v>9.9918821697638494E-2</v>
      </c>
      <c r="P10" s="17">
        <v>7.7634280838603506E-2</v>
      </c>
      <c r="Q10" s="17">
        <v>8.3155929665311601E-2</v>
      </c>
      <c r="R10" s="17"/>
      <c r="S10" s="17">
        <v>0.153820880793934</v>
      </c>
      <c r="T10" s="17">
        <v>8.3284259618296497E-2</v>
      </c>
      <c r="U10" s="17">
        <v>7.3557410761746003E-2</v>
      </c>
      <c r="V10" s="17">
        <v>0.110691300954573</v>
      </c>
      <c r="W10" s="17">
        <v>8.5819293661697701E-2</v>
      </c>
      <c r="X10" s="17">
        <v>0.105547011449538</v>
      </c>
      <c r="Y10" s="17">
        <v>0.100094817118819</v>
      </c>
      <c r="Z10" s="17">
        <v>6.8888475358208898E-2</v>
      </c>
      <c r="AA10" s="17">
        <v>0.10671322627926801</v>
      </c>
      <c r="AB10" s="17"/>
      <c r="AC10" s="17">
        <v>6.7066524075292594E-2</v>
      </c>
      <c r="AD10" s="17">
        <v>0.120562275761448</v>
      </c>
      <c r="AE10" s="17">
        <v>0.129768937922385</v>
      </c>
      <c r="AF10" s="17"/>
      <c r="AG10" s="17">
        <v>0.115392688652018</v>
      </c>
      <c r="AH10" s="17">
        <v>0.18508133899517501</v>
      </c>
      <c r="AI10" s="17">
        <v>0.106693480337616</v>
      </c>
      <c r="AJ10" s="17">
        <v>4.8534538883856101E-2</v>
      </c>
      <c r="AK10" s="17"/>
      <c r="AL10" s="17">
        <v>6.8584616306844606E-2</v>
      </c>
      <c r="AM10" s="17">
        <v>8.1281677967177501E-2</v>
      </c>
      <c r="AN10" s="17">
        <v>0.12419217256730899</v>
      </c>
      <c r="AO10" s="17">
        <v>0.19477608767233401</v>
      </c>
      <c r="AP10" s="17">
        <v>0.192948081651173</v>
      </c>
      <c r="AQ10" s="17"/>
      <c r="AR10" s="17">
        <v>5.8652663669489201E-2</v>
      </c>
      <c r="AS10" s="17">
        <v>9.7334973021780999E-2</v>
      </c>
      <c r="AT10" s="17">
        <v>9.0288362030074704E-2</v>
      </c>
      <c r="AU10" s="17">
        <v>0.12416207571132901</v>
      </c>
      <c r="AV10" s="17">
        <v>0.19080970011457901</v>
      </c>
      <c r="AW10" s="17"/>
      <c r="AX10" s="17">
        <v>0.178454913148929</v>
      </c>
      <c r="AY10" s="17">
        <v>8.0007767585177303E-2</v>
      </c>
      <c r="AZ10" s="17">
        <v>0.10169351614476101</v>
      </c>
      <c r="BA10" s="17">
        <v>7.9115985637723402E-2</v>
      </c>
      <c r="BB10" s="17">
        <v>7.1934024612063496E-2</v>
      </c>
      <c r="BC10" s="17">
        <v>5.4150624339225899E-2</v>
      </c>
      <c r="BD10" s="17"/>
      <c r="BE10" s="17">
        <v>9.5471191412462894E-2</v>
      </c>
      <c r="BF10" s="17">
        <v>0.18262485566393299</v>
      </c>
      <c r="BG10" s="17">
        <v>3.8322839822065503E-2</v>
      </c>
      <c r="BH10" s="17"/>
      <c r="BI10" s="17">
        <v>7.7442861259836807E-2</v>
      </c>
      <c r="BJ10" s="17">
        <v>0.109408267214243</v>
      </c>
      <c r="BK10" s="17"/>
      <c r="BL10" s="17">
        <v>8.4632703974987594E-2</v>
      </c>
      <c r="BM10" s="17">
        <v>0.12238214127022801</v>
      </c>
      <c r="BN10" s="17">
        <v>8.3192405522988302E-2</v>
      </c>
      <c r="BO10" s="17">
        <v>0.103024021880758</v>
      </c>
      <c r="BP10" s="17">
        <v>0.132829247690332</v>
      </c>
      <c r="BQ10" s="17"/>
      <c r="BR10" s="17">
        <v>7.9591877972012906E-2</v>
      </c>
      <c r="BS10" s="17">
        <v>0.17172768820713899</v>
      </c>
      <c r="BT10" s="17">
        <v>0.29530499296476298</v>
      </c>
      <c r="BU10" s="17">
        <v>0.21954020313888001</v>
      </c>
      <c r="BV10" s="17"/>
      <c r="BW10" s="17">
        <v>9.9032518091356797E-2</v>
      </c>
      <c r="BX10" s="17">
        <v>0.110300827911836</v>
      </c>
      <c r="BY10" s="17">
        <v>0.102140919060124</v>
      </c>
      <c r="BZ10" s="17">
        <v>8.9495956318861897E-2</v>
      </c>
      <c r="CA10" s="17">
        <v>0.10552549833243299</v>
      </c>
      <c r="CB10" s="17"/>
      <c r="CC10" s="17">
        <v>0.10055363573487699</v>
      </c>
      <c r="CD10" s="17">
        <v>0.12603956764774499</v>
      </c>
      <c r="CE10" s="17">
        <v>0.116159634866507</v>
      </c>
      <c r="CF10" s="17">
        <v>0.10307059538951099</v>
      </c>
      <c r="CG10" s="17">
        <v>0.11404083394761901</v>
      </c>
      <c r="CH10" s="17">
        <v>0.103847690172836</v>
      </c>
      <c r="CI10" s="17">
        <v>7.9109853849026496E-2</v>
      </c>
      <c r="CJ10" s="17">
        <v>7.7113623370976603E-2</v>
      </c>
      <c r="CK10" s="17">
        <v>8.5831253801361806E-2</v>
      </c>
      <c r="CL10" s="17">
        <v>9.3398569834194006E-2</v>
      </c>
    </row>
    <row r="11" spans="2:90" x14ac:dyDescent="0.25">
      <c r="B11" s="18" t="s">
        <v>305</v>
      </c>
      <c r="C11" s="17">
        <v>0.326793607276746</v>
      </c>
      <c r="D11" s="17">
        <v>0.33658992183647501</v>
      </c>
      <c r="E11" s="17">
        <v>0.31903413363452798</v>
      </c>
      <c r="F11" s="17"/>
      <c r="G11" s="17">
        <v>0.30342782275617203</v>
      </c>
      <c r="H11" s="17">
        <v>0.29576505735630898</v>
      </c>
      <c r="I11" s="17">
        <v>0.30947251999825398</v>
      </c>
      <c r="J11" s="17">
        <v>0.31358127878876602</v>
      </c>
      <c r="K11" s="17">
        <v>0.34846838291164001</v>
      </c>
      <c r="L11" s="17">
        <v>0.36661848439393402</v>
      </c>
      <c r="M11" s="17"/>
      <c r="N11" s="17">
        <v>0.35708675258462402</v>
      </c>
      <c r="O11" s="17">
        <v>0.30315325937887799</v>
      </c>
      <c r="P11" s="17">
        <v>0.32151626437233699</v>
      </c>
      <c r="Q11" s="17">
        <v>0.32228401058420297</v>
      </c>
      <c r="R11" s="17"/>
      <c r="S11" s="17">
        <v>0.29389393693244797</v>
      </c>
      <c r="T11" s="17">
        <v>0.34739828435372599</v>
      </c>
      <c r="U11" s="17">
        <v>0.35335474652642201</v>
      </c>
      <c r="V11" s="17">
        <v>0.35505674492126799</v>
      </c>
      <c r="W11" s="17">
        <v>0.371489270871602</v>
      </c>
      <c r="X11" s="17">
        <v>0.29114615561497498</v>
      </c>
      <c r="Y11" s="17">
        <v>0.31666771479898798</v>
      </c>
      <c r="Z11" s="17">
        <v>0.30426610396910198</v>
      </c>
      <c r="AA11" s="17">
        <v>0.31086055584234501</v>
      </c>
      <c r="AB11" s="17"/>
      <c r="AC11" s="17">
        <v>0.308127174839741</v>
      </c>
      <c r="AD11" s="17">
        <v>0.35552791620068103</v>
      </c>
      <c r="AE11" s="17">
        <v>0.335834680665962</v>
      </c>
      <c r="AF11" s="17"/>
      <c r="AG11" s="17">
        <v>0.35770511093879698</v>
      </c>
      <c r="AH11" s="17">
        <v>0.34736208259741003</v>
      </c>
      <c r="AI11" s="17">
        <v>0.37381250609377598</v>
      </c>
      <c r="AJ11" s="17">
        <v>0.28654689460778399</v>
      </c>
      <c r="AK11" s="17"/>
      <c r="AL11" s="17">
        <v>0.32982551101242302</v>
      </c>
      <c r="AM11" s="17">
        <v>0.30556866517046799</v>
      </c>
      <c r="AN11" s="17">
        <v>0.35540666966366102</v>
      </c>
      <c r="AO11" s="17">
        <v>0.31038377096452402</v>
      </c>
      <c r="AP11" s="17">
        <v>0.37260214692758098</v>
      </c>
      <c r="AQ11" s="17"/>
      <c r="AR11" s="17">
        <v>0.33612484037343598</v>
      </c>
      <c r="AS11" s="17">
        <v>0.309839229889669</v>
      </c>
      <c r="AT11" s="17">
        <v>0.32770248247790501</v>
      </c>
      <c r="AU11" s="17">
        <v>0.355810080561207</v>
      </c>
      <c r="AV11" s="17">
        <v>0.33821648728992898</v>
      </c>
      <c r="AW11" s="17"/>
      <c r="AX11" s="17">
        <v>0.29881883106819401</v>
      </c>
      <c r="AY11" s="17">
        <v>0.32493382237212798</v>
      </c>
      <c r="AZ11" s="17">
        <v>0.30989545243664901</v>
      </c>
      <c r="BA11" s="17">
        <v>0.31356343654485003</v>
      </c>
      <c r="BB11" s="17">
        <v>0.41633969671389198</v>
      </c>
      <c r="BC11" s="17">
        <v>0.34883062188953001</v>
      </c>
      <c r="BD11" s="17"/>
      <c r="BE11" s="17">
        <v>0.32161349823774599</v>
      </c>
      <c r="BF11" s="17">
        <v>0.29505621379825497</v>
      </c>
      <c r="BG11" s="17">
        <v>0.363886091059544</v>
      </c>
      <c r="BH11" s="17"/>
      <c r="BI11" s="17">
        <v>0.291384932886324</v>
      </c>
      <c r="BJ11" s="17">
        <v>0.335783065798263</v>
      </c>
      <c r="BK11" s="17"/>
      <c r="BL11" s="17">
        <v>0.34943396262754001</v>
      </c>
      <c r="BM11" s="17">
        <v>0.32702418549014201</v>
      </c>
      <c r="BN11" s="17">
        <v>0.36611108692212602</v>
      </c>
      <c r="BO11" s="17">
        <v>0.290536683668151</v>
      </c>
      <c r="BP11" s="17">
        <v>0.28036433239751402</v>
      </c>
      <c r="BQ11" s="17"/>
      <c r="BR11" s="17">
        <v>0.32998839318342998</v>
      </c>
      <c r="BS11" s="17">
        <v>0.34501269494401499</v>
      </c>
      <c r="BT11" s="17">
        <v>0.289082563611679</v>
      </c>
      <c r="BU11" s="17">
        <v>0.27666410241065498</v>
      </c>
      <c r="BV11" s="17"/>
      <c r="BW11" s="17">
        <v>0.36480462471066299</v>
      </c>
      <c r="BX11" s="17">
        <v>0.33632085799514799</v>
      </c>
      <c r="BY11" s="17">
        <v>0.34721274669545499</v>
      </c>
      <c r="BZ11" s="17">
        <v>0.30930067877658002</v>
      </c>
      <c r="CA11" s="17">
        <v>0.28758959722572103</v>
      </c>
      <c r="CB11" s="17"/>
      <c r="CC11" s="17">
        <v>0.30088977754378998</v>
      </c>
      <c r="CD11" s="17">
        <v>0.27432131476801402</v>
      </c>
      <c r="CE11" s="17">
        <v>0.30909565019926999</v>
      </c>
      <c r="CF11" s="17">
        <v>0.304455126230053</v>
      </c>
      <c r="CG11" s="17">
        <v>0.30413503589437502</v>
      </c>
      <c r="CH11" s="17">
        <v>0.33476854311278798</v>
      </c>
      <c r="CI11" s="17">
        <v>0.35520955190613701</v>
      </c>
      <c r="CJ11" s="17">
        <v>0.34816015691544799</v>
      </c>
      <c r="CK11" s="17">
        <v>0.39178579314480799</v>
      </c>
      <c r="CL11" s="17">
        <v>0.40125338668355398</v>
      </c>
    </row>
    <row r="12" spans="2:90" x14ac:dyDescent="0.25">
      <c r="B12" s="18" t="s">
        <v>306</v>
      </c>
      <c r="C12" s="17">
        <v>0.35061373629322801</v>
      </c>
      <c r="D12" s="17">
        <v>0.34682860724514403</v>
      </c>
      <c r="E12" s="17">
        <v>0.35422940739013897</v>
      </c>
      <c r="F12" s="17"/>
      <c r="G12" s="17">
        <v>0.28509899786299497</v>
      </c>
      <c r="H12" s="17">
        <v>0.25956797099795698</v>
      </c>
      <c r="I12" s="17">
        <v>0.30677470358608799</v>
      </c>
      <c r="J12" s="17">
        <v>0.40930984738461201</v>
      </c>
      <c r="K12" s="17">
        <v>0.39956368202548997</v>
      </c>
      <c r="L12" s="17">
        <v>0.40158891133366598</v>
      </c>
      <c r="M12" s="17"/>
      <c r="N12" s="17">
        <v>0.33158977167631598</v>
      </c>
      <c r="O12" s="17">
        <v>0.36760309012832698</v>
      </c>
      <c r="P12" s="17">
        <v>0.37938802928005499</v>
      </c>
      <c r="Q12" s="17">
        <v>0.328056242433581</v>
      </c>
      <c r="R12" s="17"/>
      <c r="S12" s="17">
        <v>0.31359761447915602</v>
      </c>
      <c r="T12" s="17">
        <v>0.37291725128865699</v>
      </c>
      <c r="U12" s="17">
        <v>0.35819835640554099</v>
      </c>
      <c r="V12" s="17">
        <v>0.32137223864378001</v>
      </c>
      <c r="W12" s="17">
        <v>0.340355766488109</v>
      </c>
      <c r="X12" s="17">
        <v>0.36784984067612198</v>
      </c>
      <c r="Y12" s="17">
        <v>0.34973504422337898</v>
      </c>
      <c r="Z12" s="17">
        <v>0.39413650302514802</v>
      </c>
      <c r="AA12" s="17">
        <v>0.363544276202662</v>
      </c>
      <c r="AB12" s="17"/>
      <c r="AC12" s="17">
        <v>0.40044231460839302</v>
      </c>
      <c r="AD12" s="17">
        <v>0.33390661318886</v>
      </c>
      <c r="AE12" s="17">
        <v>0.288837651798309</v>
      </c>
      <c r="AF12" s="17"/>
      <c r="AG12" s="17">
        <v>0.37560390047847098</v>
      </c>
      <c r="AH12" s="17">
        <v>0.29610278256070999</v>
      </c>
      <c r="AI12" s="17">
        <v>0.339477020078436</v>
      </c>
      <c r="AJ12" s="17">
        <v>0.38469491208376799</v>
      </c>
      <c r="AK12" s="17"/>
      <c r="AL12" s="17">
        <v>0.36389493331105</v>
      </c>
      <c r="AM12" s="17">
        <v>0.398987728691023</v>
      </c>
      <c r="AN12" s="17">
        <v>0.31800673125120299</v>
      </c>
      <c r="AO12" s="17">
        <v>0.29442359794705902</v>
      </c>
      <c r="AP12" s="17">
        <v>0.24634946737122901</v>
      </c>
      <c r="AQ12" s="17"/>
      <c r="AR12" s="17">
        <v>0.29018686615575701</v>
      </c>
      <c r="AS12" s="17">
        <v>0.37422807221149201</v>
      </c>
      <c r="AT12" s="17">
        <v>0.37794926279610602</v>
      </c>
      <c r="AU12" s="17">
        <v>0.34592409214776998</v>
      </c>
      <c r="AV12" s="17">
        <v>0.273537105595206</v>
      </c>
      <c r="AW12" s="17"/>
      <c r="AX12" s="17">
        <v>0.28459164840155599</v>
      </c>
      <c r="AY12" s="17">
        <v>0.37651776461147202</v>
      </c>
      <c r="AZ12" s="17">
        <v>0.37762839678650501</v>
      </c>
      <c r="BA12" s="17">
        <v>0.39161546820714299</v>
      </c>
      <c r="BB12" s="17">
        <v>0.32544855114235699</v>
      </c>
      <c r="BC12" s="17">
        <v>0.34994191552392601</v>
      </c>
      <c r="BD12" s="17"/>
      <c r="BE12" s="17">
        <v>0.34334893154045398</v>
      </c>
      <c r="BF12" s="17">
        <v>0.31601931650273402</v>
      </c>
      <c r="BG12" s="17">
        <v>0.395032027167452</v>
      </c>
      <c r="BH12" s="17"/>
      <c r="BI12" s="17">
        <v>0.36468960878488099</v>
      </c>
      <c r="BJ12" s="17">
        <v>0.34704019184130303</v>
      </c>
      <c r="BK12" s="17"/>
      <c r="BL12" s="17">
        <v>0.38039426304600099</v>
      </c>
      <c r="BM12" s="17">
        <v>0.33764906586485599</v>
      </c>
      <c r="BN12" s="17">
        <v>0.32033922893200201</v>
      </c>
      <c r="BO12" s="17">
        <v>0.35948453769227601</v>
      </c>
      <c r="BP12" s="17">
        <v>0.319736843931827</v>
      </c>
      <c r="BQ12" s="17"/>
      <c r="BR12" s="17">
        <v>0.37020971157702298</v>
      </c>
      <c r="BS12" s="17">
        <v>0.31224623339726698</v>
      </c>
      <c r="BT12" s="17">
        <v>0.19499391532763299</v>
      </c>
      <c r="BU12" s="17">
        <v>0.24649292932324199</v>
      </c>
      <c r="BV12" s="17"/>
      <c r="BW12" s="17">
        <v>0.332560144752792</v>
      </c>
      <c r="BX12" s="17">
        <v>0.34872708571762201</v>
      </c>
      <c r="BY12" s="17">
        <v>0.34861690492455599</v>
      </c>
      <c r="BZ12" s="17">
        <v>0.38372229042379802</v>
      </c>
      <c r="CA12" s="17">
        <v>0.34312829243509602</v>
      </c>
      <c r="CB12" s="17"/>
      <c r="CC12" s="17">
        <v>0.34167110319869098</v>
      </c>
      <c r="CD12" s="17">
        <v>0.35478870785178601</v>
      </c>
      <c r="CE12" s="17">
        <v>0.34745296376676799</v>
      </c>
      <c r="CF12" s="17">
        <v>0.34632001926802802</v>
      </c>
      <c r="CG12" s="17">
        <v>0.36178487335353599</v>
      </c>
      <c r="CH12" s="17">
        <v>0.33652949761137202</v>
      </c>
      <c r="CI12" s="17">
        <v>0.36913775781078201</v>
      </c>
      <c r="CJ12" s="17">
        <v>0.37315137059544601</v>
      </c>
      <c r="CK12" s="17">
        <v>0.338167974135683</v>
      </c>
      <c r="CL12" s="17">
        <v>0.35167166203550099</v>
      </c>
    </row>
    <row r="13" spans="2:90" x14ac:dyDescent="0.25">
      <c r="B13" s="18" t="s">
        <v>307</v>
      </c>
      <c r="C13" s="17">
        <v>0.117477870963934</v>
      </c>
      <c r="D13" s="17">
        <v>9.8702947963837107E-2</v>
      </c>
      <c r="E13" s="17">
        <v>0.13493336136525699</v>
      </c>
      <c r="F13" s="17"/>
      <c r="G13" s="17">
        <v>7.400539814083E-2</v>
      </c>
      <c r="H13" s="17">
        <v>0.113809698237143</v>
      </c>
      <c r="I13" s="17">
        <v>0.13388535391713599</v>
      </c>
      <c r="J13" s="17">
        <v>0.13598658727062701</v>
      </c>
      <c r="K13" s="17">
        <v>0.13393198956943</v>
      </c>
      <c r="L13" s="17">
        <v>0.103778358630305</v>
      </c>
      <c r="M13" s="17"/>
      <c r="N13" s="17">
        <v>6.7755010220817202E-2</v>
      </c>
      <c r="O13" s="17">
        <v>0.12462088693196099</v>
      </c>
      <c r="P13" s="17">
        <v>0.144403240953</v>
      </c>
      <c r="Q13" s="17">
        <v>0.139284980595349</v>
      </c>
      <c r="R13" s="17"/>
      <c r="S13" s="17">
        <v>9.8073580936187399E-2</v>
      </c>
      <c r="T13" s="17">
        <v>0.10051730535723501</v>
      </c>
      <c r="U13" s="17">
        <v>0.10474033357054301</v>
      </c>
      <c r="V13" s="17">
        <v>0.123960355517367</v>
      </c>
      <c r="W13" s="17">
        <v>0.117933296551659</v>
      </c>
      <c r="X13" s="17">
        <v>0.132229043471288</v>
      </c>
      <c r="Y13" s="17">
        <v>0.13313003354577499</v>
      </c>
      <c r="Z13" s="17">
        <v>0.14237323834879201</v>
      </c>
      <c r="AA13" s="17">
        <v>0.133383009622142</v>
      </c>
      <c r="AB13" s="17"/>
      <c r="AC13" s="17">
        <v>0.14634550551855</v>
      </c>
      <c r="AD13" s="17">
        <v>9.0719775763521193E-2</v>
      </c>
      <c r="AE13" s="17">
        <v>0.121473233419232</v>
      </c>
      <c r="AF13" s="17"/>
      <c r="AG13" s="17">
        <v>8.1537673914969702E-2</v>
      </c>
      <c r="AH13" s="17">
        <v>6.7264710798712907E-2</v>
      </c>
      <c r="AI13" s="17">
        <v>7.1878161030116405E-2</v>
      </c>
      <c r="AJ13" s="17">
        <v>0.20902057112279701</v>
      </c>
      <c r="AK13" s="17"/>
      <c r="AL13" s="17">
        <v>0.14648221368032599</v>
      </c>
      <c r="AM13" s="17">
        <v>0.122525938834058</v>
      </c>
      <c r="AN13" s="17">
        <v>8.9616684484735407E-2</v>
      </c>
      <c r="AO13" s="17">
        <v>9.2424299383620998E-2</v>
      </c>
      <c r="AP13" s="17">
        <v>6.5513584446568102E-2</v>
      </c>
      <c r="AQ13" s="17"/>
      <c r="AR13" s="17">
        <v>0.15037401025809299</v>
      </c>
      <c r="AS13" s="17">
        <v>0.12735518214422301</v>
      </c>
      <c r="AT13" s="17">
        <v>0.127174593281803</v>
      </c>
      <c r="AU13" s="17">
        <v>9.3242035750760704E-2</v>
      </c>
      <c r="AV13" s="17">
        <v>6.8724752516519994E-2</v>
      </c>
      <c r="AW13" s="17"/>
      <c r="AX13" s="17">
        <v>0.113514940122853</v>
      </c>
      <c r="AY13" s="17">
        <v>0.121786073797052</v>
      </c>
      <c r="AZ13" s="17">
        <v>0.115160749725888</v>
      </c>
      <c r="BA13" s="17">
        <v>0.129020163414899</v>
      </c>
      <c r="BB13" s="17">
        <v>9.6819437197398994E-2</v>
      </c>
      <c r="BC13" s="17">
        <v>0.122074887337669</v>
      </c>
      <c r="BD13" s="17"/>
      <c r="BE13" s="17">
        <v>0.11703237415708501</v>
      </c>
      <c r="BF13" s="17">
        <v>0.111220857837853</v>
      </c>
      <c r="BG13" s="17">
        <v>0.123272544598391</v>
      </c>
      <c r="BH13" s="17"/>
      <c r="BI13" s="17">
        <v>0.17217581346125199</v>
      </c>
      <c r="BJ13" s="17">
        <v>0.103591305206901</v>
      </c>
      <c r="BK13" s="17"/>
      <c r="BL13" s="17">
        <v>9.6763793110778096E-2</v>
      </c>
      <c r="BM13" s="17">
        <v>0.12557007477392901</v>
      </c>
      <c r="BN13" s="17">
        <v>0.14619878800071501</v>
      </c>
      <c r="BO13" s="17">
        <v>0.139632507962904</v>
      </c>
      <c r="BP13" s="17">
        <v>0.12956192370029701</v>
      </c>
      <c r="BQ13" s="17"/>
      <c r="BR13" s="17">
        <v>0.12631874411387101</v>
      </c>
      <c r="BS13" s="17">
        <v>8.0254097969420901E-2</v>
      </c>
      <c r="BT13" s="17">
        <v>3.1078602669520301E-2</v>
      </c>
      <c r="BU13" s="17">
        <v>0.101418206607841</v>
      </c>
      <c r="BV13" s="17"/>
      <c r="BW13" s="17">
        <v>9.5817387728278205E-2</v>
      </c>
      <c r="BX13" s="17">
        <v>0.103930580991397</v>
      </c>
      <c r="BY13" s="17">
        <v>0.10731634261978799</v>
      </c>
      <c r="BZ13" s="17">
        <v>0.123097193631024</v>
      </c>
      <c r="CA13" s="17">
        <v>0.15731345626595999</v>
      </c>
      <c r="CB13" s="17"/>
      <c r="CC13" s="17">
        <v>0.16609213770814699</v>
      </c>
      <c r="CD13" s="17">
        <v>0.13935987542350201</v>
      </c>
      <c r="CE13" s="17">
        <v>0.11804073795174801</v>
      </c>
      <c r="CF13" s="17">
        <v>0.133855909970439</v>
      </c>
      <c r="CG13" s="17">
        <v>0.118954409122184</v>
      </c>
      <c r="CH13" s="17">
        <v>0.114189577961424</v>
      </c>
      <c r="CI13" s="17">
        <v>9.3122582531905501E-2</v>
      </c>
      <c r="CJ13" s="17">
        <v>0.120748334313074</v>
      </c>
      <c r="CK13" s="17">
        <v>0.102698563176837</v>
      </c>
      <c r="CL13" s="17">
        <v>6.5171853082081205E-2</v>
      </c>
    </row>
    <row r="14" spans="2:90" x14ac:dyDescent="0.25">
      <c r="B14" s="18" t="s">
        <v>163</v>
      </c>
      <c r="C14" s="19">
        <v>7.6708274203198396E-2</v>
      </c>
      <c r="D14" s="19">
        <v>5.7773132051630399E-2</v>
      </c>
      <c r="E14" s="19">
        <v>9.29305642997037E-2</v>
      </c>
      <c r="F14" s="19"/>
      <c r="G14" s="19">
        <v>9.5300752469179906E-2</v>
      </c>
      <c r="H14" s="19">
        <v>7.5712680376735203E-2</v>
      </c>
      <c r="I14" s="19">
        <v>7.1575154206666894E-2</v>
      </c>
      <c r="J14" s="19">
        <v>7.2542234898581096E-2</v>
      </c>
      <c r="K14" s="19">
        <v>6.3608671801974201E-2</v>
      </c>
      <c r="L14" s="19">
        <v>8.4558622071488093E-2</v>
      </c>
      <c r="M14" s="19"/>
      <c r="N14" s="19">
        <v>5.7041220802029703E-2</v>
      </c>
      <c r="O14" s="19">
        <v>8.2420845719123698E-2</v>
      </c>
      <c r="P14" s="19">
        <v>5.74849997188627E-2</v>
      </c>
      <c r="Q14" s="19">
        <v>0.110073479894186</v>
      </c>
      <c r="R14" s="19"/>
      <c r="S14" s="19">
        <v>8.8667340712533099E-2</v>
      </c>
      <c r="T14" s="19">
        <v>8.2855835653616303E-2</v>
      </c>
      <c r="U14" s="19">
        <v>9.5672161433866601E-2</v>
      </c>
      <c r="V14" s="19">
        <v>7.5335775207761399E-2</v>
      </c>
      <c r="W14" s="19">
        <v>6.9881075499470702E-2</v>
      </c>
      <c r="X14" s="19">
        <v>6.8196435441347805E-2</v>
      </c>
      <c r="Y14" s="19">
        <v>8.6090054441917196E-2</v>
      </c>
      <c r="Z14" s="19">
        <v>3.1088078373931599E-2</v>
      </c>
      <c r="AA14" s="19">
        <v>6.2129895581775701E-2</v>
      </c>
      <c r="AB14" s="19"/>
      <c r="AC14" s="19">
        <v>6.1865748087261502E-2</v>
      </c>
      <c r="AD14" s="19">
        <v>6.8186588720250796E-2</v>
      </c>
      <c r="AE14" s="19">
        <v>9.5354159125626003E-2</v>
      </c>
      <c r="AF14" s="19"/>
      <c r="AG14" s="19">
        <v>4.7591645400383499E-2</v>
      </c>
      <c r="AH14" s="19">
        <v>4.8725156602700097E-2</v>
      </c>
      <c r="AI14" s="19">
        <v>9.28194317468643E-2</v>
      </c>
      <c r="AJ14" s="19">
        <v>5.2819757952196698E-2</v>
      </c>
      <c r="AK14" s="19"/>
      <c r="AL14" s="19">
        <v>8.0825237524214499E-2</v>
      </c>
      <c r="AM14" s="19">
        <v>7.9103958051209899E-2</v>
      </c>
      <c r="AN14" s="19">
        <v>8.0446762916942E-2</v>
      </c>
      <c r="AO14" s="19">
        <v>4.2755506448719401E-2</v>
      </c>
      <c r="AP14" s="19">
        <v>3.2354273534438899E-2</v>
      </c>
      <c r="AQ14" s="19"/>
      <c r="AR14" s="19">
        <v>0.15055411114178799</v>
      </c>
      <c r="AS14" s="19">
        <v>7.2117617651768398E-2</v>
      </c>
      <c r="AT14" s="19">
        <v>5.79492979135834E-2</v>
      </c>
      <c r="AU14" s="19">
        <v>5.4567731253541099E-2</v>
      </c>
      <c r="AV14" s="19">
        <v>4.5031742165910799E-2</v>
      </c>
      <c r="AW14" s="19"/>
      <c r="AX14" s="19">
        <v>6.3640522218843698E-2</v>
      </c>
      <c r="AY14" s="19">
        <v>7.8315166201226E-2</v>
      </c>
      <c r="AZ14" s="19">
        <v>7.1597561062159296E-2</v>
      </c>
      <c r="BA14" s="19">
        <v>7.76059135172944E-2</v>
      </c>
      <c r="BB14" s="19">
        <v>8.9458290334288995E-2</v>
      </c>
      <c r="BC14" s="19">
        <v>0.10252221107798901</v>
      </c>
      <c r="BD14" s="19"/>
      <c r="BE14" s="19">
        <v>0.100575050880397</v>
      </c>
      <c r="BF14" s="19">
        <v>4.1390513916691497E-2</v>
      </c>
      <c r="BG14" s="19">
        <v>7.5268681263687798E-2</v>
      </c>
      <c r="BH14" s="19"/>
      <c r="BI14" s="19">
        <v>7.9416042121246505E-2</v>
      </c>
      <c r="BJ14" s="19">
        <v>7.6020833405025703E-2</v>
      </c>
      <c r="BK14" s="19"/>
      <c r="BL14" s="19">
        <v>6.4007664286647795E-2</v>
      </c>
      <c r="BM14" s="19">
        <v>6.0593674027910702E-2</v>
      </c>
      <c r="BN14" s="19">
        <v>7.5441660486552306E-2</v>
      </c>
      <c r="BO14" s="19">
        <v>7.5461491533217601E-2</v>
      </c>
      <c r="BP14" s="19">
        <v>0.103470538373807</v>
      </c>
      <c r="BQ14" s="19"/>
      <c r="BR14" s="19">
        <v>7.6484565996453605E-2</v>
      </c>
      <c r="BS14" s="19">
        <v>7.4777003602358297E-2</v>
      </c>
      <c r="BT14" s="19">
        <v>7.4492531585045194E-2</v>
      </c>
      <c r="BU14" s="19">
        <v>6.9380974707547394E-2</v>
      </c>
      <c r="BV14" s="19"/>
      <c r="BW14" s="19">
        <v>8.0218964929785697E-2</v>
      </c>
      <c r="BX14" s="19">
        <v>7.9058670860270894E-2</v>
      </c>
      <c r="BY14" s="19">
        <v>7.1105367280509105E-2</v>
      </c>
      <c r="BZ14" s="19">
        <v>7.8609920510348999E-2</v>
      </c>
      <c r="CA14" s="19">
        <v>7.40673100440261E-2</v>
      </c>
      <c r="CB14" s="19"/>
      <c r="CC14" s="19">
        <v>5.5264002667619702E-2</v>
      </c>
      <c r="CD14" s="19">
        <v>7.9337940395972403E-2</v>
      </c>
      <c r="CE14" s="19">
        <v>7.5351355888757701E-2</v>
      </c>
      <c r="CF14" s="19">
        <v>8.1347562492002895E-2</v>
      </c>
      <c r="CG14" s="19">
        <v>8.2599627295646696E-2</v>
      </c>
      <c r="CH14" s="19">
        <v>0.101854977671417</v>
      </c>
      <c r="CI14" s="19">
        <v>7.2385972391336595E-2</v>
      </c>
      <c r="CJ14" s="19">
        <v>6.4425119974705194E-2</v>
      </c>
      <c r="CK14" s="19">
        <v>6.7329232064376507E-2</v>
      </c>
      <c r="CL14" s="19">
        <v>6.90932698480997E-2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310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2.4686037809478201E-2</v>
      </c>
      <c r="D9" s="17">
        <v>3.4026593962587302E-2</v>
      </c>
      <c r="E9" s="17">
        <v>1.6050571232269498E-2</v>
      </c>
      <c r="F9" s="17"/>
      <c r="G9" s="17">
        <v>7.2761280708337095E-2</v>
      </c>
      <c r="H9" s="17">
        <v>5.4895422474695497E-2</v>
      </c>
      <c r="I9" s="17">
        <v>2.1628163831502199E-2</v>
      </c>
      <c r="J9" s="17">
        <v>6.8309056560648899E-3</v>
      </c>
      <c r="K9" s="17">
        <v>1.04809476180329E-2</v>
      </c>
      <c r="L9" s="17">
        <v>5.7151005549879296E-3</v>
      </c>
      <c r="M9" s="17"/>
      <c r="N9" s="17">
        <v>3.5475206637358203E-2</v>
      </c>
      <c r="O9" s="17">
        <v>1.43862698558383E-2</v>
      </c>
      <c r="P9" s="17">
        <v>2.39502295379081E-2</v>
      </c>
      <c r="Q9" s="17">
        <v>2.47533825798208E-2</v>
      </c>
      <c r="R9" s="17"/>
      <c r="S9" s="17">
        <v>4.8268715305299199E-2</v>
      </c>
      <c r="T9" s="17">
        <v>1.7569094910853102E-2</v>
      </c>
      <c r="U9" s="17">
        <v>8.3429773797159008E-3</v>
      </c>
      <c r="V9" s="17">
        <v>1.0771170781521001E-2</v>
      </c>
      <c r="W9" s="17">
        <v>1.78561571084364E-2</v>
      </c>
      <c r="X9" s="17">
        <v>3.2823172858151103E-2</v>
      </c>
      <c r="Y9" s="17">
        <v>2.0281645004819802E-2</v>
      </c>
      <c r="Z9" s="17">
        <v>5.1353432583147202E-2</v>
      </c>
      <c r="AA9" s="17">
        <v>2.1238605739850001E-2</v>
      </c>
      <c r="AB9" s="17"/>
      <c r="AC9" s="17">
        <v>1.61033773663961E-2</v>
      </c>
      <c r="AD9" s="17">
        <v>2.8082447154386299E-2</v>
      </c>
      <c r="AE9" s="17">
        <v>2.5000628488597399E-2</v>
      </c>
      <c r="AF9" s="17"/>
      <c r="AG9" s="17">
        <v>2.3689256270522201E-2</v>
      </c>
      <c r="AH9" s="17">
        <v>5.6366332885709601E-2</v>
      </c>
      <c r="AI9" s="17">
        <v>1.9865510874782801E-2</v>
      </c>
      <c r="AJ9" s="17">
        <v>1.0176308544415501E-2</v>
      </c>
      <c r="AK9" s="17"/>
      <c r="AL9" s="17">
        <v>1.36252573485427E-2</v>
      </c>
      <c r="AM9" s="17">
        <v>2.2471707854507101E-2</v>
      </c>
      <c r="AN9" s="17">
        <v>2.4691870360621902E-2</v>
      </c>
      <c r="AO9" s="17">
        <v>6.0345368400019403E-2</v>
      </c>
      <c r="AP9" s="17">
        <v>5.7014925019169702E-2</v>
      </c>
      <c r="AQ9" s="17"/>
      <c r="AR9" s="17">
        <v>1.94455838286198E-2</v>
      </c>
      <c r="AS9" s="17">
        <v>2.3581403145997899E-2</v>
      </c>
      <c r="AT9" s="17">
        <v>2.2380119765227999E-2</v>
      </c>
      <c r="AU9" s="17">
        <v>1.95263464938168E-2</v>
      </c>
      <c r="AV9" s="17">
        <v>5.9431001525071199E-2</v>
      </c>
      <c r="AW9" s="17"/>
      <c r="AX9" s="17">
        <v>5.2013654140213597E-2</v>
      </c>
      <c r="AY9" s="17">
        <v>2.3687112688478101E-2</v>
      </c>
      <c r="AZ9" s="17">
        <v>1.2279741057364599E-2</v>
      </c>
      <c r="BA9" s="17">
        <v>7.7377995247167701E-3</v>
      </c>
      <c r="BB9" s="17">
        <v>1.3561113119574E-2</v>
      </c>
      <c r="BC9" s="17">
        <v>1.9876009926628999E-2</v>
      </c>
      <c r="BD9" s="17"/>
      <c r="BE9" s="17">
        <v>2.3460174582333501E-2</v>
      </c>
      <c r="BF9" s="17">
        <v>4.68613563337551E-2</v>
      </c>
      <c r="BG9" s="17">
        <v>5.45928793150568E-3</v>
      </c>
      <c r="BH9" s="17"/>
      <c r="BI9" s="17">
        <v>2.4622230282677099E-2</v>
      </c>
      <c r="BJ9" s="17">
        <v>2.4702237091869202E-2</v>
      </c>
      <c r="BK9" s="17"/>
      <c r="BL9" s="17">
        <v>2.5333533891175999E-2</v>
      </c>
      <c r="BM9" s="17">
        <v>3.0212623252142301E-2</v>
      </c>
      <c r="BN9" s="17">
        <v>1.8120592908458098E-2</v>
      </c>
      <c r="BO9" s="17">
        <v>2.3454083556547101E-2</v>
      </c>
      <c r="BP9" s="17">
        <v>2.2028938644198401E-2</v>
      </c>
      <c r="BQ9" s="17"/>
      <c r="BR9" s="17">
        <v>1.8701568503588499E-2</v>
      </c>
      <c r="BS9" s="17">
        <v>3.4988861195554E-2</v>
      </c>
      <c r="BT9" s="17">
        <v>7.4431099579050405E-2</v>
      </c>
      <c r="BU9" s="17">
        <v>6.5425981477015699E-2</v>
      </c>
      <c r="BV9" s="17"/>
      <c r="BW9" s="17">
        <v>2.21007499685071E-2</v>
      </c>
      <c r="BX9" s="17">
        <v>2.07458391367993E-2</v>
      </c>
      <c r="BY9" s="17">
        <v>2.0822068774891601E-2</v>
      </c>
      <c r="BZ9" s="17">
        <v>2.0855680507418001E-2</v>
      </c>
      <c r="CA9" s="17">
        <v>2.7193503968418999E-2</v>
      </c>
      <c r="CB9" s="17"/>
      <c r="CC9" s="17">
        <v>2.22461028924354E-2</v>
      </c>
      <c r="CD9" s="17">
        <v>3.1134769864577298E-2</v>
      </c>
      <c r="CE9" s="17">
        <v>3.20609736118821E-2</v>
      </c>
      <c r="CF9" s="17">
        <v>2.47800208041981E-2</v>
      </c>
      <c r="CG9" s="17">
        <v>2.2425779795931602E-2</v>
      </c>
      <c r="CH9" s="17">
        <v>4.84359392887267E-3</v>
      </c>
      <c r="CI9" s="17">
        <v>1.8196367343770101E-2</v>
      </c>
      <c r="CJ9" s="17">
        <v>1.68613629735655E-2</v>
      </c>
      <c r="CK9" s="17">
        <v>2.5842177114181901E-2</v>
      </c>
      <c r="CL9" s="17">
        <v>1.8210767425567102E-2</v>
      </c>
    </row>
    <row r="10" spans="2:90" x14ac:dyDescent="0.25">
      <c r="B10" s="18" t="s">
        <v>304</v>
      </c>
      <c r="C10" s="17">
        <v>0.13790606140679701</v>
      </c>
      <c r="D10" s="17">
        <v>0.15399019448102799</v>
      </c>
      <c r="E10" s="17">
        <v>0.12282476051555</v>
      </c>
      <c r="F10" s="17"/>
      <c r="G10" s="17">
        <v>0.27141863406629602</v>
      </c>
      <c r="H10" s="17">
        <v>0.26259186190049699</v>
      </c>
      <c r="I10" s="17">
        <v>0.16626449025789999</v>
      </c>
      <c r="J10" s="17">
        <v>8.2205113588691606E-2</v>
      </c>
      <c r="K10" s="17">
        <v>7.13159073404636E-2</v>
      </c>
      <c r="L10" s="17">
        <v>5.2651313054831499E-2</v>
      </c>
      <c r="M10" s="17"/>
      <c r="N10" s="17">
        <v>0.19219564187258001</v>
      </c>
      <c r="O10" s="17">
        <v>0.12817325767212101</v>
      </c>
      <c r="P10" s="17">
        <v>0.11475527243603301</v>
      </c>
      <c r="Q10" s="17">
        <v>0.10985496866354399</v>
      </c>
      <c r="R10" s="17"/>
      <c r="S10" s="17">
        <v>0.22254639205156401</v>
      </c>
      <c r="T10" s="17">
        <v>0.104136462621438</v>
      </c>
      <c r="U10" s="17">
        <v>0.10901064668920001</v>
      </c>
      <c r="V10" s="17">
        <v>0.12969031513680401</v>
      </c>
      <c r="W10" s="17">
        <v>0.11253622844276499</v>
      </c>
      <c r="X10" s="17">
        <v>0.13008688578389499</v>
      </c>
      <c r="Y10" s="17">
        <v>0.143261010165944</v>
      </c>
      <c r="Z10" s="17">
        <v>9.0771598410380502E-2</v>
      </c>
      <c r="AA10" s="17">
        <v>0.14444090540538501</v>
      </c>
      <c r="AB10" s="17"/>
      <c r="AC10" s="17">
        <v>9.3864005977433704E-2</v>
      </c>
      <c r="AD10" s="17">
        <v>0.14841874644379299</v>
      </c>
      <c r="AE10" s="17">
        <v>0.16689972485153801</v>
      </c>
      <c r="AF10" s="17"/>
      <c r="AG10" s="17">
        <v>0.145151753603766</v>
      </c>
      <c r="AH10" s="17">
        <v>0.237862279081204</v>
      </c>
      <c r="AI10" s="17">
        <v>0.12792650026732799</v>
      </c>
      <c r="AJ10" s="17">
        <v>8.4048229651760106E-2</v>
      </c>
      <c r="AK10" s="17"/>
      <c r="AL10" s="17">
        <v>9.6002608406619699E-2</v>
      </c>
      <c r="AM10" s="17">
        <v>0.114382918697264</v>
      </c>
      <c r="AN10" s="17">
        <v>0.17154914548106101</v>
      </c>
      <c r="AO10" s="17">
        <v>0.24010941073914099</v>
      </c>
      <c r="AP10" s="17">
        <v>0.27412914578247799</v>
      </c>
      <c r="AQ10" s="17"/>
      <c r="AR10" s="17">
        <v>0.105470753858318</v>
      </c>
      <c r="AS10" s="17">
        <v>0.11993097284487</v>
      </c>
      <c r="AT10" s="17">
        <v>0.13330286841372099</v>
      </c>
      <c r="AU10" s="17">
        <v>0.163780612913552</v>
      </c>
      <c r="AV10" s="17">
        <v>0.238059033739175</v>
      </c>
      <c r="AW10" s="17"/>
      <c r="AX10" s="17">
        <v>0.248154662924983</v>
      </c>
      <c r="AY10" s="17">
        <v>0.10037202076269</v>
      </c>
      <c r="AZ10" s="17">
        <v>0.117198338836558</v>
      </c>
      <c r="BA10" s="17">
        <v>0.10925283340641399</v>
      </c>
      <c r="BB10" s="17">
        <v>9.6865695191910406E-2</v>
      </c>
      <c r="BC10" s="17">
        <v>0.10305755544548301</v>
      </c>
      <c r="BD10" s="17"/>
      <c r="BE10" s="17">
        <v>0.143126286684364</v>
      </c>
      <c r="BF10" s="17">
        <v>0.21974591596876</v>
      </c>
      <c r="BG10" s="17">
        <v>5.7739565136137198E-2</v>
      </c>
      <c r="BH10" s="17"/>
      <c r="BI10" s="17">
        <v>0.105424643635155</v>
      </c>
      <c r="BJ10" s="17">
        <v>0.14615235593222101</v>
      </c>
      <c r="BK10" s="17"/>
      <c r="BL10" s="17">
        <v>0.108196415418628</v>
      </c>
      <c r="BM10" s="17">
        <v>0.147862643358808</v>
      </c>
      <c r="BN10" s="17">
        <v>0.15847972733760299</v>
      </c>
      <c r="BO10" s="17">
        <v>0.161202750352088</v>
      </c>
      <c r="BP10" s="17">
        <v>0.176017347558443</v>
      </c>
      <c r="BQ10" s="17"/>
      <c r="BR10" s="17">
        <v>0.11247551185536001</v>
      </c>
      <c r="BS10" s="17">
        <v>0.20557604611803099</v>
      </c>
      <c r="BT10" s="17">
        <v>0.32429131479939699</v>
      </c>
      <c r="BU10" s="17">
        <v>0.29743372189120099</v>
      </c>
      <c r="BV10" s="17"/>
      <c r="BW10" s="17">
        <v>0.13787200654043799</v>
      </c>
      <c r="BX10" s="17">
        <v>0.15038577629140501</v>
      </c>
      <c r="BY10" s="17">
        <v>0.13947144423477301</v>
      </c>
      <c r="BZ10" s="17">
        <v>0.117433347168069</v>
      </c>
      <c r="CA10" s="17">
        <v>0.13581105117126199</v>
      </c>
      <c r="CB10" s="17"/>
      <c r="CC10" s="17">
        <v>0.17590840285533699</v>
      </c>
      <c r="CD10" s="17">
        <v>0.14766125148400799</v>
      </c>
      <c r="CE10" s="17">
        <v>0.125988437086648</v>
      </c>
      <c r="CF10" s="17">
        <v>0.14932208319455401</v>
      </c>
      <c r="CG10" s="17">
        <v>0.15703931324276199</v>
      </c>
      <c r="CH10" s="17">
        <v>0.115380980130524</v>
      </c>
      <c r="CI10" s="17">
        <v>0.113169967553179</v>
      </c>
      <c r="CJ10" s="17">
        <v>0.12088396601317999</v>
      </c>
      <c r="CK10" s="17">
        <v>0.13170633108096699</v>
      </c>
      <c r="CL10" s="17">
        <v>0.117749387103742</v>
      </c>
    </row>
    <row r="11" spans="2:90" x14ac:dyDescent="0.25">
      <c r="B11" s="18" t="s">
        <v>305</v>
      </c>
      <c r="C11" s="17">
        <v>0.363913261678663</v>
      </c>
      <c r="D11" s="17">
        <v>0.37260612208652399</v>
      </c>
      <c r="E11" s="17">
        <v>0.35692619054758501</v>
      </c>
      <c r="F11" s="17"/>
      <c r="G11" s="17">
        <v>0.30180936564149802</v>
      </c>
      <c r="H11" s="17">
        <v>0.31332105373451802</v>
      </c>
      <c r="I11" s="17">
        <v>0.35289740828646099</v>
      </c>
      <c r="J11" s="17">
        <v>0.36409661151913603</v>
      </c>
      <c r="K11" s="17">
        <v>0.40080020233469699</v>
      </c>
      <c r="L11" s="17">
        <v>0.41102056280127802</v>
      </c>
      <c r="M11" s="17"/>
      <c r="N11" s="17">
        <v>0.365928836181869</v>
      </c>
      <c r="O11" s="17">
        <v>0.34478692147733803</v>
      </c>
      <c r="P11" s="17">
        <v>0.37717907173339199</v>
      </c>
      <c r="Q11" s="17">
        <v>0.37154623771515</v>
      </c>
      <c r="R11" s="17"/>
      <c r="S11" s="17">
        <v>0.34018992684664201</v>
      </c>
      <c r="T11" s="17">
        <v>0.37072803876376098</v>
      </c>
      <c r="U11" s="17">
        <v>0.383852260445462</v>
      </c>
      <c r="V11" s="17">
        <v>0.42199313941298799</v>
      </c>
      <c r="W11" s="17">
        <v>0.35271348106633299</v>
      </c>
      <c r="X11" s="17">
        <v>0.32172146484326403</v>
      </c>
      <c r="Y11" s="17">
        <v>0.34986317566792202</v>
      </c>
      <c r="Z11" s="17">
        <v>0.37974219340101001</v>
      </c>
      <c r="AA11" s="17">
        <v>0.36525047002891903</v>
      </c>
      <c r="AB11" s="17"/>
      <c r="AC11" s="17">
        <v>0.35669767828174298</v>
      </c>
      <c r="AD11" s="17">
        <v>0.39184997905524699</v>
      </c>
      <c r="AE11" s="17">
        <v>0.35832724818607797</v>
      </c>
      <c r="AF11" s="17"/>
      <c r="AG11" s="17">
        <v>0.39151635949184199</v>
      </c>
      <c r="AH11" s="17">
        <v>0.355707093223538</v>
      </c>
      <c r="AI11" s="17">
        <v>0.39523003822209102</v>
      </c>
      <c r="AJ11" s="17">
        <v>0.34060055825629798</v>
      </c>
      <c r="AK11" s="17"/>
      <c r="AL11" s="17">
        <v>0.37679958566476701</v>
      </c>
      <c r="AM11" s="17">
        <v>0.34016620506119799</v>
      </c>
      <c r="AN11" s="17">
        <v>0.373291376021326</v>
      </c>
      <c r="AO11" s="17">
        <v>0.34216556575370599</v>
      </c>
      <c r="AP11" s="17">
        <v>0.37057781405207701</v>
      </c>
      <c r="AQ11" s="17"/>
      <c r="AR11" s="17">
        <v>0.37008260825178302</v>
      </c>
      <c r="AS11" s="17">
        <v>0.376527976795896</v>
      </c>
      <c r="AT11" s="17">
        <v>0.35344202614946402</v>
      </c>
      <c r="AU11" s="17">
        <v>0.368637077345633</v>
      </c>
      <c r="AV11" s="17">
        <v>0.35975846664153999</v>
      </c>
      <c r="AW11" s="17"/>
      <c r="AX11" s="17">
        <v>0.33752607914549998</v>
      </c>
      <c r="AY11" s="17">
        <v>0.35696053905582098</v>
      </c>
      <c r="AZ11" s="17">
        <v>0.367981361586807</v>
      </c>
      <c r="BA11" s="17">
        <v>0.32247867286986698</v>
      </c>
      <c r="BB11" s="17">
        <v>0.47757818575669297</v>
      </c>
      <c r="BC11" s="17">
        <v>0.40269274878866301</v>
      </c>
      <c r="BD11" s="17"/>
      <c r="BE11" s="17">
        <v>0.35565391988837503</v>
      </c>
      <c r="BF11" s="17">
        <v>0.33684896139578402</v>
      </c>
      <c r="BG11" s="17">
        <v>0.39914011142838202</v>
      </c>
      <c r="BH11" s="17"/>
      <c r="BI11" s="17">
        <v>0.31827734779546502</v>
      </c>
      <c r="BJ11" s="17">
        <v>0.37549918411171201</v>
      </c>
      <c r="BK11" s="17"/>
      <c r="BL11" s="17">
        <v>0.383929339352653</v>
      </c>
      <c r="BM11" s="17">
        <v>0.34763929848450598</v>
      </c>
      <c r="BN11" s="17">
        <v>0.37039872281513703</v>
      </c>
      <c r="BO11" s="17">
        <v>0.37890734680247401</v>
      </c>
      <c r="BP11" s="17">
        <v>0.33890015431731502</v>
      </c>
      <c r="BQ11" s="17"/>
      <c r="BR11" s="17">
        <v>0.363462851415424</v>
      </c>
      <c r="BS11" s="17">
        <v>0.38422000001720702</v>
      </c>
      <c r="BT11" s="17">
        <v>0.38082919570080997</v>
      </c>
      <c r="BU11" s="17">
        <v>0.32108115151859501</v>
      </c>
      <c r="BV11" s="17"/>
      <c r="BW11" s="17">
        <v>0.400524954826881</v>
      </c>
      <c r="BX11" s="17">
        <v>0.36477404808117803</v>
      </c>
      <c r="BY11" s="17">
        <v>0.37714460182329501</v>
      </c>
      <c r="BZ11" s="17">
        <v>0.36699727891981099</v>
      </c>
      <c r="CA11" s="17">
        <v>0.32242855683459198</v>
      </c>
      <c r="CB11" s="17"/>
      <c r="CC11" s="17">
        <v>0.35036443641033699</v>
      </c>
      <c r="CD11" s="17">
        <v>0.29862987633768101</v>
      </c>
      <c r="CE11" s="17">
        <v>0.37379363133281002</v>
      </c>
      <c r="CF11" s="17">
        <v>0.35492613657352901</v>
      </c>
      <c r="CG11" s="17">
        <v>0.35220454506781201</v>
      </c>
      <c r="CH11" s="17">
        <v>0.370711835643872</v>
      </c>
      <c r="CI11" s="17">
        <v>0.39406187734950299</v>
      </c>
      <c r="CJ11" s="17">
        <v>0.38716309091970202</v>
      </c>
      <c r="CK11" s="17">
        <v>0.37592904799067001</v>
      </c>
      <c r="CL11" s="17">
        <v>0.425229246314478</v>
      </c>
    </row>
    <row r="12" spans="2:90" x14ac:dyDescent="0.25">
      <c r="B12" s="18" t="s">
        <v>306</v>
      </c>
      <c r="C12" s="17">
        <v>0.314977182397782</v>
      </c>
      <c r="D12" s="17">
        <v>0.30908930784621602</v>
      </c>
      <c r="E12" s="17">
        <v>0.32042657925215101</v>
      </c>
      <c r="F12" s="17"/>
      <c r="G12" s="17">
        <v>0.20501593828293499</v>
      </c>
      <c r="H12" s="17">
        <v>0.223290377336826</v>
      </c>
      <c r="I12" s="17">
        <v>0.30063197104045503</v>
      </c>
      <c r="J12" s="17">
        <v>0.36236589692212501</v>
      </c>
      <c r="K12" s="17">
        <v>0.34912391793312098</v>
      </c>
      <c r="L12" s="17">
        <v>0.383880181253625</v>
      </c>
      <c r="M12" s="17"/>
      <c r="N12" s="17">
        <v>0.29870467678406698</v>
      </c>
      <c r="O12" s="17">
        <v>0.33194385028755202</v>
      </c>
      <c r="P12" s="17">
        <v>0.32777629831503202</v>
      </c>
      <c r="Q12" s="17">
        <v>0.30105781991214298</v>
      </c>
      <c r="R12" s="17"/>
      <c r="S12" s="17">
        <v>0.242637766475744</v>
      </c>
      <c r="T12" s="17">
        <v>0.37367744430505401</v>
      </c>
      <c r="U12" s="17">
        <v>0.335115710492152</v>
      </c>
      <c r="V12" s="17">
        <v>0.26980577548283302</v>
      </c>
      <c r="W12" s="17">
        <v>0.33720564816201198</v>
      </c>
      <c r="X12" s="17">
        <v>0.3302204598688</v>
      </c>
      <c r="Y12" s="17">
        <v>0.33309494471224499</v>
      </c>
      <c r="Z12" s="17">
        <v>0.33630092616454998</v>
      </c>
      <c r="AA12" s="17">
        <v>0.302474401781609</v>
      </c>
      <c r="AB12" s="17"/>
      <c r="AC12" s="17">
        <v>0.36276322059326099</v>
      </c>
      <c r="AD12" s="17">
        <v>0.30081227173816499</v>
      </c>
      <c r="AE12" s="17">
        <v>0.26818822442713702</v>
      </c>
      <c r="AF12" s="17"/>
      <c r="AG12" s="17">
        <v>0.33293498782373498</v>
      </c>
      <c r="AH12" s="17">
        <v>0.24730060151297301</v>
      </c>
      <c r="AI12" s="17">
        <v>0.32766987535433101</v>
      </c>
      <c r="AJ12" s="17">
        <v>0.37159115831446199</v>
      </c>
      <c r="AK12" s="17"/>
      <c r="AL12" s="17">
        <v>0.34047707766061702</v>
      </c>
      <c r="AM12" s="17">
        <v>0.33824896913581498</v>
      </c>
      <c r="AN12" s="17">
        <v>0.28589857785606698</v>
      </c>
      <c r="AO12" s="17">
        <v>0.25611177316540001</v>
      </c>
      <c r="AP12" s="17">
        <v>0.226845786846016</v>
      </c>
      <c r="AQ12" s="17"/>
      <c r="AR12" s="17">
        <v>0.25737977367887699</v>
      </c>
      <c r="AS12" s="17">
        <v>0.32862066572273801</v>
      </c>
      <c r="AT12" s="17">
        <v>0.34243975558731998</v>
      </c>
      <c r="AU12" s="17">
        <v>0.29993268759276998</v>
      </c>
      <c r="AV12" s="17">
        <v>0.26519550453956198</v>
      </c>
      <c r="AW12" s="17"/>
      <c r="AX12" s="17">
        <v>0.22627346693500699</v>
      </c>
      <c r="AY12" s="17">
        <v>0.34597829133899799</v>
      </c>
      <c r="AZ12" s="17">
        <v>0.35390221270449401</v>
      </c>
      <c r="BA12" s="17">
        <v>0.37017033362568502</v>
      </c>
      <c r="BB12" s="17">
        <v>0.29104185436428998</v>
      </c>
      <c r="BC12" s="17">
        <v>0.30677452361687602</v>
      </c>
      <c r="BD12" s="17"/>
      <c r="BE12" s="17">
        <v>0.29948656527714601</v>
      </c>
      <c r="BF12" s="17">
        <v>0.27204454022486702</v>
      </c>
      <c r="BG12" s="17">
        <v>0.37774078913409997</v>
      </c>
      <c r="BH12" s="17"/>
      <c r="BI12" s="17">
        <v>0.328361749670875</v>
      </c>
      <c r="BJ12" s="17">
        <v>0.31157914464569703</v>
      </c>
      <c r="BK12" s="17"/>
      <c r="BL12" s="17">
        <v>0.35528007455288801</v>
      </c>
      <c r="BM12" s="17">
        <v>0.31307160156691799</v>
      </c>
      <c r="BN12" s="17">
        <v>0.26096136428460798</v>
      </c>
      <c r="BO12" s="17">
        <v>0.28612530223556099</v>
      </c>
      <c r="BP12" s="17">
        <v>0.27910843638676902</v>
      </c>
      <c r="BQ12" s="17"/>
      <c r="BR12" s="17">
        <v>0.34102075967628898</v>
      </c>
      <c r="BS12" s="17">
        <v>0.22464935360271601</v>
      </c>
      <c r="BT12" s="17">
        <v>0.124841149076026</v>
      </c>
      <c r="BU12" s="17">
        <v>0.20232979510334201</v>
      </c>
      <c r="BV12" s="17"/>
      <c r="BW12" s="17">
        <v>0.31186888272709101</v>
      </c>
      <c r="BX12" s="17">
        <v>0.335107557883148</v>
      </c>
      <c r="BY12" s="17">
        <v>0.30865308677359099</v>
      </c>
      <c r="BZ12" s="17">
        <v>0.31876907527384502</v>
      </c>
      <c r="CA12" s="17">
        <v>0.30851809160777099</v>
      </c>
      <c r="CB12" s="17"/>
      <c r="CC12" s="17">
        <v>0.25253035248245598</v>
      </c>
      <c r="CD12" s="17">
        <v>0.30578608209283398</v>
      </c>
      <c r="CE12" s="17">
        <v>0.33412021406827103</v>
      </c>
      <c r="CF12" s="17">
        <v>0.285679479492426</v>
      </c>
      <c r="CG12" s="17">
        <v>0.30839412427690699</v>
      </c>
      <c r="CH12" s="17">
        <v>0.34361185057022298</v>
      </c>
      <c r="CI12" s="17">
        <v>0.356631491012594</v>
      </c>
      <c r="CJ12" s="17">
        <v>0.35120063622493303</v>
      </c>
      <c r="CK12" s="17">
        <v>0.33317662424682998</v>
      </c>
      <c r="CL12" s="17">
        <v>0.30953685512728202</v>
      </c>
    </row>
    <row r="13" spans="2:90" x14ac:dyDescent="0.25">
      <c r="B13" s="18" t="s">
        <v>307</v>
      </c>
      <c r="C13" s="17">
        <v>9.5349863620618799E-2</v>
      </c>
      <c r="D13" s="17">
        <v>8.0320116283293205E-2</v>
      </c>
      <c r="E13" s="17">
        <v>0.109407054969113</v>
      </c>
      <c r="F13" s="17"/>
      <c r="G13" s="17">
        <v>6.6818545670002699E-2</v>
      </c>
      <c r="H13" s="17">
        <v>6.7630729620606497E-2</v>
      </c>
      <c r="I13" s="17">
        <v>0.103884266187223</v>
      </c>
      <c r="J13" s="17">
        <v>0.12278362880136399</v>
      </c>
      <c r="K13" s="17">
        <v>0.11754776017101499</v>
      </c>
      <c r="L13" s="17">
        <v>8.7672575577286804E-2</v>
      </c>
      <c r="M13" s="17"/>
      <c r="N13" s="17">
        <v>6.1254119808750999E-2</v>
      </c>
      <c r="O13" s="17">
        <v>0.10353830333910501</v>
      </c>
      <c r="P13" s="17">
        <v>0.11138563993065601</v>
      </c>
      <c r="Q13" s="17">
        <v>0.10914123734390099</v>
      </c>
      <c r="R13" s="17"/>
      <c r="S13" s="17">
        <v>7.6865415099638304E-2</v>
      </c>
      <c r="T13" s="17">
        <v>8.2878007611494303E-2</v>
      </c>
      <c r="U13" s="17">
        <v>0.102899644023645</v>
      </c>
      <c r="V13" s="17">
        <v>9.7602549199159394E-2</v>
      </c>
      <c r="W13" s="17">
        <v>0.105435767972632</v>
      </c>
      <c r="X13" s="17">
        <v>0.106633182215511</v>
      </c>
      <c r="Y13" s="17">
        <v>8.4585036803336205E-2</v>
      </c>
      <c r="Z13" s="17">
        <v>0.109010583074342</v>
      </c>
      <c r="AA13" s="17">
        <v>0.11266134596204801</v>
      </c>
      <c r="AB13" s="17"/>
      <c r="AC13" s="17">
        <v>0.12586259623596699</v>
      </c>
      <c r="AD13" s="17">
        <v>7.5988043555535997E-2</v>
      </c>
      <c r="AE13" s="17">
        <v>8.7092438177358705E-2</v>
      </c>
      <c r="AF13" s="17"/>
      <c r="AG13" s="17">
        <v>6.7804415185480693E-2</v>
      </c>
      <c r="AH13" s="17">
        <v>5.2910147199931597E-2</v>
      </c>
      <c r="AI13" s="17">
        <v>7.4792366608278205E-2</v>
      </c>
      <c r="AJ13" s="17">
        <v>0.161186827238087</v>
      </c>
      <c r="AK13" s="17"/>
      <c r="AL13" s="17">
        <v>0.109661672469439</v>
      </c>
      <c r="AM13" s="17">
        <v>0.104953304079779</v>
      </c>
      <c r="AN13" s="17">
        <v>8.5379938437066899E-2</v>
      </c>
      <c r="AO13" s="17">
        <v>5.01738660701571E-2</v>
      </c>
      <c r="AP13" s="17">
        <v>5.2845437986351503E-2</v>
      </c>
      <c r="AQ13" s="17"/>
      <c r="AR13" s="17">
        <v>0.120817421939175</v>
      </c>
      <c r="AS13" s="17">
        <v>9.5365373231776907E-2</v>
      </c>
      <c r="AT13" s="17">
        <v>9.7619691057940106E-2</v>
      </c>
      <c r="AU13" s="17">
        <v>9.7040237938332594E-2</v>
      </c>
      <c r="AV13" s="17">
        <v>5.2231335859058398E-2</v>
      </c>
      <c r="AW13" s="17"/>
      <c r="AX13" s="17">
        <v>8.04320157353733E-2</v>
      </c>
      <c r="AY13" s="17">
        <v>9.8985630369051003E-2</v>
      </c>
      <c r="AZ13" s="17">
        <v>9.8114230798483998E-2</v>
      </c>
      <c r="BA13" s="17">
        <v>0.122606585160217</v>
      </c>
      <c r="BB13" s="17">
        <v>6.6145616080628494E-2</v>
      </c>
      <c r="BC13" s="17">
        <v>0.105277038073518</v>
      </c>
      <c r="BD13" s="17"/>
      <c r="BE13" s="17">
        <v>9.4809823765062598E-2</v>
      </c>
      <c r="BF13" s="17">
        <v>8.5494011552036606E-2</v>
      </c>
      <c r="BG13" s="17">
        <v>0.10421986771871</v>
      </c>
      <c r="BH13" s="17"/>
      <c r="BI13" s="17">
        <v>0.14580969344205</v>
      </c>
      <c r="BJ13" s="17">
        <v>8.2539258451358996E-2</v>
      </c>
      <c r="BK13" s="17"/>
      <c r="BL13" s="17">
        <v>8.5513526501586307E-2</v>
      </c>
      <c r="BM13" s="17">
        <v>0.107518295830236</v>
      </c>
      <c r="BN13" s="17">
        <v>9.5341036894954101E-2</v>
      </c>
      <c r="BO13" s="17">
        <v>8.7366863118443203E-2</v>
      </c>
      <c r="BP13" s="17">
        <v>9.4492878141358705E-2</v>
      </c>
      <c r="BQ13" s="17"/>
      <c r="BR13" s="17">
        <v>0.103845272352794</v>
      </c>
      <c r="BS13" s="17">
        <v>5.9128491625516602E-2</v>
      </c>
      <c r="BT13" s="17">
        <v>2.6970591656896501E-2</v>
      </c>
      <c r="BU13" s="17">
        <v>6.4829317069981296E-2</v>
      </c>
      <c r="BV13" s="17"/>
      <c r="BW13" s="17">
        <v>7.5364741177204805E-2</v>
      </c>
      <c r="BX13" s="17">
        <v>7.0188003383153993E-2</v>
      </c>
      <c r="BY13" s="17">
        <v>9.4408385898225894E-2</v>
      </c>
      <c r="BZ13" s="17">
        <v>0.112668383537225</v>
      </c>
      <c r="CA13" s="17">
        <v>0.12640653159880999</v>
      </c>
      <c r="CB13" s="17"/>
      <c r="CC13" s="17">
        <v>0.12775024801680901</v>
      </c>
      <c r="CD13" s="17">
        <v>0.14333632285866499</v>
      </c>
      <c r="CE13" s="17">
        <v>6.6959910215367902E-2</v>
      </c>
      <c r="CF13" s="17">
        <v>0.11085893770639001</v>
      </c>
      <c r="CG13" s="17">
        <v>9.3517668342176896E-2</v>
      </c>
      <c r="CH13" s="17">
        <v>9.9946489587521101E-2</v>
      </c>
      <c r="CI13" s="17">
        <v>7.7828385096363403E-2</v>
      </c>
      <c r="CJ13" s="17">
        <v>9.3140070022275104E-2</v>
      </c>
      <c r="CK13" s="17">
        <v>8.0075559665486504E-2</v>
      </c>
      <c r="CL13" s="17">
        <v>6.3366301205700706E-2</v>
      </c>
    </row>
    <row r="14" spans="2:90" x14ac:dyDescent="0.25">
      <c r="B14" s="18" t="s">
        <v>163</v>
      </c>
      <c r="C14" s="19">
        <v>6.3167593086661297E-2</v>
      </c>
      <c r="D14" s="19">
        <v>4.9967665340351103E-2</v>
      </c>
      <c r="E14" s="19">
        <v>7.4364843483331805E-2</v>
      </c>
      <c r="F14" s="19"/>
      <c r="G14" s="19">
        <v>8.2176235630931002E-2</v>
      </c>
      <c r="H14" s="19">
        <v>7.8270554932858005E-2</v>
      </c>
      <c r="I14" s="19">
        <v>5.4693700396458697E-2</v>
      </c>
      <c r="J14" s="19">
        <v>6.1717843512618602E-2</v>
      </c>
      <c r="K14" s="19">
        <v>5.07312646026713E-2</v>
      </c>
      <c r="L14" s="19">
        <v>5.9060266757990199E-2</v>
      </c>
      <c r="M14" s="19"/>
      <c r="N14" s="19">
        <v>4.6441518715374899E-2</v>
      </c>
      <c r="O14" s="19">
        <v>7.7171397368045194E-2</v>
      </c>
      <c r="P14" s="19">
        <v>4.4953488046979101E-2</v>
      </c>
      <c r="Q14" s="19">
        <v>8.36463537854404E-2</v>
      </c>
      <c r="R14" s="19"/>
      <c r="S14" s="19">
        <v>6.9491784221112796E-2</v>
      </c>
      <c r="T14" s="19">
        <v>5.1010951787400498E-2</v>
      </c>
      <c r="U14" s="19">
        <v>6.0778760969825402E-2</v>
      </c>
      <c r="V14" s="19">
        <v>7.0137049986694996E-2</v>
      </c>
      <c r="W14" s="19">
        <v>7.4252717247821495E-2</v>
      </c>
      <c r="X14" s="19">
        <v>7.8514834430380098E-2</v>
      </c>
      <c r="Y14" s="19">
        <v>6.8914187645732594E-2</v>
      </c>
      <c r="Z14" s="19">
        <v>3.2821266366570602E-2</v>
      </c>
      <c r="AA14" s="19">
        <v>5.3934271082189698E-2</v>
      </c>
      <c r="AB14" s="19"/>
      <c r="AC14" s="19">
        <v>4.4709121545199203E-2</v>
      </c>
      <c r="AD14" s="19">
        <v>5.4848512052872903E-2</v>
      </c>
      <c r="AE14" s="19">
        <v>9.4491735869291799E-2</v>
      </c>
      <c r="AF14" s="19"/>
      <c r="AG14" s="19">
        <v>3.89032276246545E-2</v>
      </c>
      <c r="AH14" s="19">
        <v>4.9853546096643803E-2</v>
      </c>
      <c r="AI14" s="19">
        <v>5.4515708673189403E-2</v>
      </c>
      <c r="AJ14" s="19">
        <v>3.2396917994977098E-2</v>
      </c>
      <c r="AK14" s="19"/>
      <c r="AL14" s="19">
        <v>6.3433798450015094E-2</v>
      </c>
      <c r="AM14" s="19">
        <v>7.9776895171437906E-2</v>
      </c>
      <c r="AN14" s="19">
        <v>5.9189091843856602E-2</v>
      </c>
      <c r="AO14" s="19">
        <v>5.1094015871576998E-2</v>
      </c>
      <c r="AP14" s="19">
        <v>1.85868903139066E-2</v>
      </c>
      <c r="AQ14" s="19"/>
      <c r="AR14" s="19">
        <v>0.126803858443227</v>
      </c>
      <c r="AS14" s="19">
        <v>5.59736082587214E-2</v>
      </c>
      <c r="AT14" s="19">
        <v>5.0815539026326101E-2</v>
      </c>
      <c r="AU14" s="19">
        <v>5.1083037715896097E-2</v>
      </c>
      <c r="AV14" s="19">
        <v>2.5324657695593299E-2</v>
      </c>
      <c r="AW14" s="19"/>
      <c r="AX14" s="19">
        <v>5.5600121118923103E-2</v>
      </c>
      <c r="AY14" s="19">
        <v>7.4016405784961201E-2</v>
      </c>
      <c r="AZ14" s="19">
        <v>5.0524115016292601E-2</v>
      </c>
      <c r="BA14" s="19">
        <v>6.7753775413100695E-2</v>
      </c>
      <c r="BB14" s="19">
        <v>5.4807535486903099E-2</v>
      </c>
      <c r="BC14" s="19">
        <v>6.2322124148831697E-2</v>
      </c>
      <c r="BD14" s="19"/>
      <c r="BE14" s="19">
        <v>8.3463229802719502E-2</v>
      </c>
      <c r="BF14" s="19">
        <v>3.9005214524796397E-2</v>
      </c>
      <c r="BG14" s="19">
        <v>5.5700378651164298E-2</v>
      </c>
      <c r="BH14" s="19"/>
      <c r="BI14" s="19">
        <v>7.7504335173778E-2</v>
      </c>
      <c r="BJ14" s="19">
        <v>5.9527819767141402E-2</v>
      </c>
      <c r="BK14" s="19"/>
      <c r="BL14" s="19">
        <v>4.1747110283069301E-2</v>
      </c>
      <c r="BM14" s="19">
        <v>5.3695537507389403E-2</v>
      </c>
      <c r="BN14" s="19">
        <v>9.6698555759239899E-2</v>
      </c>
      <c r="BO14" s="19">
        <v>6.29436539348876E-2</v>
      </c>
      <c r="BP14" s="19">
        <v>8.9452244951915394E-2</v>
      </c>
      <c r="BQ14" s="19"/>
      <c r="BR14" s="19">
        <v>6.0494036196544303E-2</v>
      </c>
      <c r="BS14" s="19">
        <v>9.1437247440975006E-2</v>
      </c>
      <c r="BT14" s="19">
        <v>6.8636649187821003E-2</v>
      </c>
      <c r="BU14" s="19">
        <v>4.89000329398648E-2</v>
      </c>
      <c r="BV14" s="19"/>
      <c r="BW14" s="19">
        <v>5.2268664759877098E-2</v>
      </c>
      <c r="BX14" s="19">
        <v>5.8798775224315002E-2</v>
      </c>
      <c r="BY14" s="19">
        <v>5.9500412495222602E-2</v>
      </c>
      <c r="BZ14" s="19">
        <v>6.3276234593631506E-2</v>
      </c>
      <c r="CA14" s="19">
        <v>7.9642264819146505E-2</v>
      </c>
      <c r="CB14" s="19"/>
      <c r="CC14" s="19">
        <v>7.1200457342624701E-2</v>
      </c>
      <c r="CD14" s="19">
        <v>7.3451697362234697E-2</v>
      </c>
      <c r="CE14" s="19">
        <v>6.7076833685021806E-2</v>
      </c>
      <c r="CF14" s="19">
        <v>7.4433342228902397E-2</v>
      </c>
      <c r="CG14" s="19">
        <v>6.6418569274410796E-2</v>
      </c>
      <c r="CH14" s="19">
        <v>6.5505250138986698E-2</v>
      </c>
      <c r="CI14" s="19">
        <v>4.0111911644591297E-2</v>
      </c>
      <c r="CJ14" s="19">
        <v>3.07508738463441E-2</v>
      </c>
      <c r="CK14" s="19">
        <v>5.3270259901865298E-2</v>
      </c>
      <c r="CL14" s="19">
        <v>6.5907442823230702E-2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311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3.4850068783494802E-2</v>
      </c>
      <c r="D9" s="17">
        <v>4.1814659974467802E-2</v>
      </c>
      <c r="E9" s="17">
        <v>2.8482109059661101E-2</v>
      </c>
      <c r="F9" s="17"/>
      <c r="G9" s="17">
        <v>8.0272849698298399E-2</v>
      </c>
      <c r="H9" s="17">
        <v>7.9407238447241096E-2</v>
      </c>
      <c r="I9" s="17">
        <v>4.4328143203337098E-2</v>
      </c>
      <c r="J9" s="17">
        <v>9.4619746175414396E-3</v>
      </c>
      <c r="K9" s="17">
        <v>1.09317571038144E-2</v>
      </c>
      <c r="L9" s="17">
        <v>9.8639218057772395E-3</v>
      </c>
      <c r="M9" s="17"/>
      <c r="N9" s="17">
        <v>4.9771452713782999E-2</v>
      </c>
      <c r="O9" s="17">
        <v>2.9678587891282301E-2</v>
      </c>
      <c r="P9" s="17">
        <v>2.71321649849578E-2</v>
      </c>
      <c r="Q9" s="17">
        <v>3.1417783924000298E-2</v>
      </c>
      <c r="R9" s="17"/>
      <c r="S9" s="17">
        <v>8.1776192910473E-2</v>
      </c>
      <c r="T9" s="17">
        <v>1.34570670311114E-2</v>
      </c>
      <c r="U9" s="17">
        <v>1.0606528245903199E-2</v>
      </c>
      <c r="V9" s="17">
        <v>2.1362950223547301E-2</v>
      </c>
      <c r="W9" s="17">
        <v>4.0140362112459499E-2</v>
      </c>
      <c r="X9" s="17">
        <v>4.4115105163195202E-2</v>
      </c>
      <c r="Y9" s="17">
        <v>1.8058427668306998E-2</v>
      </c>
      <c r="Z9" s="17">
        <v>3.9020295477882702E-2</v>
      </c>
      <c r="AA9" s="17">
        <v>3.56993323567798E-2</v>
      </c>
      <c r="AB9" s="17"/>
      <c r="AC9" s="17">
        <v>2.6202664422050201E-2</v>
      </c>
      <c r="AD9" s="17">
        <v>3.8203796734178799E-2</v>
      </c>
      <c r="AE9" s="17">
        <v>4.2016016202285802E-2</v>
      </c>
      <c r="AF9" s="17"/>
      <c r="AG9" s="17">
        <v>3.4495762873435303E-2</v>
      </c>
      <c r="AH9" s="17">
        <v>7.7129716475627205E-2</v>
      </c>
      <c r="AI9" s="17">
        <v>2.3538929488948E-2</v>
      </c>
      <c r="AJ9" s="17">
        <v>1.5269625230093301E-2</v>
      </c>
      <c r="AK9" s="17"/>
      <c r="AL9" s="17">
        <v>1.2653317914151099E-2</v>
      </c>
      <c r="AM9" s="17">
        <v>2.76069121404224E-2</v>
      </c>
      <c r="AN9" s="17">
        <v>4.3241805656632402E-2</v>
      </c>
      <c r="AO9" s="17">
        <v>8.2688648411310503E-2</v>
      </c>
      <c r="AP9" s="17">
        <v>9.8915711385032301E-2</v>
      </c>
      <c r="AQ9" s="17"/>
      <c r="AR9" s="17">
        <v>3.4684929453444403E-2</v>
      </c>
      <c r="AS9" s="17">
        <v>2.6161638310841898E-2</v>
      </c>
      <c r="AT9" s="17">
        <v>2.0945530788822199E-2</v>
      </c>
      <c r="AU9" s="17">
        <v>4.0825723686619603E-2</v>
      </c>
      <c r="AV9" s="17">
        <v>9.9447967838475607E-2</v>
      </c>
      <c r="AW9" s="17"/>
      <c r="AX9" s="17">
        <v>8.9181377295435196E-2</v>
      </c>
      <c r="AY9" s="17">
        <v>2.2257071503682599E-2</v>
      </c>
      <c r="AZ9" s="17">
        <v>2.0533417313589802E-2</v>
      </c>
      <c r="BA9" s="17">
        <v>1.07283153283047E-2</v>
      </c>
      <c r="BB9" s="17">
        <v>1.75207857705958E-2</v>
      </c>
      <c r="BC9" s="17">
        <v>2.0073530577424999E-2</v>
      </c>
      <c r="BD9" s="17"/>
      <c r="BE9" s="17">
        <v>3.19908832161694E-2</v>
      </c>
      <c r="BF9" s="17">
        <v>6.9587426527701696E-2</v>
      </c>
      <c r="BG9" s="17">
        <v>5.5270916182692999E-3</v>
      </c>
      <c r="BH9" s="17"/>
      <c r="BI9" s="17">
        <v>2.6260594816488899E-2</v>
      </c>
      <c r="BJ9" s="17">
        <v>3.7030741211292302E-2</v>
      </c>
      <c r="BK9" s="17"/>
      <c r="BL9" s="17">
        <v>3.3768741882241701E-2</v>
      </c>
      <c r="BM9" s="17">
        <v>3.0528731590269299E-2</v>
      </c>
      <c r="BN9" s="17">
        <v>3.1561695026045299E-2</v>
      </c>
      <c r="BO9" s="17">
        <v>3.6404538787111501E-2</v>
      </c>
      <c r="BP9" s="17">
        <v>4.3693168935141302E-2</v>
      </c>
      <c r="BQ9" s="17"/>
      <c r="BR9" s="17">
        <v>2.4099915288509102E-2</v>
      </c>
      <c r="BS9" s="17">
        <v>6.3223161405669998E-2</v>
      </c>
      <c r="BT9" s="17">
        <v>0.12979966946649299</v>
      </c>
      <c r="BU9" s="17">
        <v>7.8374470804772403E-2</v>
      </c>
      <c r="BV9" s="17"/>
      <c r="BW9" s="17">
        <v>2.6887883179248399E-2</v>
      </c>
      <c r="BX9" s="17">
        <v>3.1930697207950803E-2</v>
      </c>
      <c r="BY9" s="17">
        <v>4.0740539533307203E-2</v>
      </c>
      <c r="BZ9" s="17">
        <v>2.0741826152395702E-2</v>
      </c>
      <c r="CA9" s="17">
        <v>4.2960994591591598E-2</v>
      </c>
      <c r="CB9" s="17"/>
      <c r="CC9" s="17">
        <v>4.4359504544832E-2</v>
      </c>
      <c r="CD9" s="17">
        <v>5.0408896539637399E-2</v>
      </c>
      <c r="CE9" s="17">
        <v>5.0969465247163899E-2</v>
      </c>
      <c r="CF9" s="17">
        <v>3.9096802532724698E-2</v>
      </c>
      <c r="CG9" s="17">
        <v>3.3001633917995203E-2</v>
      </c>
      <c r="CH9" s="17">
        <v>1.0319707357456E-2</v>
      </c>
      <c r="CI9" s="17">
        <v>2.7972586989181199E-2</v>
      </c>
      <c r="CJ9" s="17">
        <v>1.3913906411873799E-2</v>
      </c>
      <c r="CK9" s="17">
        <v>2.0230914106551201E-2</v>
      </c>
      <c r="CL9" s="17">
        <v>2.5896506702156201E-2</v>
      </c>
    </row>
    <row r="10" spans="2:90" x14ac:dyDescent="0.25">
      <c r="B10" s="18" t="s">
        <v>304</v>
      </c>
      <c r="C10" s="17">
        <v>0.156498430244353</v>
      </c>
      <c r="D10" s="17">
        <v>0.15706257994154099</v>
      </c>
      <c r="E10" s="17">
        <v>0.15582383836809</v>
      </c>
      <c r="F10" s="17"/>
      <c r="G10" s="17">
        <v>0.20983707166180099</v>
      </c>
      <c r="H10" s="17">
        <v>0.259951402199884</v>
      </c>
      <c r="I10" s="17">
        <v>0.18127627362204701</v>
      </c>
      <c r="J10" s="17">
        <v>0.115126107004174</v>
      </c>
      <c r="K10" s="17">
        <v>0.105037652444625</v>
      </c>
      <c r="L10" s="17">
        <v>0.104575193726703</v>
      </c>
      <c r="M10" s="17"/>
      <c r="N10" s="17">
        <v>0.20212194729408001</v>
      </c>
      <c r="O10" s="17">
        <v>0.14783271424883099</v>
      </c>
      <c r="P10" s="17">
        <v>0.144263680852554</v>
      </c>
      <c r="Q10" s="17">
        <v>0.128359832930005</v>
      </c>
      <c r="R10" s="17"/>
      <c r="S10" s="17">
        <v>0.22427819063749299</v>
      </c>
      <c r="T10" s="17">
        <v>0.15622147794396901</v>
      </c>
      <c r="U10" s="17">
        <v>0.108291435621564</v>
      </c>
      <c r="V10" s="17">
        <v>0.13927939002603401</v>
      </c>
      <c r="W10" s="17">
        <v>0.13988836437359101</v>
      </c>
      <c r="X10" s="17">
        <v>0.115501503443016</v>
      </c>
      <c r="Y10" s="17">
        <v>0.170306018705463</v>
      </c>
      <c r="Z10" s="17">
        <v>0.106951628066992</v>
      </c>
      <c r="AA10" s="17">
        <v>0.17954250000598501</v>
      </c>
      <c r="AB10" s="17"/>
      <c r="AC10" s="17">
        <v>0.116506142524121</v>
      </c>
      <c r="AD10" s="17">
        <v>0.178695944349376</v>
      </c>
      <c r="AE10" s="17">
        <v>0.179861112941754</v>
      </c>
      <c r="AF10" s="17"/>
      <c r="AG10" s="17">
        <v>0.180205038950882</v>
      </c>
      <c r="AH10" s="17">
        <v>0.23704086956491499</v>
      </c>
      <c r="AI10" s="17">
        <v>0.130806190190875</v>
      </c>
      <c r="AJ10" s="17">
        <v>0.105082568880842</v>
      </c>
      <c r="AK10" s="17"/>
      <c r="AL10" s="17">
        <v>0.107570249494918</v>
      </c>
      <c r="AM10" s="17">
        <v>0.139064816520198</v>
      </c>
      <c r="AN10" s="17">
        <v>0.183637902065515</v>
      </c>
      <c r="AO10" s="17">
        <v>0.29189536698559299</v>
      </c>
      <c r="AP10" s="17">
        <v>0.19662561244008001</v>
      </c>
      <c r="AQ10" s="17"/>
      <c r="AR10" s="17">
        <v>0.11977425563494799</v>
      </c>
      <c r="AS10" s="17">
        <v>0.146095469613925</v>
      </c>
      <c r="AT10" s="17">
        <v>0.14948044902027699</v>
      </c>
      <c r="AU10" s="17">
        <v>0.17529461066228599</v>
      </c>
      <c r="AV10" s="17">
        <v>0.253358429322249</v>
      </c>
      <c r="AW10" s="17"/>
      <c r="AX10" s="17">
        <v>0.23672520070142999</v>
      </c>
      <c r="AY10" s="17">
        <v>0.13545714603793399</v>
      </c>
      <c r="AZ10" s="17">
        <v>0.126813288844669</v>
      </c>
      <c r="BA10" s="17">
        <v>0.13599665821516699</v>
      </c>
      <c r="BB10" s="17">
        <v>0.12765021803983401</v>
      </c>
      <c r="BC10" s="17">
        <v>0.12654065277455301</v>
      </c>
      <c r="BD10" s="17"/>
      <c r="BE10" s="17">
        <v>0.15620360573195899</v>
      </c>
      <c r="BF10" s="17">
        <v>0.22409653374160199</v>
      </c>
      <c r="BG10" s="17">
        <v>9.62399474892532E-2</v>
      </c>
      <c r="BH10" s="17"/>
      <c r="BI10" s="17">
        <v>0.109773707114054</v>
      </c>
      <c r="BJ10" s="17">
        <v>0.168360776625296</v>
      </c>
      <c r="BK10" s="17"/>
      <c r="BL10" s="17">
        <v>0.145612509475262</v>
      </c>
      <c r="BM10" s="17">
        <v>0.169341602173782</v>
      </c>
      <c r="BN10" s="17">
        <v>0.13358591900658401</v>
      </c>
      <c r="BO10" s="17">
        <v>0.13641084485173599</v>
      </c>
      <c r="BP10" s="17">
        <v>0.190558455533063</v>
      </c>
      <c r="BQ10" s="17"/>
      <c r="BR10" s="17">
        <v>0.135482927322747</v>
      </c>
      <c r="BS10" s="17">
        <v>0.22104776556158801</v>
      </c>
      <c r="BT10" s="17">
        <v>0.30638282920114901</v>
      </c>
      <c r="BU10" s="17">
        <v>0.280456223844256</v>
      </c>
      <c r="BV10" s="17"/>
      <c r="BW10" s="17">
        <v>0.174620310314786</v>
      </c>
      <c r="BX10" s="17">
        <v>0.176815230222959</v>
      </c>
      <c r="BY10" s="17">
        <v>0.14101551429973699</v>
      </c>
      <c r="BZ10" s="17">
        <v>0.13816565229140201</v>
      </c>
      <c r="CA10" s="17">
        <v>0.154023041695665</v>
      </c>
      <c r="CB10" s="17"/>
      <c r="CC10" s="17">
        <v>0.172416727018779</v>
      </c>
      <c r="CD10" s="17">
        <v>0.155394336851262</v>
      </c>
      <c r="CE10" s="17">
        <v>0.159990970205167</v>
      </c>
      <c r="CF10" s="17">
        <v>0.164141248737395</v>
      </c>
      <c r="CG10" s="17">
        <v>0.17272459135839999</v>
      </c>
      <c r="CH10" s="17">
        <v>0.12033984854664501</v>
      </c>
      <c r="CI10" s="17">
        <v>0.148503478931858</v>
      </c>
      <c r="CJ10" s="17">
        <v>0.15098834105284201</v>
      </c>
      <c r="CK10" s="17">
        <v>0.16619531545757699</v>
      </c>
      <c r="CL10" s="17">
        <v>0.15248443640717299</v>
      </c>
    </row>
    <row r="11" spans="2:90" x14ac:dyDescent="0.25">
      <c r="B11" s="18" t="s">
        <v>305</v>
      </c>
      <c r="C11" s="17">
        <v>0.44990713994357301</v>
      </c>
      <c r="D11" s="17">
        <v>0.46832783361281799</v>
      </c>
      <c r="E11" s="17">
        <v>0.43356385937270697</v>
      </c>
      <c r="F11" s="17"/>
      <c r="G11" s="17">
        <v>0.35495526185975201</v>
      </c>
      <c r="H11" s="17">
        <v>0.35189836675811498</v>
      </c>
      <c r="I11" s="17">
        <v>0.40505783497123299</v>
      </c>
      <c r="J11" s="17">
        <v>0.45595306453312701</v>
      </c>
      <c r="K11" s="17">
        <v>0.52168710467213297</v>
      </c>
      <c r="L11" s="17">
        <v>0.54192230318592405</v>
      </c>
      <c r="M11" s="17"/>
      <c r="N11" s="17">
        <v>0.47506835679813098</v>
      </c>
      <c r="O11" s="17">
        <v>0.44431681767380699</v>
      </c>
      <c r="P11" s="17">
        <v>0.44099498434589002</v>
      </c>
      <c r="Q11" s="17">
        <v>0.43225026766572699</v>
      </c>
      <c r="R11" s="17"/>
      <c r="S11" s="17">
        <v>0.40839101769661201</v>
      </c>
      <c r="T11" s="17">
        <v>0.501440899054582</v>
      </c>
      <c r="U11" s="17">
        <v>0.51915627626596506</v>
      </c>
      <c r="V11" s="17">
        <v>0.48012713562387299</v>
      </c>
      <c r="W11" s="17">
        <v>0.46288842648538903</v>
      </c>
      <c r="X11" s="17">
        <v>0.40443363510996899</v>
      </c>
      <c r="Y11" s="17">
        <v>0.44379165433732998</v>
      </c>
      <c r="Z11" s="17">
        <v>0.43682270069010698</v>
      </c>
      <c r="AA11" s="17">
        <v>0.39299950324101102</v>
      </c>
      <c r="AB11" s="17"/>
      <c r="AC11" s="17">
        <v>0.47304750532119599</v>
      </c>
      <c r="AD11" s="17">
        <v>0.451894906971962</v>
      </c>
      <c r="AE11" s="17">
        <v>0.448350049898112</v>
      </c>
      <c r="AF11" s="17"/>
      <c r="AG11" s="17">
        <v>0.50560629127492696</v>
      </c>
      <c r="AH11" s="17">
        <v>0.40317776786875997</v>
      </c>
      <c r="AI11" s="17">
        <v>0.52398061023343101</v>
      </c>
      <c r="AJ11" s="17">
        <v>0.42976705535745702</v>
      </c>
      <c r="AK11" s="17"/>
      <c r="AL11" s="17">
        <v>0.46979654765414403</v>
      </c>
      <c r="AM11" s="17">
        <v>0.42473553251596702</v>
      </c>
      <c r="AN11" s="17">
        <v>0.464701411592014</v>
      </c>
      <c r="AO11" s="17">
        <v>0.38897026210219499</v>
      </c>
      <c r="AP11" s="17">
        <v>0.45260287964854901</v>
      </c>
      <c r="AQ11" s="17"/>
      <c r="AR11" s="17">
        <v>0.415992129762211</v>
      </c>
      <c r="AS11" s="17">
        <v>0.43740818701996398</v>
      </c>
      <c r="AT11" s="17">
        <v>0.46603822232328102</v>
      </c>
      <c r="AU11" s="17">
        <v>0.46102360164782402</v>
      </c>
      <c r="AV11" s="17">
        <v>0.44338998711127198</v>
      </c>
      <c r="AW11" s="17"/>
      <c r="AX11" s="17">
        <v>0.37409076747336401</v>
      </c>
      <c r="AY11" s="17">
        <v>0.46887623022740699</v>
      </c>
      <c r="AZ11" s="17">
        <v>0.45657935793033899</v>
      </c>
      <c r="BA11" s="17">
        <v>0.43442507955675302</v>
      </c>
      <c r="BB11" s="17">
        <v>0.53010629217615801</v>
      </c>
      <c r="BC11" s="17">
        <v>0.53460114999044495</v>
      </c>
      <c r="BD11" s="17"/>
      <c r="BE11" s="17">
        <v>0.44530637187424199</v>
      </c>
      <c r="BF11" s="17">
        <v>0.38724083849113899</v>
      </c>
      <c r="BG11" s="17">
        <v>0.51775993364990902</v>
      </c>
      <c r="BH11" s="17"/>
      <c r="BI11" s="17">
        <v>0.39995712012688001</v>
      </c>
      <c r="BJ11" s="17">
        <v>0.46258831592717797</v>
      </c>
      <c r="BK11" s="17"/>
      <c r="BL11" s="17">
        <v>0.51128910031644403</v>
      </c>
      <c r="BM11" s="17">
        <v>0.44875353648266098</v>
      </c>
      <c r="BN11" s="17">
        <v>0.40479614306637601</v>
      </c>
      <c r="BO11" s="17">
        <v>0.36640536867891699</v>
      </c>
      <c r="BP11" s="17">
        <v>0.40285205117182199</v>
      </c>
      <c r="BQ11" s="17"/>
      <c r="BR11" s="17">
        <v>0.46568571198660003</v>
      </c>
      <c r="BS11" s="17">
        <v>0.39444068465584697</v>
      </c>
      <c r="BT11" s="17">
        <v>0.36046333031590599</v>
      </c>
      <c r="BU11" s="17">
        <v>0.35361739547662402</v>
      </c>
      <c r="BV11" s="17"/>
      <c r="BW11" s="17">
        <v>0.51683684457948598</v>
      </c>
      <c r="BX11" s="17">
        <v>0.45051187107474699</v>
      </c>
      <c r="BY11" s="17">
        <v>0.48018154926040302</v>
      </c>
      <c r="BZ11" s="17">
        <v>0.43567256661113202</v>
      </c>
      <c r="CA11" s="17">
        <v>0.37540801556026798</v>
      </c>
      <c r="CB11" s="17"/>
      <c r="CC11" s="17">
        <v>0.36588913229353298</v>
      </c>
      <c r="CD11" s="17">
        <v>0.36210961085269799</v>
      </c>
      <c r="CE11" s="17">
        <v>0.40786179139922701</v>
      </c>
      <c r="CF11" s="17">
        <v>0.38531733186952399</v>
      </c>
      <c r="CG11" s="17">
        <v>0.47747071233669303</v>
      </c>
      <c r="CH11" s="17">
        <v>0.48430347025912202</v>
      </c>
      <c r="CI11" s="17">
        <v>0.48744936422929003</v>
      </c>
      <c r="CJ11" s="17">
        <v>0.52370815951007599</v>
      </c>
      <c r="CK11" s="17">
        <v>0.55556243430352303</v>
      </c>
      <c r="CL11" s="17">
        <v>0.50409553463661405</v>
      </c>
    </row>
    <row r="12" spans="2:90" x14ac:dyDescent="0.25">
      <c r="B12" s="18" t="s">
        <v>306</v>
      </c>
      <c r="C12" s="17">
        <v>0.216464935991692</v>
      </c>
      <c r="D12" s="17">
        <v>0.21783709949636701</v>
      </c>
      <c r="E12" s="17">
        <v>0.21570004318223299</v>
      </c>
      <c r="F12" s="17"/>
      <c r="G12" s="17">
        <v>0.19899163994052199</v>
      </c>
      <c r="H12" s="17">
        <v>0.184908524632655</v>
      </c>
      <c r="I12" s="17">
        <v>0.20984628879374401</v>
      </c>
      <c r="J12" s="17">
        <v>0.238261828472591</v>
      </c>
      <c r="K12" s="17">
        <v>0.217624548696529</v>
      </c>
      <c r="L12" s="17">
        <v>0.23550682483868701</v>
      </c>
      <c r="M12" s="17"/>
      <c r="N12" s="17">
        <v>0.18038737602514399</v>
      </c>
      <c r="O12" s="17">
        <v>0.21374041341907599</v>
      </c>
      <c r="P12" s="17">
        <v>0.242059970257406</v>
      </c>
      <c r="Q12" s="17">
        <v>0.237705972993872</v>
      </c>
      <c r="R12" s="17"/>
      <c r="S12" s="17">
        <v>0.15972712636000799</v>
      </c>
      <c r="T12" s="17">
        <v>0.21122634887588199</v>
      </c>
      <c r="U12" s="17">
        <v>0.21861045915733399</v>
      </c>
      <c r="V12" s="17">
        <v>0.21299771788498201</v>
      </c>
      <c r="W12" s="17">
        <v>0.23756944732267901</v>
      </c>
      <c r="X12" s="17">
        <v>0.26459755976198002</v>
      </c>
      <c r="Y12" s="17">
        <v>0.21287591793684699</v>
      </c>
      <c r="Z12" s="17">
        <v>0.26839951440170001</v>
      </c>
      <c r="AA12" s="17">
        <v>0.22329949282889799</v>
      </c>
      <c r="AB12" s="17"/>
      <c r="AC12" s="17">
        <v>0.2287480769086</v>
      </c>
      <c r="AD12" s="17">
        <v>0.220568356453055</v>
      </c>
      <c r="AE12" s="17">
        <v>0.173620357657436</v>
      </c>
      <c r="AF12" s="17"/>
      <c r="AG12" s="17">
        <v>0.19084640706476699</v>
      </c>
      <c r="AH12" s="17">
        <v>0.175810552660594</v>
      </c>
      <c r="AI12" s="17">
        <v>0.22582779014545901</v>
      </c>
      <c r="AJ12" s="17">
        <v>0.266988336998707</v>
      </c>
      <c r="AK12" s="17"/>
      <c r="AL12" s="17">
        <v>0.26409937979745401</v>
      </c>
      <c r="AM12" s="17">
        <v>0.23547417423405201</v>
      </c>
      <c r="AN12" s="17">
        <v>0.178700211931485</v>
      </c>
      <c r="AO12" s="17">
        <v>0.14438226805534701</v>
      </c>
      <c r="AP12" s="17">
        <v>0.171349400619668</v>
      </c>
      <c r="AQ12" s="17"/>
      <c r="AR12" s="17">
        <v>0.206708082701761</v>
      </c>
      <c r="AS12" s="17">
        <v>0.25014724123649401</v>
      </c>
      <c r="AT12" s="17">
        <v>0.23489450454187299</v>
      </c>
      <c r="AU12" s="17">
        <v>0.18908393015990599</v>
      </c>
      <c r="AV12" s="17">
        <v>0.14632757991461101</v>
      </c>
      <c r="AW12" s="17"/>
      <c r="AX12" s="17">
        <v>0.184572972895614</v>
      </c>
      <c r="AY12" s="17">
        <v>0.21767908991350901</v>
      </c>
      <c r="AZ12" s="17">
        <v>0.242755138120377</v>
      </c>
      <c r="BA12" s="17">
        <v>0.24836804386344999</v>
      </c>
      <c r="BB12" s="17">
        <v>0.21059427885227799</v>
      </c>
      <c r="BC12" s="17">
        <v>0.19365096595881101</v>
      </c>
      <c r="BD12" s="17"/>
      <c r="BE12" s="17">
        <v>0.20995939623930501</v>
      </c>
      <c r="BF12" s="17">
        <v>0.20265948283233401</v>
      </c>
      <c r="BG12" s="17">
        <v>0.23805241524708701</v>
      </c>
      <c r="BH12" s="17"/>
      <c r="BI12" s="17">
        <v>0.26513077215312802</v>
      </c>
      <c r="BJ12" s="17">
        <v>0.204109785082498</v>
      </c>
      <c r="BK12" s="17"/>
      <c r="BL12" s="17">
        <v>0.205197109256779</v>
      </c>
      <c r="BM12" s="17">
        <v>0.21673310758245101</v>
      </c>
      <c r="BN12" s="17">
        <v>0.244597601951273</v>
      </c>
      <c r="BO12" s="17">
        <v>0.274542330264191</v>
      </c>
      <c r="BP12" s="17">
        <v>0.19999214993120701</v>
      </c>
      <c r="BQ12" s="17"/>
      <c r="BR12" s="17">
        <v>0.22772945252955301</v>
      </c>
      <c r="BS12" s="17">
        <v>0.18775544702412</v>
      </c>
      <c r="BT12" s="17">
        <v>0.10642762809074</v>
      </c>
      <c r="BU12" s="17">
        <v>0.18158182563740999</v>
      </c>
      <c r="BV12" s="17"/>
      <c r="BW12" s="17">
        <v>0.18486557853107199</v>
      </c>
      <c r="BX12" s="17">
        <v>0.22564077008856601</v>
      </c>
      <c r="BY12" s="17">
        <v>0.198287608927084</v>
      </c>
      <c r="BZ12" s="17">
        <v>0.240480455044396</v>
      </c>
      <c r="CA12" s="17">
        <v>0.23801681175279299</v>
      </c>
      <c r="CB12" s="17"/>
      <c r="CC12" s="17">
        <v>0.225866119323719</v>
      </c>
      <c r="CD12" s="17">
        <v>0.23250244260626601</v>
      </c>
      <c r="CE12" s="17">
        <v>0.23277028008262299</v>
      </c>
      <c r="CF12" s="17">
        <v>0.24796346414784501</v>
      </c>
      <c r="CG12" s="17">
        <v>0.19971013237990201</v>
      </c>
      <c r="CH12" s="17">
        <v>0.204983372408647</v>
      </c>
      <c r="CI12" s="17">
        <v>0.236705796433438</v>
      </c>
      <c r="CJ12" s="17">
        <v>0.21179670419465599</v>
      </c>
      <c r="CK12" s="17">
        <v>0.160598136701953</v>
      </c>
      <c r="CL12" s="17">
        <v>0.22593136237844</v>
      </c>
    </row>
    <row r="13" spans="2:90" x14ac:dyDescent="0.25">
      <c r="B13" s="18" t="s">
        <v>307</v>
      </c>
      <c r="C13" s="17">
        <v>9.0287423655035601E-2</v>
      </c>
      <c r="D13" s="17">
        <v>7.2391089263557501E-2</v>
      </c>
      <c r="E13" s="17">
        <v>0.10682182006995899</v>
      </c>
      <c r="F13" s="17"/>
      <c r="G13" s="17">
        <v>9.1426714845557103E-2</v>
      </c>
      <c r="H13" s="17">
        <v>7.2134924526229702E-2</v>
      </c>
      <c r="I13" s="17">
        <v>0.103020182919802</v>
      </c>
      <c r="J13" s="17">
        <v>0.12555614577885801</v>
      </c>
      <c r="K13" s="17">
        <v>9.7986195107552201E-2</v>
      </c>
      <c r="L13" s="17">
        <v>6.3691566368465694E-2</v>
      </c>
      <c r="M13" s="17"/>
      <c r="N13" s="17">
        <v>5.8480276531927798E-2</v>
      </c>
      <c r="O13" s="17">
        <v>9.9047799478718099E-2</v>
      </c>
      <c r="P13" s="17">
        <v>0.103122951758802</v>
      </c>
      <c r="Q13" s="17">
        <v>0.103753081265915</v>
      </c>
      <c r="R13" s="17"/>
      <c r="S13" s="17">
        <v>7.3310965544069698E-2</v>
      </c>
      <c r="T13" s="17">
        <v>7.2758759318806196E-2</v>
      </c>
      <c r="U13" s="17">
        <v>8.6285943639405102E-2</v>
      </c>
      <c r="V13" s="17">
        <v>9.7400625644230396E-2</v>
      </c>
      <c r="W13" s="17">
        <v>6.2072586599058899E-2</v>
      </c>
      <c r="X13" s="17">
        <v>0.109422115577311</v>
      </c>
      <c r="Y13" s="17">
        <v>9.5601384459528996E-2</v>
      </c>
      <c r="Z13" s="17">
        <v>0.117833829581175</v>
      </c>
      <c r="AA13" s="17">
        <v>0.118887867116478</v>
      </c>
      <c r="AB13" s="17"/>
      <c r="AC13" s="17">
        <v>0.11010879137936</v>
      </c>
      <c r="AD13" s="17">
        <v>6.8863690450040801E-2</v>
      </c>
      <c r="AE13" s="17">
        <v>9.2911334112283597E-2</v>
      </c>
      <c r="AF13" s="17"/>
      <c r="AG13" s="17">
        <v>5.2451586307104801E-2</v>
      </c>
      <c r="AH13" s="17">
        <v>6.8496533694984096E-2</v>
      </c>
      <c r="AI13" s="17">
        <v>5.1246718413381402E-2</v>
      </c>
      <c r="AJ13" s="17">
        <v>0.154338361380707</v>
      </c>
      <c r="AK13" s="17"/>
      <c r="AL13" s="17">
        <v>9.1198688445720599E-2</v>
      </c>
      <c r="AM13" s="17">
        <v>0.10553212496384</v>
      </c>
      <c r="AN13" s="17">
        <v>7.8235216722391296E-2</v>
      </c>
      <c r="AO13" s="17">
        <v>6.2712907504230198E-2</v>
      </c>
      <c r="AP13" s="17">
        <v>3.1392928389510202E-2</v>
      </c>
      <c r="AQ13" s="17"/>
      <c r="AR13" s="17">
        <v>0.11730562064364999</v>
      </c>
      <c r="AS13" s="17">
        <v>8.9890648544792007E-2</v>
      </c>
      <c r="AT13" s="17">
        <v>9.0857671426664094E-2</v>
      </c>
      <c r="AU13" s="17">
        <v>9.7518756175575996E-2</v>
      </c>
      <c r="AV13" s="17">
        <v>3.8549824455931199E-2</v>
      </c>
      <c r="AW13" s="17"/>
      <c r="AX13" s="17">
        <v>7.1293871421163196E-2</v>
      </c>
      <c r="AY13" s="17">
        <v>0.103025310475042</v>
      </c>
      <c r="AZ13" s="17">
        <v>9.9946883294339997E-2</v>
      </c>
      <c r="BA13" s="17">
        <v>0.10232672587874</v>
      </c>
      <c r="BB13" s="17">
        <v>6.7763988661024899E-2</v>
      </c>
      <c r="BC13" s="17">
        <v>8.6907502174463802E-2</v>
      </c>
      <c r="BD13" s="17"/>
      <c r="BE13" s="17">
        <v>8.6373942227496295E-2</v>
      </c>
      <c r="BF13" s="17">
        <v>8.5163525787410294E-2</v>
      </c>
      <c r="BG13" s="17">
        <v>9.9679922390770503E-2</v>
      </c>
      <c r="BH13" s="17"/>
      <c r="BI13" s="17">
        <v>0.141717727204272</v>
      </c>
      <c r="BJ13" s="17">
        <v>7.7230437239583699E-2</v>
      </c>
      <c r="BK13" s="17"/>
      <c r="BL13" s="17">
        <v>6.7035181853426495E-2</v>
      </c>
      <c r="BM13" s="17">
        <v>8.9303506191891494E-2</v>
      </c>
      <c r="BN13" s="17">
        <v>0.13075283929221801</v>
      </c>
      <c r="BO13" s="17">
        <v>0.14151640919098499</v>
      </c>
      <c r="BP13" s="17">
        <v>9.3467488004947294E-2</v>
      </c>
      <c r="BQ13" s="17"/>
      <c r="BR13" s="17">
        <v>9.6764743333620507E-2</v>
      </c>
      <c r="BS13" s="17">
        <v>6.6279483144946999E-2</v>
      </c>
      <c r="BT13" s="17">
        <v>4.1152825561230899E-2</v>
      </c>
      <c r="BU13" s="17">
        <v>5.9797817015526902E-2</v>
      </c>
      <c r="BV13" s="17"/>
      <c r="BW13" s="17">
        <v>5.5193993674686699E-2</v>
      </c>
      <c r="BX13" s="17">
        <v>6.9832405724722102E-2</v>
      </c>
      <c r="BY13" s="17">
        <v>8.3910013481629797E-2</v>
      </c>
      <c r="BZ13" s="17">
        <v>0.115715500448998</v>
      </c>
      <c r="CA13" s="17">
        <v>0.12371957540827801</v>
      </c>
      <c r="CB13" s="17"/>
      <c r="CC13" s="17">
        <v>0.132833705342119</v>
      </c>
      <c r="CD13" s="17">
        <v>0.13566910141034899</v>
      </c>
      <c r="CE13" s="17">
        <v>9.2612991765817804E-2</v>
      </c>
      <c r="CF13" s="17">
        <v>9.7050463815738702E-2</v>
      </c>
      <c r="CG13" s="17">
        <v>8.0659202363277005E-2</v>
      </c>
      <c r="CH13" s="17">
        <v>0.106193146011621</v>
      </c>
      <c r="CI13" s="17">
        <v>7.1439430333401499E-2</v>
      </c>
      <c r="CJ13" s="17">
        <v>6.2696289065045402E-2</v>
      </c>
      <c r="CK13" s="17">
        <v>7.0907387761813698E-2</v>
      </c>
      <c r="CL13" s="17">
        <v>3.4410134496529701E-2</v>
      </c>
    </row>
    <row r="14" spans="2:90" x14ac:dyDescent="0.25">
      <c r="B14" s="18" t="s">
        <v>163</v>
      </c>
      <c r="C14" s="19">
        <v>5.1992001381850998E-2</v>
      </c>
      <c r="D14" s="19">
        <v>4.2566737711248699E-2</v>
      </c>
      <c r="E14" s="19">
        <v>5.9608329947349999E-2</v>
      </c>
      <c r="F14" s="19"/>
      <c r="G14" s="19">
        <v>6.4516461994069796E-2</v>
      </c>
      <c r="H14" s="19">
        <v>5.1699543435875302E-2</v>
      </c>
      <c r="I14" s="19">
        <v>5.6471276489835999E-2</v>
      </c>
      <c r="J14" s="19">
        <v>5.5640879593709003E-2</v>
      </c>
      <c r="K14" s="19">
        <v>4.6732741975346E-2</v>
      </c>
      <c r="L14" s="19">
        <v>4.4440190074442401E-2</v>
      </c>
      <c r="M14" s="19"/>
      <c r="N14" s="19">
        <v>3.41705906369335E-2</v>
      </c>
      <c r="O14" s="19">
        <v>6.5383667288284694E-2</v>
      </c>
      <c r="P14" s="19">
        <v>4.2426247800388998E-2</v>
      </c>
      <c r="Q14" s="19">
        <v>6.6513061220480396E-2</v>
      </c>
      <c r="R14" s="19"/>
      <c r="S14" s="19">
        <v>5.2516506851344201E-2</v>
      </c>
      <c r="T14" s="19">
        <v>4.4895447775649001E-2</v>
      </c>
      <c r="U14" s="19">
        <v>5.70493570698287E-2</v>
      </c>
      <c r="V14" s="19">
        <v>4.8832180597333803E-2</v>
      </c>
      <c r="W14" s="19">
        <v>5.74408131068221E-2</v>
      </c>
      <c r="X14" s="19">
        <v>6.1930080944528801E-2</v>
      </c>
      <c r="Y14" s="19">
        <v>5.93665968925235E-2</v>
      </c>
      <c r="Z14" s="19">
        <v>3.0972031782143201E-2</v>
      </c>
      <c r="AA14" s="19">
        <v>4.9571304450848397E-2</v>
      </c>
      <c r="AB14" s="19"/>
      <c r="AC14" s="19">
        <v>4.5386819444674098E-2</v>
      </c>
      <c r="AD14" s="19">
        <v>4.1773305041388403E-2</v>
      </c>
      <c r="AE14" s="19">
        <v>6.3241129188129297E-2</v>
      </c>
      <c r="AF14" s="19"/>
      <c r="AG14" s="19">
        <v>3.6394913528883702E-2</v>
      </c>
      <c r="AH14" s="19">
        <v>3.8344559735119299E-2</v>
      </c>
      <c r="AI14" s="19">
        <v>4.4599761527905298E-2</v>
      </c>
      <c r="AJ14" s="19">
        <v>2.8554052152193501E-2</v>
      </c>
      <c r="AK14" s="19"/>
      <c r="AL14" s="19">
        <v>5.4681816693612002E-2</v>
      </c>
      <c r="AM14" s="19">
        <v>6.7586439625519606E-2</v>
      </c>
      <c r="AN14" s="19">
        <v>5.1483452031961897E-2</v>
      </c>
      <c r="AO14" s="19">
        <v>2.93505469413241E-2</v>
      </c>
      <c r="AP14" s="19">
        <v>4.91134675171611E-2</v>
      </c>
      <c r="AQ14" s="19"/>
      <c r="AR14" s="19">
        <v>0.105534981803985</v>
      </c>
      <c r="AS14" s="19">
        <v>5.0296815273983303E-2</v>
      </c>
      <c r="AT14" s="19">
        <v>3.7783621899082201E-2</v>
      </c>
      <c r="AU14" s="19">
        <v>3.62533776677883E-2</v>
      </c>
      <c r="AV14" s="19">
        <v>1.89262113574616E-2</v>
      </c>
      <c r="AW14" s="19"/>
      <c r="AX14" s="19">
        <v>4.41358102129931E-2</v>
      </c>
      <c r="AY14" s="19">
        <v>5.2705151842425899E-2</v>
      </c>
      <c r="AZ14" s="19">
        <v>5.3371914496684901E-2</v>
      </c>
      <c r="BA14" s="19">
        <v>6.81551771575859E-2</v>
      </c>
      <c r="BB14" s="19">
        <v>4.6364436500109199E-2</v>
      </c>
      <c r="BC14" s="19">
        <v>3.8226198524302098E-2</v>
      </c>
      <c r="BD14" s="19"/>
      <c r="BE14" s="19">
        <v>7.0165800710827397E-2</v>
      </c>
      <c r="BF14" s="19">
        <v>3.1252192619812699E-2</v>
      </c>
      <c r="BG14" s="19">
        <v>4.27406896047118E-2</v>
      </c>
      <c r="BH14" s="19"/>
      <c r="BI14" s="19">
        <v>5.7160078585177E-2</v>
      </c>
      <c r="BJ14" s="19">
        <v>5.0679943914151399E-2</v>
      </c>
      <c r="BK14" s="19"/>
      <c r="BL14" s="19">
        <v>3.7097357215845998E-2</v>
      </c>
      <c r="BM14" s="19">
        <v>4.5339515978944901E-2</v>
      </c>
      <c r="BN14" s="19">
        <v>5.4705801657503703E-2</v>
      </c>
      <c r="BO14" s="19">
        <v>4.4720508227060397E-2</v>
      </c>
      <c r="BP14" s="19">
        <v>6.9436686423819893E-2</v>
      </c>
      <c r="BQ14" s="19"/>
      <c r="BR14" s="19">
        <v>5.0237249538971698E-2</v>
      </c>
      <c r="BS14" s="19">
        <v>6.7253458207827105E-2</v>
      </c>
      <c r="BT14" s="19">
        <v>5.5773717364481702E-2</v>
      </c>
      <c r="BU14" s="19">
        <v>4.6172267221410303E-2</v>
      </c>
      <c r="BV14" s="19"/>
      <c r="BW14" s="19">
        <v>4.1595389720721701E-2</v>
      </c>
      <c r="BX14" s="19">
        <v>4.5269025681055702E-2</v>
      </c>
      <c r="BY14" s="19">
        <v>5.5864774497838797E-2</v>
      </c>
      <c r="BZ14" s="19">
        <v>4.9223999451676201E-2</v>
      </c>
      <c r="CA14" s="19">
        <v>6.5871560991404496E-2</v>
      </c>
      <c r="CB14" s="19"/>
      <c r="CC14" s="19">
        <v>5.86348114770169E-2</v>
      </c>
      <c r="CD14" s="19">
        <v>6.3915611739787798E-2</v>
      </c>
      <c r="CE14" s="19">
        <v>5.5794501300000701E-2</v>
      </c>
      <c r="CF14" s="19">
        <v>6.6430688896773102E-2</v>
      </c>
      <c r="CG14" s="19">
        <v>3.6433727643732899E-2</v>
      </c>
      <c r="CH14" s="19">
        <v>7.3860455416510706E-2</v>
      </c>
      <c r="CI14" s="19">
        <v>2.7929343082832399E-2</v>
      </c>
      <c r="CJ14" s="19">
        <v>3.6896599765507701E-2</v>
      </c>
      <c r="CK14" s="19">
        <v>2.6505811668581399E-2</v>
      </c>
      <c r="CL14" s="19">
        <v>5.7182025379087398E-2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312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2.1650671614967001E-2</v>
      </c>
      <c r="D9" s="17">
        <v>2.8187306778343201E-2</v>
      </c>
      <c r="E9" s="17">
        <v>1.56263299611165E-2</v>
      </c>
      <c r="F9" s="17"/>
      <c r="G9" s="17">
        <v>5.7590704683411799E-2</v>
      </c>
      <c r="H9" s="17">
        <v>4.9991713012603599E-2</v>
      </c>
      <c r="I9" s="17">
        <v>2.1174466323740398E-2</v>
      </c>
      <c r="J9" s="17">
        <v>4.80126693676895E-3</v>
      </c>
      <c r="K9" s="17">
        <v>8.2604905054110504E-3</v>
      </c>
      <c r="L9" s="17">
        <v>6.4002932186609501E-3</v>
      </c>
      <c r="M9" s="17"/>
      <c r="N9" s="17">
        <v>3.0017184206511099E-2</v>
      </c>
      <c r="O9" s="17">
        <v>2.0730267304080799E-2</v>
      </c>
      <c r="P9" s="17">
        <v>2.40107966988076E-2</v>
      </c>
      <c r="Q9" s="17">
        <v>1.1814174486236201E-2</v>
      </c>
      <c r="R9" s="17"/>
      <c r="S9" s="17">
        <v>3.7952143131715098E-2</v>
      </c>
      <c r="T9" s="17">
        <v>1.13734202223319E-2</v>
      </c>
      <c r="U9" s="17">
        <v>1.43523666473166E-2</v>
      </c>
      <c r="V9" s="17">
        <v>1.451817818099E-2</v>
      </c>
      <c r="W9" s="17">
        <v>1.49446594229409E-2</v>
      </c>
      <c r="X9" s="17">
        <v>2.4278312210403101E-2</v>
      </c>
      <c r="Y9" s="17">
        <v>1.9895438352063002E-2</v>
      </c>
      <c r="Z9" s="17">
        <v>4.2034024509386599E-2</v>
      </c>
      <c r="AA9" s="17">
        <v>2.2781008833344499E-2</v>
      </c>
      <c r="AB9" s="17"/>
      <c r="AC9" s="17">
        <v>1.6440228876998701E-2</v>
      </c>
      <c r="AD9" s="17">
        <v>2.48720298828509E-2</v>
      </c>
      <c r="AE9" s="17">
        <v>2.7645505667156099E-2</v>
      </c>
      <c r="AF9" s="17"/>
      <c r="AG9" s="17">
        <v>2.0076362686369201E-2</v>
      </c>
      <c r="AH9" s="17">
        <v>5.1300034518528402E-2</v>
      </c>
      <c r="AI9" s="17">
        <v>1.03033259741254E-2</v>
      </c>
      <c r="AJ9" s="17">
        <v>1.11046753781465E-2</v>
      </c>
      <c r="AK9" s="17"/>
      <c r="AL9" s="17">
        <v>8.8523740154706904E-3</v>
      </c>
      <c r="AM9" s="17">
        <v>1.40243695899935E-2</v>
      </c>
      <c r="AN9" s="17">
        <v>3.0345075453509202E-2</v>
      </c>
      <c r="AO9" s="17">
        <v>5.1287341744998598E-2</v>
      </c>
      <c r="AP9" s="17">
        <v>5.7539411248976997E-2</v>
      </c>
      <c r="AQ9" s="17"/>
      <c r="AR9" s="17">
        <v>1.8697219185814701E-2</v>
      </c>
      <c r="AS9" s="17">
        <v>1.8618357153281001E-2</v>
      </c>
      <c r="AT9" s="17">
        <v>1.64773116200038E-2</v>
      </c>
      <c r="AU9" s="17">
        <v>2.0641631532088301E-2</v>
      </c>
      <c r="AV9" s="17">
        <v>6.1203075273833903E-2</v>
      </c>
      <c r="AW9" s="17"/>
      <c r="AX9" s="17">
        <v>4.7366529932429201E-2</v>
      </c>
      <c r="AY9" s="17">
        <v>1.23328789938584E-2</v>
      </c>
      <c r="AZ9" s="17">
        <v>2.4405947269230802E-2</v>
      </c>
      <c r="BA9" s="17">
        <v>1.4265507283952299E-2</v>
      </c>
      <c r="BB9" s="17">
        <v>4.8210240890162702E-3</v>
      </c>
      <c r="BC9" s="17">
        <v>1.6662883923212701E-2</v>
      </c>
      <c r="BD9" s="17"/>
      <c r="BE9" s="17">
        <v>1.5217344075788199E-2</v>
      </c>
      <c r="BF9" s="17">
        <v>4.89354087949294E-2</v>
      </c>
      <c r="BG9" s="17">
        <v>4.9217763769036204E-3</v>
      </c>
      <c r="BH9" s="17"/>
      <c r="BI9" s="17">
        <v>1.9006175309196498E-2</v>
      </c>
      <c r="BJ9" s="17">
        <v>2.2322049187279099E-2</v>
      </c>
      <c r="BK9" s="17"/>
      <c r="BL9" s="17">
        <v>2.0867619425679901E-2</v>
      </c>
      <c r="BM9" s="17">
        <v>2.3785268804162998E-2</v>
      </c>
      <c r="BN9" s="17">
        <v>2.5674966399544599E-2</v>
      </c>
      <c r="BO9" s="17">
        <v>8.47673561669866E-3</v>
      </c>
      <c r="BP9" s="17">
        <v>2.7505084165989201E-2</v>
      </c>
      <c r="BQ9" s="17"/>
      <c r="BR9" s="17">
        <v>1.4780940215265499E-2</v>
      </c>
      <c r="BS9" s="17">
        <v>4.2595805982889798E-2</v>
      </c>
      <c r="BT9" s="17">
        <v>6.92772616426411E-2</v>
      </c>
      <c r="BU9" s="17">
        <v>6.5602946846875398E-2</v>
      </c>
      <c r="BV9" s="17"/>
      <c r="BW9" s="17">
        <v>2.7759208799364901E-2</v>
      </c>
      <c r="BX9" s="17">
        <v>1.9140366673371802E-2</v>
      </c>
      <c r="BY9" s="17">
        <v>1.2675390054709801E-2</v>
      </c>
      <c r="BZ9" s="17">
        <v>1.62709020897275E-2</v>
      </c>
      <c r="CA9" s="17">
        <v>2.9634781987833699E-2</v>
      </c>
      <c r="CB9" s="17"/>
      <c r="CC9" s="17">
        <v>2.4010464578759699E-2</v>
      </c>
      <c r="CD9" s="17">
        <v>2.8551516977261899E-2</v>
      </c>
      <c r="CE9" s="17">
        <v>4.0514376048529803E-2</v>
      </c>
      <c r="CF9" s="17">
        <v>2.5754870348534801E-2</v>
      </c>
      <c r="CG9" s="17">
        <v>8.4875512803959802E-3</v>
      </c>
      <c r="CH9" s="17">
        <v>1.3709999618450101E-2</v>
      </c>
      <c r="CI9" s="17">
        <v>1.47049511838807E-2</v>
      </c>
      <c r="CJ9" s="17">
        <v>1.7539458395784101E-2</v>
      </c>
      <c r="CK9" s="17">
        <v>1.26011824868435E-2</v>
      </c>
      <c r="CL9" s="17">
        <v>1.90929052393622E-2</v>
      </c>
    </row>
    <row r="10" spans="2:90" x14ac:dyDescent="0.25">
      <c r="B10" s="18" t="s">
        <v>304</v>
      </c>
      <c r="C10" s="17">
        <v>0.103442769306022</v>
      </c>
      <c r="D10" s="17">
        <v>0.12831897222566499</v>
      </c>
      <c r="E10" s="17">
        <v>8.0606928118764201E-2</v>
      </c>
      <c r="F10" s="17"/>
      <c r="G10" s="17">
        <v>0.18598356973050201</v>
      </c>
      <c r="H10" s="17">
        <v>0.20982166257784199</v>
      </c>
      <c r="I10" s="17">
        <v>0.14230256967704999</v>
      </c>
      <c r="J10" s="17">
        <v>4.4890606740186197E-2</v>
      </c>
      <c r="K10" s="17">
        <v>4.9838254096686602E-2</v>
      </c>
      <c r="L10" s="17">
        <v>4.02209127189634E-2</v>
      </c>
      <c r="M10" s="17"/>
      <c r="N10" s="17">
        <v>0.13540489702021599</v>
      </c>
      <c r="O10" s="17">
        <v>9.8868745972971406E-2</v>
      </c>
      <c r="P10" s="17">
        <v>8.8298574104084704E-2</v>
      </c>
      <c r="Q10" s="17">
        <v>8.8536047945080396E-2</v>
      </c>
      <c r="R10" s="17"/>
      <c r="S10" s="17">
        <v>0.15900910185723299</v>
      </c>
      <c r="T10" s="17">
        <v>8.9709277632568196E-2</v>
      </c>
      <c r="U10" s="17">
        <v>0.10009045924698</v>
      </c>
      <c r="V10" s="17">
        <v>8.5806595843347794E-2</v>
      </c>
      <c r="W10" s="17">
        <v>9.5510695093415796E-2</v>
      </c>
      <c r="X10" s="17">
        <v>0.11747276535477701</v>
      </c>
      <c r="Y10" s="17">
        <v>6.9405791648922702E-2</v>
      </c>
      <c r="Z10" s="17">
        <v>8.8320413314937896E-2</v>
      </c>
      <c r="AA10" s="17">
        <v>9.6505533309305794E-2</v>
      </c>
      <c r="AB10" s="17"/>
      <c r="AC10" s="17">
        <v>7.0946225421065198E-2</v>
      </c>
      <c r="AD10" s="17">
        <v>0.12150024366350801</v>
      </c>
      <c r="AE10" s="17">
        <v>0.10682416460001801</v>
      </c>
      <c r="AF10" s="17"/>
      <c r="AG10" s="17">
        <v>0.12450826751026201</v>
      </c>
      <c r="AH10" s="17">
        <v>0.16975368424678899</v>
      </c>
      <c r="AI10" s="17">
        <v>8.1091327498004004E-2</v>
      </c>
      <c r="AJ10" s="17">
        <v>5.7749645710916203E-2</v>
      </c>
      <c r="AK10" s="17"/>
      <c r="AL10" s="17">
        <v>7.90186644814867E-2</v>
      </c>
      <c r="AM10" s="17">
        <v>8.8954934160906302E-2</v>
      </c>
      <c r="AN10" s="17">
        <v>0.113216731124441</v>
      </c>
      <c r="AO10" s="17">
        <v>0.19328744408332399</v>
      </c>
      <c r="AP10" s="17">
        <v>0.21232802964295699</v>
      </c>
      <c r="AQ10" s="17"/>
      <c r="AR10" s="17">
        <v>5.62135366243839E-2</v>
      </c>
      <c r="AS10" s="17">
        <v>9.4323830630356098E-2</v>
      </c>
      <c r="AT10" s="17">
        <v>9.6586244969530097E-2</v>
      </c>
      <c r="AU10" s="17">
        <v>0.12325239741475</v>
      </c>
      <c r="AV10" s="17">
        <v>0.182761738112342</v>
      </c>
      <c r="AW10" s="17"/>
      <c r="AX10" s="17">
        <v>0.18644013076445601</v>
      </c>
      <c r="AY10" s="17">
        <v>7.7376578011216599E-2</v>
      </c>
      <c r="AZ10" s="17">
        <v>9.5727227934028006E-2</v>
      </c>
      <c r="BA10" s="17">
        <v>8.8856880212989098E-2</v>
      </c>
      <c r="BB10" s="17">
        <v>6.0381136918193197E-2</v>
      </c>
      <c r="BC10" s="17">
        <v>4.9718747010749902E-2</v>
      </c>
      <c r="BD10" s="17"/>
      <c r="BE10" s="17">
        <v>0.10443230205847601</v>
      </c>
      <c r="BF10" s="17">
        <v>0.170046927348355</v>
      </c>
      <c r="BG10" s="17">
        <v>4.2202369455464898E-2</v>
      </c>
      <c r="BH10" s="17"/>
      <c r="BI10" s="17">
        <v>6.2885051512681298E-2</v>
      </c>
      <c r="BJ10" s="17">
        <v>0.11373945304545199</v>
      </c>
      <c r="BK10" s="17"/>
      <c r="BL10" s="17">
        <v>8.0957545929655303E-2</v>
      </c>
      <c r="BM10" s="17">
        <v>0.122767140576839</v>
      </c>
      <c r="BN10" s="17">
        <v>0.10508055015864901</v>
      </c>
      <c r="BO10" s="17">
        <v>0.103059851647281</v>
      </c>
      <c r="BP10" s="17">
        <v>0.13484188610001599</v>
      </c>
      <c r="BQ10" s="17"/>
      <c r="BR10" s="17">
        <v>8.4311227054578303E-2</v>
      </c>
      <c r="BS10" s="17">
        <v>0.17018628853150899</v>
      </c>
      <c r="BT10" s="17">
        <v>0.26433834998299099</v>
      </c>
      <c r="BU10" s="17">
        <v>0.167510855510735</v>
      </c>
      <c r="BV10" s="17"/>
      <c r="BW10" s="17">
        <v>0.105829353055424</v>
      </c>
      <c r="BX10" s="17">
        <v>0.10980479226505099</v>
      </c>
      <c r="BY10" s="17">
        <v>0.10195475858731699</v>
      </c>
      <c r="BZ10" s="17">
        <v>9.9192228576140698E-2</v>
      </c>
      <c r="CA10" s="17">
        <v>0.102742734415268</v>
      </c>
      <c r="CB10" s="17"/>
      <c r="CC10" s="17">
        <v>0.122556018115896</v>
      </c>
      <c r="CD10" s="17">
        <v>0.111801184494489</v>
      </c>
      <c r="CE10" s="17">
        <v>0.101237368235069</v>
      </c>
      <c r="CF10" s="17">
        <v>0.116603271627477</v>
      </c>
      <c r="CG10" s="17">
        <v>0.11772053851379501</v>
      </c>
      <c r="CH10" s="17">
        <v>7.0062148643220606E-2</v>
      </c>
      <c r="CI10" s="17">
        <v>9.0088069853738295E-2</v>
      </c>
      <c r="CJ10" s="17">
        <v>0.106208646052074</v>
      </c>
      <c r="CK10" s="17">
        <v>9.4288381214990905E-2</v>
      </c>
      <c r="CL10" s="17">
        <v>0.106573063350954</v>
      </c>
    </row>
    <row r="11" spans="2:90" x14ac:dyDescent="0.25">
      <c r="B11" s="18" t="s">
        <v>305</v>
      </c>
      <c r="C11" s="17">
        <v>0.36494913415821101</v>
      </c>
      <c r="D11" s="17">
        <v>0.37522290018563798</v>
      </c>
      <c r="E11" s="17">
        <v>0.35568050058150502</v>
      </c>
      <c r="F11" s="17"/>
      <c r="G11" s="17">
        <v>0.27613912685644698</v>
      </c>
      <c r="H11" s="17">
        <v>0.33283857025423902</v>
      </c>
      <c r="I11" s="17">
        <v>0.35876809392076398</v>
      </c>
      <c r="J11" s="17">
        <v>0.39754096451148802</v>
      </c>
      <c r="K11" s="17">
        <v>0.401611541086278</v>
      </c>
      <c r="L11" s="17">
        <v>0.38420868623340199</v>
      </c>
      <c r="M11" s="17"/>
      <c r="N11" s="17">
        <v>0.39178296701959697</v>
      </c>
      <c r="O11" s="17">
        <v>0.338635323249801</v>
      </c>
      <c r="P11" s="17">
        <v>0.35516687774510097</v>
      </c>
      <c r="Q11" s="17">
        <v>0.36717686467410898</v>
      </c>
      <c r="R11" s="17"/>
      <c r="S11" s="17">
        <v>0.33428030663123798</v>
      </c>
      <c r="T11" s="17">
        <v>0.37518710399636701</v>
      </c>
      <c r="U11" s="17">
        <v>0.31839057605589899</v>
      </c>
      <c r="V11" s="17">
        <v>0.41752137845933901</v>
      </c>
      <c r="W11" s="17">
        <v>0.40530738328382399</v>
      </c>
      <c r="X11" s="17">
        <v>0.33414953457714403</v>
      </c>
      <c r="Y11" s="17">
        <v>0.40586094217132401</v>
      </c>
      <c r="Z11" s="17">
        <v>0.36823332713895301</v>
      </c>
      <c r="AA11" s="17">
        <v>0.34699017860471798</v>
      </c>
      <c r="AB11" s="17"/>
      <c r="AC11" s="17">
        <v>0.36603377819263699</v>
      </c>
      <c r="AD11" s="17">
        <v>0.38390633421296899</v>
      </c>
      <c r="AE11" s="17">
        <v>0.37123750520021398</v>
      </c>
      <c r="AF11" s="17"/>
      <c r="AG11" s="17">
        <v>0.38575715068537197</v>
      </c>
      <c r="AH11" s="17">
        <v>0.40674794535272801</v>
      </c>
      <c r="AI11" s="17">
        <v>0.39223561620724201</v>
      </c>
      <c r="AJ11" s="17">
        <v>0.33450189462213298</v>
      </c>
      <c r="AK11" s="17"/>
      <c r="AL11" s="17">
        <v>0.36737328735365399</v>
      </c>
      <c r="AM11" s="17">
        <v>0.346095939153796</v>
      </c>
      <c r="AN11" s="17">
        <v>0.375733368067519</v>
      </c>
      <c r="AO11" s="17">
        <v>0.357863305298249</v>
      </c>
      <c r="AP11" s="17">
        <v>0.42526027796126498</v>
      </c>
      <c r="AQ11" s="17"/>
      <c r="AR11" s="17">
        <v>0.34071163959314799</v>
      </c>
      <c r="AS11" s="17">
        <v>0.35162166057520899</v>
      </c>
      <c r="AT11" s="17">
        <v>0.36029210291498698</v>
      </c>
      <c r="AU11" s="17">
        <v>0.40273748880163901</v>
      </c>
      <c r="AV11" s="17">
        <v>0.42122829824212599</v>
      </c>
      <c r="AW11" s="17"/>
      <c r="AX11" s="17">
        <v>0.33386334074305601</v>
      </c>
      <c r="AY11" s="17">
        <v>0.36478578850004501</v>
      </c>
      <c r="AZ11" s="17">
        <v>0.31136963283851798</v>
      </c>
      <c r="BA11" s="17">
        <v>0.35446824772958202</v>
      </c>
      <c r="BB11" s="17">
        <v>0.47324371922488101</v>
      </c>
      <c r="BC11" s="17">
        <v>0.430329009334872</v>
      </c>
      <c r="BD11" s="17"/>
      <c r="BE11" s="17">
        <v>0.34306321920243499</v>
      </c>
      <c r="BF11" s="17">
        <v>0.365654510088818</v>
      </c>
      <c r="BG11" s="17">
        <v>0.39440392337146801</v>
      </c>
      <c r="BH11" s="17"/>
      <c r="BI11" s="17">
        <v>0.328624857763265</v>
      </c>
      <c r="BJ11" s="17">
        <v>0.37417104324116801</v>
      </c>
      <c r="BK11" s="17"/>
      <c r="BL11" s="17">
        <v>0.394613344090261</v>
      </c>
      <c r="BM11" s="17">
        <v>0.37456129433665297</v>
      </c>
      <c r="BN11" s="17">
        <v>0.34282797556229899</v>
      </c>
      <c r="BO11" s="17">
        <v>0.35687682114888802</v>
      </c>
      <c r="BP11" s="17">
        <v>0.31518737134748398</v>
      </c>
      <c r="BQ11" s="17"/>
      <c r="BR11" s="17">
        <v>0.37087796895160902</v>
      </c>
      <c r="BS11" s="17">
        <v>0.30982384475823699</v>
      </c>
      <c r="BT11" s="17">
        <v>0.352826925316094</v>
      </c>
      <c r="BU11" s="17">
        <v>0.35847790157311199</v>
      </c>
      <c r="BV11" s="17"/>
      <c r="BW11" s="17">
        <v>0.37518084016613901</v>
      </c>
      <c r="BX11" s="17">
        <v>0.39364556878958201</v>
      </c>
      <c r="BY11" s="17">
        <v>0.377161894618598</v>
      </c>
      <c r="BZ11" s="17">
        <v>0.35512168448513198</v>
      </c>
      <c r="CA11" s="17">
        <v>0.322641296108376</v>
      </c>
      <c r="CB11" s="17"/>
      <c r="CC11" s="17">
        <v>0.31112517349123597</v>
      </c>
      <c r="CD11" s="17">
        <v>0.33581507169112401</v>
      </c>
      <c r="CE11" s="17">
        <v>0.33700410813896903</v>
      </c>
      <c r="CF11" s="17">
        <v>0.35368673223778802</v>
      </c>
      <c r="CG11" s="17">
        <v>0.35413506374929798</v>
      </c>
      <c r="CH11" s="17">
        <v>0.39167351787001098</v>
      </c>
      <c r="CI11" s="17">
        <v>0.37702603470587398</v>
      </c>
      <c r="CJ11" s="17">
        <v>0.36631335526140402</v>
      </c>
      <c r="CK11" s="17">
        <v>0.44807855479460301</v>
      </c>
      <c r="CL11" s="17">
        <v>0.38977684391902301</v>
      </c>
    </row>
    <row r="12" spans="2:90" x14ac:dyDescent="0.25">
      <c r="B12" s="18" t="s">
        <v>306</v>
      </c>
      <c r="C12" s="17">
        <v>0.27331672263111201</v>
      </c>
      <c r="D12" s="17">
        <v>0.26542151533875502</v>
      </c>
      <c r="E12" s="17">
        <v>0.28062961128652197</v>
      </c>
      <c r="F12" s="17"/>
      <c r="G12" s="17">
        <v>0.27906602964357502</v>
      </c>
      <c r="H12" s="17">
        <v>0.23642514108141699</v>
      </c>
      <c r="I12" s="17">
        <v>0.27123458244627402</v>
      </c>
      <c r="J12" s="17">
        <v>0.30926226450329403</v>
      </c>
      <c r="K12" s="17">
        <v>0.28637538712884902</v>
      </c>
      <c r="L12" s="17">
        <v>0.26449527398105899</v>
      </c>
      <c r="M12" s="17"/>
      <c r="N12" s="17">
        <v>0.261309976246557</v>
      </c>
      <c r="O12" s="17">
        <v>0.28460242013370102</v>
      </c>
      <c r="P12" s="17">
        <v>0.28549163231740199</v>
      </c>
      <c r="Q12" s="17">
        <v>0.26693727315356203</v>
      </c>
      <c r="R12" s="17"/>
      <c r="S12" s="17">
        <v>0.23867073232217101</v>
      </c>
      <c r="T12" s="17">
        <v>0.26392234610135901</v>
      </c>
      <c r="U12" s="17">
        <v>0.32006869329772503</v>
      </c>
      <c r="V12" s="17">
        <v>0.24171712502780501</v>
      </c>
      <c r="W12" s="17">
        <v>0.26164657534436703</v>
      </c>
      <c r="X12" s="17">
        <v>0.29926280677106998</v>
      </c>
      <c r="Y12" s="17">
        <v>0.28473551809791198</v>
      </c>
      <c r="Z12" s="17">
        <v>0.28331564704004097</v>
      </c>
      <c r="AA12" s="17">
        <v>0.29149847964738401</v>
      </c>
      <c r="AB12" s="17"/>
      <c r="AC12" s="17">
        <v>0.28693872473455401</v>
      </c>
      <c r="AD12" s="17">
        <v>0.260509304998643</v>
      </c>
      <c r="AE12" s="17">
        <v>0.26141908508545603</v>
      </c>
      <c r="AF12" s="17"/>
      <c r="AG12" s="17">
        <v>0.26747927744342098</v>
      </c>
      <c r="AH12" s="17">
        <v>0.22173238509940299</v>
      </c>
      <c r="AI12" s="17">
        <v>0.26297451043657899</v>
      </c>
      <c r="AJ12" s="17">
        <v>0.318789540444325</v>
      </c>
      <c r="AK12" s="17"/>
      <c r="AL12" s="17">
        <v>0.26979581011082199</v>
      </c>
      <c r="AM12" s="17">
        <v>0.288804963399794</v>
      </c>
      <c r="AN12" s="17">
        <v>0.27477662918790902</v>
      </c>
      <c r="AO12" s="17">
        <v>0.25295354620524402</v>
      </c>
      <c r="AP12" s="17">
        <v>0.17506768913412599</v>
      </c>
      <c r="AQ12" s="17"/>
      <c r="AR12" s="17">
        <v>0.26594094179317901</v>
      </c>
      <c r="AS12" s="17">
        <v>0.29324756874957902</v>
      </c>
      <c r="AT12" s="17">
        <v>0.308573441699169</v>
      </c>
      <c r="AU12" s="17">
        <v>0.25235151133002898</v>
      </c>
      <c r="AV12" s="17">
        <v>0.182054681202026</v>
      </c>
      <c r="AW12" s="17"/>
      <c r="AX12" s="17">
        <v>0.23821414607692601</v>
      </c>
      <c r="AY12" s="17">
        <v>0.29422974864579499</v>
      </c>
      <c r="AZ12" s="17">
        <v>0.31587845872734999</v>
      </c>
      <c r="BA12" s="17">
        <v>0.28537705210964698</v>
      </c>
      <c r="BB12" s="17">
        <v>0.229069876182937</v>
      </c>
      <c r="BC12" s="17">
        <v>0.26177359096862102</v>
      </c>
      <c r="BD12" s="17"/>
      <c r="BE12" s="17">
        <v>0.274658117435432</v>
      </c>
      <c r="BF12" s="17">
        <v>0.25546263008499398</v>
      </c>
      <c r="BG12" s="17">
        <v>0.29072910738230101</v>
      </c>
      <c r="BH12" s="17"/>
      <c r="BI12" s="17">
        <v>0.28823774065082602</v>
      </c>
      <c r="BJ12" s="17">
        <v>0.26952861491750302</v>
      </c>
      <c r="BK12" s="17"/>
      <c r="BL12" s="17">
        <v>0.25894708874761702</v>
      </c>
      <c r="BM12" s="17">
        <v>0.269107448826164</v>
      </c>
      <c r="BN12" s="17">
        <v>0.27875263643271703</v>
      </c>
      <c r="BO12" s="17">
        <v>0.302068504725992</v>
      </c>
      <c r="BP12" s="17">
        <v>0.29025108627400298</v>
      </c>
      <c r="BQ12" s="17"/>
      <c r="BR12" s="17">
        <v>0.27976384618893602</v>
      </c>
      <c r="BS12" s="17">
        <v>0.27085774894012699</v>
      </c>
      <c r="BT12" s="17">
        <v>0.21658940516903799</v>
      </c>
      <c r="BU12" s="17">
        <v>0.23888795874857599</v>
      </c>
      <c r="BV12" s="17"/>
      <c r="BW12" s="17">
        <v>0.25880445682205899</v>
      </c>
      <c r="BX12" s="17">
        <v>0.25787881126442003</v>
      </c>
      <c r="BY12" s="17">
        <v>0.277566637304557</v>
      </c>
      <c r="BZ12" s="17">
        <v>0.28582191033343202</v>
      </c>
      <c r="CA12" s="17">
        <v>0.28508885641931397</v>
      </c>
      <c r="CB12" s="17"/>
      <c r="CC12" s="17">
        <v>0.25177644595586002</v>
      </c>
      <c r="CD12" s="17">
        <v>0.293284973523528</v>
      </c>
      <c r="CE12" s="17">
        <v>0.30126770340272202</v>
      </c>
      <c r="CF12" s="17">
        <v>0.26210720976725099</v>
      </c>
      <c r="CG12" s="17">
        <v>0.296718961848011</v>
      </c>
      <c r="CH12" s="17">
        <v>0.27597884299171899</v>
      </c>
      <c r="CI12" s="17">
        <v>0.30978244139364203</v>
      </c>
      <c r="CJ12" s="17">
        <v>0.28298298347904099</v>
      </c>
      <c r="CK12" s="17">
        <v>0.20715778750647801</v>
      </c>
      <c r="CL12" s="17">
        <v>0.24596563731300999</v>
      </c>
    </row>
    <row r="13" spans="2:90" x14ac:dyDescent="0.25">
      <c r="B13" s="18" t="s">
        <v>307</v>
      </c>
      <c r="C13" s="17">
        <v>9.9540936953215697E-2</v>
      </c>
      <c r="D13" s="17">
        <v>8.8754443030152896E-2</v>
      </c>
      <c r="E13" s="17">
        <v>0.110065274457913</v>
      </c>
      <c r="F13" s="17"/>
      <c r="G13" s="17">
        <v>0.10687569621720901</v>
      </c>
      <c r="H13" s="17">
        <v>9.4209827055286396E-2</v>
      </c>
      <c r="I13" s="17">
        <v>0.109101290317387</v>
      </c>
      <c r="J13" s="17">
        <v>0.119903030597277</v>
      </c>
      <c r="K13" s="17">
        <v>0.11161981139751501</v>
      </c>
      <c r="L13" s="17">
        <v>7.0726030388231206E-2</v>
      </c>
      <c r="M13" s="17"/>
      <c r="N13" s="17">
        <v>5.0413002191625998E-2</v>
      </c>
      <c r="O13" s="17">
        <v>0.107197589968891</v>
      </c>
      <c r="P13" s="17">
        <v>0.116512266525945</v>
      </c>
      <c r="Q13" s="17">
        <v>0.12856298380554601</v>
      </c>
      <c r="R13" s="17"/>
      <c r="S13" s="17">
        <v>8.3552389605654503E-2</v>
      </c>
      <c r="T13" s="17">
        <v>8.24680717377137E-2</v>
      </c>
      <c r="U13" s="17">
        <v>0.10503359993683101</v>
      </c>
      <c r="V13" s="17">
        <v>8.5537172478265602E-2</v>
      </c>
      <c r="W13" s="17">
        <v>8.6973704478091995E-2</v>
      </c>
      <c r="X13" s="17">
        <v>0.123309743483119</v>
      </c>
      <c r="Y13" s="17">
        <v>0.101683075890743</v>
      </c>
      <c r="Z13" s="17">
        <v>0.148382416845107</v>
      </c>
      <c r="AA13" s="17">
        <v>0.117250998859369</v>
      </c>
      <c r="AB13" s="17"/>
      <c r="AC13" s="17">
        <v>0.11259892421609401</v>
      </c>
      <c r="AD13" s="17">
        <v>8.2708267757138201E-2</v>
      </c>
      <c r="AE13" s="17">
        <v>9.3354174130082804E-2</v>
      </c>
      <c r="AF13" s="17"/>
      <c r="AG13" s="17">
        <v>6.1593488759490701E-2</v>
      </c>
      <c r="AH13" s="17">
        <v>6.8996730531554307E-2</v>
      </c>
      <c r="AI13" s="17">
        <v>9.4790336788428603E-2</v>
      </c>
      <c r="AJ13" s="17">
        <v>0.15799381925436401</v>
      </c>
      <c r="AK13" s="17"/>
      <c r="AL13" s="17">
        <v>0.121843820589393</v>
      </c>
      <c r="AM13" s="17">
        <v>0.119981348630294</v>
      </c>
      <c r="AN13" s="17">
        <v>7.8028540722373599E-2</v>
      </c>
      <c r="AO13" s="17">
        <v>6.3574341431309606E-2</v>
      </c>
      <c r="AP13" s="17">
        <v>5.19093367455409E-2</v>
      </c>
      <c r="AQ13" s="17"/>
      <c r="AR13" s="17">
        <v>0.13138786743839201</v>
      </c>
      <c r="AS13" s="17">
        <v>0.107669122710033</v>
      </c>
      <c r="AT13" s="17">
        <v>9.7483039079364495E-2</v>
      </c>
      <c r="AU13" s="17">
        <v>9.7651148767818302E-2</v>
      </c>
      <c r="AV13" s="17">
        <v>4.1438922628341798E-2</v>
      </c>
      <c r="AW13" s="17"/>
      <c r="AX13" s="17">
        <v>9.8065883400444906E-2</v>
      </c>
      <c r="AY13" s="17">
        <v>9.5821037751063098E-2</v>
      </c>
      <c r="AZ13" s="17">
        <v>0.12280924563242</v>
      </c>
      <c r="BA13" s="17">
        <v>0.101004984127361</v>
      </c>
      <c r="BB13" s="17">
        <v>8.3733594815781798E-2</v>
      </c>
      <c r="BC13" s="17">
        <v>0.10322231934325</v>
      </c>
      <c r="BD13" s="17"/>
      <c r="BE13" s="17">
        <v>0.101145731998058</v>
      </c>
      <c r="BF13" s="17">
        <v>9.9311493966832795E-2</v>
      </c>
      <c r="BG13" s="17">
        <v>9.60256858320164E-2</v>
      </c>
      <c r="BH13" s="17"/>
      <c r="BI13" s="17">
        <v>0.16400350992743601</v>
      </c>
      <c r="BJ13" s="17">
        <v>8.3175353210866304E-2</v>
      </c>
      <c r="BK13" s="17"/>
      <c r="BL13" s="17">
        <v>7.4746685179158404E-2</v>
      </c>
      <c r="BM13" s="17">
        <v>0.105013557470573</v>
      </c>
      <c r="BN13" s="17">
        <v>0.13464952045516501</v>
      </c>
      <c r="BO13" s="17">
        <v>0.13293897615299</v>
      </c>
      <c r="BP13" s="17">
        <v>0.11008723706548799</v>
      </c>
      <c r="BQ13" s="17"/>
      <c r="BR13" s="17">
        <v>0.102764959015225</v>
      </c>
      <c r="BS13" s="17">
        <v>0.112668392148167</v>
      </c>
      <c r="BT13" s="17">
        <v>2.98582065653221E-2</v>
      </c>
      <c r="BU13" s="17">
        <v>9.9664673718865698E-2</v>
      </c>
      <c r="BV13" s="17"/>
      <c r="BW13" s="17">
        <v>6.3951791521890899E-2</v>
      </c>
      <c r="BX13" s="17">
        <v>7.5481081347688994E-2</v>
      </c>
      <c r="BY13" s="17">
        <v>9.1830049239124203E-2</v>
      </c>
      <c r="BZ13" s="17">
        <v>0.12332616790169899</v>
      </c>
      <c r="CA13" s="17">
        <v>0.13943856183487299</v>
      </c>
      <c r="CB13" s="17"/>
      <c r="CC13" s="17">
        <v>0.173715317888263</v>
      </c>
      <c r="CD13" s="17">
        <v>0.120255138147078</v>
      </c>
      <c r="CE13" s="17">
        <v>0.107528792639284</v>
      </c>
      <c r="CF13" s="17">
        <v>0.121821767096729</v>
      </c>
      <c r="CG13" s="17">
        <v>7.3389280518635802E-2</v>
      </c>
      <c r="CH13" s="17">
        <v>0.102741334715962</v>
      </c>
      <c r="CI13" s="17">
        <v>6.6378942151021997E-2</v>
      </c>
      <c r="CJ13" s="17">
        <v>9.3171996742185098E-2</v>
      </c>
      <c r="CK13" s="17">
        <v>7.8356628015288296E-2</v>
      </c>
      <c r="CL13" s="17">
        <v>4.5901109637888599E-2</v>
      </c>
    </row>
    <row r="14" spans="2:90" x14ac:dyDescent="0.25">
      <c r="B14" s="18" t="s">
        <v>163</v>
      </c>
      <c r="C14" s="19">
        <v>0.137099765336472</v>
      </c>
      <c r="D14" s="19">
        <v>0.114094862441446</v>
      </c>
      <c r="E14" s="19">
        <v>0.15739135559417999</v>
      </c>
      <c r="F14" s="19"/>
      <c r="G14" s="19">
        <v>9.4344872868856094E-2</v>
      </c>
      <c r="H14" s="19">
        <v>7.6713086018611695E-2</v>
      </c>
      <c r="I14" s="19">
        <v>9.7418997314783803E-2</v>
      </c>
      <c r="J14" s="19">
        <v>0.123601866710986</v>
      </c>
      <c r="K14" s="19">
        <v>0.14229451578526101</v>
      </c>
      <c r="L14" s="19">
        <v>0.233948803459683</v>
      </c>
      <c r="M14" s="19"/>
      <c r="N14" s="19">
        <v>0.131071973315492</v>
      </c>
      <c r="O14" s="19">
        <v>0.14996565337055501</v>
      </c>
      <c r="P14" s="19">
        <v>0.130519852608659</v>
      </c>
      <c r="Q14" s="19">
        <v>0.13697265593546701</v>
      </c>
      <c r="R14" s="19"/>
      <c r="S14" s="19">
        <v>0.146535326451988</v>
      </c>
      <c r="T14" s="19">
        <v>0.17733978030965999</v>
      </c>
      <c r="U14" s="19">
        <v>0.14206430481524901</v>
      </c>
      <c r="V14" s="19">
        <v>0.15489955001025299</v>
      </c>
      <c r="W14" s="19">
        <v>0.13561698237736</v>
      </c>
      <c r="X14" s="19">
        <v>0.10152683760348601</v>
      </c>
      <c r="Y14" s="19">
        <v>0.11841923383903501</v>
      </c>
      <c r="Z14" s="19">
        <v>6.9714171151574605E-2</v>
      </c>
      <c r="AA14" s="19">
        <v>0.12497380074587799</v>
      </c>
      <c r="AB14" s="19"/>
      <c r="AC14" s="19">
        <v>0.14704211855865101</v>
      </c>
      <c r="AD14" s="19">
        <v>0.12650381948489101</v>
      </c>
      <c r="AE14" s="19">
        <v>0.13951956531707299</v>
      </c>
      <c r="AF14" s="19"/>
      <c r="AG14" s="19">
        <v>0.14058545291508501</v>
      </c>
      <c r="AH14" s="19">
        <v>8.1469220250997496E-2</v>
      </c>
      <c r="AI14" s="19">
        <v>0.15860488309562101</v>
      </c>
      <c r="AJ14" s="19">
        <v>0.119860424590116</v>
      </c>
      <c r="AK14" s="19"/>
      <c r="AL14" s="19">
        <v>0.15311604344917301</v>
      </c>
      <c r="AM14" s="19">
        <v>0.142138445065217</v>
      </c>
      <c r="AN14" s="19">
        <v>0.127899655444249</v>
      </c>
      <c r="AO14" s="19">
        <v>8.1034021236875101E-2</v>
      </c>
      <c r="AP14" s="19">
        <v>7.7895255267134506E-2</v>
      </c>
      <c r="AQ14" s="19"/>
      <c r="AR14" s="19">
        <v>0.18704879536508301</v>
      </c>
      <c r="AS14" s="19">
        <v>0.13451946018154201</v>
      </c>
      <c r="AT14" s="19">
        <v>0.12058785971694599</v>
      </c>
      <c r="AU14" s="19">
        <v>0.103365822153675</v>
      </c>
      <c r="AV14" s="19">
        <v>0.11131328454133101</v>
      </c>
      <c r="AW14" s="19"/>
      <c r="AX14" s="19">
        <v>9.60499690826883E-2</v>
      </c>
      <c r="AY14" s="19">
        <v>0.15545396809802201</v>
      </c>
      <c r="AZ14" s="19">
        <v>0.12980948759845201</v>
      </c>
      <c r="BA14" s="19">
        <v>0.156027328536468</v>
      </c>
      <c r="BB14" s="19">
        <v>0.14875064876919</v>
      </c>
      <c r="BC14" s="19">
        <v>0.138293449419295</v>
      </c>
      <c r="BD14" s="19"/>
      <c r="BE14" s="19">
        <v>0.16148328522981101</v>
      </c>
      <c r="BF14" s="19">
        <v>6.0589029716071503E-2</v>
      </c>
      <c r="BG14" s="19">
        <v>0.17171713758184601</v>
      </c>
      <c r="BH14" s="19"/>
      <c r="BI14" s="19">
        <v>0.137242664836595</v>
      </c>
      <c r="BJ14" s="19">
        <v>0.137063486397732</v>
      </c>
      <c r="BK14" s="19"/>
      <c r="BL14" s="19">
        <v>0.16986771662762901</v>
      </c>
      <c r="BM14" s="19">
        <v>0.104765289985608</v>
      </c>
      <c r="BN14" s="19">
        <v>0.113014350991626</v>
      </c>
      <c r="BO14" s="19">
        <v>9.6579110708150395E-2</v>
      </c>
      <c r="BP14" s="19">
        <v>0.122127335047019</v>
      </c>
      <c r="BQ14" s="19"/>
      <c r="BR14" s="19">
        <v>0.147501058574386</v>
      </c>
      <c r="BS14" s="19">
        <v>9.38679196390695E-2</v>
      </c>
      <c r="BT14" s="19">
        <v>6.7109851323913297E-2</v>
      </c>
      <c r="BU14" s="19">
        <v>6.9855663601835802E-2</v>
      </c>
      <c r="BV14" s="19"/>
      <c r="BW14" s="19">
        <v>0.16847434963512201</v>
      </c>
      <c r="BX14" s="19">
        <v>0.14404937965988601</v>
      </c>
      <c r="BY14" s="19">
        <v>0.138811270195694</v>
      </c>
      <c r="BZ14" s="19">
        <v>0.120267106613869</v>
      </c>
      <c r="CA14" s="19">
        <v>0.120453769234336</v>
      </c>
      <c r="CB14" s="19"/>
      <c r="CC14" s="19">
        <v>0.116816579969985</v>
      </c>
      <c r="CD14" s="19">
        <v>0.110292115166519</v>
      </c>
      <c r="CE14" s="19">
        <v>0.112447651535426</v>
      </c>
      <c r="CF14" s="19">
        <v>0.12002614892221999</v>
      </c>
      <c r="CG14" s="19">
        <v>0.14954860408986501</v>
      </c>
      <c r="CH14" s="19">
        <v>0.145834156160637</v>
      </c>
      <c r="CI14" s="19">
        <v>0.14201956071184399</v>
      </c>
      <c r="CJ14" s="19">
        <v>0.133783560069512</v>
      </c>
      <c r="CK14" s="19">
        <v>0.159517465981797</v>
      </c>
      <c r="CL14" s="19">
        <v>0.192690440539761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136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0.58714480388736401</v>
      </c>
      <c r="D9" s="17">
        <v>0.56332470151521497</v>
      </c>
      <c r="E9" s="17">
        <v>0.60950117674403703</v>
      </c>
      <c r="F9" s="17"/>
      <c r="G9" s="17">
        <v>0.57165037794943496</v>
      </c>
      <c r="H9" s="17">
        <v>0.56255603348807404</v>
      </c>
      <c r="I9" s="17">
        <v>0.62504627425800696</v>
      </c>
      <c r="J9" s="17">
        <v>0.63317089630245804</v>
      </c>
      <c r="K9" s="17">
        <v>0.56870790289419704</v>
      </c>
      <c r="L9" s="17">
        <v>0.56519662604240395</v>
      </c>
      <c r="M9" s="17"/>
      <c r="N9" s="17">
        <v>0.58522392906764797</v>
      </c>
      <c r="O9" s="17">
        <v>0.61473527251052396</v>
      </c>
      <c r="P9" s="17">
        <v>0.57811125809867103</v>
      </c>
      <c r="Q9" s="17">
        <v>0.56977661641975996</v>
      </c>
      <c r="R9" s="17"/>
      <c r="S9" s="17">
        <v>0.63511308384118503</v>
      </c>
      <c r="T9" s="17">
        <v>0.60723657602414505</v>
      </c>
      <c r="U9" s="17">
        <v>0.52531185775185696</v>
      </c>
      <c r="V9" s="17">
        <v>0.51269546256133003</v>
      </c>
      <c r="W9" s="17">
        <v>0.55654055241886402</v>
      </c>
      <c r="X9" s="17">
        <v>0.58110136496909004</v>
      </c>
      <c r="Y9" s="17">
        <v>0.59910262364260602</v>
      </c>
      <c r="Z9" s="17">
        <v>0.55948004811535501</v>
      </c>
      <c r="AA9" s="17">
        <v>0.64207445611720904</v>
      </c>
      <c r="AB9" s="17"/>
      <c r="AC9" s="17">
        <v>0.56789005070290099</v>
      </c>
      <c r="AD9" s="17">
        <v>0.61329789786252698</v>
      </c>
      <c r="AE9" s="17">
        <v>0.57951891868943795</v>
      </c>
      <c r="AF9" s="17"/>
      <c r="AG9" s="17">
        <v>0.57701090199233396</v>
      </c>
      <c r="AH9" s="17">
        <v>0.63193436515514601</v>
      </c>
      <c r="AI9" s="17">
        <v>0.57894447329990295</v>
      </c>
      <c r="AJ9" s="17">
        <v>0.545080917793758</v>
      </c>
      <c r="AK9" s="17"/>
      <c r="AL9" s="17">
        <v>0.57477583763739404</v>
      </c>
      <c r="AM9" s="17">
        <v>0.58007001412762105</v>
      </c>
      <c r="AN9" s="17">
        <v>0.61330628541068399</v>
      </c>
      <c r="AO9" s="17">
        <v>0.59453546176421102</v>
      </c>
      <c r="AP9" s="17">
        <v>0.58271642295391102</v>
      </c>
      <c r="AQ9" s="17"/>
      <c r="AR9" s="17">
        <v>0.57305730037411995</v>
      </c>
      <c r="AS9" s="17">
        <v>0.55852382431032899</v>
      </c>
      <c r="AT9" s="17">
        <v>0.59910870454555398</v>
      </c>
      <c r="AU9" s="17">
        <v>0.61965873132587201</v>
      </c>
      <c r="AV9" s="17">
        <v>0.59264354273288999</v>
      </c>
      <c r="AW9" s="17"/>
      <c r="AX9" s="17">
        <v>0.59833639027583496</v>
      </c>
      <c r="AY9" s="17">
        <v>0.57037614453637997</v>
      </c>
      <c r="AZ9" s="17">
        <v>0.62870307879345499</v>
      </c>
      <c r="BA9" s="17">
        <v>0.68826863189610998</v>
      </c>
      <c r="BB9" s="17">
        <v>0.50235753231394098</v>
      </c>
      <c r="BC9" s="17">
        <v>0.38953397794746902</v>
      </c>
      <c r="BD9" s="17"/>
      <c r="BE9" s="17">
        <v>0.60647234533443395</v>
      </c>
      <c r="BF9" s="17">
        <v>0.58965101496959105</v>
      </c>
      <c r="BG9" s="17">
        <v>0.56452437917336395</v>
      </c>
      <c r="BH9" s="17"/>
      <c r="BI9" s="17">
        <v>0.57532142319708102</v>
      </c>
      <c r="BJ9" s="17">
        <v>0.590146491810709</v>
      </c>
      <c r="BK9" s="17"/>
      <c r="BL9" s="17">
        <v>0.58195989020385097</v>
      </c>
      <c r="BM9" s="17">
        <v>0.58952428859776296</v>
      </c>
      <c r="BN9" s="17">
        <v>0.50883555003104897</v>
      </c>
      <c r="BO9" s="17">
        <v>0.59022614930675299</v>
      </c>
      <c r="BP9" s="17">
        <v>0.63066100276881798</v>
      </c>
      <c r="BQ9" s="17"/>
      <c r="BR9" s="17">
        <v>0.59383352114185906</v>
      </c>
      <c r="BS9" s="17">
        <v>0.55308754462379195</v>
      </c>
      <c r="BT9" s="17">
        <v>0.59555121274474399</v>
      </c>
      <c r="BU9" s="17">
        <v>0.50821861309262595</v>
      </c>
      <c r="BV9" s="17"/>
      <c r="BW9" s="17">
        <v>0.64082570470799205</v>
      </c>
      <c r="BX9" s="17">
        <v>0.61052615734359905</v>
      </c>
      <c r="BY9" s="17">
        <v>0.58685129682411896</v>
      </c>
      <c r="BZ9" s="17">
        <v>0.543936649963779</v>
      </c>
      <c r="CA9" s="17">
        <v>0.57205166948892305</v>
      </c>
      <c r="CB9" s="17"/>
      <c r="CC9" s="17">
        <v>0.55517632991652199</v>
      </c>
      <c r="CD9" s="17">
        <v>0.55707627789754499</v>
      </c>
      <c r="CE9" s="17">
        <v>0.60454358313486201</v>
      </c>
      <c r="CF9" s="17">
        <v>0.60099930168200399</v>
      </c>
      <c r="CG9" s="17">
        <v>0.53090467074688896</v>
      </c>
      <c r="CH9" s="17">
        <v>0.62780056093562997</v>
      </c>
      <c r="CI9" s="17">
        <v>0.59210292023900502</v>
      </c>
      <c r="CJ9" s="17">
        <v>0.61853990430502503</v>
      </c>
      <c r="CK9" s="17">
        <v>0.59651732728544904</v>
      </c>
      <c r="CL9" s="17">
        <v>0.62276882228359698</v>
      </c>
    </row>
    <row r="10" spans="2:90" ht="30" x14ac:dyDescent="0.25">
      <c r="B10" s="18" t="s">
        <v>133</v>
      </c>
      <c r="C10" s="17">
        <v>0.30881397893449503</v>
      </c>
      <c r="D10" s="17">
        <v>0.32492831274679801</v>
      </c>
      <c r="E10" s="17">
        <v>0.29464993587474297</v>
      </c>
      <c r="F10" s="17"/>
      <c r="G10" s="17">
        <v>0.28403942384141501</v>
      </c>
      <c r="H10" s="17">
        <v>0.31166604486522698</v>
      </c>
      <c r="I10" s="17">
        <v>0.26934935459599302</v>
      </c>
      <c r="J10" s="17">
        <v>0.26810273849816002</v>
      </c>
      <c r="K10" s="17">
        <v>0.329911903933367</v>
      </c>
      <c r="L10" s="17">
        <v>0.36009123152993699</v>
      </c>
      <c r="M10" s="17"/>
      <c r="N10" s="17">
        <v>0.32659185377004302</v>
      </c>
      <c r="O10" s="17">
        <v>0.28633424590738699</v>
      </c>
      <c r="P10" s="17">
        <v>0.32641400007618598</v>
      </c>
      <c r="Q10" s="17">
        <v>0.295744851332153</v>
      </c>
      <c r="R10" s="17"/>
      <c r="S10" s="17">
        <v>0.24873648996949399</v>
      </c>
      <c r="T10" s="17">
        <v>0.28596413670961301</v>
      </c>
      <c r="U10" s="17">
        <v>0.38203459667332401</v>
      </c>
      <c r="V10" s="17">
        <v>0.36558314140522302</v>
      </c>
      <c r="W10" s="17">
        <v>0.35327615242399901</v>
      </c>
      <c r="X10" s="17">
        <v>0.300337732559946</v>
      </c>
      <c r="Y10" s="17">
        <v>0.31592258750366597</v>
      </c>
      <c r="Z10" s="17">
        <v>0.35693324329769099</v>
      </c>
      <c r="AA10" s="17">
        <v>0.25857039686065197</v>
      </c>
      <c r="AB10" s="17"/>
      <c r="AC10" s="17">
        <v>0.33742350175178998</v>
      </c>
      <c r="AD10" s="17">
        <v>0.30155474195943399</v>
      </c>
      <c r="AE10" s="17">
        <v>0.27951377526586602</v>
      </c>
      <c r="AF10" s="17"/>
      <c r="AG10" s="17">
        <v>0.33667189699236999</v>
      </c>
      <c r="AH10" s="17">
        <v>0.27819252467776101</v>
      </c>
      <c r="AI10" s="17">
        <v>0.322703973051715</v>
      </c>
      <c r="AJ10" s="17">
        <v>0.35525581027053499</v>
      </c>
      <c r="AK10" s="17"/>
      <c r="AL10" s="17">
        <v>0.31543714786653299</v>
      </c>
      <c r="AM10" s="17">
        <v>0.323874302845577</v>
      </c>
      <c r="AN10" s="17">
        <v>0.29244553631251702</v>
      </c>
      <c r="AO10" s="17">
        <v>0.29041718107513698</v>
      </c>
      <c r="AP10" s="17">
        <v>0.23280944845856999</v>
      </c>
      <c r="AQ10" s="17"/>
      <c r="AR10" s="17">
        <v>0.27545068305466702</v>
      </c>
      <c r="AS10" s="17">
        <v>0.33004655800527299</v>
      </c>
      <c r="AT10" s="17">
        <v>0.30804516283877398</v>
      </c>
      <c r="AU10" s="17">
        <v>0.29647464609109597</v>
      </c>
      <c r="AV10" s="17">
        <v>0.32087162500105998</v>
      </c>
      <c r="AW10" s="17"/>
      <c r="AX10" s="17">
        <v>0.27430620835773201</v>
      </c>
      <c r="AY10" s="17">
        <v>0.31658716400366799</v>
      </c>
      <c r="AZ10" s="17">
        <v>0.29524091118523299</v>
      </c>
      <c r="BA10" s="17">
        <v>0.230075683084392</v>
      </c>
      <c r="BB10" s="17">
        <v>0.43404635733543001</v>
      </c>
      <c r="BC10" s="17">
        <v>0.440206009418801</v>
      </c>
      <c r="BD10" s="17"/>
      <c r="BE10" s="17">
        <v>0.27825775456612201</v>
      </c>
      <c r="BF10" s="17">
        <v>0.30250511103891398</v>
      </c>
      <c r="BG10" s="17">
        <v>0.35563830115054501</v>
      </c>
      <c r="BH10" s="17"/>
      <c r="BI10" s="17">
        <v>0.32475184902894599</v>
      </c>
      <c r="BJ10" s="17">
        <v>0.30476771556536503</v>
      </c>
      <c r="BK10" s="17"/>
      <c r="BL10" s="17">
        <v>0.331053601074982</v>
      </c>
      <c r="BM10" s="17">
        <v>0.31005283928295901</v>
      </c>
      <c r="BN10" s="17">
        <v>0.34825771171633002</v>
      </c>
      <c r="BO10" s="17">
        <v>0.27929354123288203</v>
      </c>
      <c r="BP10" s="17">
        <v>0.27524562726836599</v>
      </c>
      <c r="BQ10" s="17"/>
      <c r="BR10" s="17">
        <v>0.31149234124682301</v>
      </c>
      <c r="BS10" s="17">
        <v>0.29726428408684502</v>
      </c>
      <c r="BT10" s="17">
        <v>0.26425819520728</v>
      </c>
      <c r="BU10" s="17">
        <v>0.34557401569373303</v>
      </c>
      <c r="BV10" s="17"/>
      <c r="BW10" s="17">
        <v>0.28377051361500699</v>
      </c>
      <c r="BX10" s="17">
        <v>0.31057072334901198</v>
      </c>
      <c r="BY10" s="17">
        <v>0.31331923137005702</v>
      </c>
      <c r="BZ10" s="17">
        <v>0.326664922736284</v>
      </c>
      <c r="CA10" s="17">
        <v>0.29580968865692903</v>
      </c>
      <c r="CB10" s="17"/>
      <c r="CC10" s="17">
        <v>0.29404002689016501</v>
      </c>
      <c r="CD10" s="17">
        <v>0.29670064697503301</v>
      </c>
      <c r="CE10" s="17">
        <v>0.27638380006926699</v>
      </c>
      <c r="CF10" s="17">
        <v>0.29297849556632399</v>
      </c>
      <c r="CG10" s="17">
        <v>0.36290911632185202</v>
      </c>
      <c r="CH10" s="17">
        <v>0.27071588160634702</v>
      </c>
      <c r="CI10" s="17">
        <v>0.32085096588742501</v>
      </c>
      <c r="CJ10" s="17">
        <v>0.31125659869642203</v>
      </c>
      <c r="CK10" s="17">
        <v>0.33314893503783399</v>
      </c>
      <c r="CL10" s="17">
        <v>0.32693037907980399</v>
      </c>
    </row>
    <row r="11" spans="2:90" ht="30" x14ac:dyDescent="0.25">
      <c r="B11" s="18" t="s">
        <v>134</v>
      </c>
      <c r="C11" s="17">
        <v>7.47550381040782E-2</v>
      </c>
      <c r="D11" s="17">
        <v>8.6649961559859295E-2</v>
      </c>
      <c r="E11" s="17">
        <v>6.3524421137978196E-2</v>
      </c>
      <c r="F11" s="17"/>
      <c r="G11" s="17">
        <v>8.3633129940950901E-2</v>
      </c>
      <c r="H11" s="17">
        <v>7.0004220848849094E-2</v>
      </c>
      <c r="I11" s="17">
        <v>6.7399696591459599E-2</v>
      </c>
      <c r="J11" s="17">
        <v>8.0809851976679101E-2</v>
      </c>
      <c r="K11" s="17">
        <v>9.1060367197949604E-2</v>
      </c>
      <c r="L11" s="17">
        <v>6.3967933033609106E-2</v>
      </c>
      <c r="M11" s="17"/>
      <c r="N11" s="17">
        <v>6.4839230185760502E-2</v>
      </c>
      <c r="O11" s="17">
        <v>7.1004566381177803E-2</v>
      </c>
      <c r="P11" s="17">
        <v>7.5143912018551404E-2</v>
      </c>
      <c r="Q11" s="17">
        <v>8.9043236201920298E-2</v>
      </c>
      <c r="R11" s="17"/>
      <c r="S11" s="17">
        <v>7.0234452800050501E-2</v>
      </c>
      <c r="T11" s="17">
        <v>7.8002594614424797E-2</v>
      </c>
      <c r="U11" s="17">
        <v>8.0953947852907701E-2</v>
      </c>
      <c r="V11" s="17">
        <v>9.8293067098539494E-2</v>
      </c>
      <c r="W11" s="17">
        <v>7.0322981118013397E-2</v>
      </c>
      <c r="X11" s="17">
        <v>6.8618976808704699E-2</v>
      </c>
      <c r="Y11" s="17">
        <v>5.4641915045432303E-2</v>
      </c>
      <c r="Z11" s="17">
        <v>7.2979908577668506E-2</v>
      </c>
      <c r="AA11" s="17">
        <v>7.5006368891473399E-2</v>
      </c>
      <c r="AB11" s="17"/>
      <c r="AC11" s="17">
        <v>8.2245511392650905E-2</v>
      </c>
      <c r="AD11" s="17">
        <v>6.7545601845302394E-2</v>
      </c>
      <c r="AE11" s="17">
        <v>6.6152414049501299E-2</v>
      </c>
      <c r="AF11" s="17"/>
      <c r="AG11" s="17">
        <v>6.9818135105632395E-2</v>
      </c>
      <c r="AH11" s="17">
        <v>6.12486438025968E-2</v>
      </c>
      <c r="AI11" s="17">
        <v>8.3430624516729099E-2</v>
      </c>
      <c r="AJ11" s="17">
        <v>8.4993912918704201E-2</v>
      </c>
      <c r="AK11" s="17"/>
      <c r="AL11" s="17">
        <v>7.2964802205704393E-2</v>
      </c>
      <c r="AM11" s="17">
        <v>7.4906824172508796E-2</v>
      </c>
      <c r="AN11" s="17">
        <v>6.46435781777258E-2</v>
      </c>
      <c r="AO11" s="17">
        <v>9.1644822574014198E-2</v>
      </c>
      <c r="AP11" s="17">
        <v>9.3994792671231203E-2</v>
      </c>
      <c r="AQ11" s="17"/>
      <c r="AR11" s="17">
        <v>8.5639706414158107E-2</v>
      </c>
      <c r="AS11" s="17">
        <v>7.9916473737435698E-2</v>
      </c>
      <c r="AT11" s="17">
        <v>7.8098481655447805E-2</v>
      </c>
      <c r="AU11" s="17">
        <v>6.0575969096500697E-2</v>
      </c>
      <c r="AV11" s="17">
        <v>6.3552299337306495E-2</v>
      </c>
      <c r="AW11" s="17"/>
      <c r="AX11" s="17">
        <v>7.6332696053182797E-2</v>
      </c>
      <c r="AY11" s="17">
        <v>8.7520523942070605E-2</v>
      </c>
      <c r="AZ11" s="17">
        <v>4.58869707037683E-2</v>
      </c>
      <c r="BA11" s="17">
        <v>6.0476462172837503E-2</v>
      </c>
      <c r="BB11" s="17">
        <v>5.2091721057554302E-2</v>
      </c>
      <c r="BC11" s="17">
        <v>0.15547858913311499</v>
      </c>
      <c r="BD11" s="17"/>
      <c r="BE11" s="17">
        <v>8.0958369659333201E-2</v>
      </c>
      <c r="BF11" s="17">
        <v>6.9797335823262793E-2</v>
      </c>
      <c r="BG11" s="17">
        <v>7.0971921122558096E-2</v>
      </c>
      <c r="BH11" s="17"/>
      <c r="BI11" s="17">
        <v>7.3027585500182096E-2</v>
      </c>
      <c r="BJ11" s="17">
        <v>7.5193599100725206E-2</v>
      </c>
      <c r="BK11" s="17"/>
      <c r="BL11" s="17">
        <v>7.2159739131792605E-2</v>
      </c>
      <c r="BM11" s="17">
        <v>8.0643681509245502E-2</v>
      </c>
      <c r="BN11" s="17">
        <v>0.10764937768434001</v>
      </c>
      <c r="BO11" s="17">
        <v>7.8582198877889503E-2</v>
      </c>
      <c r="BP11" s="17">
        <v>5.5100311930661401E-2</v>
      </c>
      <c r="BQ11" s="17"/>
      <c r="BR11" s="17">
        <v>7.4642409615986394E-2</v>
      </c>
      <c r="BS11" s="17">
        <v>6.8617159892702298E-2</v>
      </c>
      <c r="BT11" s="17">
        <v>7.2533413070395E-2</v>
      </c>
      <c r="BU11" s="17">
        <v>8.7661785922692803E-2</v>
      </c>
      <c r="BV11" s="17"/>
      <c r="BW11" s="17">
        <v>5.2651298673733103E-2</v>
      </c>
      <c r="BX11" s="17">
        <v>5.0497609318910897E-2</v>
      </c>
      <c r="BY11" s="17">
        <v>6.9021404356081104E-2</v>
      </c>
      <c r="BZ11" s="17">
        <v>0.106213155592617</v>
      </c>
      <c r="CA11" s="17">
        <v>9.4160613085789796E-2</v>
      </c>
      <c r="CB11" s="17"/>
      <c r="CC11" s="17">
        <v>0.104582646404226</v>
      </c>
      <c r="CD11" s="17">
        <v>9.4235906769419397E-2</v>
      </c>
      <c r="CE11" s="17">
        <v>8.3122462145894499E-2</v>
      </c>
      <c r="CF11" s="17">
        <v>7.5768095532694105E-2</v>
      </c>
      <c r="CG11" s="17">
        <v>8.0738011009389904E-2</v>
      </c>
      <c r="CH11" s="17">
        <v>7.7972684796883296E-2</v>
      </c>
      <c r="CI11" s="17">
        <v>6.9446587281949704E-2</v>
      </c>
      <c r="CJ11" s="17">
        <v>5.6355451326203003E-2</v>
      </c>
      <c r="CK11" s="17">
        <v>5.1976947534634499E-2</v>
      </c>
      <c r="CL11" s="17">
        <v>4.0967637857429802E-2</v>
      </c>
    </row>
    <row r="12" spans="2:90" x14ac:dyDescent="0.25">
      <c r="B12" s="18" t="s">
        <v>111</v>
      </c>
      <c r="C12" s="19">
        <v>2.92861790740633E-2</v>
      </c>
      <c r="D12" s="19">
        <v>2.5097024178128001E-2</v>
      </c>
      <c r="E12" s="19">
        <v>3.2324466243242402E-2</v>
      </c>
      <c r="F12" s="19"/>
      <c r="G12" s="19">
        <v>6.0677068268199498E-2</v>
      </c>
      <c r="H12" s="19">
        <v>5.5773700797850698E-2</v>
      </c>
      <c r="I12" s="19">
        <v>3.8204674554540699E-2</v>
      </c>
      <c r="J12" s="19">
        <v>1.7916513222703E-2</v>
      </c>
      <c r="K12" s="19">
        <v>1.0319825974486401E-2</v>
      </c>
      <c r="L12" s="19">
        <v>1.07442093940502E-2</v>
      </c>
      <c r="M12" s="19"/>
      <c r="N12" s="19">
        <v>2.3344986976548701E-2</v>
      </c>
      <c r="O12" s="19">
        <v>2.79259152009118E-2</v>
      </c>
      <c r="P12" s="19">
        <v>2.03308298065915E-2</v>
      </c>
      <c r="Q12" s="19">
        <v>4.5435296046167001E-2</v>
      </c>
      <c r="R12" s="19"/>
      <c r="S12" s="19">
        <v>4.5915973389269997E-2</v>
      </c>
      <c r="T12" s="19">
        <v>2.8796692651817401E-2</v>
      </c>
      <c r="U12" s="19">
        <v>1.1699597721911099E-2</v>
      </c>
      <c r="V12" s="19">
        <v>2.3428328934908101E-2</v>
      </c>
      <c r="W12" s="19">
        <v>1.9860314039123701E-2</v>
      </c>
      <c r="X12" s="19">
        <v>4.9941925662260002E-2</v>
      </c>
      <c r="Y12" s="19">
        <v>3.03328738082955E-2</v>
      </c>
      <c r="Z12" s="19">
        <v>1.0606800009285801E-2</v>
      </c>
      <c r="AA12" s="19">
        <v>2.4348778130665601E-2</v>
      </c>
      <c r="AB12" s="19"/>
      <c r="AC12" s="19">
        <v>1.2440936152657499E-2</v>
      </c>
      <c r="AD12" s="19">
        <v>1.7601758332736299E-2</v>
      </c>
      <c r="AE12" s="19">
        <v>7.4814891995195296E-2</v>
      </c>
      <c r="AF12" s="19"/>
      <c r="AG12" s="19">
        <v>1.6499065909663799E-2</v>
      </c>
      <c r="AH12" s="19">
        <v>2.8624466364496899E-2</v>
      </c>
      <c r="AI12" s="19">
        <v>1.4920929131653301E-2</v>
      </c>
      <c r="AJ12" s="19">
        <v>1.4669359017002601E-2</v>
      </c>
      <c r="AK12" s="19"/>
      <c r="AL12" s="19">
        <v>3.68222122903685E-2</v>
      </c>
      <c r="AM12" s="19">
        <v>2.1148858854292699E-2</v>
      </c>
      <c r="AN12" s="19">
        <v>2.9604600099073002E-2</v>
      </c>
      <c r="AO12" s="19">
        <v>2.3402534586638199E-2</v>
      </c>
      <c r="AP12" s="19">
        <v>9.0479335916287207E-2</v>
      </c>
      <c r="AQ12" s="19"/>
      <c r="AR12" s="19">
        <v>6.5852310157055102E-2</v>
      </c>
      <c r="AS12" s="19">
        <v>3.1513143946961503E-2</v>
      </c>
      <c r="AT12" s="19">
        <v>1.4747650960224399E-2</v>
      </c>
      <c r="AU12" s="19">
        <v>2.3290653486531199E-2</v>
      </c>
      <c r="AV12" s="19">
        <v>2.2932532928743601E-2</v>
      </c>
      <c r="AW12" s="19"/>
      <c r="AX12" s="19">
        <v>5.1024705313249499E-2</v>
      </c>
      <c r="AY12" s="19">
        <v>2.55161675178814E-2</v>
      </c>
      <c r="AZ12" s="19">
        <v>3.01690393175435E-2</v>
      </c>
      <c r="BA12" s="19">
        <v>2.1179222846660201E-2</v>
      </c>
      <c r="BB12" s="19">
        <v>1.15043892930749E-2</v>
      </c>
      <c r="BC12" s="19">
        <v>1.4781423500614701E-2</v>
      </c>
      <c r="BD12" s="19"/>
      <c r="BE12" s="19">
        <v>3.4311530440111197E-2</v>
      </c>
      <c r="BF12" s="19">
        <v>3.8046538168232599E-2</v>
      </c>
      <c r="BG12" s="19">
        <v>8.8653985535338108E-3</v>
      </c>
      <c r="BH12" s="19"/>
      <c r="BI12" s="19">
        <v>2.6899142273791001E-2</v>
      </c>
      <c r="BJ12" s="19">
        <v>2.98921935232003E-2</v>
      </c>
      <c r="BK12" s="19"/>
      <c r="BL12" s="19">
        <v>1.4826769589373999E-2</v>
      </c>
      <c r="BM12" s="19">
        <v>1.9779190610033501E-2</v>
      </c>
      <c r="BN12" s="19">
        <v>3.5257360568281701E-2</v>
      </c>
      <c r="BO12" s="19">
        <v>5.18981105824756E-2</v>
      </c>
      <c r="BP12" s="19">
        <v>3.89930580321547E-2</v>
      </c>
      <c r="BQ12" s="19"/>
      <c r="BR12" s="19">
        <v>2.0031727995332E-2</v>
      </c>
      <c r="BS12" s="19">
        <v>8.1031011396660593E-2</v>
      </c>
      <c r="BT12" s="19">
        <v>6.7657178977581306E-2</v>
      </c>
      <c r="BU12" s="19">
        <v>5.8545585290948297E-2</v>
      </c>
      <c r="BV12" s="19"/>
      <c r="BW12" s="19">
        <v>2.2752483003268299E-2</v>
      </c>
      <c r="BX12" s="19">
        <v>2.8405509988478399E-2</v>
      </c>
      <c r="BY12" s="19">
        <v>3.0808067449742699E-2</v>
      </c>
      <c r="BZ12" s="19">
        <v>2.3185271707320199E-2</v>
      </c>
      <c r="CA12" s="19">
        <v>3.7978028768358103E-2</v>
      </c>
      <c r="CB12" s="19"/>
      <c r="CC12" s="19">
        <v>4.6200996789087297E-2</v>
      </c>
      <c r="CD12" s="19">
        <v>5.19871683580021E-2</v>
      </c>
      <c r="CE12" s="19">
        <v>3.59501546499758E-2</v>
      </c>
      <c r="CF12" s="19">
        <v>3.0254107218978199E-2</v>
      </c>
      <c r="CG12" s="19">
        <v>2.5448201921869501E-2</v>
      </c>
      <c r="CH12" s="19">
        <v>2.35108726611402E-2</v>
      </c>
      <c r="CI12" s="19">
        <v>1.75995265916205E-2</v>
      </c>
      <c r="CJ12" s="19">
        <v>1.3848045672350101E-2</v>
      </c>
      <c r="CK12" s="19">
        <v>1.83567901420825E-2</v>
      </c>
      <c r="CL12" s="19">
        <v>9.3331607791693194E-3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313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3.1301050281322899E-2</v>
      </c>
      <c r="D9" s="17">
        <v>3.9419600871861797E-2</v>
      </c>
      <c r="E9" s="17">
        <v>2.38377891403929E-2</v>
      </c>
      <c r="F9" s="17"/>
      <c r="G9" s="17">
        <v>9.3738705208079601E-2</v>
      </c>
      <c r="H9" s="17">
        <v>5.6091463321132101E-2</v>
      </c>
      <c r="I9" s="17">
        <v>3.3475040463534597E-2</v>
      </c>
      <c r="J9" s="17">
        <v>1.23803701213835E-2</v>
      </c>
      <c r="K9" s="17">
        <v>1.24607145420577E-2</v>
      </c>
      <c r="L9" s="17">
        <v>1.01024799348267E-2</v>
      </c>
      <c r="M9" s="17"/>
      <c r="N9" s="17">
        <v>4.03125693713378E-2</v>
      </c>
      <c r="O9" s="17">
        <v>3.1614853037745201E-2</v>
      </c>
      <c r="P9" s="17">
        <v>3.4102863521970603E-2</v>
      </c>
      <c r="Q9" s="17">
        <v>1.92393760463591E-2</v>
      </c>
      <c r="R9" s="17"/>
      <c r="S9" s="17">
        <v>6.2937173846279296E-2</v>
      </c>
      <c r="T9" s="17">
        <v>2.05789924480714E-2</v>
      </c>
      <c r="U9" s="17">
        <v>4.1043703092525701E-3</v>
      </c>
      <c r="V9" s="17">
        <v>2.6627646490859101E-2</v>
      </c>
      <c r="W9" s="17">
        <v>3.0613756605947898E-2</v>
      </c>
      <c r="X9" s="17">
        <v>4.0123850706742403E-2</v>
      </c>
      <c r="Y9" s="17">
        <v>2.5950618891959799E-2</v>
      </c>
      <c r="Z9" s="17">
        <v>3.7924532402350997E-2</v>
      </c>
      <c r="AA9" s="17">
        <v>2.6837834920631701E-2</v>
      </c>
      <c r="AB9" s="17"/>
      <c r="AC9" s="17">
        <v>2.1230309356462099E-2</v>
      </c>
      <c r="AD9" s="17">
        <v>3.6310825988185198E-2</v>
      </c>
      <c r="AE9" s="17">
        <v>3.7050970443379197E-2</v>
      </c>
      <c r="AF9" s="17"/>
      <c r="AG9" s="17">
        <v>2.42489420932589E-2</v>
      </c>
      <c r="AH9" s="17">
        <v>6.8079754665465494E-2</v>
      </c>
      <c r="AI9" s="17">
        <v>2.61507084342203E-2</v>
      </c>
      <c r="AJ9" s="17">
        <v>1.6868726937076299E-2</v>
      </c>
      <c r="AK9" s="17"/>
      <c r="AL9" s="17">
        <v>1.10866356004051E-2</v>
      </c>
      <c r="AM9" s="17">
        <v>3.1517886820925801E-2</v>
      </c>
      <c r="AN9" s="17">
        <v>3.6802854173150198E-2</v>
      </c>
      <c r="AO9" s="17">
        <v>6.9155249039396002E-2</v>
      </c>
      <c r="AP9" s="17">
        <v>8.6354193181514605E-2</v>
      </c>
      <c r="AQ9" s="17"/>
      <c r="AR9" s="17">
        <v>1.72872676443457E-2</v>
      </c>
      <c r="AS9" s="17">
        <v>3.1580171359437498E-2</v>
      </c>
      <c r="AT9" s="17">
        <v>2.4008833123040502E-2</v>
      </c>
      <c r="AU9" s="17">
        <v>3.04535618008147E-2</v>
      </c>
      <c r="AV9" s="17">
        <v>7.8915595952013098E-2</v>
      </c>
      <c r="AW9" s="17"/>
      <c r="AX9" s="17">
        <v>6.7831849529719199E-2</v>
      </c>
      <c r="AY9" s="17">
        <v>2.7939245345333499E-2</v>
      </c>
      <c r="AZ9" s="17">
        <v>2.7873561982572698E-2</v>
      </c>
      <c r="BA9" s="17">
        <v>9.8186500630482801E-3</v>
      </c>
      <c r="BB9" s="17">
        <v>1.19073226680347E-2</v>
      </c>
      <c r="BC9" s="17">
        <v>1.20774355796422E-2</v>
      </c>
      <c r="BD9" s="17"/>
      <c r="BE9" s="17">
        <v>2.2681554838318799E-2</v>
      </c>
      <c r="BF9" s="17">
        <v>6.7074053510753795E-2</v>
      </c>
      <c r="BG9" s="17">
        <v>9.6537297480778408E-3</v>
      </c>
      <c r="BH9" s="17"/>
      <c r="BI9" s="17">
        <v>1.6343805357199901E-2</v>
      </c>
      <c r="BJ9" s="17">
        <v>3.5098355183478397E-2</v>
      </c>
      <c r="BK9" s="17"/>
      <c r="BL9" s="17">
        <v>2.7547904503512601E-2</v>
      </c>
      <c r="BM9" s="17">
        <v>3.5121872877799297E-2</v>
      </c>
      <c r="BN9" s="17">
        <v>3.3567579687374401E-2</v>
      </c>
      <c r="BO9" s="17">
        <v>3.1323089955573501E-2</v>
      </c>
      <c r="BP9" s="17">
        <v>3.5185712629170598E-2</v>
      </c>
      <c r="BQ9" s="17"/>
      <c r="BR9" s="17">
        <v>2.17764004721691E-2</v>
      </c>
      <c r="BS9" s="17">
        <v>5.9754517320973602E-2</v>
      </c>
      <c r="BT9" s="17">
        <v>9.7480979144918503E-2</v>
      </c>
      <c r="BU9" s="17">
        <v>9.3149567431303495E-2</v>
      </c>
      <c r="BV9" s="17"/>
      <c r="BW9" s="17">
        <v>4.0841429957411697E-2</v>
      </c>
      <c r="BX9" s="17">
        <v>2.5972800201656501E-2</v>
      </c>
      <c r="BY9" s="17">
        <v>2.6352682023502601E-2</v>
      </c>
      <c r="BZ9" s="17">
        <v>1.8899507154639599E-2</v>
      </c>
      <c r="CA9" s="17">
        <v>4.1254775179706597E-2</v>
      </c>
      <c r="CB9" s="17"/>
      <c r="CC9" s="17">
        <v>3.6181390343084298E-2</v>
      </c>
      <c r="CD9" s="17">
        <v>3.8089987820711803E-2</v>
      </c>
      <c r="CE9" s="17">
        <v>3.9997535306882E-2</v>
      </c>
      <c r="CF9" s="17">
        <v>2.9633277977381502E-2</v>
      </c>
      <c r="CG9" s="17">
        <v>3.6902328560427002E-2</v>
      </c>
      <c r="CH9" s="17">
        <v>1.6446150956965298E-2</v>
      </c>
      <c r="CI9" s="17">
        <v>3.6277652942113603E-2</v>
      </c>
      <c r="CJ9" s="17">
        <v>1.96095381573059E-2</v>
      </c>
      <c r="CK9" s="17">
        <v>2.5869002772651899E-2</v>
      </c>
      <c r="CL9" s="17">
        <v>2.0775139391704001E-2</v>
      </c>
    </row>
    <row r="10" spans="2:90" x14ac:dyDescent="0.25">
      <c r="B10" s="18" t="s">
        <v>304</v>
      </c>
      <c r="C10" s="17">
        <v>0.120585380639678</v>
      </c>
      <c r="D10" s="17">
        <v>0.13909386115733</v>
      </c>
      <c r="E10" s="17">
        <v>0.10378305207148</v>
      </c>
      <c r="F10" s="17"/>
      <c r="G10" s="17">
        <v>0.21009452917712801</v>
      </c>
      <c r="H10" s="17">
        <v>0.217424457695086</v>
      </c>
      <c r="I10" s="17">
        <v>0.14753853256748301</v>
      </c>
      <c r="J10" s="17">
        <v>5.3598715241975202E-2</v>
      </c>
      <c r="K10" s="17">
        <v>6.7865311369618903E-2</v>
      </c>
      <c r="L10" s="17">
        <v>7.4907672379112597E-2</v>
      </c>
      <c r="M10" s="17"/>
      <c r="N10" s="17">
        <v>0.16574704188102399</v>
      </c>
      <c r="O10" s="17">
        <v>0.126658296934888</v>
      </c>
      <c r="P10" s="17">
        <v>0.10108704383827399</v>
      </c>
      <c r="Q10" s="17">
        <v>8.3301498443760905E-2</v>
      </c>
      <c r="R10" s="17"/>
      <c r="S10" s="17">
        <v>0.17424215285217701</v>
      </c>
      <c r="T10" s="17">
        <v>8.9434939476339806E-2</v>
      </c>
      <c r="U10" s="17">
        <v>0.101683341726474</v>
      </c>
      <c r="V10" s="17">
        <v>9.3096090848332494E-2</v>
      </c>
      <c r="W10" s="17">
        <v>9.7873970288162304E-2</v>
      </c>
      <c r="X10" s="17">
        <v>0.157778988944869</v>
      </c>
      <c r="Y10" s="17">
        <v>0.116171329144902</v>
      </c>
      <c r="Z10" s="17">
        <v>0.10950664209454999</v>
      </c>
      <c r="AA10" s="17">
        <v>0.12563807681924499</v>
      </c>
      <c r="AB10" s="17"/>
      <c r="AC10" s="17">
        <v>0.100362361672301</v>
      </c>
      <c r="AD10" s="17">
        <v>0.13184240694275801</v>
      </c>
      <c r="AE10" s="17">
        <v>0.13071520878941401</v>
      </c>
      <c r="AF10" s="17"/>
      <c r="AG10" s="17">
        <v>0.147495505701732</v>
      </c>
      <c r="AH10" s="17">
        <v>0.19221561455410299</v>
      </c>
      <c r="AI10" s="17">
        <v>9.3012028831478993E-2</v>
      </c>
      <c r="AJ10" s="17">
        <v>8.4474049583309299E-2</v>
      </c>
      <c r="AK10" s="17"/>
      <c r="AL10" s="17">
        <v>8.9881600277645204E-2</v>
      </c>
      <c r="AM10" s="17">
        <v>8.7782447021822294E-2</v>
      </c>
      <c r="AN10" s="17">
        <v>0.13473326618949899</v>
      </c>
      <c r="AO10" s="17">
        <v>0.233266035235554</v>
      </c>
      <c r="AP10" s="17">
        <v>0.25704270498090798</v>
      </c>
      <c r="AQ10" s="17"/>
      <c r="AR10" s="17">
        <v>9.8489159279193203E-2</v>
      </c>
      <c r="AS10" s="17">
        <v>0.115929713583851</v>
      </c>
      <c r="AT10" s="17">
        <v>0.10361744743172099</v>
      </c>
      <c r="AU10" s="17">
        <v>0.13464210688745401</v>
      </c>
      <c r="AV10" s="17">
        <v>0.21505648916932599</v>
      </c>
      <c r="AW10" s="17"/>
      <c r="AX10" s="17">
        <v>0.20921288025420101</v>
      </c>
      <c r="AY10" s="17">
        <v>0.100246432098306</v>
      </c>
      <c r="AZ10" s="17">
        <v>0.10554777533705</v>
      </c>
      <c r="BA10" s="17">
        <v>7.5585717975949304E-2</v>
      </c>
      <c r="BB10" s="17">
        <v>8.5621479808616799E-2</v>
      </c>
      <c r="BC10" s="17">
        <v>0.10537574220361801</v>
      </c>
      <c r="BD10" s="17"/>
      <c r="BE10" s="17">
        <v>0.11208739443353199</v>
      </c>
      <c r="BF10" s="17">
        <v>0.19320400246506</v>
      </c>
      <c r="BG10" s="17">
        <v>6.55060074666384E-2</v>
      </c>
      <c r="BH10" s="17"/>
      <c r="BI10" s="17">
        <v>9.4293404779243195E-2</v>
      </c>
      <c r="BJ10" s="17">
        <v>0.12726031638678001</v>
      </c>
      <c r="BK10" s="17"/>
      <c r="BL10" s="17">
        <v>0.11520549984334801</v>
      </c>
      <c r="BM10" s="17">
        <v>0.109254639747783</v>
      </c>
      <c r="BN10" s="17">
        <v>0.10864670338447099</v>
      </c>
      <c r="BO10" s="17">
        <v>0.17495461594192999</v>
      </c>
      <c r="BP10" s="17">
        <v>0.136471490961461</v>
      </c>
      <c r="BQ10" s="17"/>
      <c r="BR10" s="17">
        <v>9.5880474169670896E-2</v>
      </c>
      <c r="BS10" s="17">
        <v>0.17726985498117301</v>
      </c>
      <c r="BT10" s="17">
        <v>0.35186077170147101</v>
      </c>
      <c r="BU10" s="17">
        <v>0.234410630887051</v>
      </c>
      <c r="BV10" s="17"/>
      <c r="BW10" s="17">
        <v>9.4078859316400906E-2</v>
      </c>
      <c r="BX10" s="17">
        <v>0.122068223432998</v>
      </c>
      <c r="BY10" s="17">
        <v>0.123621420044358</v>
      </c>
      <c r="BZ10" s="17">
        <v>0.116084441291189</v>
      </c>
      <c r="CA10" s="17">
        <v>0.13424809254928199</v>
      </c>
      <c r="CB10" s="17"/>
      <c r="CC10" s="17">
        <v>0.15046010786292</v>
      </c>
      <c r="CD10" s="17">
        <v>0.15389401449975701</v>
      </c>
      <c r="CE10" s="17">
        <v>0.135226477653623</v>
      </c>
      <c r="CF10" s="17">
        <v>0.135859299962939</v>
      </c>
      <c r="CG10" s="17">
        <v>0.11017372333627801</v>
      </c>
      <c r="CH10" s="17">
        <v>9.0015398701918506E-2</v>
      </c>
      <c r="CI10" s="17">
        <v>0.101549847472664</v>
      </c>
      <c r="CJ10" s="17">
        <v>0.11863904118952</v>
      </c>
      <c r="CK10" s="17">
        <v>7.0723283612495705E-2</v>
      </c>
      <c r="CL10" s="17">
        <v>0.10082662075785701</v>
      </c>
    </row>
    <row r="11" spans="2:90" x14ac:dyDescent="0.25">
      <c r="B11" s="18" t="s">
        <v>305</v>
      </c>
      <c r="C11" s="17">
        <v>0.33331800128462302</v>
      </c>
      <c r="D11" s="17">
        <v>0.34577837704901399</v>
      </c>
      <c r="E11" s="17">
        <v>0.32205035398542498</v>
      </c>
      <c r="F11" s="17"/>
      <c r="G11" s="17">
        <v>0.29021621231370698</v>
      </c>
      <c r="H11" s="17">
        <v>0.31410770118710402</v>
      </c>
      <c r="I11" s="17">
        <v>0.33222232967771198</v>
      </c>
      <c r="J11" s="17">
        <v>0.34207422120888598</v>
      </c>
      <c r="K11" s="17">
        <v>0.36962922294494699</v>
      </c>
      <c r="L11" s="17">
        <v>0.33644147186808998</v>
      </c>
      <c r="M11" s="17"/>
      <c r="N11" s="17">
        <v>0.31749404784131802</v>
      </c>
      <c r="O11" s="17">
        <v>0.33324699461759399</v>
      </c>
      <c r="P11" s="17">
        <v>0.32670037472566299</v>
      </c>
      <c r="Q11" s="17">
        <v>0.35550699187143903</v>
      </c>
      <c r="R11" s="17"/>
      <c r="S11" s="17">
        <v>0.33026828195517699</v>
      </c>
      <c r="T11" s="17">
        <v>0.32277513458370799</v>
      </c>
      <c r="U11" s="17">
        <v>0.30042376672100501</v>
      </c>
      <c r="V11" s="17">
        <v>0.356999283740282</v>
      </c>
      <c r="W11" s="17">
        <v>0.327135379827934</v>
      </c>
      <c r="X11" s="17">
        <v>0.32672739709806298</v>
      </c>
      <c r="Y11" s="17">
        <v>0.35468224941994902</v>
      </c>
      <c r="Z11" s="17">
        <v>0.40914576375817202</v>
      </c>
      <c r="AA11" s="17">
        <v>0.32120032997451098</v>
      </c>
      <c r="AB11" s="17"/>
      <c r="AC11" s="17">
        <v>0.31537992684246602</v>
      </c>
      <c r="AD11" s="17">
        <v>0.34876657352787399</v>
      </c>
      <c r="AE11" s="17">
        <v>0.35687972031045201</v>
      </c>
      <c r="AF11" s="17"/>
      <c r="AG11" s="17">
        <v>0.36768227350855998</v>
      </c>
      <c r="AH11" s="17">
        <v>0.342669805880293</v>
      </c>
      <c r="AI11" s="17">
        <v>0.37897603053443302</v>
      </c>
      <c r="AJ11" s="17">
        <v>0.28925275259625899</v>
      </c>
      <c r="AK11" s="17"/>
      <c r="AL11" s="17">
        <v>0.359053158161039</v>
      </c>
      <c r="AM11" s="17">
        <v>0.31680093044264701</v>
      </c>
      <c r="AN11" s="17">
        <v>0.34228798940490202</v>
      </c>
      <c r="AO11" s="17">
        <v>0.27579456897919502</v>
      </c>
      <c r="AP11" s="17">
        <v>0.31699181023532302</v>
      </c>
      <c r="AQ11" s="17"/>
      <c r="AR11" s="17">
        <v>0.33882366055944901</v>
      </c>
      <c r="AS11" s="17">
        <v>0.34008422896167201</v>
      </c>
      <c r="AT11" s="17">
        <v>0.32753437349886</v>
      </c>
      <c r="AU11" s="17">
        <v>0.33525074717187497</v>
      </c>
      <c r="AV11" s="17">
        <v>0.305699553212811</v>
      </c>
      <c r="AW11" s="17"/>
      <c r="AX11" s="17">
        <v>0.32848857112472801</v>
      </c>
      <c r="AY11" s="17">
        <v>0.327563290938575</v>
      </c>
      <c r="AZ11" s="17">
        <v>0.33447452653505699</v>
      </c>
      <c r="BA11" s="17">
        <v>0.33844840699786399</v>
      </c>
      <c r="BB11" s="17">
        <v>0.35834005550375803</v>
      </c>
      <c r="BC11" s="17">
        <v>0.319442050048098</v>
      </c>
      <c r="BD11" s="17"/>
      <c r="BE11" s="17">
        <v>0.34063063210463201</v>
      </c>
      <c r="BF11" s="17">
        <v>0.34163988897904901</v>
      </c>
      <c r="BG11" s="17">
        <v>0.31782514886850299</v>
      </c>
      <c r="BH11" s="17"/>
      <c r="BI11" s="17">
        <v>0.29389272851590997</v>
      </c>
      <c r="BJ11" s="17">
        <v>0.34332718294293701</v>
      </c>
      <c r="BK11" s="17"/>
      <c r="BL11" s="17">
        <v>0.31470162681927799</v>
      </c>
      <c r="BM11" s="17">
        <v>0.36876944808182999</v>
      </c>
      <c r="BN11" s="17">
        <v>0.371224843523009</v>
      </c>
      <c r="BO11" s="17">
        <v>0.30247834612445401</v>
      </c>
      <c r="BP11" s="17">
        <v>0.34075992239575598</v>
      </c>
      <c r="BQ11" s="17"/>
      <c r="BR11" s="17">
        <v>0.335947072255534</v>
      </c>
      <c r="BS11" s="17">
        <v>0.30430992047203098</v>
      </c>
      <c r="BT11" s="17">
        <v>0.33513073765872298</v>
      </c>
      <c r="BU11" s="17">
        <v>0.31559472108058401</v>
      </c>
      <c r="BV11" s="17"/>
      <c r="BW11" s="17">
        <v>0.37566849237455602</v>
      </c>
      <c r="BX11" s="17">
        <v>0.32412438766845503</v>
      </c>
      <c r="BY11" s="17">
        <v>0.34124138350243099</v>
      </c>
      <c r="BZ11" s="17">
        <v>0.31070952921518702</v>
      </c>
      <c r="CA11" s="17">
        <v>0.31627691435081501</v>
      </c>
      <c r="CB11" s="17"/>
      <c r="CC11" s="17">
        <v>0.33301312293848201</v>
      </c>
      <c r="CD11" s="17">
        <v>0.300604046766208</v>
      </c>
      <c r="CE11" s="17">
        <v>0.31420193625875298</v>
      </c>
      <c r="CF11" s="17">
        <v>0.314278406527562</v>
      </c>
      <c r="CG11" s="17">
        <v>0.355063218680778</v>
      </c>
      <c r="CH11" s="17">
        <v>0.349822715589517</v>
      </c>
      <c r="CI11" s="17">
        <v>0.324875520362021</v>
      </c>
      <c r="CJ11" s="17">
        <v>0.306251268522858</v>
      </c>
      <c r="CK11" s="17">
        <v>0.430208352548478</v>
      </c>
      <c r="CL11" s="17">
        <v>0.311447111121882</v>
      </c>
    </row>
    <row r="12" spans="2:90" x14ac:dyDescent="0.25">
      <c r="B12" s="18" t="s">
        <v>306</v>
      </c>
      <c r="C12" s="17">
        <v>0.31507414935669797</v>
      </c>
      <c r="D12" s="17">
        <v>0.30481315863337799</v>
      </c>
      <c r="E12" s="17">
        <v>0.32459740147145399</v>
      </c>
      <c r="F12" s="17"/>
      <c r="G12" s="17">
        <v>0.244625916408443</v>
      </c>
      <c r="H12" s="17">
        <v>0.25068473188087298</v>
      </c>
      <c r="I12" s="17">
        <v>0.29172176353361301</v>
      </c>
      <c r="J12" s="17">
        <v>0.34699994780207</v>
      </c>
      <c r="K12" s="17">
        <v>0.32981973608039</v>
      </c>
      <c r="L12" s="17">
        <v>0.376926939650151</v>
      </c>
      <c r="M12" s="17"/>
      <c r="N12" s="17">
        <v>0.31595763120627102</v>
      </c>
      <c r="O12" s="17">
        <v>0.28904903722095199</v>
      </c>
      <c r="P12" s="17">
        <v>0.33063232804142301</v>
      </c>
      <c r="Q12" s="17">
        <v>0.32607786744030598</v>
      </c>
      <c r="R12" s="17"/>
      <c r="S12" s="17">
        <v>0.26990295843199102</v>
      </c>
      <c r="T12" s="17">
        <v>0.34457942986197199</v>
      </c>
      <c r="U12" s="17">
        <v>0.38424739590603801</v>
      </c>
      <c r="V12" s="17">
        <v>0.313327052899115</v>
      </c>
      <c r="W12" s="17">
        <v>0.34426991368843801</v>
      </c>
      <c r="X12" s="17">
        <v>0.26812593916176097</v>
      </c>
      <c r="Y12" s="17">
        <v>0.316593421915349</v>
      </c>
      <c r="Z12" s="17">
        <v>0.30123515494859998</v>
      </c>
      <c r="AA12" s="17">
        <v>0.30223745908543198</v>
      </c>
      <c r="AB12" s="17"/>
      <c r="AC12" s="17">
        <v>0.34038838630264101</v>
      </c>
      <c r="AD12" s="17">
        <v>0.312158563280858</v>
      </c>
      <c r="AE12" s="17">
        <v>0.274933907430572</v>
      </c>
      <c r="AF12" s="17"/>
      <c r="AG12" s="17">
        <v>0.31141649901959101</v>
      </c>
      <c r="AH12" s="17">
        <v>0.27127433624841601</v>
      </c>
      <c r="AI12" s="17">
        <v>0.32204194255125201</v>
      </c>
      <c r="AJ12" s="17">
        <v>0.33615672237341099</v>
      </c>
      <c r="AK12" s="17"/>
      <c r="AL12" s="17">
        <v>0.31744127951941098</v>
      </c>
      <c r="AM12" s="17">
        <v>0.34125464052835702</v>
      </c>
      <c r="AN12" s="17">
        <v>0.30730743073844202</v>
      </c>
      <c r="AO12" s="17">
        <v>0.274368267026947</v>
      </c>
      <c r="AP12" s="17">
        <v>0.241512622767351</v>
      </c>
      <c r="AQ12" s="17"/>
      <c r="AR12" s="17">
        <v>0.29936744535301402</v>
      </c>
      <c r="AS12" s="17">
        <v>0.32110971408981098</v>
      </c>
      <c r="AT12" s="17">
        <v>0.33384511646164</v>
      </c>
      <c r="AU12" s="17">
        <v>0.30937618244348303</v>
      </c>
      <c r="AV12" s="17">
        <v>0.28164596526518199</v>
      </c>
      <c r="AW12" s="17"/>
      <c r="AX12" s="17">
        <v>0.26237369993244702</v>
      </c>
      <c r="AY12" s="17">
        <v>0.31828984516683601</v>
      </c>
      <c r="AZ12" s="17">
        <v>0.32699879674521698</v>
      </c>
      <c r="BA12" s="17">
        <v>0.34413628161815502</v>
      </c>
      <c r="BB12" s="17">
        <v>0.33838856815015</v>
      </c>
      <c r="BC12" s="17">
        <v>0.35239368110243402</v>
      </c>
      <c r="BD12" s="17"/>
      <c r="BE12" s="17">
        <v>0.31307789039830097</v>
      </c>
      <c r="BF12" s="17">
        <v>0.24895865650204499</v>
      </c>
      <c r="BG12" s="17">
        <v>0.37909314871873501</v>
      </c>
      <c r="BH12" s="17"/>
      <c r="BI12" s="17">
        <v>0.33777087803504402</v>
      </c>
      <c r="BJ12" s="17">
        <v>0.30931196524388799</v>
      </c>
      <c r="BK12" s="17"/>
      <c r="BL12" s="17">
        <v>0.35549215436670201</v>
      </c>
      <c r="BM12" s="17">
        <v>0.28852728621034601</v>
      </c>
      <c r="BN12" s="17">
        <v>0.26804597572367</v>
      </c>
      <c r="BO12" s="17">
        <v>0.29860410839972601</v>
      </c>
      <c r="BP12" s="17">
        <v>0.286654953415588</v>
      </c>
      <c r="BQ12" s="17"/>
      <c r="BR12" s="17">
        <v>0.33563844964670098</v>
      </c>
      <c r="BS12" s="17">
        <v>0.28573067866840601</v>
      </c>
      <c r="BT12" s="17">
        <v>0.13562499579052201</v>
      </c>
      <c r="BU12" s="17">
        <v>0.20024213129986199</v>
      </c>
      <c r="BV12" s="17"/>
      <c r="BW12" s="17">
        <v>0.30699072230255398</v>
      </c>
      <c r="BX12" s="17">
        <v>0.34317358164464001</v>
      </c>
      <c r="BY12" s="17">
        <v>0.315029879110444</v>
      </c>
      <c r="BZ12" s="17">
        <v>0.33948788226283</v>
      </c>
      <c r="CA12" s="17">
        <v>0.28778953899728799</v>
      </c>
      <c r="CB12" s="17"/>
      <c r="CC12" s="17">
        <v>0.28355966450929498</v>
      </c>
      <c r="CD12" s="17">
        <v>0.27226818101484301</v>
      </c>
      <c r="CE12" s="17">
        <v>0.31722865368918401</v>
      </c>
      <c r="CF12" s="17">
        <v>0.31979760864961898</v>
      </c>
      <c r="CG12" s="17">
        <v>0.29700515995322102</v>
      </c>
      <c r="CH12" s="17">
        <v>0.34323292744733902</v>
      </c>
      <c r="CI12" s="17">
        <v>0.35998049576117802</v>
      </c>
      <c r="CJ12" s="17">
        <v>0.353511871845331</v>
      </c>
      <c r="CK12" s="17">
        <v>0.313560464300145</v>
      </c>
      <c r="CL12" s="17">
        <v>0.33932581954789898</v>
      </c>
    </row>
    <row r="13" spans="2:90" x14ac:dyDescent="0.25">
      <c r="B13" s="18" t="s">
        <v>307</v>
      </c>
      <c r="C13" s="17">
        <v>0.15200416592316501</v>
      </c>
      <c r="D13" s="17">
        <v>0.124467177979981</v>
      </c>
      <c r="E13" s="17">
        <v>0.17803064597989399</v>
      </c>
      <c r="F13" s="17"/>
      <c r="G13" s="17">
        <v>9.4770913361007597E-2</v>
      </c>
      <c r="H13" s="17">
        <v>9.7430410255036098E-2</v>
      </c>
      <c r="I13" s="17">
        <v>0.14438916545428199</v>
      </c>
      <c r="J13" s="17">
        <v>0.194235375288208</v>
      </c>
      <c r="K13" s="17">
        <v>0.17771154974113501</v>
      </c>
      <c r="L13" s="17">
        <v>0.17502352505597299</v>
      </c>
      <c r="M13" s="17"/>
      <c r="N13" s="17">
        <v>0.12861618347992501</v>
      </c>
      <c r="O13" s="17">
        <v>0.160644230793937</v>
      </c>
      <c r="P13" s="17">
        <v>0.17534497132951499</v>
      </c>
      <c r="Q13" s="17">
        <v>0.14812320721616801</v>
      </c>
      <c r="R13" s="17"/>
      <c r="S13" s="17">
        <v>0.106525577340669</v>
      </c>
      <c r="T13" s="17">
        <v>0.177262526322119</v>
      </c>
      <c r="U13" s="17">
        <v>0.14780407000906101</v>
      </c>
      <c r="V13" s="17">
        <v>0.16398560332334899</v>
      </c>
      <c r="W13" s="17">
        <v>0.14988186129088199</v>
      </c>
      <c r="X13" s="17">
        <v>0.166539856832569</v>
      </c>
      <c r="Y13" s="17">
        <v>0.13447008774977501</v>
      </c>
      <c r="Z13" s="17">
        <v>0.12438389257910901</v>
      </c>
      <c r="AA13" s="17">
        <v>0.181310880610144</v>
      </c>
      <c r="AB13" s="17"/>
      <c r="AC13" s="17">
        <v>0.18950668157016201</v>
      </c>
      <c r="AD13" s="17">
        <v>0.134235817221284</v>
      </c>
      <c r="AE13" s="17">
        <v>0.12640755010079499</v>
      </c>
      <c r="AF13" s="17"/>
      <c r="AG13" s="17">
        <v>0.12422742162736899</v>
      </c>
      <c r="AH13" s="17">
        <v>9.3337799344230601E-2</v>
      </c>
      <c r="AI13" s="17">
        <v>0.137828710194698</v>
      </c>
      <c r="AJ13" s="17">
        <v>0.24184456394232301</v>
      </c>
      <c r="AK13" s="17"/>
      <c r="AL13" s="17">
        <v>0.177651349227747</v>
      </c>
      <c r="AM13" s="17">
        <v>0.15975644291732999</v>
      </c>
      <c r="AN13" s="17">
        <v>0.12906692257299199</v>
      </c>
      <c r="AO13" s="17">
        <v>0.11534670612065601</v>
      </c>
      <c r="AP13" s="17">
        <v>7.9511778520996598E-2</v>
      </c>
      <c r="AQ13" s="17"/>
      <c r="AR13" s="17">
        <v>0.15565455548010901</v>
      </c>
      <c r="AS13" s="17">
        <v>0.14380090340799501</v>
      </c>
      <c r="AT13" s="17">
        <v>0.178087177585314</v>
      </c>
      <c r="AU13" s="17">
        <v>0.145029956104993</v>
      </c>
      <c r="AV13" s="17">
        <v>9.8379725752089697E-2</v>
      </c>
      <c r="AW13" s="17"/>
      <c r="AX13" s="17">
        <v>9.3391406545418901E-2</v>
      </c>
      <c r="AY13" s="17">
        <v>0.17316438351924399</v>
      </c>
      <c r="AZ13" s="17">
        <v>0.15573052336143001</v>
      </c>
      <c r="BA13" s="17">
        <v>0.18323175024032701</v>
      </c>
      <c r="BB13" s="17">
        <v>0.16184797427022701</v>
      </c>
      <c r="BC13" s="17">
        <v>0.155790288601168</v>
      </c>
      <c r="BD13" s="17"/>
      <c r="BE13" s="17">
        <v>0.141528736870183</v>
      </c>
      <c r="BF13" s="17">
        <v>0.116998949237619</v>
      </c>
      <c r="BG13" s="17">
        <v>0.19854003357164199</v>
      </c>
      <c r="BH13" s="17"/>
      <c r="BI13" s="17">
        <v>0.21027650934438399</v>
      </c>
      <c r="BJ13" s="17">
        <v>0.137210140923507</v>
      </c>
      <c r="BK13" s="17"/>
      <c r="BL13" s="17">
        <v>0.15910375237145799</v>
      </c>
      <c r="BM13" s="17">
        <v>0.15628161443529501</v>
      </c>
      <c r="BN13" s="17">
        <v>0.16330897521114399</v>
      </c>
      <c r="BO13" s="17">
        <v>0.14273975978933001</v>
      </c>
      <c r="BP13" s="17">
        <v>0.12538366487966601</v>
      </c>
      <c r="BQ13" s="17"/>
      <c r="BR13" s="17">
        <v>0.16474729541481201</v>
      </c>
      <c r="BS13" s="17">
        <v>0.106910630643753</v>
      </c>
      <c r="BT13" s="17">
        <v>3.0638588531955401E-2</v>
      </c>
      <c r="BU13" s="17">
        <v>0.123565521390156</v>
      </c>
      <c r="BV13" s="17"/>
      <c r="BW13" s="17">
        <v>0.13514148552418501</v>
      </c>
      <c r="BX13" s="17">
        <v>0.137052959978605</v>
      </c>
      <c r="BY13" s="17">
        <v>0.14681807159580401</v>
      </c>
      <c r="BZ13" s="17">
        <v>0.17546267474407801</v>
      </c>
      <c r="CA13" s="17">
        <v>0.16557459251331599</v>
      </c>
      <c r="CB13" s="17"/>
      <c r="CC13" s="17">
        <v>0.15715470568839501</v>
      </c>
      <c r="CD13" s="17">
        <v>0.17914624028453199</v>
      </c>
      <c r="CE13" s="17">
        <v>0.14647746378611901</v>
      </c>
      <c r="CF13" s="17">
        <v>0.14471045537494701</v>
      </c>
      <c r="CG13" s="17">
        <v>0.15216352822308901</v>
      </c>
      <c r="CH13" s="17">
        <v>0.144227551815551</v>
      </c>
      <c r="CI13" s="17">
        <v>0.13748953937209901</v>
      </c>
      <c r="CJ13" s="17">
        <v>0.17404014156759801</v>
      </c>
      <c r="CK13" s="17">
        <v>0.13191408267149199</v>
      </c>
      <c r="CL13" s="17">
        <v>0.16246286237289001</v>
      </c>
    </row>
    <row r="14" spans="2:90" x14ac:dyDescent="0.25">
      <c r="B14" s="18" t="s">
        <v>163</v>
      </c>
      <c r="C14" s="19">
        <v>4.77172525145136E-2</v>
      </c>
      <c r="D14" s="19">
        <v>4.6427824308434097E-2</v>
      </c>
      <c r="E14" s="19">
        <v>4.7700757351353797E-2</v>
      </c>
      <c r="F14" s="19"/>
      <c r="G14" s="19">
        <v>6.6553723531634898E-2</v>
      </c>
      <c r="H14" s="19">
        <v>6.4261235660768301E-2</v>
      </c>
      <c r="I14" s="19">
        <v>5.0653168303375698E-2</v>
      </c>
      <c r="J14" s="19">
        <v>5.0711370337478301E-2</v>
      </c>
      <c r="K14" s="19">
        <v>4.2513465321851698E-2</v>
      </c>
      <c r="L14" s="19">
        <v>2.6597911111846999E-2</v>
      </c>
      <c r="M14" s="19"/>
      <c r="N14" s="19">
        <v>3.1872526220123702E-2</v>
      </c>
      <c r="O14" s="19">
        <v>5.8786587394884002E-2</v>
      </c>
      <c r="P14" s="19">
        <v>3.2132418543154601E-2</v>
      </c>
      <c r="Q14" s="19">
        <v>6.7751058981967399E-2</v>
      </c>
      <c r="R14" s="19"/>
      <c r="S14" s="19">
        <v>5.6123855573706999E-2</v>
      </c>
      <c r="T14" s="19">
        <v>4.5368977307788799E-2</v>
      </c>
      <c r="U14" s="19">
        <v>6.1737055328168401E-2</v>
      </c>
      <c r="V14" s="19">
        <v>4.5964322698062998E-2</v>
      </c>
      <c r="W14" s="19">
        <v>5.0225118298635602E-2</v>
      </c>
      <c r="X14" s="19">
        <v>4.0703967255995899E-2</v>
      </c>
      <c r="Y14" s="19">
        <v>5.2132292878064097E-2</v>
      </c>
      <c r="Z14" s="19">
        <v>1.78040142172173E-2</v>
      </c>
      <c r="AA14" s="19">
        <v>4.2775418590035898E-2</v>
      </c>
      <c r="AB14" s="19"/>
      <c r="AC14" s="19">
        <v>3.3132334255968503E-2</v>
      </c>
      <c r="AD14" s="19">
        <v>3.6685813039041698E-2</v>
      </c>
      <c r="AE14" s="19">
        <v>7.4012642925389394E-2</v>
      </c>
      <c r="AF14" s="19"/>
      <c r="AG14" s="19">
        <v>2.4929358049489401E-2</v>
      </c>
      <c r="AH14" s="19">
        <v>3.2422689307493001E-2</v>
      </c>
      <c r="AI14" s="19">
        <v>4.19905794539185E-2</v>
      </c>
      <c r="AJ14" s="19">
        <v>3.1403184567621097E-2</v>
      </c>
      <c r="AK14" s="19"/>
      <c r="AL14" s="19">
        <v>4.4885977213753099E-2</v>
      </c>
      <c r="AM14" s="19">
        <v>6.2887652268918098E-2</v>
      </c>
      <c r="AN14" s="19">
        <v>4.9801536921015001E-2</v>
      </c>
      <c r="AO14" s="19">
        <v>3.20691735982526E-2</v>
      </c>
      <c r="AP14" s="19">
        <v>1.85868903139066E-2</v>
      </c>
      <c r="AQ14" s="19"/>
      <c r="AR14" s="19">
        <v>9.0377911683888507E-2</v>
      </c>
      <c r="AS14" s="19">
        <v>4.7495268597232403E-2</v>
      </c>
      <c r="AT14" s="19">
        <v>3.2907051899425797E-2</v>
      </c>
      <c r="AU14" s="19">
        <v>4.5247445591380803E-2</v>
      </c>
      <c r="AV14" s="19">
        <v>2.03026706485777E-2</v>
      </c>
      <c r="AW14" s="19"/>
      <c r="AX14" s="19">
        <v>3.8701592613485498E-2</v>
      </c>
      <c r="AY14" s="19">
        <v>5.2796802931705501E-2</v>
      </c>
      <c r="AZ14" s="19">
        <v>4.93748160386729E-2</v>
      </c>
      <c r="BA14" s="19">
        <v>4.8779193104656199E-2</v>
      </c>
      <c r="BB14" s="19">
        <v>4.3894599599214497E-2</v>
      </c>
      <c r="BC14" s="19">
        <v>5.4920802465039303E-2</v>
      </c>
      <c r="BD14" s="19"/>
      <c r="BE14" s="19">
        <v>6.9993791355032905E-2</v>
      </c>
      <c r="BF14" s="19">
        <v>3.2124449305473798E-2</v>
      </c>
      <c r="BG14" s="19">
        <v>2.9381931626404401E-2</v>
      </c>
      <c r="BH14" s="19"/>
      <c r="BI14" s="19">
        <v>4.7422673968218601E-2</v>
      </c>
      <c r="BJ14" s="19">
        <v>4.7792039319409202E-2</v>
      </c>
      <c r="BK14" s="19"/>
      <c r="BL14" s="19">
        <v>2.7949062095702099E-2</v>
      </c>
      <c r="BM14" s="19">
        <v>4.2045138646946499E-2</v>
      </c>
      <c r="BN14" s="19">
        <v>5.5205922470332E-2</v>
      </c>
      <c r="BO14" s="19">
        <v>4.9900079788985599E-2</v>
      </c>
      <c r="BP14" s="19">
        <v>7.5544255718358697E-2</v>
      </c>
      <c r="BQ14" s="19"/>
      <c r="BR14" s="19">
        <v>4.6010308041113397E-2</v>
      </c>
      <c r="BS14" s="19">
        <v>6.6024397913663102E-2</v>
      </c>
      <c r="BT14" s="19">
        <v>4.9263927172409801E-2</v>
      </c>
      <c r="BU14" s="19">
        <v>3.30374279110437E-2</v>
      </c>
      <c r="BV14" s="19"/>
      <c r="BW14" s="19">
        <v>4.7279010524892598E-2</v>
      </c>
      <c r="BX14" s="19">
        <v>4.7608047073645403E-2</v>
      </c>
      <c r="BY14" s="19">
        <v>4.6936563723460299E-2</v>
      </c>
      <c r="BZ14" s="19">
        <v>3.9355965332076102E-2</v>
      </c>
      <c r="CA14" s="19">
        <v>5.4856086409592199E-2</v>
      </c>
      <c r="CB14" s="19"/>
      <c r="CC14" s="19">
        <v>3.9631008657823201E-2</v>
      </c>
      <c r="CD14" s="19">
        <v>5.5997529613946703E-2</v>
      </c>
      <c r="CE14" s="19">
        <v>4.6867933305439001E-2</v>
      </c>
      <c r="CF14" s="19">
        <v>5.5720951507551901E-2</v>
      </c>
      <c r="CG14" s="19">
        <v>4.8692041246205998E-2</v>
      </c>
      <c r="CH14" s="19">
        <v>5.6255255488708099E-2</v>
      </c>
      <c r="CI14" s="19">
        <v>3.9826944089924002E-2</v>
      </c>
      <c r="CJ14" s="19">
        <v>2.7948138717387501E-2</v>
      </c>
      <c r="CK14" s="19">
        <v>2.7724814094737701E-2</v>
      </c>
      <c r="CL14" s="19">
        <v>6.5162446807767699E-2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314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2.5049156765958199E-2</v>
      </c>
      <c r="D9" s="17">
        <v>3.4130456291135799E-2</v>
      </c>
      <c r="E9" s="17">
        <v>1.6657896120196101E-2</v>
      </c>
      <c r="F9" s="17"/>
      <c r="G9" s="17">
        <v>8.0738481388883995E-2</v>
      </c>
      <c r="H9" s="17">
        <v>4.7003347878311202E-2</v>
      </c>
      <c r="I9" s="17">
        <v>3.0169093375667699E-2</v>
      </c>
      <c r="J9" s="17">
        <v>3.1316645578857E-3</v>
      </c>
      <c r="K9" s="17">
        <v>8.1878406889586992E-3</v>
      </c>
      <c r="L9" s="17">
        <v>7.6768711603380302E-3</v>
      </c>
      <c r="M9" s="17"/>
      <c r="N9" s="17">
        <v>3.6935353288990599E-2</v>
      </c>
      <c r="O9" s="17">
        <v>1.8433709853416299E-2</v>
      </c>
      <c r="P9" s="17">
        <v>2.2548130673021902E-2</v>
      </c>
      <c r="Q9" s="17">
        <v>2.1659957680891899E-2</v>
      </c>
      <c r="R9" s="17"/>
      <c r="S9" s="17">
        <v>4.7890158965811003E-2</v>
      </c>
      <c r="T9" s="17">
        <v>1.05551568906577E-2</v>
      </c>
      <c r="U9" s="17">
        <v>7.6377630669450898E-3</v>
      </c>
      <c r="V9" s="17">
        <v>1.30895318487993E-2</v>
      </c>
      <c r="W9" s="17">
        <v>2.9206845425542201E-2</v>
      </c>
      <c r="X9" s="17">
        <v>3.6556584153355998E-2</v>
      </c>
      <c r="Y9" s="17">
        <v>1.51259384091035E-2</v>
      </c>
      <c r="Z9" s="17">
        <v>5.1655507380143399E-2</v>
      </c>
      <c r="AA9" s="17">
        <v>2.50850651421884E-2</v>
      </c>
      <c r="AB9" s="17"/>
      <c r="AC9" s="17">
        <v>1.5327599560935099E-2</v>
      </c>
      <c r="AD9" s="17">
        <v>3.2715470880110703E-2</v>
      </c>
      <c r="AE9" s="17">
        <v>2.57481272299767E-2</v>
      </c>
      <c r="AF9" s="17"/>
      <c r="AG9" s="17">
        <v>2.9651702015532199E-2</v>
      </c>
      <c r="AH9" s="17">
        <v>5.5866072730694702E-2</v>
      </c>
      <c r="AI9" s="17">
        <v>1.37487609704722E-2</v>
      </c>
      <c r="AJ9" s="17">
        <v>7.6236078230130901E-3</v>
      </c>
      <c r="AK9" s="17"/>
      <c r="AL9" s="17">
        <v>1.2042908003028201E-2</v>
      </c>
      <c r="AM9" s="17">
        <v>1.8763622777319699E-2</v>
      </c>
      <c r="AN9" s="17">
        <v>2.9766879068516099E-2</v>
      </c>
      <c r="AO9" s="17">
        <v>6.6113087815035998E-2</v>
      </c>
      <c r="AP9" s="17">
        <v>2.7772374278135802E-2</v>
      </c>
      <c r="AQ9" s="17"/>
      <c r="AR9" s="17">
        <v>3.2120098703165997E-2</v>
      </c>
      <c r="AS9" s="17">
        <v>2.3071173944156202E-2</v>
      </c>
      <c r="AT9" s="17">
        <v>1.6842934180760601E-2</v>
      </c>
      <c r="AU9" s="17">
        <v>2.1840009734051698E-2</v>
      </c>
      <c r="AV9" s="17">
        <v>6.5673002249187998E-2</v>
      </c>
      <c r="AW9" s="17"/>
      <c r="AX9" s="17">
        <v>5.9670434107639399E-2</v>
      </c>
      <c r="AY9" s="17">
        <v>1.8167260359835999E-2</v>
      </c>
      <c r="AZ9" s="17">
        <v>2.1727296269134E-2</v>
      </c>
      <c r="BA9" s="17">
        <v>1.2090799568062E-2</v>
      </c>
      <c r="BB9" s="17">
        <v>8.3969719935160399E-3</v>
      </c>
      <c r="BC9" s="17">
        <v>0</v>
      </c>
      <c r="BD9" s="17"/>
      <c r="BE9" s="17">
        <v>1.79957241619715E-2</v>
      </c>
      <c r="BF9" s="17">
        <v>5.5127812425619802E-2</v>
      </c>
      <c r="BG9" s="17">
        <v>5.9273571875371397E-3</v>
      </c>
      <c r="BH9" s="17"/>
      <c r="BI9" s="17">
        <v>2.0213013955942698E-2</v>
      </c>
      <c r="BJ9" s="17">
        <v>2.6276943627319201E-2</v>
      </c>
      <c r="BK9" s="17"/>
      <c r="BL9" s="17">
        <v>2.3674527321227899E-2</v>
      </c>
      <c r="BM9" s="17">
        <v>2.0980172697022001E-2</v>
      </c>
      <c r="BN9" s="17">
        <v>2.0510939625219899E-2</v>
      </c>
      <c r="BO9" s="17">
        <v>2.3259326965739201E-2</v>
      </c>
      <c r="BP9" s="17">
        <v>3.7135529364964698E-2</v>
      </c>
      <c r="BQ9" s="17"/>
      <c r="BR9" s="17">
        <v>1.8185333927338999E-2</v>
      </c>
      <c r="BS9" s="17">
        <v>4.3561581685602903E-2</v>
      </c>
      <c r="BT9" s="17">
        <v>8.7037661259157406E-2</v>
      </c>
      <c r="BU9" s="17">
        <v>5.4144425340318401E-2</v>
      </c>
      <c r="BV9" s="17"/>
      <c r="BW9" s="17">
        <v>2.6743165101968398E-2</v>
      </c>
      <c r="BX9" s="17">
        <v>1.8103546821456099E-2</v>
      </c>
      <c r="BY9" s="17">
        <v>2.3274060273400201E-2</v>
      </c>
      <c r="BZ9" s="17">
        <v>1.8725256134193499E-2</v>
      </c>
      <c r="CA9" s="17">
        <v>3.3257128512112502E-2</v>
      </c>
      <c r="CB9" s="17"/>
      <c r="CC9" s="17">
        <v>2.82708223809819E-2</v>
      </c>
      <c r="CD9" s="17">
        <v>3.6153618335514497E-2</v>
      </c>
      <c r="CE9" s="17">
        <v>4.2810111145786901E-2</v>
      </c>
      <c r="CF9" s="17">
        <v>2.83105368362002E-2</v>
      </c>
      <c r="CG9" s="17">
        <v>1.63184612476007E-2</v>
      </c>
      <c r="CH9" s="17">
        <v>5.6489495387626104E-3</v>
      </c>
      <c r="CI9" s="17">
        <v>2.1685549049547202E-2</v>
      </c>
      <c r="CJ9" s="17">
        <v>1.49494250043663E-2</v>
      </c>
      <c r="CK9" s="17">
        <v>1.9376109363474701E-2</v>
      </c>
      <c r="CL9" s="17">
        <v>2.2336623812252002E-2</v>
      </c>
    </row>
    <row r="10" spans="2:90" x14ac:dyDescent="0.25">
      <c r="B10" s="18" t="s">
        <v>304</v>
      </c>
      <c r="C10" s="17">
        <v>0.109603076846515</v>
      </c>
      <c r="D10" s="17">
        <v>0.122396268201637</v>
      </c>
      <c r="E10" s="17">
        <v>9.81023824916709E-2</v>
      </c>
      <c r="F10" s="17"/>
      <c r="G10" s="17">
        <v>0.18209747761675699</v>
      </c>
      <c r="H10" s="17">
        <v>0.21075074020586401</v>
      </c>
      <c r="I10" s="17">
        <v>0.14382549654759</v>
      </c>
      <c r="J10" s="17">
        <v>6.3960411132179706E-2</v>
      </c>
      <c r="K10" s="17">
        <v>4.7730802419911497E-2</v>
      </c>
      <c r="L10" s="17">
        <v>5.4314901750460103E-2</v>
      </c>
      <c r="M10" s="17"/>
      <c r="N10" s="17">
        <v>0.151731927877825</v>
      </c>
      <c r="O10" s="17">
        <v>0.105720667412699</v>
      </c>
      <c r="P10" s="17">
        <v>9.0222530672551093E-2</v>
      </c>
      <c r="Q10" s="17">
        <v>8.4931884712694306E-2</v>
      </c>
      <c r="R10" s="17"/>
      <c r="S10" s="17">
        <v>0.166555120010591</v>
      </c>
      <c r="T10" s="17">
        <v>7.5262159824273006E-2</v>
      </c>
      <c r="U10" s="17">
        <v>9.2671469458364603E-2</v>
      </c>
      <c r="V10" s="17">
        <v>0.107131080089531</v>
      </c>
      <c r="W10" s="17">
        <v>0.11077757764267999</v>
      </c>
      <c r="X10" s="17">
        <v>0.12217006168636101</v>
      </c>
      <c r="Y10" s="17">
        <v>8.5158550361168095E-2</v>
      </c>
      <c r="Z10" s="17">
        <v>8.7588155932660394E-2</v>
      </c>
      <c r="AA10" s="17">
        <v>0.115055243207883</v>
      </c>
      <c r="AB10" s="17"/>
      <c r="AC10" s="17">
        <v>7.5057675517802097E-2</v>
      </c>
      <c r="AD10" s="17">
        <v>0.12441938993950299</v>
      </c>
      <c r="AE10" s="17">
        <v>0.141446708161028</v>
      </c>
      <c r="AF10" s="17"/>
      <c r="AG10" s="17">
        <v>0.12074651599530301</v>
      </c>
      <c r="AH10" s="17">
        <v>0.20949018327687199</v>
      </c>
      <c r="AI10" s="17">
        <v>0.10536928147840099</v>
      </c>
      <c r="AJ10" s="17">
        <v>5.3624302462055198E-2</v>
      </c>
      <c r="AK10" s="17"/>
      <c r="AL10" s="17">
        <v>7.3517543965725102E-2</v>
      </c>
      <c r="AM10" s="17">
        <v>9.1335476293870593E-2</v>
      </c>
      <c r="AN10" s="17">
        <v>0.149842229201363</v>
      </c>
      <c r="AO10" s="17">
        <v>0.187640712937751</v>
      </c>
      <c r="AP10" s="17">
        <v>0.179753665968513</v>
      </c>
      <c r="AQ10" s="17"/>
      <c r="AR10" s="17">
        <v>8.5675892318709798E-2</v>
      </c>
      <c r="AS10" s="17">
        <v>9.8034834322713496E-2</v>
      </c>
      <c r="AT10" s="17">
        <v>0.103754842314566</v>
      </c>
      <c r="AU10" s="17">
        <v>0.112446859503918</v>
      </c>
      <c r="AV10" s="17">
        <v>0.206387100255332</v>
      </c>
      <c r="AW10" s="17"/>
      <c r="AX10" s="17">
        <v>0.18743472495431601</v>
      </c>
      <c r="AY10" s="17">
        <v>8.5538995499888096E-2</v>
      </c>
      <c r="AZ10" s="17">
        <v>0.11040381732719599</v>
      </c>
      <c r="BA10" s="17">
        <v>7.8965365316484903E-2</v>
      </c>
      <c r="BB10" s="17">
        <v>7.2170040169278804E-2</v>
      </c>
      <c r="BC10" s="17">
        <v>8.8056821828916707E-2</v>
      </c>
      <c r="BD10" s="17"/>
      <c r="BE10" s="17">
        <v>9.8139310484990305E-2</v>
      </c>
      <c r="BF10" s="17">
        <v>0.19876506267948399</v>
      </c>
      <c r="BG10" s="17">
        <v>4.3422977579478703E-2</v>
      </c>
      <c r="BH10" s="17"/>
      <c r="BI10" s="17">
        <v>8.4634492549036905E-2</v>
      </c>
      <c r="BJ10" s="17">
        <v>0.115942033521604</v>
      </c>
      <c r="BK10" s="17"/>
      <c r="BL10" s="17">
        <v>9.0412805130993104E-2</v>
      </c>
      <c r="BM10" s="17">
        <v>0.117402755962181</v>
      </c>
      <c r="BN10" s="17">
        <v>0.105236975958499</v>
      </c>
      <c r="BO10" s="17">
        <v>0.16975234362857</v>
      </c>
      <c r="BP10" s="17">
        <v>0.124039360405637</v>
      </c>
      <c r="BQ10" s="17"/>
      <c r="BR10" s="17">
        <v>8.5888615149542602E-2</v>
      </c>
      <c r="BS10" s="17">
        <v>0.19020949393839701</v>
      </c>
      <c r="BT10" s="17">
        <v>0.28677830928095199</v>
      </c>
      <c r="BU10" s="17">
        <v>0.235922059813858</v>
      </c>
      <c r="BV10" s="17"/>
      <c r="BW10" s="17">
        <v>0.123834940375153</v>
      </c>
      <c r="BX10" s="17">
        <v>0.10510676182487901</v>
      </c>
      <c r="BY10" s="17">
        <v>9.9039674717720697E-2</v>
      </c>
      <c r="BZ10" s="17">
        <v>9.3191613392091296E-2</v>
      </c>
      <c r="CA10" s="17">
        <v>0.116568258188836</v>
      </c>
      <c r="CB10" s="17"/>
      <c r="CC10" s="17">
        <v>0.13790872498703599</v>
      </c>
      <c r="CD10" s="17">
        <v>0.13041673426469</v>
      </c>
      <c r="CE10" s="17">
        <v>0.102186778559095</v>
      </c>
      <c r="CF10" s="17">
        <v>0.10968506582571901</v>
      </c>
      <c r="CG10" s="17">
        <v>9.9262942133422599E-2</v>
      </c>
      <c r="CH10" s="17">
        <v>8.3897115249849594E-2</v>
      </c>
      <c r="CI10" s="17">
        <v>9.4403441193225399E-2</v>
      </c>
      <c r="CJ10" s="17">
        <v>9.4156741045366504E-2</v>
      </c>
      <c r="CK10" s="17">
        <v>0.122612457444087</v>
      </c>
      <c r="CL10" s="17">
        <v>9.0369937578356804E-2</v>
      </c>
    </row>
    <row r="11" spans="2:90" x14ac:dyDescent="0.25">
      <c r="B11" s="18" t="s">
        <v>305</v>
      </c>
      <c r="C11" s="17">
        <v>0.39034206897439899</v>
      </c>
      <c r="D11" s="17">
        <v>0.38716032311042903</v>
      </c>
      <c r="E11" s="17">
        <v>0.39353949680618799</v>
      </c>
      <c r="F11" s="17"/>
      <c r="G11" s="17">
        <v>0.37831101037324499</v>
      </c>
      <c r="H11" s="17">
        <v>0.36026163541554601</v>
      </c>
      <c r="I11" s="17">
        <v>0.386033260351417</v>
      </c>
      <c r="J11" s="17">
        <v>0.37947848959008401</v>
      </c>
      <c r="K11" s="17">
        <v>0.39720351187596897</v>
      </c>
      <c r="L11" s="17">
        <v>0.42371226323108102</v>
      </c>
      <c r="M11" s="17"/>
      <c r="N11" s="17">
        <v>0.43315070763659003</v>
      </c>
      <c r="O11" s="17">
        <v>0.38081518390150498</v>
      </c>
      <c r="P11" s="17">
        <v>0.35910741879465902</v>
      </c>
      <c r="Q11" s="17">
        <v>0.38341439908368902</v>
      </c>
      <c r="R11" s="17"/>
      <c r="S11" s="17">
        <v>0.376248369588355</v>
      </c>
      <c r="T11" s="17">
        <v>0.425765437430075</v>
      </c>
      <c r="U11" s="17">
        <v>0.42504955933507499</v>
      </c>
      <c r="V11" s="17">
        <v>0.42679831354166298</v>
      </c>
      <c r="W11" s="17">
        <v>0.418064183275207</v>
      </c>
      <c r="X11" s="17">
        <v>0.30552811039898797</v>
      </c>
      <c r="Y11" s="17">
        <v>0.389612620937132</v>
      </c>
      <c r="Z11" s="17">
        <v>0.39935925911443299</v>
      </c>
      <c r="AA11" s="17">
        <v>0.352044386348353</v>
      </c>
      <c r="AB11" s="17"/>
      <c r="AC11" s="17">
        <v>0.33198855450037501</v>
      </c>
      <c r="AD11" s="17">
        <v>0.436896873808373</v>
      </c>
      <c r="AE11" s="17">
        <v>0.42147668853637499</v>
      </c>
      <c r="AF11" s="17"/>
      <c r="AG11" s="17">
        <v>0.41675415018970602</v>
      </c>
      <c r="AH11" s="17">
        <v>0.44945207389866298</v>
      </c>
      <c r="AI11" s="17">
        <v>0.48367536365175201</v>
      </c>
      <c r="AJ11" s="17">
        <v>0.27924205369638899</v>
      </c>
      <c r="AK11" s="17"/>
      <c r="AL11" s="17">
        <v>0.39067795235033598</v>
      </c>
      <c r="AM11" s="17">
        <v>0.35387289706567499</v>
      </c>
      <c r="AN11" s="17">
        <v>0.41220290691876199</v>
      </c>
      <c r="AO11" s="17">
        <v>0.40245069958917001</v>
      </c>
      <c r="AP11" s="17">
        <v>0.53803685987123895</v>
      </c>
      <c r="AQ11" s="17"/>
      <c r="AR11" s="17">
        <v>0.34289207618051198</v>
      </c>
      <c r="AS11" s="17">
        <v>0.39875895137463402</v>
      </c>
      <c r="AT11" s="17">
        <v>0.38215849830814502</v>
      </c>
      <c r="AU11" s="17">
        <v>0.43818997457902098</v>
      </c>
      <c r="AV11" s="17">
        <v>0.39367022709921401</v>
      </c>
      <c r="AW11" s="17"/>
      <c r="AX11" s="17">
        <v>0.380094602841833</v>
      </c>
      <c r="AY11" s="17">
        <v>0.38274553876856299</v>
      </c>
      <c r="AZ11" s="17">
        <v>0.35112543070612101</v>
      </c>
      <c r="BA11" s="17">
        <v>0.375711298749139</v>
      </c>
      <c r="BB11" s="17">
        <v>0.468705068718409</v>
      </c>
      <c r="BC11" s="17">
        <v>0.44727793623748902</v>
      </c>
      <c r="BD11" s="17"/>
      <c r="BE11" s="17">
        <v>0.39667535938346499</v>
      </c>
      <c r="BF11" s="17">
        <v>0.35016004986114502</v>
      </c>
      <c r="BG11" s="17">
        <v>0.42061244470345199</v>
      </c>
      <c r="BH11" s="17"/>
      <c r="BI11" s="17">
        <v>0.35388457224096398</v>
      </c>
      <c r="BJ11" s="17">
        <v>0.39959779967671</v>
      </c>
      <c r="BK11" s="17"/>
      <c r="BL11" s="17">
        <v>0.405989756174711</v>
      </c>
      <c r="BM11" s="17">
        <v>0.401102405251543</v>
      </c>
      <c r="BN11" s="17">
        <v>0.37658120834750902</v>
      </c>
      <c r="BO11" s="17">
        <v>0.32249149239339903</v>
      </c>
      <c r="BP11" s="17">
        <v>0.39183063259558099</v>
      </c>
      <c r="BQ11" s="17"/>
      <c r="BR11" s="17">
        <v>0.38887588440002202</v>
      </c>
      <c r="BS11" s="17">
        <v>0.41459635852608301</v>
      </c>
      <c r="BT11" s="17">
        <v>0.371575682499444</v>
      </c>
      <c r="BU11" s="17">
        <v>0.41716386138169298</v>
      </c>
      <c r="BV11" s="17"/>
      <c r="BW11" s="17">
        <v>0.39036115974140001</v>
      </c>
      <c r="BX11" s="17">
        <v>0.42142739214803598</v>
      </c>
      <c r="BY11" s="17">
        <v>0.41874345497913601</v>
      </c>
      <c r="BZ11" s="17">
        <v>0.37880323947651701</v>
      </c>
      <c r="CA11" s="17">
        <v>0.35183978481686501</v>
      </c>
      <c r="CB11" s="17"/>
      <c r="CC11" s="17">
        <v>0.35437854844298999</v>
      </c>
      <c r="CD11" s="17">
        <v>0.326466430464388</v>
      </c>
      <c r="CE11" s="17">
        <v>0.385801252419328</v>
      </c>
      <c r="CF11" s="17">
        <v>0.38923378413056497</v>
      </c>
      <c r="CG11" s="17">
        <v>0.39836292007962698</v>
      </c>
      <c r="CH11" s="17">
        <v>0.45303614239859802</v>
      </c>
      <c r="CI11" s="17">
        <v>0.39041695795933201</v>
      </c>
      <c r="CJ11" s="17">
        <v>0.39235393002723001</v>
      </c>
      <c r="CK11" s="17">
        <v>0.41214747078838898</v>
      </c>
      <c r="CL11" s="17">
        <v>0.42961326511775699</v>
      </c>
    </row>
    <row r="12" spans="2:90" x14ac:dyDescent="0.25">
      <c r="B12" s="18" t="s">
        <v>306</v>
      </c>
      <c r="C12" s="17">
        <v>0.25191580869135399</v>
      </c>
      <c r="D12" s="17">
        <v>0.25209729080834498</v>
      </c>
      <c r="E12" s="17">
        <v>0.25283209653432798</v>
      </c>
      <c r="F12" s="17"/>
      <c r="G12" s="17">
        <v>0.17402468895279</v>
      </c>
      <c r="H12" s="17">
        <v>0.18047386109393801</v>
      </c>
      <c r="I12" s="17">
        <v>0.22678629250721</v>
      </c>
      <c r="J12" s="17">
        <v>0.28415354498941398</v>
      </c>
      <c r="K12" s="17">
        <v>0.30387327413530402</v>
      </c>
      <c r="L12" s="17">
        <v>0.297976020984693</v>
      </c>
      <c r="M12" s="17"/>
      <c r="N12" s="17">
        <v>0.21752520917159901</v>
      </c>
      <c r="O12" s="17">
        <v>0.26682089298850098</v>
      </c>
      <c r="P12" s="17">
        <v>0.27524352707280397</v>
      </c>
      <c r="Q12" s="17">
        <v>0.248597758896973</v>
      </c>
      <c r="R12" s="17"/>
      <c r="S12" s="17">
        <v>0.205708477706667</v>
      </c>
      <c r="T12" s="17">
        <v>0.25778389929856699</v>
      </c>
      <c r="U12" s="17">
        <v>0.26926447671037201</v>
      </c>
      <c r="V12" s="17">
        <v>0.22296109609860301</v>
      </c>
      <c r="W12" s="17">
        <v>0.25949799645085903</v>
      </c>
      <c r="X12" s="17">
        <v>0.28935455641083402</v>
      </c>
      <c r="Y12" s="17">
        <v>0.26516793459554899</v>
      </c>
      <c r="Z12" s="17">
        <v>0.21490051518376299</v>
      </c>
      <c r="AA12" s="17">
        <v>0.27962676766880201</v>
      </c>
      <c r="AB12" s="17"/>
      <c r="AC12" s="17">
        <v>0.30627324241010001</v>
      </c>
      <c r="AD12" s="17">
        <v>0.24043043514149401</v>
      </c>
      <c r="AE12" s="17">
        <v>0.18800082584588099</v>
      </c>
      <c r="AF12" s="17"/>
      <c r="AG12" s="17">
        <v>0.258784264787073</v>
      </c>
      <c r="AH12" s="17">
        <v>0.17279533070185699</v>
      </c>
      <c r="AI12" s="17">
        <v>0.24844900462272601</v>
      </c>
      <c r="AJ12" s="17">
        <v>0.316312054838434</v>
      </c>
      <c r="AK12" s="17"/>
      <c r="AL12" s="17">
        <v>0.29194493615873901</v>
      </c>
      <c r="AM12" s="17">
        <v>0.28010504534112501</v>
      </c>
      <c r="AN12" s="17">
        <v>0.21499406633087201</v>
      </c>
      <c r="AO12" s="17">
        <v>0.192347356051465</v>
      </c>
      <c r="AP12" s="17">
        <v>0.141064752985811</v>
      </c>
      <c r="AQ12" s="17"/>
      <c r="AR12" s="17">
        <v>0.23570112812902899</v>
      </c>
      <c r="AS12" s="17">
        <v>0.26481596204447999</v>
      </c>
      <c r="AT12" s="17">
        <v>0.28332508192202399</v>
      </c>
      <c r="AU12" s="17">
        <v>0.212168472991455</v>
      </c>
      <c r="AV12" s="17">
        <v>0.20114714305884601</v>
      </c>
      <c r="AW12" s="17"/>
      <c r="AX12" s="17">
        <v>0.20140872125592099</v>
      </c>
      <c r="AY12" s="17">
        <v>0.26412001733569002</v>
      </c>
      <c r="AZ12" s="17">
        <v>0.26129707024305299</v>
      </c>
      <c r="BA12" s="17">
        <v>0.28801464051034698</v>
      </c>
      <c r="BB12" s="17">
        <v>0.249349821122995</v>
      </c>
      <c r="BC12" s="17">
        <v>0.26930858541532099</v>
      </c>
      <c r="BD12" s="17"/>
      <c r="BE12" s="17">
        <v>0.23444014025149301</v>
      </c>
      <c r="BF12" s="17">
        <v>0.223702000946048</v>
      </c>
      <c r="BG12" s="17">
        <v>0.30212758047660498</v>
      </c>
      <c r="BH12" s="17"/>
      <c r="BI12" s="17">
        <v>0.27482126814379998</v>
      </c>
      <c r="BJ12" s="17">
        <v>0.24610063257395201</v>
      </c>
      <c r="BK12" s="17"/>
      <c r="BL12" s="17">
        <v>0.28392338922877097</v>
      </c>
      <c r="BM12" s="17">
        <v>0.230096078637892</v>
      </c>
      <c r="BN12" s="17">
        <v>0.24183805774837999</v>
      </c>
      <c r="BO12" s="17">
        <v>0.25659912829903903</v>
      </c>
      <c r="BP12" s="17">
        <v>0.21550010827966001</v>
      </c>
      <c r="BQ12" s="17"/>
      <c r="BR12" s="17">
        <v>0.27062751557996201</v>
      </c>
      <c r="BS12" s="17">
        <v>0.206553607681559</v>
      </c>
      <c r="BT12" s="17">
        <v>0.116372297891096</v>
      </c>
      <c r="BU12" s="17">
        <v>0.13048127784461999</v>
      </c>
      <c r="BV12" s="17"/>
      <c r="BW12" s="17">
        <v>0.23607358687539701</v>
      </c>
      <c r="BX12" s="17">
        <v>0.24314005317520501</v>
      </c>
      <c r="BY12" s="17">
        <v>0.25540464805100999</v>
      </c>
      <c r="BZ12" s="17">
        <v>0.27069644062090797</v>
      </c>
      <c r="CA12" s="17">
        <v>0.25608679021237302</v>
      </c>
      <c r="CB12" s="17"/>
      <c r="CC12" s="17">
        <v>0.24305888195866299</v>
      </c>
      <c r="CD12" s="17">
        <v>0.249489077903394</v>
      </c>
      <c r="CE12" s="17">
        <v>0.243086091171548</v>
      </c>
      <c r="CF12" s="17">
        <v>0.23199351321612199</v>
      </c>
      <c r="CG12" s="17">
        <v>0.28292741133138599</v>
      </c>
      <c r="CH12" s="17">
        <v>0.22924387051225101</v>
      </c>
      <c r="CI12" s="17">
        <v>0.29719798156880201</v>
      </c>
      <c r="CJ12" s="17">
        <v>0.28640988174404702</v>
      </c>
      <c r="CK12" s="17">
        <v>0.26263725568146401</v>
      </c>
      <c r="CL12" s="17">
        <v>0.21190116281133001</v>
      </c>
    </row>
    <row r="13" spans="2:90" x14ac:dyDescent="0.25">
      <c r="B13" s="18" t="s">
        <v>307</v>
      </c>
      <c r="C13" s="17">
        <v>0.14870692064309199</v>
      </c>
      <c r="D13" s="17">
        <v>0.151069609996447</v>
      </c>
      <c r="E13" s="17">
        <v>0.146532612122731</v>
      </c>
      <c r="F13" s="17"/>
      <c r="G13" s="17">
        <v>6.8843929079344696E-2</v>
      </c>
      <c r="H13" s="17">
        <v>0.10358719529595101</v>
      </c>
      <c r="I13" s="17">
        <v>0.14258992242333099</v>
      </c>
      <c r="J13" s="17">
        <v>0.197930287173603</v>
      </c>
      <c r="K13" s="17">
        <v>0.19013438590495699</v>
      </c>
      <c r="L13" s="17">
        <v>0.15826751318711399</v>
      </c>
      <c r="M13" s="17"/>
      <c r="N13" s="17">
        <v>0.10893197615126</v>
      </c>
      <c r="O13" s="17">
        <v>0.14588372563381299</v>
      </c>
      <c r="P13" s="17">
        <v>0.18885257064133801</v>
      </c>
      <c r="Q13" s="17">
        <v>0.16057278057848501</v>
      </c>
      <c r="R13" s="17"/>
      <c r="S13" s="17">
        <v>0.11605689334258</v>
      </c>
      <c r="T13" s="17">
        <v>0.138596923935354</v>
      </c>
      <c r="U13" s="17">
        <v>0.13140910721233001</v>
      </c>
      <c r="V13" s="17">
        <v>0.163526947831864</v>
      </c>
      <c r="W13" s="17">
        <v>0.11265517826183299</v>
      </c>
      <c r="X13" s="17">
        <v>0.18931442328533299</v>
      </c>
      <c r="Y13" s="17">
        <v>0.164650773315209</v>
      </c>
      <c r="Z13" s="17">
        <v>0.180918469618706</v>
      </c>
      <c r="AA13" s="17">
        <v>0.168941025556436</v>
      </c>
      <c r="AB13" s="17"/>
      <c r="AC13" s="17">
        <v>0.21360082881971501</v>
      </c>
      <c r="AD13" s="17">
        <v>0.111293184266164</v>
      </c>
      <c r="AE13" s="17">
        <v>0.11005725109017001</v>
      </c>
      <c r="AF13" s="17"/>
      <c r="AG13" s="17">
        <v>0.13179678247938101</v>
      </c>
      <c r="AH13" s="17">
        <v>6.7001582558449999E-2</v>
      </c>
      <c r="AI13" s="17">
        <v>8.3186486296400797E-2</v>
      </c>
      <c r="AJ13" s="17">
        <v>0.28381154403839898</v>
      </c>
      <c r="AK13" s="17"/>
      <c r="AL13" s="17">
        <v>0.157398966047478</v>
      </c>
      <c r="AM13" s="17">
        <v>0.15862325719547399</v>
      </c>
      <c r="AN13" s="17">
        <v>0.121625219428623</v>
      </c>
      <c r="AO13" s="17">
        <v>9.8544003961652804E-2</v>
      </c>
      <c r="AP13" s="17">
        <v>5.2102981198027698E-2</v>
      </c>
      <c r="AQ13" s="17"/>
      <c r="AR13" s="17">
        <v>0.165814198474283</v>
      </c>
      <c r="AS13" s="17">
        <v>0.147474957672065</v>
      </c>
      <c r="AT13" s="17">
        <v>0.15391544464658899</v>
      </c>
      <c r="AU13" s="17">
        <v>0.15659589334152901</v>
      </c>
      <c r="AV13" s="17">
        <v>8.6248875877849907E-2</v>
      </c>
      <c r="AW13" s="17"/>
      <c r="AX13" s="17">
        <v>0.11322313586098399</v>
      </c>
      <c r="AY13" s="17">
        <v>0.17133687664674399</v>
      </c>
      <c r="AZ13" s="17">
        <v>0.18149946598696601</v>
      </c>
      <c r="BA13" s="17">
        <v>0.15604841756058099</v>
      </c>
      <c r="BB13" s="17">
        <v>0.132015401990972</v>
      </c>
      <c r="BC13" s="17">
        <v>0.112457272396127</v>
      </c>
      <c r="BD13" s="17"/>
      <c r="BE13" s="17">
        <v>0.15278653372378101</v>
      </c>
      <c r="BF13" s="17">
        <v>0.124630030281313</v>
      </c>
      <c r="BG13" s="17">
        <v>0.16511926291085599</v>
      </c>
      <c r="BH13" s="17"/>
      <c r="BI13" s="17">
        <v>0.18578000817575099</v>
      </c>
      <c r="BJ13" s="17">
        <v>0.13929490541301701</v>
      </c>
      <c r="BK13" s="17"/>
      <c r="BL13" s="17">
        <v>0.15023962370794</v>
      </c>
      <c r="BM13" s="17">
        <v>0.16407178156414701</v>
      </c>
      <c r="BN13" s="17">
        <v>0.17205105697298301</v>
      </c>
      <c r="BO13" s="17">
        <v>0.15636826047812299</v>
      </c>
      <c r="BP13" s="17">
        <v>0.114897931375504</v>
      </c>
      <c r="BQ13" s="17"/>
      <c r="BR13" s="17">
        <v>0.163706377019566</v>
      </c>
      <c r="BS13" s="17">
        <v>7.6142341385596696E-2</v>
      </c>
      <c r="BT13" s="17">
        <v>4.6175381480286999E-2</v>
      </c>
      <c r="BU13" s="17">
        <v>9.3048460890519394E-2</v>
      </c>
      <c r="BV13" s="17"/>
      <c r="BW13" s="17">
        <v>0.13753229239981901</v>
      </c>
      <c r="BX13" s="17">
        <v>0.144289494576577</v>
      </c>
      <c r="BY13" s="17">
        <v>0.13007099552385101</v>
      </c>
      <c r="BZ13" s="17">
        <v>0.168201405178312</v>
      </c>
      <c r="CA13" s="17">
        <v>0.16880676347854301</v>
      </c>
      <c r="CB13" s="17"/>
      <c r="CC13" s="17">
        <v>0.181342730732442</v>
      </c>
      <c r="CD13" s="17">
        <v>0.16981915682350801</v>
      </c>
      <c r="CE13" s="17">
        <v>0.15219041815781001</v>
      </c>
      <c r="CF13" s="17">
        <v>0.165665824723634</v>
      </c>
      <c r="CG13" s="17">
        <v>0.11561952047007699</v>
      </c>
      <c r="CH13" s="17">
        <v>0.13904631030681</v>
      </c>
      <c r="CI13" s="17">
        <v>0.14949871712613999</v>
      </c>
      <c r="CJ13" s="17">
        <v>0.14928575821057599</v>
      </c>
      <c r="CK13" s="17">
        <v>0.1171536389047</v>
      </c>
      <c r="CL13" s="17">
        <v>0.155617185014918</v>
      </c>
    </row>
    <row r="14" spans="2:90" x14ac:dyDescent="0.25">
      <c r="B14" s="18" t="s">
        <v>163</v>
      </c>
      <c r="C14" s="19">
        <v>7.4382968078681097E-2</v>
      </c>
      <c r="D14" s="19">
        <v>5.3146051592005E-2</v>
      </c>
      <c r="E14" s="19">
        <v>9.2335515924886397E-2</v>
      </c>
      <c r="F14" s="19"/>
      <c r="G14" s="19">
        <v>0.115984412588979</v>
      </c>
      <c r="H14" s="19">
        <v>9.7923220110388995E-2</v>
      </c>
      <c r="I14" s="19">
        <v>7.0595934794782905E-2</v>
      </c>
      <c r="J14" s="19">
        <v>7.1345602556834503E-2</v>
      </c>
      <c r="K14" s="19">
        <v>5.2870184974900203E-2</v>
      </c>
      <c r="L14" s="19">
        <v>5.8052429686313703E-2</v>
      </c>
      <c r="M14" s="19"/>
      <c r="N14" s="19">
        <v>5.17248258737351E-2</v>
      </c>
      <c r="O14" s="19">
        <v>8.2325820210064807E-2</v>
      </c>
      <c r="P14" s="19">
        <v>6.4025822145626105E-2</v>
      </c>
      <c r="Q14" s="19">
        <v>0.100823219047267</v>
      </c>
      <c r="R14" s="19"/>
      <c r="S14" s="19">
        <v>8.7540980385995795E-2</v>
      </c>
      <c r="T14" s="19">
        <v>9.2036422621072894E-2</v>
      </c>
      <c r="U14" s="19">
        <v>7.3967624216913594E-2</v>
      </c>
      <c r="V14" s="19">
        <v>6.6493030589539801E-2</v>
      </c>
      <c r="W14" s="19">
        <v>6.9798218943880205E-2</v>
      </c>
      <c r="X14" s="19">
        <v>5.7076264065126503E-2</v>
      </c>
      <c r="Y14" s="19">
        <v>8.0284182381838903E-2</v>
      </c>
      <c r="Z14" s="19">
        <v>6.5578092770294194E-2</v>
      </c>
      <c r="AA14" s="19">
        <v>5.9247512076337501E-2</v>
      </c>
      <c r="AB14" s="19"/>
      <c r="AC14" s="19">
        <v>5.7752099191073401E-2</v>
      </c>
      <c r="AD14" s="19">
        <v>5.4244645964354798E-2</v>
      </c>
      <c r="AE14" s="19">
        <v>0.113270399136569</v>
      </c>
      <c r="AF14" s="19"/>
      <c r="AG14" s="19">
        <v>4.2266584533004803E-2</v>
      </c>
      <c r="AH14" s="19">
        <v>4.5394756833463099E-2</v>
      </c>
      <c r="AI14" s="19">
        <v>6.5571102980248805E-2</v>
      </c>
      <c r="AJ14" s="19">
        <v>5.9386437141708902E-2</v>
      </c>
      <c r="AK14" s="19"/>
      <c r="AL14" s="19">
        <v>7.4417693474694305E-2</v>
      </c>
      <c r="AM14" s="19">
        <v>9.7299701326535995E-2</v>
      </c>
      <c r="AN14" s="19">
        <v>7.1568699051864096E-2</v>
      </c>
      <c r="AO14" s="19">
        <v>5.2904139644925102E-2</v>
      </c>
      <c r="AP14" s="19">
        <v>6.1269365698274E-2</v>
      </c>
      <c r="AQ14" s="19"/>
      <c r="AR14" s="19">
        <v>0.13779660619430101</v>
      </c>
      <c r="AS14" s="19">
        <v>6.7844120641951194E-2</v>
      </c>
      <c r="AT14" s="19">
        <v>6.0003198627915699E-2</v>
      </c>
      <c r="AU14" s="19">
        <v>5.8758789850025098E-2</v>
      </c>
      <c r="AV14" s="19">
        <v>4.6873651459569302E-2</v>
      </c>
      <c r="AW14" s="19"/>
      <c r="AX14" s="19">
        <v>5.8168380979306003E-2</v>
      </c>
      <c r="AY14" s="19">
        <v>7.8091311389278495E-2</v>
      </c>
      <c r="AZ14" s="19">
        <v>7.3946919467529501E-2</v>
      </c>
      <c r="BA14" s="19">
        <v>8.9169478295386503E-2</v>
      </c>
      <c r="BB14" s="19">
        <v>6.9362696004828903E-2</v>
      </c>
      <c r="BC14" s="19">
        <v>8.2899384122146702E-2</v>
      </c>
      <c r="BD14" s="19"/>
      <c r="BE14" s="19">
        <v>9.9962931994299301E-2</v>
      </c>
      <c r="BF14" s="19">
        <v>4.7615043806389701E-2</v>
      </c>
      <c r="BG14" s="19">
        <v>6.2790377142071793E-2</v>
      </c>
      <c r="BH14" s="19"/>
      <c r="BI14" s="19">
        <v>8.0666644934505399E-2</v>
      </c>
      <c r="BJ14" s="19">
        <v>7.2787685187398199E-2</v>
      </c>
      <c r="BK14" s="19"/>
      <c r="BL14" s="19">
        <v>4.5759898436356201E-2</v>
      </c>
      <c r="BM14" s="19">
        <v>6.6346805887215199E-2</v>
      </c>
      <c r="BN14" s="19">
        <v>8.3781761347409597E-2</v>
      </c>
      <c r="BO14" s="19">
        <v>7.1529448235130896E-2</v>
      </c>
      <c r="BP14" s="19">
        <v>0.116596437978654</v>
      </c>
      <c r="BQ14" s="19"/>
      <c r="BR14" s="19">
        <v>7.2716273923568595E-2</v>
      </c>
      <c r="BS14" s="19">
        <v>6.8936616782760696E-2</v>
      </c>
      <c r="BT14" s="19">
        <v>9.2060667589064504E-2</v>
      </c>
      <c r="BU14" s="19">
        <v>6.9239914728991395E-2</v>
      </c>
      <c r="BV14" s="19"/>
      <c r="BW14" s="19">
        <v>8.5454855506262306E-2</v>
      </c>
      <c r="BX14" s="19">
        <v>6.7932751453846293E-2</v>
      </c>
      <c r="BY14" s="19">
        <v>7.3467166454882701E-2</v>
      </c>
      <c r="BZ14" s="19">
        <v>7.0382045197979096E-2</v>
      </c>
      <c r="CA14" s="19">
        <v>7.3441274791270994E-2</v>
      </c>
      <c r="CB14" s="19"/>
      <c r="CC14" s="19">
        <v>5.5040291497886702E-2</v>
      </c>
      <c r="CD14" s="19">
        <v>8.7654982208504803E-2</v>
      </c>
      <c r="CE14" s="19">
        <v>7.3925348546432498E-2</v>
      </c>
      <c r="CF14" s="19">
        <v>7.511127526776E-2</v>
      </c>
      <c r="CG14" s="19">
        <v>8.7508744737886807E-2</v>
      </c>
      <c r="CH14" s="19">
        <v>8.9127611993728303E-2</v>
      </c>
      <c r="CI14" s="19">
        <v>4.6797353102952501E-2</v>
      </c>
      <c r="CJ14" s="19">
        <v>6.2844263968413805E-2</v>
      </c>
      <c r="CK14" s="19">
        <v>6.6073067817884704E-2</v>
      </c>
      <c r="CL14" s="19">
        <v>9.01618256653864E-2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315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2.9913998196531899E-2</v>
      </c>
      <c r="D9" s="17">
        <v>3.6398991730222902E-2</v>
      </c>
      <c r="E9" s="17">
        <v>2.39736157982074E-2</v>
      </c>
      <c r="F9" s="17"/>
      <c r="G9" s="17">
        <v>8.3585286887199003E-2</v>
      </c>
      <c r="H9" s="17">
        <v>6.3322679948567703E-2</v>
      </c>
      <c r="I9" s="17">
        <v>2.7512785557912301E-2</v>
      </c>
      <c r="J9" s="17">
        <v>1.2315608729968E-2</v>
      </c>
      <c r="K9" s="17">
        <v>9.6275513366583295E-3</v>
      </c>
      <c r="L9" s="17">
        <v>9.5991113846515506E-3</v>
      </c>
      <c r="M9" s="17"/>
      <c r="N9" s="17">
        <v>3.9355665384871598E-2</v>
      </c>
      <c r="O9" s="17">
        <v>1.5466417361087E-2</v>
      </c>
      <c r="P9" s="17">
        <v>2.49726159610844E-2</v>
      </c>
      <c r="Q9" s="17">
        <v>3.9528222635696199E-2</v>
      </c>
      <c r="R9" s="17"/>
      <c r="S9" s="17">
        <v>6.0664122468137502E-2</v>
      </c>
      <c r="T9" s="17">
        <v>1.4385840938426601E-2</v>
      </c>
      <c r="U9" s="17">
        <v>7.8869172176179708E-3</v>
      </c>
      <c r="V9" s="17">
        <v>2.7972259726716901E-2</v>
      </c>
      <c r="W9" s="17">
        <v>2.9075892365924099E-2</v>
      </c>
      <c r="X9" s="17">
        <v>4.8535968780352899E-2</v>
      </c>
      <c r="Y9" s="17">
        <v>1.32915337888816E-2</v>
      </c>
      <c r="Z9" s="17">
        <v>4.0365616760937702E-2</v>
      </c>
      <c r="AA9" s="17">
        <v>2.5450954482698299E-2</v>
      </c>
      <c r="AB9" s="17"/>
      <c r="AC9" s="17">
        <v>1.59602566968754E-2</v>
      </c>
      <c r="AD9" s="17">
        <v>3.68546419879478E-2</v>
      </c>
      <c r="AE9" s="17">
        <v>3.9107409836517899E-2</v>
      </c>
      <c r="AF9" s="17"/>
      <c r="AG9" s="17">
        <v>2.8871399250050701E-2</v>
      </c>
      <c r="AH9" s="17">
        <v>6.4247973803184893E-2</v>
      </c>
      <c r="AI9" s="17">
        <v>3.4455835058423097E-2</v>
      </c>
      <c r="AJ9" s="17">
        <v>9.8354295457352206E-3</v>
      </c>
      <c r="AK9" s="17"/>
      <c r="AL9" s="17">
        <v>1.7742240173549199E-2</v>
      </c>
      <c r="AM9" s="17">
        <v>2.3029827519347099E-2</v>
      </c>
      <c r="AN9" s="17">
        <v>3.8967614837436403E-2</v>
      </c>
      <c r="AO9" s="17">
        <v>6.8873559400050896E-2</v>
      </c>
      <c r="AP9" s="17">
        <v>3.5333927941629401E-2</v>
      </c>
      <c r="AQ9" s="17"/>
      <c r="AR9" s="17">
        <v>2.52668096495678E-2</v>
      </c>
      <c r="AS9" s="17">
        <v>2.7859509484486001E-2</v>
      </c>
      <c r="AT9" s="17">
        <v>2.15871524925304E-2</v>
      </c>
      <c r="AU9" s="17">
        <v>2.8001208354382402E-2</v>
      </c>
      <c r="AV9" s="17">
        <v>7.7151084224602998E-2</v>
      </c>
      <c r="AW9" s="17"/>
      <c r="AX9" s="17">
        <v>7.4293920006667694E-2</v>
      </c>
      <c r="AY9" s="17">
        <v>1.6157078544481399E-2</v>
      </c>
      <c r="AZ9" s="17">
        <v>2.28234358428402E-2</v>
      </c>
      <c r="BA9" s="17">
        <v>1.2967365138047899E-2</v>
      </c>
      <c r="BB9" s="17">
        <v>1.7950342236464599E-2</v>
      </c>
      <c r="BC9" s="17">
        <v>1.34133871923439E-2</v>
      </c>
      <c r="BD9" s="17"/>
      <c r="BE9" s="17">
        <v>3.0210490164862502E-2</v>
      </c>
      <c r="BF9" s="17">
        <v>5.59542098696428E-2</v>
      </c>
      <c r="BG9" s="17">
        <v>5.9039601312807603E-3</v>
      </c>
      <c r="BH9" s="17"/>
      <c r="BI9" s="17">
        <v>2.6660739883058001E-2</v>
      </c>
      <c r="BJ9" s="17">
        <v>3.0739926621479299E-2</v>
      </c>
      <c r="BK9" s="17"/>
      <c r="BL9" s="17">
        <v>3.0800826493274799E-2</v>
      </c>
      <c r="BM9" s="17">
        <v>2.4635082363460601E-2</v>
      </c>
      <c r="BN9" s="17">
        <v>2.8323882212842402E-2</v>
      </c>
      <c r="BO9" s="17">
        <v>2.34179834897063E-2</v>
      </c>
      <c r="BP9" s="17">
        <v>4.0253812249621997E-2</v>
      </c>
      <c r="BQ9" s="17"/>
      <c r="BR9" s="17">
        <v>2.3023044983180401E-2</v>
      </c>
      <c r="BS9" s="17">
        <v>5.5657760069357201E-2</v>
      </c>
      <c r="BT9" s="17">
        <v>8.4130590306430997E-2</v>
      </c>
      <c r="BU9" s="17">
        <v>5.9041338348294101E-2</v>
      </c>
      <c r="BV9" s="17"/>
      <c r="BW9" s="17">
        <v>3.3619779217065097E-2</v>
      </c>
      <c r="BX9" s="17">
        <v>2.86068669439828E-2</v>
      </c>
      <c r="BY9" s="17">
        <v>2.9917866628123201E-2</v>
      </c>
      <c r="BZ9" s="17">
        <v>2.31271771980548E-2</v>
      </c>
      <c r="CA9" s="17">
        <v>3.08121505018711E-2</v>
      </c>
      <c r="CB9" s="17"/>
      <c r="CC9" s="17">
        <v>2.1315959745474299E-2</v>
      </c>
      <c r="CD9" s="17">
        <v>4.7558653131189801E-2</v>
      </c>
      <c r="CE9" s="17">
        <v>4.2418208136959401E-2</v>
      </c>
      <c r="CF9" s="17">
        <v>3.2317973844645902E-2</v>
      </c>
      <c r="CG9" s="17">
        <v>1.9593649450247601E-2</v>
      </c>
      <c r="CH9" s="17">
        <v>1.1940876065952399E-2</v>
      </c>
      <c r="CI9" s="17">
        <v>3.3856857282221597E-2</v>
      </c>
      <c r="CJ9" s="17">
        <v>1.9715624439865301E-2</v>
      </c>
      <c r="CK9" s="17">
        <v>2.7518440345984999E-2</v>
      </c>
      <c r="CL9" s="17">
        <v>3.0103860934775802E-2</v>
      </c>
    </row>
    <row r="10" spans="2:90" x14ac:dyDescent="0.25">
      <c r="B10" s="18" t="s">
        <v>304</v>
      </c>
      <c r="C10" s="17">
        <v>0.11719830994163299</v>
      </c>
      <c r="D10" s="17">
        <v>0.13135389172053799</v>
      </c>
      <c r="E10" s="17">
        <v>0.10383267379063101</v>
      </c>
      <c r="F10" s="17"/>
      <c r="G10" s="17">
        <v>0.21903870871388301</v>
      </c>
      <c r="H10" s="17">
        <v>0.22080052923277199</v>
      </c>
      <c r="I10" s="17">
        <v>0.15739341312187899</v>
      </c>
      <c r="J10" s="17">
        <v>7.9451800678611906E-2</v>
      </c>
      <c r="K10" s="17">
        <v>4.3652798096458903E-2</v>
      </c>
      <c r="L10" s="17">
        <v>4.51104837522995E-2</v>
      </c>
      <c r="M10" s="17"/>
      <c r="N10" s="17">
        <v>0.157110299239861</v>
      </c>
      <c r="O10" s="17">
        <v>0.119110893944311</v>
      </c>
      <c r="P10" s="17">
        <v>9.5414314951095702E-2</v>
      </c>
      <c r="Q10" s="17">
        <v>9.3007817619378097E-2</v>
      </c>
      <c r="R10" s="17"/>
      <c r="S10" s="17">
        <v>0.18507552800902899</v>
      </c>
      <c r="T10" s="17">
        <v>0.101581407170227</v>
      </c>
      <c r="U10" s="17">
        <v>7.8821582626667996E-2</v>
      </c>
      <c r="V10" s="17">
        <v>9.6752781414739905E-2</v>
      </c>
      <c r="W10" s="17">
        <v>8.1576208962243102E-2</v>
      </c>
      <c r="X10" s="17">
        <v>9.6685553524081896E-2</v>
      </c>
      <c r="Y10" s="17">
        <v>0.112125680140129</v>
      </c>
      <c r="Z10" s="17">
        <v>0.11824437456029301</v>
      </c>
      <c r="AA10" s="17">
        <v>0.145997199578836</v>
      </c>
      <c r="AB10" s="17"/>
      <c r="AC10" s="17">
        <v>8.1380396670940006E-2</v>
      </c>
      <c r="AD10" s="17">
        <v>0.130757081650234</v>
      </c>
      <c r="AE10" s="17">
        <v>0.145674128914874</v>
      </c>
      <c r="AF10" s="17"/>
      <c r="AG10" s="17">
        <v>0.12529513192730299</v>
      </c>
      <c r="AH10" s="17">
        <v>0.19764932590982601</v>
      </c>
      <c r="AI10" s="17">
        <v>0.100716434968084</v>
      </c>
      <c r="AJ10" s="17">
        <v>6.66247363134988E-2</v>
      </c>
      <c r="AK10" s="17"/>
      <c r="AL10" s="17">
        <v>6.4835993787959803E-2</v>
      </c>
      <c r="AM10" s="17">
        <v>0.103808082436789</v>
      </c>
      <c r="AN10" s="17">
        <v>0.143663516114242</v>
      </c>
      <c r="AO10" s="17">
        <v>0.21957328523043099</v>
      </c>
      <c r="AP10" s="17">
        <v>0.22761837855422401</v>
      </c>
      <c r="AQ10" s="17"/>
      <c r="AR10" s="17">
        <v>0.107461292746757</v>
      </c>
      <c r="AS10" s="17">
        <v>0.10350862059263399</v>
      </c>
      <c r="AT10" s="17">
        <v>0.10601347624199101</v>
      </c>
      <c r="AU10" s="17">
        <v>0.13551405150635601</v>
      </c>
      <c r="AV10" s="17">
        <v>0.18456893554685799</v>
      </c>
      <c r="AW10" s="17"/>
      <c r="AX10" s="17">
        <v>0.190103857230946</v>
      </c>
      <c r="AY10" s="17">
        <v>9.6722314619790306E-2</v>
      </c>
      <c r="AZ10" s="17">
        <v>0.133046978086972</v>
      </c>
      <c r="BA10" s="17">
        <v>8.2560493833835402E-2</v>
      </c>
      <c r="BB10" s="17">
        <v>7.1048625925839506E-2</v>
      </c>
      <c r="BC10" s="17">
        <v>9.3795086554409393E-2</v>
      </c>
      <c r="BD10" s="17"/>
      <c r="BE10" s="17">
        <v>0.118233976023515</v>
      </c>
      <c r="BF10" s="17">
        <v>0.19446197289394701</v>
      </c>
      <c r="BG10" s="17">
        <v>4.5600425897297903E-2</v>
      </c>
      <c r="BH10" s="17"/>
      <c r="BI10" s="17">
        <v>8.85482997430483E-2</v>
      </c>
      <c r="BJ10" s="17">
        <v>0.124471897071201</v>
      </c>
      <c r="BK10" s="17"/>
      <c r="BL10" s="17">
        <v>8.7486153462109501E-2</v>
      </c>
      <c r="BM10" s="17">
        <v>0.12917108419148099</v>
      </c>
      <c r="BN10" s="17">
        <v>8.6706677260411799E-2</v>
      </c>
      <c r="BO10" s="17">
        <v>0.15662270244378201</v>
      </c>
      <c r="BP10" s="17">
        <v>0.16523783990870999</v>
      </c>
      <c r="BQ10" s="17"/>
      <c r="BR10" s="17">
        <v>8.88256730592345E-2</v>
      </c>
      <c r="BS10" s="17">
        <v>0.23266620849738301</v>
      </c>
      <c r="BT10" s="17">
        <v>0.31101859014952099</v>
      </c>
      <c r="BU10" s="17">
        <v>0.25503606816275298</v>
      </c>
      <c r="BV10" s="17"/>
      <c r="BW10" s="17">
        <v>0.119506398539228</v>
      </c>
      <c r="BX10" s="17">
        <v>0.113912330992624</v>
      </c>
      <c r="BY10" s="17">
        <v>0.115244705868352</v>
      </c>
      <c r="BZ10" s="17">
        <v>0.104426357426915</v>
      </c>
      <c r="CA10" s="17">
        <v>0.12112028877032301</v>
      </c>
      <c r="CB10" s="17"/>
      <c r="CC10" s="17">
        <v>0.14843235164992499</v>
      </c>
      <c r="CD10" s="17">
        <v>0.115279429279266</v>
      </c>
      <c r="CE10" s="17">
        <v>0.11356105253894599</v>
      </c>
      <c r="CF10" s="17">
        <v>0.13543075097408</v>
      </c>
      <c r="CG10" s="17">
        <v>0.15548870408058499</v>
      </c>
      <c r="CH10" s="17">
        <v>8.4848765426696907E-2</v>
      </c>
      <c r="CI10" s="17">
        <v>9.8145164765932102E-2</v>
      </c>
      <c r="CJ10" s="17">
        <v>8.3018682154103698E-2</v>
      </c>
      <c r="CK10" s="17">
        <v>9.5534918284582201E-2</v>
      </c>
      <c r="CL10" s="17">
        <v>0.102500141984827</v>
      </c>
    </row>
    <row r="11" spans="2:90" x14ac:dyDescent="0.25">
      <c r="B11" s="18" t="s">
        <v>305</v>
      </c>
      <c r="C11" s="17">
        <v>0.26740697855515499</v>
      </c>
      <c r="D11" s="17">
        <v>0.27706350990393502</v>
      </c>
      <c r="E11" s="17">
        <v>0.25952228288248202</v>
      </c>
      <c r="F11" s="17"/>
      <c r="G11" s="17">
        <v>0.29866382936539698</v>
      </c>
      <c r="H11" s="17">
        <v>0.30579792497793201</v>
      </c>
      <c r="I11" s="17">
        <v>0.28985776832786497</v>
      </c>
      <c r="J11" s="17">
        <v>0.253674484276668</v>
      </c>
      <c r="K11" s="17">
        <v>0.261484453475057</v>
      </c>
      <c r="L11" s="17">
        <v>0.22365892541593699</v>
      </c>
      <c r="M11" s="17"/>
      <c r="N11" s="17">
        <v>0.27974402121896802</v>
      </c>
      <c r="O11" s="17">
        <v>0.26238179107578102</v>
      </c>
      <c r="P11" s="17">
        <v>0.26313860346879397</v>
      </c>
      <c r="Q11" s="17">
        <v>0.26032491945789399</v>
      </c>
      <c r="R11" s="17"/>
      <c r="S11" s="17">
        <v>0.297157454323701</v>
      </c>
      <c r="T11" s="17">
        <v>0.22963136860296399</v>
      </c>
      <c r="U11" s="17">
        <v>0.30185761151045998</v>
      </c>
      <c r="V11" s="17">
        <v>0.27204396013868898</v>
      </c>
      <c r="W11" s="17">
        <v>0.34535424730497899</v>
      </c>
      <c r="X11" s="17">
        <v>0.225867459614815</v>
      </c>
      <c r="Y11" s="17">
        <v>0.32248933657102002</v>
      </c>
      <c r="Z11" s="17">
        <v>0.186485207086444</v>
      </c>
      <c r="AA11" s="17">
        <v>0.21828111962856001</v>
      </c>
      <c r="AB11" s="17"/>
      <c r="AC11" s="17">
        <v>0.251003837481104</v>
      </c>
      <c r="AD11" s="17">
        <v>0.25833419148195902</v>
      </c>
      <c r="AE11" s="17">
        <v>0.30548197483950901</v>
      </c>
      <c r="AF11" s="17"/>
      <c r="AG11" s="17">
        <v>0.26594370722890598</v>
      </c>
      <c r="AH11" s="17">
        <v>0.29262240592338601</v>
      </c>
      <c r="AI11" s="17">
        <v>0.27891578370954001</v>
      </c>
      <c r="AJ11" s="17">
        <v>0.237418952846638</v>
      </c>
      <c r="AK11" s="17"/>
      <c r="AL11" s="17">
        <v>0.26976884567416898</v>
      </c>
      <c r="AM11" s="17">
        <v>0.23133441503407401</v>
      </c>
      <c r="AN11" s="17">
        <v>0.28312092854465898</v>
      </c>
      <c r="AO11" s="17">
        <v>0.28557814102134199</v>
      </c>
      <c r="AP11" s="17">
        <v>0.338749674074312</v>
      </c>
      <c r="AQ11" s="17"/>
      <c r="AR11" s="17">
        <v>0.27352327306035001</v>
      </c>
      <c r="AS11" s="17">
        <v>0.2616299134599</v>
      </c>
      <c r="AT11" s="17">
        <v>0.252888053051114</v>
      </c>
      <c r="AU11" s="17">
        <v>0.28054926713325401</v>
      </c>
      <c r="AV11" s="17">
        <v>0.30400635509659302</v>
      </c>
      <c r="AW11" s="17"/>
      <c r="AX11" s="17">
        <v>0.30693199384148001</v>
      </c>
      <c r="AY11" s="17">
        <v>0.24197318589341199</v>
      </c>
      <c r="AZ11" s="17">
        <v>0.20141399095767501</v>
      </c>
      <c r="BA11" s="17">
        <v>0.23010600545578899</v>
      </c>
      <c r="BB11" s="17">
        <v>0.36200927335467098</v>
      </c>
      <c r="BC11" s="17">
        <v>0.318778566435932</v>
      </c>
      <c r="BD11" s="17"/>
      <c r="BE11" s="17">
        <v>0.27162034303478499</v>
      </c>
      <c r="BF11" s="17">
        <v>0.29983762113319501</v>
      </c>
      <c r="BG11" s="17">
        <v>0.23379180155147899</v>
      </c>
      <c r="BH11" s="17"/>
      <c r="BI11" s="17">
        <v>0.23997865819783001</v>
      </c>
      <c r="BJ11" s="17">
        <v>0.27437040637084698</v>
      </c>
      <c r="BK11" s="17"/>
      <c r="BL11" s="17">
        <v>0.246636724565549</v>
      </c>
      <c r="BM11" s="17">
        <v>0.26710797221750998</v>
      </c>
      <c r="BN11" s="17">
        <v>0.35336614705055103</v>
      </c>
      <c r="BO11" s="17">
        <v>0.27931830379269301</v>
      </c>
      <c r="BP11" s="17">
        <v>0.27663787158172398</v>
      </c>
      <c r="BQ11" s="17"/>
      <c r="BR11" s="17">
        <v>0.25220682023060298</v>
      </c>
      <c r="BS11" s="17">
        <v>0.31646617454567899</v>
      </c>
      <c r="BT11" s="17">
        <v>0.38136447718282501</v>
      </c>
      <c r="BU11" s="17">
        <v>0.33805172882800799</v>
      </c>
      <c r="BV11" s="17"/>
      <c r="BW11" s="17">
        <v>0.26900920134637901</v>
      </c>
      <c r="BX11" s="17">
        <v>0.26132718523044501</v>
      </c>
      <c r="BY11" s="17">
        <v>0.27505101431269402</v>
      </c>
      <c r="BZ11" s="17">
        <v>0.28669712015964699</v>
      </c>
      <c r="CA11" s="17">
        <v>0.23980094098684601</v>
      </c>
      <c r="CB11" s="17"/>
      <c r="CC11" s="17">
        <v>0.27362841252989101</v>
      </c>
      <c r="CD11" s="17">
        <v>0.23606495285624701</v>
      </c>
      <c r="CE11" s="17">
        <v>0.29058240492209098</v>
      </c>
      <c r="CF11" s="17">
        <v>0.26911437833222202</v>
      </c>
      <c r="CG11" s="17">
        <v>0.26080739814315101</v>
      </c>
      <c r="CH11" s="17">
        <v>0.26466163959421202</v>
      </c>
      <c r="CI11" s="17">
        <v>0.248684125443633</v>
      </c>
      <c r="CJ11" s="17">
        <v>0.25898277428253802</v>
      </c>
      <c r="CK11" s="17">
        <v>0.287191602752425</v>
      </c>
      <c r="CL11" s="17">
        <v>0.27314333585234402</v>
      </c>
    </row>
    <row r="12" spans="2:90" x14ac:dyDescent="0.25">
      <c r="B12" s="18" t="s">
        <v>306</v>
      </c>
      <c r="C12" s="17">
        <v>0.34190958681242001</v>
      </c>
      <c r="D12" s="17">
        <v>0.33837663259109102</v>
      </c>
      <c r="E12" s="17">
        <v>0.34543554719553599</v>
      </c>
      <c r="F12" s="17"/>
      <c r="G12" s="17">
        <v>0.22272037615248699</v>
      </c>
      <c r="H12" s="17">
        <v>0.22272442491255701</v>
      </c>
      <c r="I12" s="17">
        <v>0.28720055891822399</v>
      </c>
      <c r="J12" s="17">
        <v>0.36673086023150098</v>
      </c>
      <c r="K12" s="17">
        <v>0.40163162947395198</v>
      </c>
      <c r="L12" s="17">
        <v>0.46183805778024201</v>
      </c>
      <c r="M12" s="17"/>
      <c r="N12" s="17">
        <v>0.34584578645918901</v>
      </c>
      <c r="O12" s="17">
        <v>0.35064921130173199</v>
      </c>
      <c r="P12" s="17">
        <v>0.34412061966163499</v>
      </c>
      <c r="Q12" s="17">
        <v>0.32548822418557999</v>
      </c>
      <c r="R12" s="17"/>
      <c r="S12" s="17">
        <v>0.288825679078132</v>
      </c>
      <c r="T12" s="17">
        <v>0.42103716995434398</v>
      </c>
      <c r="U12" s="17">
        <v>0.35583839960775898</v>
      </c>
      <c r="V12" s="17">
        <v>0.33639637501389202</v>
      </c>
      <c r="W12" s="17">
        <v>0.30220178435522799</v>
      </c>
      <c r="X12" s="17">
        <v>0.33318572463721402</v>
      </c>
      <c r="Y12" s="17">
        <v>0.32314935842396902</v>
      </c>
      <c r="Z12" s="17">
        <v>0.396198087421475</v>
      </c>
      <c r="AA12" s="17">
        <v>0.32786350026786698</v>
      </c>
      <c r="AB12" s="17"/>
      <c r="AC12" s="17">
        <v>0.36253040396067199</v>
      </c>
      <c r="AD12" s="17">
        <v>0.37074947526682001</v>
      </c>
      <c r="AE12" s="17">
        <v>0.27107107762580301</v>
      </c>
      <c r="AF12" s="17"/>
      <c r="AG12" s="17">
        <v>0.38479071777437501</v>
      </c>
      <c r="AH12" s="17">
        <v>0.282180466259907</v>
      </c>
      <c r="AI12" s="17">
        <v>0.38760035901769002</v>
      </c>
      <c r="AJ12" s="17">
        <v>0.35207816705769202</v>
      </c>
      <c r="AK12" s="17"/>
      <c r="AL12" s="17">
        <v>0.36517867311539698</v>
      </c>
      <c r="AM12" s="17">
        <v>0.37880610280306298</v>
      </c>
      <c r="AN12" s="17">
        <v>0.32155069529638203</v>
      </c>
      <c r="AO12" s="17">
        <v>0.26559032451645598</v>
      </c>
      <c r="AP12" s="17">
        <v>0.268197366494697</v>
      </c>
      <c r="AQ12" s="17"/>
      <c r="AR12" s="17">
        <v>0.29620553597021099</v>
      </c>
      <c r="AS12" s="17">
        <v>0.36362015114714202</v>
      </c>
      <c r="AT12" s="17">
        <v>0.37106730534319898</v>
      </c>
      <c r="AU12" s="17">
        <v>0.32047207673957101</v>
      </c>
      <c r="AV12" s="17">
        <v>0.29233923771424702</v>
      </c>
      <c r="AW12" s="17"/>
      <c r="AX12" s="17">
        <v>0.24553149865462101</v>
      </c>
      <c r="AY12" s="17">
        <v>0.37463496299052701</v>
      </c>
      <c r="AZ12" s="17">
        <v>0.34105358294965898</v>
      </c>
      <c r="BA12" s="17">
        <v>0.38957245329880402</v>
      </c>
      <c r="BB12" s="17">
        <v>0.36965730348145798</v>
      </c>
      <c r="BC12" s="17">
        <v>0.35640205534587599</v>
      </c>
      <c r="BD12" s="17"/>
      <c r="BE12" s="17">
        <v>0.33234169678639802</v>
      </c>
      <c r="BF12" s="17">
        <v>0.25648655149971999</v>
      </c>
      <c r="BG12" s="17">
        <v>0.43278732789451602</v>
      </c>
      <c r="BH12" s="17"/>
      <c r="BI12" s="17">
        <v>0.33926023931379001</v>
      </c>
      <c r="BJ12" s="17">
        <v>0.34258219599245898</v>
      </c>
      <c r="BK12" s="17"/>
      <c r="BL12" s="17">
        <v>0.40669038321821399</v>
      </c>
      <c r="BM12" s="17">
        <v>0.34158734691178499</v>
      </c>
      <c r="BN12" s="17">
        <v>0.26488901369087298</v>
      </c>
      <c r="BO12" s="17">
        <v>0.27530996715261002</v>
      </c>
      <c r="BP12" s="17">
        <v>0.27384426882127</v>
      </c>
      <c r="BQ12" s="17"/>
      <c r="BR12" s="17">
        <v>0.37068962359865898</v>
      </c>
      <c r="BS12" s="17">
        <v>0.24524857515616399</v>
      </c>
      <c r="BT12" s="17">
        <v>0.14324874556799999</v>
      </c>
      <c r="BU12" s="17">
        <v>0.19282495217146101</v>
      </c>
      <c r="BV12" s="17"/>
      <c r="BW12" s="17">
        <v>0.375717773599062</v>
      </c>
      <c r="BX12" s="17">
        <v>0.37391864029337102</v>
      </c>
      <c r="BY12" s="17">
        <v>0.34606793501108002</v>
      </c>
      <c r="BZ12" s="17">
        <v>0.32591790334216197</v>
      </c>
      <c r="CA12" s="17">
        <v>0.30696157211340902</v>
      </c>
      <c r="CB12" s="17"/>
      <c r="CC12" s="17">
        <v>0.26713731343744801</v>
      </c>
      <c r="CD12" s="17">
        <v>0.312078758022169</v>
      </c>
      <c r="CE12" s="17">
        <v>0.31886794194187601</v>
      </c>
      <c r="CF12" s="17">
        <v>0.30103652670762998</v>
      </c>
      <c r="CG12" s="17">
        <v>0.34560748727943302</v>
      </c>
      <c r="CH12" s="17">
        <v>0.36283124078405599</v>
      </c>
      <c r="CI12" s="17">
        <v>0.38233592440663</v>
      </c>
      <c r="CJ12" s="17">
        <v>0.42850126428041801</v>
      </c>
      <c r="CK12" s="17">
        <v>0.38046067466496802</v>
      </c>
      <c r="CL12" s="17">
        <v>0.390817231187574</v>
      </c>
    </row>
    <row r="13" spans="2:90" x14ac:dyDescent="0.25">
      <c r="B13" s="18" t="s">
        <v>307</v>
      </c>
      <c r="C13" s="17">
        <v>0.19299742317017199</v>
      </c>
      <c r="D13" s="17">
        <v>0.17313653499543899</v>
      </c>
      <c r="E13" s="17">
        <v>0.21141232274810101</v>
      </c>
      <c r="F13" s="17"/>
      <c r="G13" s="17">
        <v>9.4695339548803201E-2</v>
      </c>
      <c r="H13" s="17">
        <v>0.121826379635214</v>
      </c>
      <c r="I13" s="17">
        <v>0.18747378916131299</v>
      </c>
      <c r="J13" s="17">
        <v>0.242566329554846</v>
      </c>
      <c r="K13" s="17">
        <v>0.24828710298899001</v>
      </c>
      <c r="L13" s="17">
        <v>0.21968969156999499</v>
      </c>
      <c r="M13" s="17"/>
      <c r="N13" s="17">
        <v>0.140101256414919</v>
      </c>
      <c r="O13" s="17">
        <v>0.19748298159941199</v>
      </c>
      <c r="P13" s="17">
        <v>0.24015992337467401</v>
      </c>
      <c r="Q13" s="17">
        <v>0.20490374081305099</v>
      </c>
      <c r="R13" s="17"/>
      <c r="S13" s="17">
        <v>0.11640819109835999</v>
      </c>
      <c r="T13" s="17">
        <v>0.18220725506382701</v>
      </c>
      <c r="U13" s="17">
        <v>0.19905889947263</v>
      </c>
      <c r="V13" s="17">
        <v>0.22400616193199099</v>
      </c>
      <c r="W13" s="17">
        <v>0.17244057990655701</v>
      </c>
      <c r="X13" s="17">
        <v>0.243356637047702</v>
      </c>
      <c r="Y13" s="17">
        <v>0.17262962605370899</v>
      </c>
      <c r="Z13" s="17">
        <v>0.239714936205389</v>
      </c>
      <c r="AA13" s="17">
        <v>0.23877354487472099</v>
      </c>
      <c r="AB13" s="17"/>
      <c r="AC13" s="17">
        <v>0.25633121060265102</v>
      </c>
      <c r="AD13" s="17">
        <v>0.16276491971621099</v>
      </c>
      <c r="AE13" s="17">
        <v>0.15774751535696799</v>
      </c>
      <c r="AF13" s="17"/>
      <c r="AG13" s="17">
        <v>0.17080906340131899</v>
      </c>
      <c r="AH13" s="17">
        <v>0.122315123674471</v>
      </c>
      <c r="AI13" s="17">
        <v>0.15624819839616699</v>
      </c>
      <c r="AJ13" s="17">
        <v>0.30698858200969198</v>
      </c>
      <c r="AK13" s="17"/>
      <c r="AL13" s="17">
        <v>0.22781802257832201</v>
      </c>
      <c r="AM13" s="17">
        <v>0.20553753333414501</v>
      </c>
      <c r="AN13" s="17">
        <v>0.161800550971155</v>
      </c>
      <c r="AO13" s="17">
        <v>0.130405214842294</v>
      </c>
      <c r="AP13" s="17">
        <v>5.2982963794499197E-2</v>
      </c>
      <c r="AQ13" s="17"/>
      <c r="AR13" s="17">
        <v>0.183827185996536</v>
      </c>
      <c r="AS13" s="17">
        <v>0.19938301313565901</v>
      </c>
      <c r="AT13" s="17">
        <v>0.21171850815752399</v>
      </c>
      <c r="AU13" s="17">
        <v>0.19745153362048801</v>
      </c>
      <c r="AV13" s="17">
        <v>0.109135289437356</v>
      </c>
      <c r="AW13" s="17"/>
      <c r="AX13" s="17">
        <v>0.13404099326697499</v>
      </c>
      <c r="AY13" s="17">
        <v>0.219857291146625</v>
      </c>
      <c r="AZ13" s="17">
        <v>0.25259220999371201</v>
      </c>
      <c r="BA13" s="17">
        <v>0.23713116123509301</v>
      </c>
      <c r="BB13" s="17">
        <v>0.12554884599313501</v>
      </c>
      <c r="BC13" s="17">
        <v>0.15854211347400299</v>
      </c>
      <c r="BD13" s="17"/>
      <c r="BE13" s="17">
        <v>0.17970832710363799</v>
      </c>
      <c r="BF13" s="17">
        <v>0.158565369888268</v>
      </c>
      <c r="BG13" s="17">
        <v>0.24382755295342301</v>
      </c>
      <c r="BH13" s="17"/>
      <c r="BI13" s="17">
        <v>0.25224266494397402</v>
      </c>
      <c r="BJ13" s="17">
        <v>0.177956401367139</v>
      </c>
      <c r="BK13" s="17"/>
      <c r="BL13" s="17">
        <v>0.19810011232555699</v>
      </c>
      <c r="BM13" s="17">
        <v>0.19766294154293501</v>
      </c>
      <c r="BN13" s="17">
        <v>0.187704261810207</v>
      </c>
      <c r="BO13" s="17">
        <v>0.20976379037130899</v>
      </c>
      <c r="BP13" s="17">
        <v>0.16925098129946201</v>
      </c>
      <c r="BQ13" s="17"/>
      <c r="BR13" s="17">
        <v>0.21713075661623099</v>
      </c>
      <c r="BS13" s="17">
        <v>8.41545235570791E-2</v>
      </c>
      <c r="BT13" s="17">
        <v>2.2791091937967901E-2</v>
      </c>
      <c r="BU13" s="17">
        <v>0.11226899144859399</v>
      </c>
      <c r="BV13" s="17"/>
      <c r="BW13" s="17">
        <v>0.16327791721496901</v>
      </c>
      <c r="BX13" s="17">
        <v>0.180561731781191</v>
      </c>
      <c r="BY13" s="17">
        <v>0.18523636204466001</v>
      </c>
      <c r="BZ13" s="17">
        <v>0.203621533097122</v>
      </c>
      <c r="CA13" s="17">
        <v>0.23788064113117</v>
      </c>
      <c r="CB13" s="17"/>
      <c r="CC13" s="17">
        <v>0.24153606323132401</v>
      </c>
      <c r="CD13" s="17">
        <v>0.21620950229182501</v>
      </c>
      <c r="CE13" s="17">
        <v>0.176955126419089</v>
      </c>
      <c r="CF13" s="17">
        <v>0.20190505497598199</v>
      </c>
      <c r="CG13" s="17">
        <v>0.16184777649756199</v>
      </c>
      <c r="CH13" s="17">
        <v>0.222744855121528</v>
      </c>
      <c r="CI13" s="17">
        <v>0.19857961993279499</v>
      </c>
      <c r="CJ13" s="17">
        <v>0.18625170439836</v>
      </c>
      <c r="CK13" s="17">
        <v>0.177809775159782</v>
      </c>
      <c r="CL13" s="17">
        <v>0.15865878649402301</v>
      </c>
    </row>
    <row r="14" spans="2:90" x14ac:dyDescent="0.25">
      <c r="B14" s="18" t="s">
        <v>163</v>
      </c>
      <c r="C14" s="19">
        <v>5.0573703324088198E-2</v>
      </c>
      <c r="D14" s="19">
        <v>4.36704390587732E-2</v>
      </c>
      <c r="E14" s="19">
        <v>5.5823557585042899E-2</v>
      </c>
      <c r="F14" s="19"/>
      <c r="G14" s="19">
        <v>8.1296459332229995E-2</v>
      </c>
      <c r="H14" s="19">
        <v>6.5528061292957102E-2</v>
      </c>
      <c r="I14" s="19">
        <v>5.0561684912807402E-2</v>
      </c>
      <c r="J14" s="19">
        <v>4.5260916528405699E-2</v>
      </c>
      <c r="K14" s="19">
        <v>3.5316464628883999E-2</v>
      </c>
      <c r="L14" s="19">
        <v>4.0103730096875602E-2</v>
      </c>
      <c r="M14" s="19"/>
      <c r="N14" s="19">
        <v>3.7842971282191197E-2</v>
      </c>
      <c r="O14" s="19">
        <v>5.4908704717677899E-2</v>
      </c>
      <c r="P14" s="19">
        <v>3.2193922582717298E-2</v>
      </c>
      <c r="Q14" s="19">
        <v>7.6747075288400204E-2</v>
      </c>
      <c r="R14" s="19"/>
      <c r="S14" s="19">
        <v>5.18690250226405E-2</v>
      </c>
      <c r="T14" s="19">
        <v>5.1156958270210703E-2</v>
      </c>
      <c r="U14" s="19">
        <v>5.6536589564865299E-2</v>
      </c>
      <c r="V14" s="19">
        <v>4.2828461773971198E-2</v>
      </c>
      <c r="W14" s="19">
        <v>6.9351287105069506E-2</v>
      </c>
      <c r="X14" s="19">
        <v>5.23686563958339E-2</v>
      </c>
      <c r="Y14" s="19">
        <v>5.6314465022291399E-2</v>
      </c>
      <c r="Z14" s="19">
        <v>1.89917779654603E-2</v>
      </c>
      <c r="AA14" s="19">
        <v>4.3633681167317598E-2</v>
      </c>
      <c r="AB14" s="19"/>
      <c r="AC14" s="19">
        <v>3.2793894587758297E-2</v>
      </c>
      <c r="AD14" s="19">
        <v>4.0539689896827602E-2</v>
      </c>
      <c r="AE14" s="19">
        <v>8.0917893426327894E-2</v>
      </c>
      <c r="AF14" s="19"/>
      <c r="AG14" s="19">
        <v>2.4289980418046201E-2</v>
      </c>
      <c r="AH14" s="19">
        <v>4.0984704429224299E-2</v>
      </c>
      <c r="AI14" s="19">
        <v>4.2063388850095702E-2</v>
      </c>
      <c r="AJ14" s="19">
        <v>2.7054132226743799E-2</v>
      </c>
      <c r="AK14" s="19"/>
      <c r="AL14" s="19">
        <v>5.4656224670602202E-2</v>
      </c>
      <c r="AM14" s="19">
        <v>5.7484038872581598E-2</v>
      </c>
      <c r="AN14" s="19">
        <v>5.08966942361255E-2</v>
      </c>
      <c r="AO14" s="19">
        <v>2.9979474989425901E-2</v>
      </c>
      <c r="AP14" s="19">
        <v>7.7117689140637602E-2</v>
      </c>
      <c r="AQ14" s="19"/>
      <c r="AR14" s="19">
        <v>0.113715902576577</v>
      </c>
      <c r="AS14" s="19">
        <v>4.3998792180179401E-2</v>
      </c>
      <c r="AT14" s="19">
        <v>3.6725504713641999E-2</v>
      </c>
      <c r="AU14" s="19">
        <v>3.80118626459496E-2</v>
      </c>
      <c r="AV14" s="19">
        <v>3.2799097980344201E-2</v>
      </c>
      <c r="AW14" s="19"/>
      <c r="AX14" s="19">
        <v>4.9097736999310602E-2</v>
      </c>
      <c r="AY14" s="19">
        <v>5.0655166805164603E-2</v>
      </c>
      <c r="AZ14" s="19">
        <v>4.9069802169141703E-2</v>
      </c>
      <c r="BA14" s="19">
        <v>4.7662521038430099E-2</v>
      </c>
      <c r="BB14" s="19">
        <v>5.3785609008432197E-2</v>
      </c>
      <c r="BC14" s="19">
        <v>5.9068790997435998E-2</v>
      </c>
      <c r="BD14" s="19"/>
      <c r="BE14" s="19">
        <v>6.7885166886801504E-2</v>
      </c>
      <c r="BF14" s="19">
        <v>3.46942747152265E-2</v>
      </c>
      <c r="BG14" s="19">
        <v>3.8088931572003597E-2</v>
      </c>
      <c r="BH14" s="19"/>
      <c r="BI14" s="19">
        <v>5.3309397918299001E-2</v>
      </c>
      <c r="BJ14" s="19">
        <v>4.9879172576875297E-2</v>
      </c>
      <c r="BK14" s="19"/>
      <c r="BL14" s="19">
        <v>3.0285799935295898E-2</v>
      </c>
      <c r="BM14" s="19">
        <v>3.9835572772828599E-2</v>
      </c>
      <c r="BN14" s="19">
        <v>7.9010017975115601E-2</v>
      </c>
      <c r="BO14" s="19">
        <v>5.5567252749899397E-2</v>
      </c>
      <c r="BP14" s="19">
        <v>7.4775226139212295E-2</v>
      </c>
      <c r="BQ14" s="19"/>
      <c r="BR14" s="19">
        <v>4.8124081512091799E-2</v>
      </c>
      <c r="BS14" s="19">
        <v>6.5806758174337801E-2</v>
      </c>
      <c r="BT14" s="19">
        <v>5.7446504855255001E-2</v>
      </c>
      <c r="BU14" s="19">
        <v>4.2776921040889301E-2</v>
      </c>
      <c r="BV14" s="19"/>
      <c r="BW14" s="19">
        <v>3.88689300832969E-2</v>
      </c>
      <c r="BX14" s="19">
        <v>4.1673244758385998E-2</v>
      </c>
      <c r="BY14" s="19">
        <v>4.8482116135090798E-2</v>
      </c>
      <c r="BZ14" s="19">
        <v>5.6209908776098799E-2</v>
      </c>
      <c r="CA14" s="19">
        <v>6.34244064963813E-2</v>
      </c>
      <c r="CB14" s="19"/>
      <c r="CC14" s="19">
        <v>4.79498994059381E-2</v>
      </c>
      <c r="CD14" s="19">
        <v>7.2808704419302997E-2</v>
      </c>
      <c r="CE14" s="19">
        <v>5.7615266041039101E-2</v>
      </c>
      <c r="CF14" s="19">
        <v>6.0195315165441E-2</v>
      </c>
      <c r="CG14" s="19">
        <v>5.6654984549021702E-2</v>
      </c>
      <c r="CH14" s="19">
        <v>5.2972623007555501E-2</v>
      </c>
      <c r="CI14" s="19">
        <v>3.8398308168788503E-2</v>
      </c>
      <c r="CJ14" s="19">
        <v>2.35299504447153E-2</v>
      </c>
      <c r="CK14" s="19">
        <v>3.1484588792258301E-2</v>
      </c>
      <c r="CL14" s="19">
        <v>4.4776643546455601E-2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316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4.4477535264589599E-2</v>
      </c>
      <c r="D9" s="17">
        <v>5.2648612768180801E-2</v>
      </c>
      <c r="E9" s="17">
        <v>3.7021924360456697E-2</v>
      </c>
      <c r="F9" s="17"/>
      <c r="G9" s="17">
        <v>0.100509671856043</v>
      </c>
      <c r="H9" s="17">
        <v>7.5824059026491794E-2</v>
      </c>
      <c r="I9" s="17">
        <v>5.03086537074144E-2</v>
      </c>
      <c r="J9" s="17">
        <v>2.4456445241658901E-2</v>
      </c>
      <c r="K9" s="17">
        <v>1.7519423882422999E-2</v>
      </c>
      <c r="L9" s="17">
        <v>2.5126368467130001E-2</v>
      </c>
      <c r="M9" s="17"/>
      <c r="N9" s="17">
        <v>5.6969373165778499E-2</v>
      </c>
      <c r="O9" s="17">
        <v>3.61155618926517E-2</v>
      </c>
      <c r="P9" s="17">
        <v>4.9620110432834E-2</v>
      </c>
      <c r="Q9" s="17">
        <v>3.58116908983208E-2</v>
      </c>
      <c r="R9" s="17"/>
      <c r="S9" s="17">
        <v>7.10028040828483E-2</v>
      </c>
      <c r="T9" s="17">
        <v>1.9604236900309699E-2</v>
      </c>
      <c r="U9" s="17">
        <v>1.7691464296654101E-2</v>
      </c>
      <c r="V9" s="17">
        <v>4.4754753572039403E-2</v>
      </c>
      <c r="W9" s="17">
        <v>5.1027689435994797E-2</v>
      </c>
      <c r="X9" s="17">
        <v>5.5886924118148398E-2</v>
      </c>
      <c r="Y9" s="17">
        <v>4.6273125669757997E-2</v>
      </c>
      <c r="Z9" s="17">
        <v>4.2146549194464498E-2</v>
      </c>
      <c r="AA9" s="17">
        <v>5.04184129280036E-2</v>
      </c>
      <c r="AB9" s="17"/>
      <c r="AC9" s="17">
        <v>4.1151729110674502E-2</v>
      </c>
      <c r="AD9" s="17">
        <v>4.4760491025724998E-2</v>
      </c>
      <c r="AE9" s="17">
        <v>5.3315012866066401E-2</v>
      </c>
      <c r="AF9" s="17"/>
      <c r="AG9" s="17">
        <v>3.66131583803425E-2</v>
      </c>
      <c r="AH9" s="17">
        <v>9.6295629153119996E-2</v>
      </c>
      <c r="AI9" s="17">
        <v>3.0471974940409999E-2</v>
      </c>
      <c r="AJ9" s="17">
        <v>2.5477113738307501E-2</v>
      </c>
      <c r="AK9" s="17"/>
      <c r="AL9" s="17">
        <v>2.7587964779950899E-2</v>
      </c>
      <c r="AM9" s="17">
        <v>2.9865518737939099E-2</v>
      </c>
      <c r="AN9" s="17">
        <v>4.4133156534312198E-2</v>
      </c>
      <c r="AO9" s="17">
        <v>0.110431761127067</v>
      </c>
      <c r="AP9" s="17">
        <v>9.4558762683406294E-2</v>
      </c>
      <c r="AQ9" s="17"/>
      <c r="AR9" s="17">
        <v>4.7996258409729799E-2</v>
      </c>
      <c r="AS9" s="17">
        <v>3.7063427895942601E-2</v>
      </c>
      <c r="AT9" s="17">
        <v>3.7194989850693701E-2</v>
      </c>
      <c r="AU9" s="17">
        <v>4.9687788917011498E-2</v>
      </c>
      <c r="AV9" s="17">
        <v>8.3050980040903E-2</v>
      </c>
      <c r="AW9" s="17"/>
      <c r="AX9" s="17">
        <v>9.0085507393168798E-2</v>
      </c>
      <c r="AY9" s="17">
        <v>2.71691684551323E-2</v>
      </c>
      <c r="AZ9" s="17">
        <v>3.3115890592959302E-2</v>
      </c>
      <c r="BA9" s="17">
        <v>2.88641301248766E-2</v>
      </c>
      <c r="BB9" s="17">
        <v>2.5689313691719399E-2</v>
      </c>
      <c r="BC9" s="17">
        <v>6.19679926748136E-2</v>
      </c>
      <c r="BD9" s="17"/>
      <c r="BE9" s="17">
        <v>3.7703887118837098E-2</v>
      </c>
      <c r="BF9" s="17">
        <v>8.0910317187660202E-2</v>
      </c>
      <c r="BG9" s="17">
        <v>2.00934092486461E-2</v>
      </c>
      <c r="BH9" s="17"/>
      <c r="BI9" s="17">
        <v>3.1834385874783301E-2</v>
      </c>
      <c r="BJ9" s="17">
        <v>4.7687343849001099E-2</v>
      </c>
      <c r="BK9" s="17"/>
      <c r="BL9" s="17">
        <v>3.9338174472257403E-2</v>
      </c>
      <c r="BM9" s="17">
        <v>4.96299883495619E-2</v>
      </c>
      <c r="BN9" s="17">
        <v>4.1938286352158301E-2</v>
      </c>
      <c r="BO9" s="17">
        <v>4.06780776980252E-2</v>
      </c>
      <c r="BP9" s="17">
        <v>5.3536240618971997E-2</v>
      </c>
      <c r="BQ9" s="17"/>
      <c r="BR9" s="17">
        <v>3.5561608545760001E-2</v>
      </c>
      <c r="BS9" s="17">
        <v>8.4939953743334906E-2</v>
      </c>
      <c r="BT9" s="17">
        <v>0.10742766530820499</v>
      </c>
      <c r="BU9" s="17">
        <v>8.1138919330977194E-2</v>
      </c>
      <c r="BV9" s="17"/>
      <c r="BW9" s="17">
        <v>3.9971530557142497E-2</v>
      </c>
      <c r="BX9" s="17">
        <v>4.3750394804671001E-2</v>
      </c>
      <c r="BY9" s="17">
        <v>3.6784513334789E-2</v>
      </c>
      <c r="BZ9" s="17">
        <v>4.5310104527183599E-2</v>
      </c>
      <c r="CA9" s="17">
        <v>5.1899164642959503E-2</v>
      </c>
      <c r="CB9" s="17"/>
      <c r="CC9" s="17">
        <v>4.8672026628056003E-2</v>
      </c>
      <c r="CD9" s="17">
        <v>5.7636025260564501E-2</v>
      </c>
      <c r="CE9" s="17">
        <v>5.9196663153534397E-2</v>
      </c>
      <c r="CF9" s="17">
        <v>5.3689346708571797E-2</v>
      </c>
      <c r="CG9" s="17">
        <v>3.8422983833588303E-2</v>
      </c>
      <c r="CH9" s="17">
        <v>2.7453006873960899E-2</v>
      </c>
      <c r="CI9" s="17">
        <v>4.6421594230752497E-2</v>
      </c>
      <c r="CJ9" s="17">
        <v>3.7729077292682399E-2</v>
      </c>
      <c r="CK9" s="17">
        <v>2.8755024589299401E-2</v>
      </c>
      <c r="CL9" s="17">
        <v>2.88570954363815E-2</v>
      </c>
    </row>
    <row r="10" spans="2:90" x14ac:dyDescent="0.25">
      <c r="B10" s="18" t="s">
        <v>304</v>
      </c>
      <c r="C10" s="17">
        <v>0.175221141221094</v>
      </c>
      <c r="D10" s="17">
        <v>0.176516909839328</v>
      </c>
      <c r="E10" s="17">
        <v>0.17476388937810899</v>
      </c>
      <c r="F10" s="17"/>
      <c r="G10" s="17">
        <v>0.24992677333560701</v>
      </c>
      <c r="H10" s="17">
        <v>0.24873084093876899</v>
      </c>
      <c r="I10" s="17">
        <v>0.187543287146338</v>
      </c>
      <c r="J10" s="17">
        <v>0.12979087968495201</v>
      </c>
      <c r="K10" s="17">
        <v>0.102340551972555</v>
      </c>
      <c r="L10" s="17">
        <v>0.16164300277256</v>
      </c>
      <c r="M10" s="17"/>
      <c r="N10" s="17">
        <v>0.22909077554153401</v>
      </c>
      <c r="O10" s="17">
        <v>0.165702756333549</v>
      </c>
      <c r="P10" s="17">
        <v>0.147413424817603</v>
      </c>
      <c r="Q10" s="17">
        <v>0.15223528202623199</v>
      </c>
      <c r="R10" s="17"/>
      <c r="S10" s="17">
        <v>0.213096165073696</v>
      </c>
      <c r="T10" s="17">
        <v>0.15481247663206599</v>
      </c>
      <c r="U10" s="17">
        <v>0.16126626781258099</v>
      </c>
      <c r="V10" s="17">
        <v>0.18237865505417999</v>
      </c>
      <c r="W10" s="17">
        <v>0.16294649170721701</v>
      </c>
      <c r="X10" s="17">
        <v>0.151486047533196</v>
      </c>
      <c r="Y10" s="17">
        <v>0.154626268610426</v>
      </c>
      <c r="Z10" s="17">
        <v>0.140236790460086</v>
      </c>
      <c r="AA10" s="17">
        <v>0.215724294179515</v>
      </c>
      <c r="AB10" s="17"/>
      <c r="AC10" s="17">
        <v>0.15049515135151101</v>
      </c>
      <c r="AD10" s="17">
        <v>0.19607730424352299</v>
      </c>
      <c r="AE10" s="17">
        <v>0.15840041052218501</v>
      </c>
      <c r="AF10" s="17"/>
      <c r="AG10" s="17">
        <v>0.203782344070603</v>
      </c>
      <c r="AH10" s="17">
        <v>0.243334507931319</v>
      </c>
      <c r="AI10" s="17">
        <v>0.17749564491763001</v>
      </c>
      <c r="AJ10" s="17">
        <v>0.13697314250447201</v>
      </c>
      <c r="AK10" s="17"/>
      <c r="AL10" s="17">
        <v>0.13220579419919401</v>
      </c>
      <c r="AM10" s="17">
        <v>0.151138692296474</v>
      </c>
      <c r="AN10" s="17">
        <v>0.194078737235274</v>
      </c>
      <c r="AO10" s="17">
        <v>0.28298789417389603</v>
      </c>
      <c r="AP10" s="17">
        <v>0.27080480287640002</v>
      </c>
      <c r="AQ10" s="17"/>
      <c r="AR10" s="17">
        <v>0.15315649431088901</v>
      </c>
      <c r="AS10" s="17">
        <v>0.15872840125604101</v>
      </c>
      <c r="AT10" s="17">
        <v>0.17718930871517699</v>
      </c>
      <c r="AU10" s="17">
        <v>0.17862728428928601</v>
      </c>
      <c r="AV10" s="17">
        <v>0.27467400202962899</v>
      </c>
      <c r="AW10" s="17"/>
      <c r="AX10" s="17">
        <v>0.231254816836404</v>
      </c>
      <c r="AY10" s="17">
        <v>0.144027710975665</v>
      </c>
      <c r="AZ10" s="17">
        <v>0.147685900490063</v>
      </c>
      <c r="BA10" s="17">
        <v>0.16318528982416899</v>
      </c>
      <c r="BB10" s="17">
        <v>0.18558959561680399</v>
      </c>
      <c r="BC10" s="17">
        <v>0.19211577285897999</v>
      </c>
      <c r="BD10" s="17"/>
      <c r="BE10" s="17">
        <v>0.15259142754325</v>
      </c>
      <c r="BF10" s="17">
        <v>0.23817667674272999</v>
      </c>
      <c r="BG10" s="17">
        <v>0.14591281983186899</v>
      </c>
      <c r="BH10" s="17"/>
      <c r="BI10" s="17">
        <v>0.138987885021681</v>
      </c>
      <c r="BJ10" s="17">
        <v>0.18441994234289599</v>
      </c>
      <c r="BK10" s="17"/>
      <c r="BL10" s="17">
        <v>0.18851531997101501</v>
      </c>
      <c r="BM10" s="17">
        <v>0.16874703475314601</v>
      </c>
      <c r="BN10" s="17">
        <v>0.104546359279398</v>
      </c>
      <c r="BO10" s="17">
        <v>0.16485485988512699</v>
      </c>
      <c r="BP10" s="17">
        <v>0.194658334619078</v>
      </c>
      <c r="BQ10" s="17"/>
      <c r="BR10" s="17">
        <v>0.15641641893132199</v>
      </c>
      <c r="BS10" s="17">
        <v>0.217759540603604</v>
      </c>
      <c r="BT10" s="17">
        <v>0.32092674015816602</v>
      </c>
      <c r="BU10" s="17">
        <v>0.292613887342838</v>
      </c>
      <c r="BV10" s="17"/>
      <c r="BW10" s="17">
        <v>0.16128486178187801</v>
      </c>
      <c r="BX10" s="17">
        <v>0.18984554404491899</v>
      </c>
      <c r="BY10" s="17">
        <v>0.192731945487952</v>
      </c>
      <c r="BZ10" s="17">
        <v>0.16735797271026301</v>
      </c>
      <c r="CA10" s="17">
        <v>0.15073382225468299</v>
      </c>
      <c r="CB10" s="17"/>
      <c r="CC10" s="17">
        <v>0.161804906257558</v>
      </c>
      <c r="CD10" s="17">
        <v>0.14123324998794201</v>
      </c>
      <c r="CE10" s="17">
        <v>0.14028723288815001</v>
      </c>
      <c r="CF10" s="17">
        <v>0.19261896644441601</v>
      </c>
      <c r="CG10" s="17">
        <v>0.21187472330019999</v>
      </c>
      <c r="CH10" s="17">
        <v>0.18930692328465001</v>
      </c>
      <c r="CI10" s="17">
        <v>0.14443954084524099</v>
      </c>
      <c r="CJ10" s="17">
        <v>0.15349774402748101</v>
      </c>
      <c r="CK10" s="17">
        <v>0.20842140370433301</v>
      </c>
      <c r="CL10" s="17">
        <v>0.17978677411076899</v>
      </c>
    </row>
    <row r="11" spans="2:90" x14ac:dyDescent="0.25">
      <c r="B11" s="18" t="s">
        <v>305</v>
      </c>
      <c r="C11" s="17">
        <v>0.42738728068961901</v>
      </c>
      <c r="D11" s="17">
        <v>0.42517967857401001</v>
      </c>
      <c r="E11" s="17">
        <v>0.42924791691665098</v>
      </c>
      <c r="F11" s="17"/>
      <c r="G11" s="17">
        <v>0.32955920583824899</v>
      </c>
      <c r="H11" s="17">
        <v>0.350667317457457</v>
      </c>
      <c r="I11" s="17">
        <v>0.41793601359419402</v>
      </c>
      <c r="J11" s="17">
        <v>0.423185461239381</v>
      </c>
      <c r="K11" s="17">
        <v>0.48596087556713202</v>
      </c>
      <c r="L11" s="17">
        <v>0.49680772142292701</v>
      </c>
      <c r="M11" s="17"/>
      <c r="N11" s="17">
        <v>0.44777474145940599</v>
      </c>
      <c r="O11" s="17">
        <v>0.436317641025253</v>
      </c>
      <c r="P11" s="17">
        <v>0.41640886585047299</v>
      </c>
      <c r="Q11" s="17">
        <v>0.40260713139711002</v>
      </c>
      <c r="R11" s="17"/>
      <c r="S11" s="17">
        <v>0.374749029426241</v>
      </c>
      <c r="T11" s="17">
        <v>0.45888706563983001</v>
      </c>
      <c r="U11" s="17">
        <v>0.4612058384378</v>
      </c>
      <c r="V11" s="17">
        <v>0.43434805824110201</v>
      </c>
      <c r="W11" s="17">
        <v>0.45399033484321799</v>
      </c>
      <c r="X11" s="17">
        <v>0.386116912900133</v>
      </c>
      <c r="Y11" s="17">
        <v>0.48755748286981299</v>
      </c>
      <c r="Z11" s="17">
        <v>0.45270749690840201</v>
      </c>
      <c r="AA11" s="17">
        <v>0.37990241280139198</v>
      </c>
      <c r="AB11" s="17"/>
      <c r="AC11" s="17">
        <v>0.43530975105896302</v>
      </c>
      <c r="AD11" s="17">
        <v>0.43888659202531899</v>
      </c>
      <c r="AE11" s="17">
        <v>0.42470256534777101</v>
      </c>
      <c r="AF11" s="17"/>
      <c r="AG11" s="17">
        <v>0.47199753394595201</v>
      </c>
      <c r="AH11" s="17">
        <v>0.39288418259109298</v>
      </c>
      <c r="AI11" s="17">
        <v>0.50479640431564998</v>
      </c>
      <c r="AJ11" s="17">
        <v>0.388225824329543</v>
      </c>
      <c r="AK11" s="17"/>
      <c r="AL11" s="17">
        <v>0.43561779265168699</v>
      </c>
      <c r="AM11" s="17">
        <v>0.428319506454929</v>
      </c>
      <c r="AN11" s="17">
        <v>0.44016328569207602</v>
      </c>
      <c r="AO11" s="17">
        <v>0.36757706369594301</v>
      </c>
      <c r="AP11" s="17">
        <v>0.384494525429116</v>
      </c>
      <c r="AQ11" s="17"/>
      <c r="AR11" s="17">
        <v>0.382789882372086</v>
      </c>
      <c r="AS11" s="17">
        <v>0.43619021959467602</v>
      </c>
      <c r="AT11" s="17">
        <v>0.44656150109385401</v>
      </c>
      <c r="AU11" s="17">
        <v>0.41920194800177901</v>
      </c>
      <c r="AV11" s="17">
        <v>0.40440623685627602</v>
      </c>
      <c r="AW11" s="17"/>
      <c r="AX11" s="17">
        <v>0.33947812486807399</v>
      </c>
      <c r="AY11" s="17">
        <v>0.46063037303025101</v>
      </c>
      <c r="AZ11" s="17">
        <v>0.426276934503316</v>
      </c>
      <c r="BA11" s="17">
        <v>0.43291668239433401</v>
      </c>
      <c r="BB11" s="17">
        <v>0.51745508785346594</v>
      </c>
      <c r="BC11" s="17">
        <v>0.413049282796149</v>
      </c>
      <c r="BD11" s="17"/>
      <c r="BE11" s="17">
        <v>0.41896421230604097</v>
      </c>
      <c r="BF11" s="17">
        <v>0.378542762167981</v>
      </c>
      <c r="BG11" s="17">
        <v>0.48650849322065798</v>
      </c>
      <c r="BH11" s="17"/>
      <c r="BI11" s="17">
        <v>0.400485937761422</v>
      </c>
      <c r="BJ11" s="17">
        <v>0.43421692090036801</v>
      </c>
      <c r="BK11" s="17"/>
      <c r="BL11" s="17">
        <v>0.470366416356296</v>
      </c>
      <c r="BM11" s="17">
        <v>0.42461785746187503</v>
      </c>
      <c r="BN11" s="17">
        <v>0.42274131325101699</v>
      </c>
      <c r="BO11" s="17">
        <v>0.39104801032987802</v>
      </c>
      <c r="BP11" s="17">
        <v>0.37698495197068399</v>
      </c>
      <c r="BQ11" s="17"/>
      <c r="BR11" s="17">
        <v>0.43929551674638501</v>
      </c>
      <c r="BS11" s="17">
        <v>0.386614388239991</v>
      </c>
      <c r="BT11" s="17">
        <v>0.38504689668369002</v>
      </c>
      <c r="BU11" s="17">
        <v>0.30661837313965401</v>
      </c>
      <c r="BV11" s="17"/>
      <c r="BW11" s="17">
        <v>0.47963416277207499</v>
      </c>
      <c r="BX11" s="17">
        <v>0.431873467546601</v>
      </c>
      <c r="BY11" s="17">
        <v>0.475956460035449</v>
      </c>
      <c r="BZ11" s="17">
        <v>0.40558583404807103</v>
      </c>
      <c r="CA11" s="17">
        <v>0.36894012954618499</v>
      </c>
      <c r="CB11" s="17"/>
      <c r="CC11" s="17">
        <v>0.372332220674436</v>
      </c>
      <c r="CD11" s="17">
        <v>0.36749899396237301</v>
      </c>
      <c r="CE11" s="17">
        <v>0.40164134061145401</v>
      </c>
      <c r="CF11" s="17">
        <v>0.370219400044771</v>
      </c>
      <c r="CG11" s="17">
        <v>0.39910152309909502</v>
      </c>
      <c r="CH11" s="17">
        <v>0.48222796772141602</v>
      </c>
      <c r="CI11" s="17">
        <v>0.49685585423322998</v>
      </c>
      <c r="CJ11" s="17">
        <v>0.47056454037455803</v>
      </c>
      <c r="CK11" s="17">
        <v>0.49072188367805603</v>
      </c>
      <c r="CL11" s="17">
        <v>0.50232518222410805</v>
      </c>
    </row>
    <row r="12" spans="2:90" x14ac:dyDescent="0.25">
      <c r="B12" s="18" t="s">
        <v>306</v>
      </c>
      <c r="C12" s="17">
        <v>0.20238457022693801</v>
      </c>
      <c r="D12" s="17">
        <v>0.20981190090629001</v>
      </c>
      <c r="E12" s="17">
        <v>0.19547151974192301</v>
      </c>
      <c r="F12" s="17"/>
      <c r="G12" s="17">
        <v>0.18142812115868001</v>
      </c>
      <c r="H12" s="17">
        <v>0.17733680972980601</v>
      </c>
      <c r="I12" s="17">
        <v>0.18499575724705999</v>
      </c>
      <c r="J12" s="17">
        <v>0.24620728918104501</v>
      </c>
      <c r="K12" s="17">
        <v>0.23818790256984701</v>
      </c>
      <c r="L12" s="17">
        <v>0.18650586006029601</v>
      </c>
      <c r="M12" s="17"/>
      <c r="N12" s="17">
        <v>0.17156656853459601</v>
      </c>
      <c r="O12" s="17">
        <v>0.192893071275022</v>
      </c>
      <c r="P12" s="17">
        <v>0.23967125997508701</v>
      </c>
      <c r="Q12" s="17">
        <v>0.215737783608761</v>
      </c>
      <c r="R12" s="17"/>
      <c r="S12" s="17">
        <v>0.17223380862732701</v>
      </c>
      <c r="T12" s="17">
        <v>0.20312316243912501</v>
      </c>
      <c r="U12" s="17">
        <v>0.24315330595291301</v>
      </c>
      <c r="V12" s="17">
        <v>0.19384211523870801</v>
      </c>
      <c r="W12" s="17">
        <v>0.19320138394294301</v>
      </c>
      <c r="X12" s="17">
        <v>0.24132471846070599</v>
      </c>
      <c r="Y12" s="17">
        <v>0.184218825748072</v>
      </c>
      <c r="Z12" s="17">
        <v>0.188238063925872</v>
      </c>
      <c r="AA12" s="17">
        <v>0.20669012851125801</v>
      </c>
      <c r="AB12" s="17"/>
      <c r="AC12" s="17">
        <v>0.213926867924359</v>
      </c>
      <c r="AD12" s="17">
        <v>0.203717701524712</v>
      </c>
      <c r="AE12" s="17">
        <v>0.18249182281824899</v>
      </c>
      <c r="AF12" s="17"/>
      <c r="AG12" s="17">
        <v>0.19541404685755701</v>
      </c>
      <c r="AH12" s="17">
        <v>0.15832435846708201</v>
      </c>
      <c r="AI12" s="17">
        <v>0.19517645553607299</v>
      </c>
      <c r="AJ12" s="17">
        <v>0.253549215804242</v>
      </c>
      <c r="AK12" s="17"/>
      <c r="AL12" s="17">
        <v>0.22862735610514401</v>
      </c>
      <c r="AM12" s="17">
        <v>0.21133258529910201</v>
      </c>
      <c r="AN12" s="17">
        <v>0.19520849845260199</v>
      </c>
      <c r="AO12" s="17">
        <v>0.14559267383174501</v>
      </c>
      <c r="AP12" s="17">
        <v>0.176787109454492</v>
      </c>
      <c r="AQ12" s="17"/>
      <c r="AR12" s="17">
        <v>0.174357013486725</v>
      </c>
      <c r="AS12" s="17">
        <v>0.221818368718463</v>
      </c>
      <c r="AT12" s="17">
        <v>0.20584267758306701</v>
      </c>
      <c r="AU12" s="17">
        <v>0.20921991822215599</v>
      </c>
      <c r="AV12" s="17">
        <v>0.15309189462968001</v>
      </c>
      <c r="AW12" s="17"/>
      <c r="AX12" s="17">
        <v>0.20414643427322801</v>
      </c>
      <c r="AY12" s="17">
        <v>0.203465014813694</v>
      </c>
      <c r="AZ12" s="17">
        <v>0.230842956185599</v>
      </c>
      <c r="BA12" s="17">
        <v>0.20270013916561699</v>
      </c>
      <c r="BB12" s="17">
        <v>0.152062975050238</v>
      </c>
      <c r="BC12" s="17">
        <v>0.22978605181426401</v>
      </c>
      <c r="BD12" s="17"/>
      <c r="BE12" s="17">
        <v>0.22431193616696701</v>
      </c>
      <c r="BF12" s="17">
        <v>0.17723038962507701</v>
      </c>
      <c r="BG12" s="17">
        <v>0.198722089437632</v>
      </c>
      <c r="BH12" s="17"/>
      <c r="BI12" s="17">
        <v>0.224920459707312</v>
      </c>
      <c r="BJ12" s="17">
        <v>0.19666321953485699</v>
      </c>
      <c r="BK12" s="17"/>
      <c r="BL12" s="17">
        <v>0.19040875086526801</v>
      </c>
      <c r="BM12" s="17">
        <v>0.21577645514365501</v>
      </c>
      <c r="BN12" s="17">
        <v>0.251197647669752</v>
      </c>
      <c r="BO12" s="17">
        <v>0.20049190546085299</v>
      </c>
      <c r="BP12" s="17">
        <v>0.192963723034249</v>
      </c>
      <c r="BQ12" s="17"/>
      <c r="BR12" s="17">
        <v>0.210527631466258</v>
      </c>
      <c r="BS12" s="17">
        <v>0.19278436602985199</v>
      </c>
      <c r="BT12" s="17">
        <v>9.9608879792662197E-2</v>
      </c>
      <c r="BU12" s="17">
        <v>0.20538637340299701</v>
      </c>
      <c r="BV12" s="17"/>
      <c r="BW12" s="17">
        <v>0.19093206195433801</v>
      </c>
      <c r="BX12" s="17">
        <v>0.19103126463688</v>
      </c>
      <c r="BY12" s="17">
        <v>0.16362184570591801</v>
      </c>
      <c r="BZ12" s="17">
        <v>0.225646686140342</v>
      </c>
      <c r="CA12" s="17">
        <v>0.236130236415934</v>
      </c>
      <c r="CB12" s="17"/>
      <c r="CC12" s="17">
        <v>0.21915725223078</v>
      </c>
      <c r="CD12" s="17">
        <v>0.216391492891533</v>
      </c>
      <c r="CE12" s="17">
        <v>0.24485965453984099</v>
      </c>
      <c r="CF12" s="17">
        <v>0.19962572604047299</v>
      </c>
      <c r="CG12" s="17">
        <v>0.205724269285392</v>
      </c>
      <c r="CH12" s="17">
        <v>0.160183751754163</v>
      </c>
      <c r="CI12" s="17">
        <v>0.20898906827978</v>
      </c>
      <c r="CJ12" s="17">
        <v>0.22382889075324</v>
      </c>
      <c r="CK12" s="17">
        <v>0.15883077289978201</v>
      </c>
      <c r="CL12" s="17">
        <v>0.170245083562299</v>
      </c>
    </row>
    <row r="13" spans="2:90" x14ac:dyDescent="0.25">
      <c r="B13" s="18" t="s">
        <v>307</v>
      </c>
      <c r="C13" s="17">
        <v>8.6433058793396703E-2</v>
      </c>
      <c r="D13" s="17">
        <v>7.9773564020540103E-2</v>
      </c>
      <c r="E13" s="17">
        <v>9.2456329479000995E-2</v>
      </c>
      <c r="F13" s="17"/>
      <c r="G13" s="17">
        <v>5.36702143972499E-2</v>
      </c>
      <c r="H13" s="17">
        <v>7.1988166903646206E-2</v>
      </c>
      <c r="I13" s="17">
        <v>9.9528006829659704E-2</v>
      </c>
      <c r="J13" s="17">
        <v>0.106016615009462</v>
      </c>
      <c r="K13" s="17">
        <v>0.108846613506522</v>
      </c>
      <c r="L13" s="17">
        <v>7.3273126778688594E-2</v>
      </c>
      <c r="M13" s="17"/>
      <c r="N13" s="17">
        <v>5.1323000533009602E-2</v>
      </c>
      <c r="O13" s="17">
        <v>9.60938039936238E-2</v>
      </c>
      <c r="P13" s="17">
        <v>0.10463228898339599</v>
      </c>
      <c r="Q13" s="17">
        <v>9.6879646286464505E-2</v>
      </c>
      <c r="R13" s="17"/>
      <c r="S13" s="17">
        <v>9.7620614548502599E-2</v>
      </c>
      <c r="T13" s="17">
        <v>8.4396595528164295E-2</v>
      </c>
      <c r="U13" s="17">
        <v>5.5763057593871901E-2</v>
      </c>
      <c r="V13" s="17">
        <v>8.5369968254187606E-2</v>
      </c>
      <c r="W13" s="17">
        <v>7.9201022885656502E-2</v>
      </c>
      <c r="X13" s="17">
        <v>0.10079344628590201</v>
      </c>
      <c r="Y13" s="17">
        <v>7.3312595821950904E-2</v>
      </c>
      <c r="Z13" s="17">
        <v>0.12985678637654199</v>
      </c>
      <c r="AA13" s="17">
        <v>8.7481158849006105E-2</v>
      </c>
      <c r="AB13" s="17"/>
      <c r="AC13" s="17">
        <v>0.106106302809939</v>
      </c>
      <c r="AD13" s="17">
        <v>6.8558429373567306E-2</v>
      </c>
      <c r="AE13" s="17">
        <v>8.6796868921446294E-2</v>
      </c>
      <c r="AF13" s="17"/>
      <c r="AG13" s="17">
        <v>5.4851886123124201E-2</v>
      </c>
      <c r="AH13" s="17">
        <v>6.5680403833636297E-2</v>
      </c>
      <c r="AI13" s="17">
        <v>5.1134927657628698E-2</v>
      </c>
      <c r="AJ13" s="17">
        <v>0.14824615289905901</v>
      </c>
      <c r="AK13" s="17"/>
      <c r="AL13" s="17">
        <v>0.108094038491359</v>
      </c>
      <c r="AM13" s="17">
        <v>9.9524497714517796E-2</v>
      </c>
      <c r="AN13" s="17">
        <v>6.55455711171989E-2</v>
      </c>
      <c r="AO13" s="17">
        <v>4.9185909713378898E-2</v>
      </c>
      <c r="AP13" s="17">
        <v>4.2935740573706901E-2</v>
      </c>
      <c r="AQ13" s="17"/>
      <c r="AR13" s="17">
        <v>0.113759851547616</v>
      </c>
      <c r="AS13" s="17">
        <v>9.0527783177985599E-2</v>
      </c>
      <c r="AT13" s="17">
        <v>8.4594633714238296E-2</v>
      </c>
      <c r="AU13" s="17">
        <v>8.6760634241907095E-2</v>
      </c>
      <c r="AV13" s="17">
        <v>4.9873354656577301E-2</v>
      </c>
      <c r="AW13" s="17"/>
      <c r="AX13" s="17">
        <v>7.8676090105818206E-2</v>
      </c>
      <c r="AY13" s="17">
        <v>9.8780281333991707E-2</v>
      </c>
      <c r="AZ13" s="17">
        <v>0.10363114215083</v>
      </c>
      <c r="BA13" s="17">
        <v>9.4861336023984194E-2</v>
      </c>
      <c r="BB13" s="17">
        <v>5.7746361194961501E-2</v>
      </c>
      <c r="BC13" s="17">
        <v>4.4818527963077899E-2</v>
      </c>
      <c r="BD13" s="17"/>
      <c r="BE13" s="17">
        <v>8.2520712361458706E-2</v>
      </c>
      <c r="BF13" s="17">
        <v>7.9706317261484305E-2</v>
      </c>
      <c r="BG13" s="17">
        <v>9.6692066539687704E-2</v>
      </c>
      <c r="BH13" s="17"/>
      <c r="BI13" s="17">
        <v>0.13633124232357399</v>
      </c>
      <c r="BJ13" s="17">
        <v>7.3765042866064404E-2</v>
      </c>
      <c r="BK13" s="17"/>
      <c r="BL13" s="17">
        <v>7.0286862538029599E-2</v>
      </c>
      <c r="BM13" s="17">
        <v>8.16021644622313E-2</v>
      </c>
      <c r="BN13" s="17">
        <v>0.104158802914397</v>
      </c>
      <c r="BO13" s="17">
        <v>0.13571202271205701</v>
      </c>
      <c r="BP13" s="17">
        <v>8.86250538472141E-2</v>
      </c>
      <c r="BQ13" s="17"/>
      <c r="BR13" s="17">
        <v>9.4473881869296297E-2</v>
      </c>
      <c r="BS13" s="17">
        <v>5.4948411132766301E-2</v>
      </c>
      <c r="BT13" s="17">
        <v>2.1094738399486199E-2</v>
      </c>
      <c r="BU13" s="17">
        <v>6.2809776283257193E-2</v>
      </c>
      <c r="BV13" s="17"/>
      <c r="BW13" s="17">
        <v>6.5253275265753294E-2</v>
      </c>
      <c r="BX13" s="17">
        <v>8.0275437468757704E-2</v>
      </c>
      <c r="BY13" s="17">
        <v>7.0172077382959303E-2</v>
      </c>
      <c r="BZ13" s="17">
        <v>9.6913413127218601E-2</v>
      </c>
      <c r="CA13" s="17">
        <v>0.12048643965073499</v>
      </c>
      <c r="CB13" s="17"/>
      <c r="CC13" s="17">
        <v>0.14323622062983099</v>
      </c>
      <c r="CD13" s="17">
        <v>0.13527891852858701</v>
      </c>
      <c r="CE13" s="17">
        <v>8.6825648107794598E-2</v>
      </c>
      <c r="CF13" s="17">
        <v>0.103662209821519</v>
      </c>
      <c r="CG13" s="17">
        <v>8.1499392112597602E-2</v>
      </c>
      <c r="CH13" s="17">
        <v>7.6602036468983004E-2</v>
      </c>
      <c r="CI13" s="17">
        <v>6.1672841515566901E-2</v>
      </c>
      <c r="CJ13" s="17">
        <v>6.7091754124511599E-2</v>
      </c>
      <c r="CK13" s="17">
        <v>5.79274184246584E-2</v>
      </c>
      <c r="CL13" s="17">
        <v>4.0372570774858701E-2</v>
      </c>
    </row>
    <row r="14" spans="2:90" x14ac:dyDescent="0.25">
      <c r="B14" s="18" t="s">
        <v>163</v>
      </c>
      <c r="C14" s="19">
        <v>6.4096413804362401E-2</v>
      </c>
      <c r="D14" s="19">
        <v>5.6069333891651398E-2</v>
      </c>
      <c r="E14" s="19">
        <v>7.1038420123858595E-2</v>
      </c>
      <c r="F14" s="19"/>
      <c r="G14" s="19">
        <v>8.4906013414169895E-2</v>
      </c>
      <c r="H14" s="19">
        <v>7.5452805943830595E-2</v>
      </c>
      <c r="I14" s="19">
        <v>5.9688281475333803E-2</v>
      </c>
      <c r="J14" s="19">
        <v>7.0343309643500801E-2</v>
      </c>
      <c r="K14" s="19">
        <v>4.71446325015214E-2</v>
      </c>
      <c r="L14" s="19">
        <v>5.6643920498398802E-2</v>
      </c>
      <c r="M14" s="19"/>
      <c r="N14" s="19">
        <v>4.3275540765675302E-2</v>
      </c>
      <c r="O14" s="19">
        <v>7.2877165479901307E-2</v>
      </c>
      <c r="P14" s="19">
        <v>4.2254049940606199E-2</v>
      </c>
      <c r="Q14" s="19">
        <v>9.6728465783111298E-2</v>
      </c>
      <c r="R14" s="19"/>
      <c r="S14" s="19">
        <v>7.1297578241384704E-2</v>
      </c>
      <c r="T14" s="19">
        <v>7.9176462860505101E-2</v>
      </c>
      <c r="U14" s="19">
        <v>6.0920065906180397E-2</v>
      </c>
      <c r="V14" s="19">
        <v>5.93064496397828E-2</v>
      </c>
      <c r="W14" s="19">
        <v>5.9633077184971302E-2</v>
      </c>
      <c r="X14" s="19">
        <v>6.4391950701915904E-2</v>
      </c>
      <c r="Y14" s="19">
        <v>5.4011701279980402E-2</v>
      </c>
      <c r="Z14" s="19">
        <v>4.6814313134633002E-2</v>
      </c>
      <c r="AA14" s="19">
        <v>5.9783592730825001E-2</v>
      </c>
      <c r="AB14" s="19"/>
      <c r="AC14" s="19">
        <v>5.3010197744552998E-2</v>
      </c>
      <c r="AD14" s="19">
        <v>4.7999481807153702E-2</v>
      </c>
      <c r="AE14" s="19">
        <v>9.4293319524281494E-2</v>
      </c>
      <c r="AF14" s="19"/>
      <c r="AG14" s="19">
        <v>3.73410306224208E-2</v>
      </c>
      <c r="AH14" s="19">
        <v>4.3480918023748399E-2</v>
      </c>
      <c r="AI14" s="19">
        <v>4.0924592632607899E-2</v>
      </c>
      <c r="AJ14" s="19">
        <v>4.75285507243772E-2</v>
      </c>
      <c r="AK14" s="19"/>
      <c r="AL14" s="19">
        <v>6.7867053772665498E-2</v>
      </c>
      <c r="AM14" s="19">
        <v>7.9819199497038196E-2</v>
      </c>
      <c r="AN14" s="19">
        <v>6.0870750968537099E-2</v>
      </c>
      <c r="AO14" s="19">
        <v>4.4224697457971002E-2</v>
      </c>
      <c r="AP14" s="19">
        <v>3.0419058982878201E-2</v>
      </c>
      <c r="AQ14" s="19"/>
      <c r="AR14" s="19">
        <v>0.127940499872955</v>
      </c>
      <c r="AS14" s="19">
        <v>5.5671799356892003E-2</v>
      </c>
      <c r="AT14" s="19">
        <v>4.8616889042969798E-2</v>
      </c>
      <c r="AU14" s="19">
        <v>5.6502426327859803E-2</v>
      </c>
      <c r="AV14" s="19">
        <v>3.4903531786934602E-2</v>
      </c>
      <c r="AW14" s="19"/>
      <c r="AX14" s="19">
        <v>5.6359026523307799E-2</v>
      </c>
      <c r="AY14" s="19">
        <v>6.5927451391266101E-2</v>
      </c>
      <c r="AZ14" s="19">
        <v>5.84471760772333E-2</v>
      </c>
      <c r="BA14" s="19">
        <v>7.7472422467018798E-2</v>
      </c>
      <c r="BB14" s="19">
        <v>6.1456666592810703E-2</v>
      </c>
      <c r="BC14" s="19">
        <v>5.8262371892715097E-2</v>
      </c>
      <c r="BD14" s="19"/>
      <c r="BE14" s="19">
        <v>8.3907824503446402E-2</v>
      </c>
      <c r="BF14" s="19">
        <v>4.5433537015066999E-2</v>
      </c>
      <c r="BG14" s="19">
        <v>5.2071121721507602E-2</v>
      </c>
      <c r="BH14" s="19"/>
      <c r="BI14" s="19">
        <v>6.7440089311227303E-2</v>
      </c>
      <c r="BJ14" s="19">
        <v>6.3247530506813601E-2</v>
      </c>
      <c r="BK14" s="19"/>
      <c r="BL14" s="19">
        <v>4.1084475797134798E-2</v>
      </c>
      <c r="BM14" s="19">
        <v>5.9626499829531499E-2</v>
      </c>
      <c r="BN14" s="19">
        <v>7.5417590533277401E-2</v>
      </c>
      <c r="BO14" s="19">
        <v>6.7215123914059996E-2</v>
      </c>
      <c r="BP14" s="19">
        <v>9.3231695909803305E-2</v>
      </c>
      <c r="BQ14" s="19"/>
      <c r="BR14" s="19">
        <v>6.3724942440978899E-2</v>
      </c>
      <c r="BS14" s="19">
        <v>6.2953340250452294E-2</v>
      </c>
      <c r="BT14" s="19">
        <v>6.5895079657790304E-2</v>
      </c>
      <c r="BU14" s="19">
        <v>5.1432670500276403E-2</v>
      </c>
      <c r="BV14" s="19"/>
      <c r="BW14" s="19">
        <v>6.29241076688134E-2</v>
      </c>
      <c r="BX14" s="19">
        <v>6.3223891498171494E-2</v>
      </c>
      <c r="BY14" s="19">
        <v>6.0733158052931703E-2</v>
      </c>
      <c r="BZ14" s="19">
        <v>5.9185989446921702E-2</v>
      </c>
      <c r="CA14" s="19">
        <v>7.1810207489502995E-2</v>
      </c>
      <c r="CB14" s="19"/>
      <c r="CC14" s="19">
        <v>5.4797373579339698E-2</v>
      </c>
      <c r="CD14" s="19">
        <v>8.1961319368999905E-2</v>
      </c>
      <c r="CE14" s="19">
        <v>6.7189460699225906E-2</v>
      </c>
      <c r="CF14" s="19">
        <v>8.01843509402487E-2</v>
      </c>
      <c r="CG14" s="19">
        <v>6.3377108369127799E-2</v>
      </c>
      <c r="CH14" s="19">
        <v>6.4226313896826703E-2</v>
      </c>
      <c r="CI14" s="19">
        <v>4.1621100895429398E-2</v>
      </c>
      <c r="CJ14" s="19">
        <v>4.7287993427527E-2</v>
      </c>
      <c r="CK14" s="19">
        <v>5.5343496703870898E-2</v>
      </c>
      <c r="CL14" s="19">
        <v>7.8413293891583802E-2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317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4.8326932445644698E-2</v>
      </c>
      <c r="D9" s="17">
        <v>5.8323580014396401E-2</v>
      </c>
      <c r="E9" s="17">
        <v>3.9179352731933903E-2</v>
      </c>
      <c r="F9" s="17"/>
      <c r="G9" s="17">
        <v>0.12520947720907499</v>
      </c>
      <c r="H9" s="17">
        <v>7.9228292315884796E-2</v>
      </c>
      <c r="I9" s="17">
        <v>4.5977253366293901E-2</v>
      </c>
      <c r="J9" s="17">
        <v>3.15696050321604E-2</v>
      </c>
      <c r="K9" s="17">
        <v>2.2485408257974401E-2</v>
      </c>
      <c r="L9" s="17">
        <v>2.2579953714838698E-2</v>
      </c>
      <c r="M9" s="17"/>
      <c r="N9" s="17">
        <v>5.6920786543103299E-2</v>
      </c>
      <c r="O9" s="17">
        <v>4.0219893441194102E-2</v>
      </c>
      <c r="P9" s="17">
        <v>5.4427509333920002E-2</v>
      </c>
      <c r="Q9" s="17">
        <v>4.2821059957374001E-2</v>
      </c>
      <c r="R9" s="17"/>
      <c r="S9" s="17">
        <v>7.8722792428834495E-2</v>
      </c>
      <c r="T9" s="17">
        <v>2.90785110201995E-2</v>
      </c>
      <c r="U9" s="17">
        <v>2.4761394363129598E-2</v>
      </c>
      <c r="V9" s="17">
        <v>4.7661327969900198E-2</v>
      </c>
      <c r="W9" s="17">
        <v>4.7246843500937503E-2</v>
      </c>
      <c r="X9" s="17">
        <v>4.7232462717371901E-2</v>
      </c>
      <c r="Y9" s="17">
        <v>5.4124605448311103E-2</v>
      </c>
      <c r="Z9" s="17">
        <v>4.57533856372455E-2</v>
      </c>
      <c r="AA9" s="17">
        <v>5.3053324714070198E-2</v>
      </c>
      <c r="AB9" s="17"/>
      <c r="AC9" s="17">
        <v>4.34077252475197E-2</v>
      </c>
      <c r="AD9" s="17">
        <v>4.8634356554382398E-2</v>
      </c>
      <c r="AE9" s="17">
        <v>4.1475896057199001E-2</v>
      </c>
      <c r="AF9" s="17"/>
      <c r="AG9" s="17">
        <v>4.7589283140430601E-2</v>
      </c>
      <c r="AH9" s="17">
        <v>9.5108695648320807E-2</v>
      </c>
      <c r="AI9" s="17">
        <v>4.4350322026733099E-2</v>
      </c>
      <c r="AJ9" s="17">
        <v>3.16857053634702E-2</v>
      </c>
      <c r="AK9" s="17"/>
      <c r="AL9" s="17">
        <v>3.0189243476718398E-2</v>
      </c>
      <c r="AM9" s="17">
        <v>3.8399438336164299E-2</v>
      </c>
      <c r="AN9" s="17">
        <v>5.10204413707048E-2</v>
      </c>
      <c r="AO9" s="17">
        <v>0.102438283995079</v>
      </c>
      <c r="AP9" s="17">
        <v>0.10082397418419101</v>
      </c>
      <c r="AQ9" s="17"/>
      <c r="AR9" s="17">
        <v>4.2076364923977899E-2</v>
      </c>
      <c r="AS9" s="17">
        <v>3.7741076204325298E-2</v>
      </c>
      <c r="AT9" s="17">
        <v>4.2050607000009899E-2</v>
      </c>
      <c r="AU9" s="17">
        <v>4.92912779218053E-2</v>
      </c>
      <c r="AV9" s="17">
        <v>0.11771775883789</v>
      </c>
      <c r="AW9" s="17"/>
      <c r="AX9" s="17">
        <v>9.4134616691293999E-2</v>
      </c>
      <c r="AY9" s="17">
        <v>2.7994883733353699E-2</v>
      </c>
      <c r="AZ9" s="17">
        <v>3.6627029905480002E-2</v>
      </c>
      <c r="BA9" s="17">
        <v>3.8427196210226201E-2</v>
      </c>
      <c r="BB9" s="17">
        <v>2.95967337314695E-2</v>
      </c>
      <c r="BC9" s="17">
        <v>6.3985873671205298E-2</v>
      </c>
      <c r="BD9" s="17"/>
      <c r="BE9" s="17">
        <v>4.3897939105429197E-2</v>
      </c>
      <c r="BF9" s="17">
        <v>8.3465755073229606E-2</v>
      </c>
      <c r="BG9" s="17">
        <v>2.2220756285385598E-2</v>
      </c>
      <c r="BH9" s="17"/>
      <c r="BI9" s="17">
        <v>3.7632661481650599E-2</v>
      </c>
      <c r="BJ9" s="17">
        <v>5.10419650443995E-2</v>
      </c>
      <c r="BK9" s="17"/>
      <c r="BL9" s="17">
        <v>4.3600160939181502E-2</v>
      </c>
      <c r="BM9" s="17">
        <v>4.9302480506558201E-2</v>
      </c>
      <c r="BN9" s="17">
        <v>5.9655830068443202E-2</v>
      </c>
      <c r="BO9" s="17">
        <v>5.2569879924129398E-2</v>
      </c>
      <c r="BP9" s="17">
        <v>5.2622563605787501E-2</v>
      </c>
      <c r="BQ9" s="17"/>
      <c r="BR9" s="17">
        <v>4.0568881182090601E-2</v>
      </c>
      <c r="BS9" s="17">
        <v>7.5126926656438706E-2</v>
      </c>
      <c r="BT9" s="17">
        <v>0.115975200882105</v>
      </c>
      <c r="BU9" s="17">
        <v>7.2529902610651995E-2</v>
      </c>
      <c r="BV9" s="17"/>
      <c r="BW9" s="17">
        <v>4.63870599797385E-2</v>
      </c>
      <c r="BX9" s="17">
        <v>4.4434835182648999E-2</v>
      </c>
      <c r="BY9" s="17">
        <v>5.2158008923298499E-2</v>
      </c>
      <c r="BZ9" s="17">
        <v>4.77750667301583E-2</v>
      </c>
      <c r="CA9" s="17">
        <v>4.62452452522241E-2</v>
      </c>
      <c r="CB9" s="17"/>
      <c r="CC9" s="17">
        <v>4.3992591426541203E-2</v>
      </c>
      <c r="CD9" s="17">
        <v>5.5185286991139802E-2</v>
      </c>
      <c r="CE9" s="17">
        <v>4.7962594901721702E-2</v>
      </c>
      <c r="CF9" s="17">
        <v>5.9322674958889397E-2</v>
      </c>
      <c r="CG9" s="17">
        <v>6.2818602338689994E-2</v>
      </c>
      <c r="CH9" s="17">
        <v>3.9757941918913201E-2</v>
      </c>
      <c r="CI9" s="17">
        <v>3.9928282486152399E-2</v>
      </c>
      <c r="CJ9" s="17">
        <v>4.3888539261021299E-2</v>
      </c>
      <c r="CK9" s="17">
        <v>4.8439473823073197E-2</v>
      </c>
      <c r="CL9" s="17">
        <v>2.3363880141454098E-2</v>
      </c>
    </row>
    <row r="10" spans="2:90" x14ac:dyDescent="0.25">
      <c r="B10" s="18" t="s">
        <v>304</v>
      </c>
      <c r="C10" s="17">
        <v>0.18962271744894499</v>
      </c>
      <c r="D10" s="17">
        <v>0.19624326845234</v>
      </c>
      <c r="E10" s="17">
        <v>0.183621435312014</v>
      </c>
      <c r="F10" s="17"/>
      <c r="G10" s="17">
        <v>0.23378255927691499</v>
      </c>
      <c r="H10" s="17">
        <v>0.25889242188790701</v>
      </c>
      <c r="I10" s="17">
        <v>0.226538692940984</v>
      </c>
      <c r="J10" s="17">
        <v>0.163678476606018</v>
      </c>
      <c r="K10" s="17">
        <v>0.12649259339100799</v>
      </c>
      <c r="L10" s="17">
        <v>0.15512011165684</v>
      </c>
      <c r="M10" s="17"/>
      <c r="N10" s="17">
        <v>0.25168075560231801</v>
      </c>
      <c r="O10" s="17">
        <v>0.16012525811847</v>
      </c>
      <c r="P10" s="17">
        <v>0.176086056980015</v>
      </c>
      <c r="Q10" s="17">
        <v>0.16621665496990401</v>
      </c>
      <c r="R10" s="17"/>
      <c r="S10" s="17">
        <v>0.24946333411612001</v>
      </c>
      <c r="T10" s="17">
        <v>0.17595135254631</v>
      </c>
      <c r="U10" s="17">
        <v>0.1847630109941</v>
      </c>
      <c r="V10" s="17">
        <v>0.19105531631679101</v>
      </c>
      <c r="W10" s="17">
        <v>0.16403887211660101</v>
      </c>
      <c r="X10" s="17">
        <v>0.162837316385121</v>
      </c>
      <c r="Y10" s="17">
        <v>0.17046399261814099</v>
      </c>
      <c r="Z10" s="17">
        <v>0.16826644524152401</v>
      </c>
      <c r="AA10" s="17">
        <v>0.19817260483294499</v>
      </c>
      <c r="AB10" s="17"/>
      <c r="AC10" s="17">
        <v>0.154119591968404</v>
      </c>
      <c r="AD10" s="17">
        <v>0.22239670971003</v>
      </c>
      <c r="AE10" s="17">
        <v>0.18109221084360899</v>
      </c>
      <c r="AF10" s="17"/>
      <c r="AG10" s="17">
        <v>0.20435943707356199</v>
      </c>
      <c r="AH10" s="17">
        <v>0.26291660538322897</v>
      </c>
      <c r="AI10" s="17">
        <v>0.21268360791708399</v>
      </c>
      <c r="AJ10" s="17">
        <v>0.13370953256544399</v>
      </c>
      <c r="AK10" s="17"/>
      <c r="AL10" s="17">
        <v>0.14210556181121001</v>
      </c>
      <c r="AM10" s="17">
        <v>0.16235179045158701</v>
      </c>
      <c r="AN10" s="17">
        <v>0.22254041909809799</v>
      </c>
      <c r="AO10" s="17">
        <v>0.28007171419869897</v>
      </c>
      <c r="AP10" s="17">
        <v>0.22015097263011901</v>
      </c>
      <c r="AQ10" s="17"/>
      <c r="AR10" s="17">
        <v>0.15402028310473301</v>
      </c>
      <c r="AS10" s="17">
        <v>0.179233604970608</v>
      </c>
      <c r="AT10" s="17">
        <v>0.18711987951404699</v>
      </c>
      <c r="AU10" s="17">
        <v>0.19651073386395099</v>
      </c>
      <c r="AV10" s="17">
        <v>0.27744517900834198</v>
      </c>
      <c r="AW10" s="17"/>
      <c r="AX10" s="17">
        <v>0.269742940074507</v>
      </c>
      <c r="AY10" s="17">
        <v>0.166155620066849</v>
      </c>
      <c r="AZ10" s="17">
        <v>0.16894017302209099</v>
      </c>
      <c r="BA10" s="17">
        <v>0.156164312453374</v>
      </c>
      <c r="BB10" s="17">
        <v>0.18699514887515201</v>
      </c>
      <c r="BC10" s="17">
        <v>0.13780545248842499</v>
      </c>
      <c r="BD10" s="17"/>
      <c r="BE10" s="17">
        <v>0.174650448193996</v>
      </c>
      <c r="BF10" s="17">
        <v>0.25949016477016801</v>
      </c>
      <c r="BG10" s="17">
        <v>0.14654129965638299</v>
      </c>
      <c r="BH10" s="17"/>
      <c r="BI10" s="17">
        <v>0.15036762700933101</v>
      </c>
      <c r="BJ10" s="17">
        <v>0.19958869367766199</v>
      </c>
      <c r="BK10" s="17"/>
      <c r="BL10" s="17">
        <v>0.18671693695757799</v>
      </c>
      <c r="BM10" s="17">
        <v>0.19525231330443399</v>
      </c>
      <c r="BN10" s="17">
        <v>0.13154232357594201</v>
      </c>
      <c r="BO10" s="17">
        <v>0.193762644921256</v>
      </c>
      <c r="BP10" s="17">
        <v>0.23148928749653999</v>
      </c>
      <c r="BQ10" s="17"/>
      <c r="BR10" s="17">
        <v>0.165984125486866</v>
      </c>
      <c r="BS10" s="17">
        <v>0.242307549842669</v>
      </c>
      <c r="BT10" s="17">
        <v>0.353918702001978</v>
      </c>
      <c r="BU10" s="17">
        <v>0.381188088338965</v>
      </c>
      <c r="BV10" s="17"/>
      <c r="BW10" s="17">
        <v>0.19595935752469601</v>
      </c>
      <c r="BX10" s="17">
        <v>0.19873111898745399</v>
      </c>
      <c r="BY10" s="17">
        <v>0.17966377021838401</v>
      </c>
      <c r="BZ10" s="17">
        <v>0.17943392201806099</v>
      </c>
      <c r="CA10" s="17">
        <v>0.18464735830353199</v>
      </c>
      <c r="CB10" s="17"/>
      <c r="CC10" s="17">
        <v>0.23046183244309301</v>
      </c>
      <c r="CD10" s="17">
        <v>0.17569655083005201</v>
      </c>
      <c r="CE10" s="17">
        <v>0.161004446026805</v>
      </c>
      <c r="CF10" s="17">
        <v>0.18994167214892799</v>
      </c>
      <c r="CG10" s="17">
        <v>0.18482692822712499</v>
      </c>
      <c r="CH10" s="17">
        <v>0.17727248911735899</v>
      </c>
      <c r="CI10" s="17">
        <v>0.19335115257732399</v>
      </c>
      <c r="CJ10" s="17">
        <v>0.18416604939850101</v>
      </c>
      <c r="CK10" s="17">
        <v>0.183827576358879</v>
      </c>
      <c r="CL10" s="17">
        <v>0.19839949596145501</v>
      </c>
    </row>
    <row r="11" spans="2:90" x14ac:dyDescent="0.25">
      <c r="B11" s="18" t="s">
        <v>305</v>
      </c>
      <c r="C11" s="17">
        <v>0.49842616445092802</v>
      </c>
      <c r="D11" s="17">
        <v>0.49481125877891802</v>
      </c>
      <c r="E11" s="17">
        <v>0.50353798363149105</v>
      </c>
      <c r="F11" s="17"/>
      <c r="G11" s="17">
        <v>0.38266479937722703</v>
      </c>
      <c r="H11" s="17">
        <v>0.39000827050175002</v>
      </c>
      <c r="I11" s="17">
        <v>0.43852259785745901</v>
      </c>
      <c r="J11" s="17">
        <v>0.50590141467768401</v>
      </c>
      <c r="K11" s="17">
        <v>0.56830959060881103</v>
      </c>
      <c r="L11" s="17">
        <v>0.61809459318270199</v>
      </c>
      <c r="M11" s="17"/>
      <c r="N11" s="17">
        <v>0.51076701263403901</v>
      </c>
      <c r="O11" s="17">
        <v>0.51182227740358199</v>
      </c>
      <c r="P11" s="17">
        <v>0.48167519904322798</v>
      </c>
      <c r="Q11" s="17">
        <v>0.48313417276432102</v>
      </c>
      <c r="R11" s="17"/>
      <c r="S11" s="17">
        <v>0.39539660963002399</v>
      </c>
      <c r="T11" s="17">
        <v>0.54512679916134499</v>
      </c>
      <c r="U11" s="17">
        <v>0.55469172017269597</v>
      </c>
      <c r="V11" s="17">
        <v>0.50073194675504995</v>
      </c>
      <c r="W11" s="17">
        <v>0.505022479542382</v>
      </c>
      <c r="X11" s="17">
        <v>0.496598401429592</v>
      </c>
      <c r="Y11" s="17">
        <v>0.53464215279343397</v>
      </c>
      <c r="Z11" s="17">
        <v>0.51503884657546495</v>
      </c>
      <c r="AA11" s="17">
        <v>0.481637634604274</v>
      </c>
      <c r="AB11" s="17"/>
      <c r="AC11" s="17">
        <v>0.52457625319459</v>
      </c>
      <c r="AD11" s="17">
        <v>0.51013482416164602</v>
      </c>
      <c r="AE11" s="17">
        <v>0.47335711801554597</v>
      </c>
      <c r="AF11" s="17"/>
      <c r="AG11" s="17">
        <v>0.54644529124519303</v>
      </c>
      <c r="AH11" s="17">
        <v>0.44531957270976302</v>
      </c>
      <c r="AI11" s="17">
        <v>0.556073549734316</v>
      </c>
      <c r="AJ11" s="17">
        <v>0.49509496132150499</v>
      </c>
      <c r="AK11" s="17"/>
      <c r="AL11" s="17">
        <v>0.52302878438590095</v>
      </c>
      <c r="AM11" s="17">
        <v>0.50447947673340898</v>
      </c>
      <c r="AN11" s="17">
        <v>0.49298816563196601</v>
      </c>
      <c r="AO11" s="17">
        <v>0.42955293650383303</v>
      </c>
      <c r="AP11" s="17">
        <v>0.51515321418881899</v>
      </c>
      <c r="AQ11" s="17"/>
      <c r="AR11" s="17">
        <v>0.45607425902835602</v>
      </c>
      <c r="AS11" s="17">
        <v>0.50997760662254599</v>
      </c>
      <c r="AT11" s="17">
        <v>0.50625901896422898</v>
      </c>
      <c r="AU11" s="17">
        <v>0.519581805989486</v>
      </c>
      <c r="AV11" s="17">
        <v>0.44643202557153899</v>
      </c>
      <c r="AW11" s="17"/>
      <c r="AX11" s="17">
        <v>0.37790833417388198</v>
      </c>
      <c r="AY11" s="17">
        <v>0.52108964506128297</v>
      </c>
      <c r="AZ11" s="17">
        <v>0.47666009627722999</v>
      </c>
      <c r="BA11" s="17">
        <v>0.54333271976527597</v>
      </c>
      <c r="BB11" s="17">
        <v>0.62375304183941604</v>
      </c>
      <c r="BC11" s="17">
        <v>0.528994748078916</v>
      </c>
      <c r="BD11" s="17"/>
      <c r="BE11" s="17">
        <v>0.47333704558811901</v>
      </c>
      <c r="BF11" s="17">
        <v>0.43008747142998899</v>
      </c>
      <c r="BG11" s="17">
        <v>0.59437339167304604</v>
      </c>
      <c r="BH11" s="17"/>
      <c r="BI11" s="17">
        <v>0.49634442751679803</v>
      </c>
      <c r="BJ11" s="17">
        <v>0.49895467019547302</v>
      </c>
      <c r="BK11" s="17"/>
      <c r="BL11" s="17">
        <v>0.55351227201498199</v>
      </c>
      <c r="BM11" s="17">
        <v>0.49529683388794399</v>
      </c>
      <c r="BN11" s="17">
        <v>0.49478387999534201</v>
      </c>
      <c r="BO11" s="17">
        <v>0.46066226408229199</v>
      </c>
      <c r="BP11" s="17">
        <v>0.41696621403668099</v>
      </c>
      <c r="BQ11" s="17"/>
      <c r="BR11" s="17">
        <v>0.51879023191840001</v>
      </c>
      <c r="BS11" s="17">
        <v>0.42623554100645</v>
      </c>
      <c r="BT11" s="17">
        <v>0.38550819360405802</v>
      </c>
      <c r="BU11" s="17">
        <v>0.36152618294511002</v>
      </c>
      <c r="BV11" s="17"/>
      <c r="BW11" s="17">
        <v>0.52756172025057302</v>
      </c>
      <c r="BX11" s="17">
        <v>0.51029991448004997</v>
      </c>
      <c r="BY11" s="17">
        <v>0.53434484890309097</v>
      </c>
      <c r="BZ11" s="17">
        <v>0.48869259683255001</v>
      </c>
      <c r="CA11" s="17">
        <v>0.44329395206611499</v>
      </c>
      <c r="CB11" s="17"/>
      <c r="CC11" s="17">
        <v>0.40477638419195799</v>
      </c>
      <c r="CD11" s="17">
        <v>0.425374432378406</v>
      </c>
      <c r="CE11" s="17">
        <v>0.49612918677909201</v>
      </c>
      <c r="CF11" s="17">
        <v>0.45863988681120299</v>
      </c>
      <c r="CG11" s="17">
        <v>0.499603639607614</v>
      </c>
      <c r="CH11" s="17">
        <v>0.53342889163700602</v>
      </c>
      <c r="CI11" s="17">
        <v>0.57067255184876597</v>
      </c>
      <c r="CJ11" s="17">
        <v>0.51585856549860698</v>
      </c>
      <c r="CK11" s="17">
        <v>0.58327891146560296</v>
      </c>
      <c r="CL11" s="17">
        <v>0.54802762153078899</v>
      </c>
    </row>
    <row r="12" spans="2:90" x14ac:dyDescent="0.25">
      <c r="B12" s="18" t="s">
        <v>306</v>
      </c>
      <c r="C12" s="17">
        <v>0.13767590197180099</v>
      </c>
      <c r="D12" s="17">
        <v>0.13805629956833701</v>
      </c>
      <c r="E12" s="17">
        <v>0.13709853689391999</v>
      </c>
      <c r="F12" s="17"/>
      <c r="G12" s="17">
        <v>0.12724608541705501</v>
      </c>
      <c r="H12" s="17">
        <v>0.128459233040979</v>
      </c>
      <c r="I12" s="17">
        <v>0.14136849473770899</v>
      </c>
      <c r="J12" s="17">
        <v>0.161172776969913</v>
      </c>
      <c r="K12" s="17">
        <v>0.142454122075094</v>
      </c>
      <c r="L12" s="17">
        <v>0.126452202227258</v>
      </c>
      <c r="M12" s="17"/>
      <c r="N12" s="17">
        <v>0.10933730777265301</v>
      </c>
      <c r="O12" s="17">
        <v>0.14554629445662901</v>
      </c>
      <c r="P12" s="17">
        <v>0.15106833684207699</v>
      </c>
      <c r="Q12" s="17">
        <v>0.150367361164325</v>
      </c>
      <c r="R12" s="17"/>
      <c r="S12" s="17">
        <v>0.145175832556794</v>
      </c>
      <c r="T12" s="17">
        <v>0.13122684603995899</v>
      </c>
      <c r="U12" s="17">
        <v>0.13340132632069501</v>
      </c>
      <c r="V12" s="17">
        <v>0.13162677994000099</v>
      </c>
      <c r="W12" s="17">
        <v>0.14371686631900299</v>
      </c>
      <c r="X12" s="17">
        <v>0.12864964035784099</v>
      </c>
      <c r="Y12" s="17">
        <v>0.13441410164669099</v>
      </c>
      <c r="Z12" s="17">
        <v>0.14837846315228101</v>
      </c>
      <c r="AA12" s="17">
        <v>0.146955047095428</v>
      </c>
      <c r="AB12" s="17"/>
      <c r="AC12" s="17">
        <v>0.15449183890934901</v>
      </c>
      <c r="AD12" s="17">
        <v>0.125203893809571</v>
      </c>
      <c r="AE12" s="17">
        <v>0.12916308832439399</v>
      </c>
      <c r="AF12" s="17"/>
      <c r="AG12" s="17">
        <v>0.130758215524199</v>
      </c>
      <c r="AH12" s="17">
        <v>0.106481934635919</v>
      </c>
      <c r="AI12" s="17">
        <v>0.11563851711016</v>
      </c>
      <c r="AJ12" s="17">
        <v>0.17031081156564301</v>
      </c>
      <c r="AK12" s="17"/>
      <c r="AL12" s="17">
        <v>0.15573978414579101</v>
      </c>
      <c r="AM12" s="17">
        <v>0.14241238596316799</v>
      </c>
      <c r="AN12" s="17">
        <v>0.12789565738865399</v>
      </c>
      <c r="AO12" s="17">
        <v>0.111920483088468</v>
      </c>
      <c r="AP12" s="17">
        <v>0.100095115018404</v>
      </c>
      <c r="AQ12" s="17"/>
      <c r="AR12" s="17">
        <v>0.14210611403370699</v>
      </c>
      <c r="AS12" s="17">
        <v>0.14007195961541799</v>
      </c>
      <c r="AT12" s="17">
        <v>0.15485194995888299</v>
      </c>
      <c r="AU12" s="17">
        <v>0.12661906443818299</v>
      </c>
      <c r="AV12" s="17">
        <v>9.2138187466403704E-2</v>
      </c>
      <c r="AW12" s="17"/>
      <c r="AX12" s="17">
        <v>0.134905518185338</v>
      </c>
      <c r="AY12" s="17">
        <v>0.14682540698061899</v>
      </c>
      <c r="AZ12" s="17">
        <v>0.17422212190907199</v>
      </c>
      <c r="BA12" s="17">
        <v>0.13090845088966899</v>
      </c>
      <c r="BB12" s="17">
        <v>7.1225639610270397E-2</v>
      </c>
      <c r="BC12" s="17">
        <v>0.176534429678077</v>
      </c>
      <c r="BD12" s="17"/>
      <c r="BE12" s="17">
        <v>0.15530309389872601</v>
      </c>
      <c r="BF12" s="17">
        <v>0.12683755068584299</v>
      </c>
      <c r="BG12" s="17">
        <v>0.12542973612337099</v>
      </c>
      <c r="BH12" s="17"/>
      <c r="BI12" s="17">
        <v>0.14706015461782401</v>
      </c>
      <c r="BJ12" s="17">
        <v>0.135293453281779</v>
      </c>
      <c r="BK12" s="17"/>
      <c r="BL12" s="17">
        <v>0.132370028957084</v>
      </c>
      <c r="BM12" s="17">
        <v>0.14062584972380501</v>
      </c>
      <c r="BN12" s="17">
        <v>0.137940223001179</v>
      </c>
      <c r="BO12" s="17">
        <v>0.127403489388312</v>
      </c>
      <c r="BP12" s="17">
        <v>0.14620905062733</v>
      </c>
      <c r="BQ12" s="17"/>
      <c r="BR12" s="17">
        <v>0.14441293781543901</v>
      </c>
      <c r="BS12" s="17">
        <v>0.14050164316614799</v>
      </c>
      <c r="BT12" s="17">
        <v>7.9336870087323194E-2</v>
      </c>
      <c r="BU12" s="17">
        <v>7.6069829354541499E-2</v>
      </c>
      <c r="BV12" s="17"/>
      <c r="BW12" s="17">
        <v>0.13416739095433</v>
      </c>
      <c r="BX12" s="17">
        <v>0.15000526113850901</v>
      </c>
      <c r="BY12" s="17">
        <v>0.11895155315077099</v>
      </c>
      <c r="BZ12" s="17">
        <v>0.149218125711639</v>
      </c>
      <c r="CA12" s="17">
        <v>0.14055872943110301</v>
      </c>
      <c r="CB12" s="17"/>
      <c r="CC12" s="17">
        <v>0.12231049938083501</v>
      </c>
      <c r="CD12" s="17">
        <v>0.15648550026011099</v>
      </c>
      <c r="CE12" s="17">
        <v>0.16032887054348299</v>
      </c>
      <c r="CF12" s="17">
        <v>0.15358863639245399</v>
      </c>
      <c r="CG12" s="17">
        <v>0.122057414244423</v>
      </c>
      <c r="CH12" s="17">
        <v>0.13152394551042901</v>
      </c>
      <c r="CI12" s="17">
        <v>0.125278122405969</v>
      </c>
      <c r="CJ12" s="17">
        <v>0.159858532048854</v>
      </c>
      <c r="CK12" s="17">
        <v>9.4699190980634604E-2</v>
      </c>
      <c r="CL12" s="17">
        <v>0.15198207060827101</v>
      </c>
    </row>
    <row r="13" spans="2:90" x14ac:dyDescent="0.25">
      <c r="B13" s="18" t="s">
        <v>307</v>
      </c>
      <c r="C13" s="17">
        <v>7.6234389973607902E-2</v>
      </c>
      <c r="D13" s="17">
        <v>7.2511219499966598E-2</v>
      </c>
      <c r="E13" s="17">
        <v>7.9443419756908704E-2</v>
      </c>
      <c r="F13" s="17"/>
      <c r="G13" s="17">
        <v>6.1675346657986303E-2</v>
      </c>
      <c r="H13" s="17">
        <v>7.1478296360585003E-2</v>
      </c>
      <c r="I13" s="17">
        <v>9.5133010335485005E-2</v>
      </c>
      <c r="J13" s="17">
        <v>9.6980176893976797E-2</v>
      </c>
      <c r="K13" s="17">
        <v>9.6953424332262006E-2</v>
      </c>
      <c r="L13" s="17">
        <v>4.4150327080876503E-2</v>
      </c>
      <c r="M13" s="17"/>
      <c r="N13" s="17">
        <v>4.3179926686097901E-2</v>
      </c>
      <c r="O13" s="17">
        <v>8.1761273264183906E-2</v>
      </c>
      <c r="P13" s="17">
        <v>9.73371836922821E-2</v>
      </c>
      <c r="Q13" s="17">
        <v>8.6749132608587007E-2</v>
      </c>
      <c r="R13" s="17"/>
      <c r="S13" s="17">
        <v>7.3283960353773894E-2</v>
      </c>
      <c r="T13" s="17">
        <v>6.8369075732993695E-2</v>
      </c>
      <c r="U13" s="17">
        <v>4.7359736934730799E-2</v>
      </c>
      <c r="V13" s="17">
        <v>8.5467221644583799E-2</v>
      </c>
      <c r="W13" s="17">
        <v>8.1880269303764297E-2</v>
      </c>
      <c r="X13" s="17">
        <v>0.11438122110827401</v>
      </c>
      <c r="Y13" s="17">
        <v>5.8767298951242497E-2</v>
      </c>
      <c r="Z13" s="17">
        <v>9.4677318599233104E-2</v>
      </c>
      <c r="AA13" s="17">
        <v>7.6273096861977197E-2</v>
      </c>
      <c r="AB13" s="17"/>
      <c r="AC13" s="17">
        <v>9.0166628308461103E-2</v>
      </c>
      <c r="AD13" s="17">
        <v>5.6598005954756898E-2</v>
      </c>
      <c r="AE13" s="17">
        <v>8.8942375130310905E-2</v>
      </c>
      <c r="AF13" s="17"/>
      <c r="AG13" s="17">
        <v>4.0001480972349297E-2</v>
      </c>
      <c r="AH13" s="17">
        <v>5.1585151056331498E-2</v>
      </c>
      <c r="AI13" s="17">
        <v>3.0628940814554001E-2</v>
      </c>
      <c r="AJ13" s="17">
        <v>0.13905789682998501</v>
      </c>
      <c r="AK13" s="17"/>
      <c r="AL13" s="17">
        <v>0.106843119872352</v>
      </c>
      <c r="AM13" s="17">
        <v>8.3106620977903306E-2</v>
      </c>
      <c r="AN13" s="17">
        <v>5.5913638627266303E-2</v>
      </c>
      <c r="AO13" s="17">
        <v>3.8918168984789302E-2</v>
      </c>
      <c r="AP13" s="17">
        <v>2.9262853782769799E-2</v>
      </c>
      <c r="AQ13" s="17"/>
      <c r="AR13" s="17">
        <v>0.107011095198723</v>
      </c>
      <c r="AS13" s="17">
        <v>8.6739714431684198E-2</v>
      </c>
      <c r="AT13" s="17">
        <v>6.6617397366329906E-2</v>
      </c>
      <c r="AU13" s="17">
        <v>7.4786644229905899E-2</v>
      </c>
      <c r="AV13" s="17">
        <v>4.3791068915668099E-2</v>
      </c>
      <c r="AW13" s="17"/>
      <c r="AX13" s="17">
        <v>7.6768076882726397E-2</v>
      </c>
      <c r="AY13" s="17">
        <v>8.6735132618598595E-2</v>
      </c>
      <c r="AZ13" s="17">
        <v>8.0616929096847798E-2</v>
      </c>
      <c r="BA13" s="17">
        <v>8.0381658223675198E-2</v>
      </c>
      <c r="BB13" s="17">
        <v>5.2260881872651897E-2</v>
      </c>
      <c r="BC13" s="17">
        <v>4.2454768939203198E-2</v>
      </c>
      <c r="BD13" s="17"/>
      <c r="BE13" s="17">
        <v>8.00669611442138E-2</v>
      </c>
      <c r="BF13" s="17">
        <v>7.2749419076570607E-2</v>
      </c>
      <c r="BG13" s="17">
        <v>7.3864060620676505E-2</v>
      </c>
      <c r="BH13" s="17"/>
      <c r="BI13" s="17">
        <v>0.118693296212597</v>
      </c>
      <c r="BJ13" s="17">
        <v>6.5455037651747996E-2</v>
      </c>
      <c r="BK13" s="17"/>
      <c r="BL13" s="17">
        <v>5.3072490119860899E-2</v>
      </c>
      <c r="BM13" s="17">
        <v>8.1631239321346E-2</v>
      </c>
      <c r="BN13" s="17">
        <v>0.115826041158891</v>
      </c>
      <c r="BO13" s="17">
        <v>0.113830115947</v>
      </c>
      <c r="BP13" s="17">
        <v>7.2721185574180294E-2</v>
      </c>
      <c r="BQ13" s="17"/>
      <c r="BR13" s="17">
        <v>8.0802641915034598E-2</v>
      </c>
      <c r="BS13" s="17">
        <v>6.2752459759403106E-2</v>
      </c>
      <c r="BT13" s="17">
        <v>2.3354597238275401E-2</v>
      </c>
      <c r="BU13" s="17">
        <v>6.4520866424537804E-2</v>
      </c>
      <c r="BV13" s="17"/>
      <c r="BW13" s="17">
        <v>5.0439471750872301E-2</v>
      </c>
      <c r="BX13" s="17">
        <v>5.4795319137911101E-2</v>
      </c>
      <c r="BY13" s="17">
        <v>6.4956586436763705E-2</v>
      </c>
      <c r="BZ13" s="17">
        <v>9.0816733166950103E-2</v>
      </c>
      <c r="CA13" s="17">
        <v>0.117781441657511</v>
      </c>
      <c r="CB13" s="17"/>
      <c r="CC13" s="17">
        <v>0.14994171713444299</v>
      </c>
      <c r="CD13" s="17">
        <v>0.124670477755277</v>
      </c>
      <c r="CE13" s="17">
        <v>8.0381115713442697E-2</v>
      </c>
      <c r="CF13" s="17">
        <v>8.2685549264938596E-2</v>
      </c>
      <c r="CG13" s="17">
        <v>6.1368302530209001E-2</v>
      </c>
      <c r="CH13" s="17">
        <v>6.5474470561448395E-2</v>
      </c>
      <c r="CI13" s="17">
        <v>4.6603459313027201E-2</v>
      </c>
      <c r="CJ13" s="17">
        <v>5.7847220202707501E-2</v>
      </c>
      <c r="CK13" s="17">
        <v>4.8716539581977102E-2</v>
      </c>
      <c r="CL13" s="17">
        <v>3.5281722044616E-2</v>
      </c>
    </row>
    <row r="14" spans="2:90" x14ac:dyDescent="0.25">
      <c r="B14" s="18" t="s">
        <v>163</v>
      </c>
      <c r="C14" s="19">
        <v>4.9713893709073899E-2</v>
      </c>
      <c r="D14" s="19">
        <v>4.0054373686041998E-2</v>
      </c>
      <c r="E14" s="19">
        <v>5.7119271673731598E-2</v>
      </c>
      <c r="F14" s="19"/>
      <c r="G14" s="19">
        <v>6.9421732061740501E-2</v>
      </c>
      <c r="H14" s="19">
        <v>7.1933485892894597E-2</v>
      </c>
      <c r="I14" s="19">
        <v>5.2459950762068899E-2</v>
      </c>
      <c r="J14" s="19">
        <v>4.0697549820247501E-2</v>
      </c>
      <c r="K14" s="19">
        <v>4.3304861334850502E-2</v>
      </c>
      <c r="L14" s="19">
        <v>3.36028121374847E-2</v>
      </c>
      <c r="M14" s="19"/>
      <c r="N14" s="19">
        <v>2.8114210761787401E-2</v>
      </c>
      <c r="O14" s="19">
        <v>6.0525003315940198E-2</v>
      </c>
      <c r="P14" s="19">
        <v>3.9405714108477603E-2</v>
      </c>
      <c r="Q14" s="19">
        <v>7.0711618535489407E-2</v>
      </c>
      <c r="R14" s="19"/>
      <c r="S14" s="19">
        <v>5.7957470914453302E-2</v>
      </c>
      <c r="T14" s="19">
        <v>5.0247415499193003E-2</v>
      </c>
      <c r="U14" s="19">
        <v>5.5022811214648699E-2</v>
      </c>
      <c r="V14" s="19">
        <v>4.3457407373674199E-2</v>
      </c>
      <c r="W14" s="19">
        <v>5.8094669217312503E-2</v>
      </c>
      <c r="X14" s="19">
        <v>5.0300958001799997E-2</v>
      </c>
      <c r="Y14" s="19">
        <v>4.7587848542179997E-2</v>
      </c>
      <c r="Z14" s="19">
        <v>2.78855407942518E-2</v>
      </c>
      <c r="AA14" s="19">
        <v>4.3908291891305302E-2</v>
      </c>
      <c r="AB14" s="19"/>
      <c r="AC14" s="19">
        <v>3.3237962371676602E-2</v>
      </c>
      <c r="AD14" s="19">
        <v>3.7032209809613498E-2</v>
      </c>
      <c r="AE14" s="19">
        <v>8.5969311628941003E-2</v>
      </c>
      <c r="AF14" s="19"/>
      <c r="AG14" s="19">
        <v>3.0846292044266199E-2</v>
      </c>
      <c r="AH14" s="19">
        <v>3.85880405664367E-2</v>
      </c>
      <c r="AI14" s="19">
        <v>4.0625062397153598E-2</v>
      </c>
      <c r="AJ14" s="19">
        <v>3.0141092353952601E-2</v>
      </c>
      <c r="AK14" s="19"/>
      <c r="AL14" s="19">
        <v>4.20935063080271E-2</v>
      </c>
      <c r="AM14" s="19">
        <v>6.9250287537768504E-2</v>
      </c>
      <c r="AN14" s="19">
        <v>4.9641677883311301E-2</v>
      </c>
      <c r="AO14" s="19">
        <v>3.7098413229131599E-2</v>
      </c>
      <c r="AP14" s="19">
        <v>3.45138701956966E-2</v>
      </c>
      <c r="AQ14" s="19"/>
      <c r="AR14" s="19">
        <v>9.8711883710502504E-2</v>
      </c>
      <c r="AS14" s="19">
        <v>4.6236038155418199E-2</v>
      </c>
      <c r="AT14" s="19">
        <v>4.3101147196501002E-2</v>
      </c>
      <c r="AU14" s="19">
        <v>3.3210473556668903E-2</v>
      </c>
      <c r="AV14" s="19">
        <v>2.2475780200157301E-2</v>
      </c>
      <c r="AW14" s="19"/>
      <c r="AX14" s="19">
        <v>4.6540513992251599E-2</v>
      </c>
      <c r="AY14" s="19">
        <v>5.1199311539295897E-2</v>
      </c>
      <c r="AZ14" s="19">
        <v>6.2933649789279997E-2</v>
      </c>
      <c r="BA14" s="19">
        <v>5.0785662457779497E-2</v>
      </c>
      <c r="BB14" s="19">
        <v>3.6168554071039798E-2</v>
      </c>
      <c r="BC14" s="19">
        <v>5.0224727144173399E-2</v>
      </c>
      <c r="BD14" s="19"/>
      <c r="BE14" s="19">
        <v>7.2744512069515793E-2</v>
      </c>
      <c r="BF14" s="19">
        <v>2.7369638964199298E-2</v>
      </c>
      <c r="BG14" s="19">
        <v>3.7570755641137502E-2</v>
      </c>
      <c r="BH14" s="19"/>
      <c r="BI14" s="19">
        <v>4.9901833161799497E-2</v>
      </c>
      <c r="BJ14" s="19">
        <v>4.9666180148938803E-2</v>
      </c>
      <c r="BK14" s="19"/>
      <c r="BL14" s="19">
        <v>3.0728111011314101E-2</v>
      </c>
      <c r="BM14" s="19">
        <v>3.7891283255912997E-2</v>
      </c>
      <c r="BN14" s="19">
        <v>6.0251702200202997E-2</v>
      </c>
      <c r="BO14" s="19">
        <v>5.1771605737010402E-2</v>
      </c>
      <c r="BP14" s="19">
        <v>7.9991698659480803E-2</v>
      </c>
      <c r="BQ14" s="19"/>
      <c r="BR14" s="19">
        <v>4.9441181682168898E-2</v>
      </c>
      <c r="BS14" s="19">
        <v>5.30758795688911E-2</v>
      </c>
      <c r="BT14" s="19">
        <v>4.1906436186260401E-2</v>
      </c>
      <c r="BU14" s="19">
        <v>4.4165130326193403E-2</v>
      </c>
      <c r="BV14" s="19"/>
      <c r="BW14" s="19">
        <v>4.5484999539789898E-2</v>
      </c>
      <c r="BX14" s="19">
        <v>4.17335510734263E-2</v>
      </c>
      <c r="BY14" s="19">
        <v>4.9925232367692002E-2</v>
      </c>
      <c r="BZ14" s="19">
        <v>4.4063555540642202E-2</v>
      </c>
      <c r="CA14" s="19">
        <v>6.7473273289515495E-2</v>
      </c>
      <c r="CB14" s="19"/>
      <c r="CC14" s="19">
        <v>4.8516975423129501E-2</v>
      </c>
      <c r="CD14" s="19">
        <v>6.2587751785013607E-2</v>
      </c>
      <c r="CE14" s="19">
        <v>5.4193786035455799E-2</v>
      </c>
      <c r="CF14" s="19">
        <v>5.5821580423586897E-2</v>
      </c>
      <c r="CG14" s="19">
        <v>6.9325113051939502E-2</v>
      </c>
      <c r="CH14" s="19">
        <v>5.2542261254844902E-2</v>
      </c>
      <c r="CI14" s="19">
        <v>2.41664313687617E-2</v>
      </c>
      <c r="CJ14" s="19">
        <v>3.8381093590310202E-2</v>
      </c>
      <c r="CK14" s="19">
        <v>4.1038307789833597E-2</v>
      </c>
      <c r="CL14" s="19">
        <v>4.2945209713414999E-2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318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2.56421843456766E-2</v>
      </c>
      <c r="D9" s="17">
        <v>3.0541752434437099E-2</v>
      </c>
      <c r="E9" s="17">
        <v>2.1167196242543498E-2</v>
      </c>
      <c r="F9" s="17"/>
      <c r="G9" s="17">
        <v>7.8922193895887796E-2</v>
      </c>
      <c r="H9" s="17">
        <v>5.7056727587152203E-2</v>
      </c>
      <c r="I9" s="17">
        <v>1.9826561448352299E-2</v>
      </c>
      <c r="J9" s="17">
        <v>8.5672402074965792E-3</v>
      </c>
      <c r="K9" s="17">
        <v>7.8812429903146793E-3</v>
      </c>
      <c r="L9" s="17">
        <v>7.2449921901401497E-3</v>
      </c>
      <c r="M9" s="17"/>
      <c r="N9" s="17">
        <v>3.7107581739962398E-2</v>
      </c>
      <c r="O9" s="17">
        <v>1.41362258105875E-2</v>
      </c>
      <c r="P9" s="17">
        <v>2.0575475694721301E-2</v>
      </c>
      <c r="Q9" s="17">
        <v>3.0058772443566101E-2</v>
      </c>
      <c r="R9" s="17"/>
      <c r="S9" s="17">
        <v>3.6593294727568601E-2</v>
      </c>
      <c r="T9" s="17">
        <v>2.0842997048475202E-2</v>
      </c>
      <c r="U9" s="17">
        <v>1.10647857786236E-2</v>
      </c>
      <c r="V9" s="17">
        <v>1.7247737117656901E-2</v>
      </c>
      <c r="W9" s="17">
        <v>1.60149592572051E-2</v>
      </c>
      <c r="X9" s="17">
        <v>4.5027873100650297E-2</v>
      </c>
      <c r="Y9" s="17">
        <v>1.34444033687435E-2</v>
      </c>
      <c r="Z9" s="17">
        <v>3.7824532082255599E-2</v>
      </c>
      <c r="AA9" s="17">
        <v>3.2439370687226902E-2</v>
      </c>
      <c r="AB9" s="17"/>
      <c r="AC9" s="17">
        <v>1.8752307521519601E-2</v>
      </c>
      <c r="AD9" s="17">
        <v>2.80277818120163E-2</v>
      </c>
      <c r="AE9" s="17">
        <v>2.4626689364623498E-2</v>
      </c>
      <c r="AF9" s="17"/>
      <c r="AG9" s="17">
        <v>2.5006893679629199E-2</v>
      </c>
      <c r="AH9" s="17">
        <v>5.35930543234251E-2</v>
      </c>
      <c r="AI9" s="17">
        <v>2.9790244098801599E-2</v>
      </c>
      <c r="AJ9" s="17">
        <v>1.23955252747828E-2</v>
      </c>
      <c r="AK9" s="17"/>
      <c r="AL9" s="17">
        <v>1.8322340611611702E-2</v>
      </c>
      <c r="AM9" s="17">
        <v>1.8617857417497202E-2</v>
      </c>
      <c r="AN9" s="17">
        <v>1.9281474191597099E-2</v>
      </c>
      <c r="AO9" s="17">
        <v>7.4546890670786001E-2</v>
      </c>
      <c r="AP9" s="17">
        <v>6.4150867174545004E-2</v>
      </c>
      <c r="AQ9" s="17"/>
      <c r="AR9" s="17">
        <v>2.1493434392067901E-2</v>
      </c>
      <c r="AS9" s="17">
        <v>2.3102514824578899E-2</v>
      </c>
      <c r="AT9" s="17">
        <v>1.9402581717242399E-2</v>
      </c>
      <c r="AU9" s="17">
        <v>2.67251149959374E-2</v>
      </c>
      <c r="AV9" s="17">
        <v>6.0250912951193301E-2</v>
      </c>
      <c r="AW9" s="17"/>
      <c r="AX9" s="17">
        <v>5.7213062824080597E-2</v>
      </c>
      <c r="AY9" s="17">
        <v>1.6785947464421899E-2</v>
      </c>
      <c r="AZ9" s="17">
        <v>2.1740632522561198E-2</v>
      </c>
      <c r="BA9" s="17">
        <v>1.7778955597364199E-2</v>
      </c>
      <c r="BB9" s="17">
        <v>9.3766104186804294E-3</v>
      </c>
      <c r="BC9" s="17">
        <v>8.5720768928443103E-3</v>
      </c>
      <c r="BD9" s="17"/>
      <c r="BE9" s="17">
        <v>2.6038571573672099E-2</v>
      </c>
      <c r="BF9" s="17">
        <v>4.7220142089350901E-2</v>
      </c>
      <c r="BG9" s="17">
        <v>5.5691902774255104E-3</v>
      </c>
      <c r="BH9" s="17"/>
      <c r="BI9" s="17">
        <v>2.1895788961898002E-2</v>
      </c>
      <c r="BJ9" s="17">
        <v>2.6593309076762099E-2</v>
      </c>
      <c r="BK9" s="17"/>
      <c r="BL9" s="17">
        <v>2.43792162521295E-2</v>
      </c>
      <c r="BM9" s="17">
        <v>3.0059941153065602E-2</v>
      </c>
      <c r="BN9" s="17">
        <v>3.4937020949523098E-2</v>
      </c>
      <c r="BO9" s="17">
        <v>1.4190720255473599E-2</v>
      </c>
      <c r="BP9" s="17">
        <v>2.55319556718995E-2</v>
      </c>
      <c r="BQ9" s="17"/>
      <c r="BR9" s="17">
        <v>1.9058657998331799E-2</v>
      </c>
      <c r="BS9" s="17">
        <v>4.2446621889056797E-2</v>
      </c>
      <c r="BT9" s="17">
        <v>6.9397702150116897E-2</v>
      </c>
      <c r="BU9" s="17">
        <v>7.6124949572448003E-2</v>
      </c>
      <c r="BV9" s="17"/>
      <c r="BW9" s="17">
        <v>3.3136032041258798E-2</v>
      </c>
      <c r="BX9" s="17">
        <v>2.39621889657354E-2</v>
      </c>
      <c r="BY9" s="17">
        <v>1.8052885113333899E-2</v>
      </c>
      <c r="BZ9" s="17">
        <v>1.79985765716459E-2</v>
      </c>
      <c r="CA9" s="17">
        <v>2.7235052070776401E-2</v>
      </c>
      <c r="CB9" s="17"/>
      <c r="CC9" s="17">
        <v>3.0937970026676E-2</v>
      </c>
      <c r="CD9" s="17">
        <v>2.5895084645490101E-2</v>
      </c>
      <c r="CE9" s="17">
        <v>2.4753122043100699E-2</v>
      </c>
      <c r="CF9" s="17">
        <v>3.2664400381301403E-2</v>
      </c>
      <c r="CG9" s="17">
        <v>1.29550450076268E-2</v>
      </c>
      <c r="CH9" s="17">
        <v>7.1829495137857502E-3</v>
      </c>
      <c r="CI9" s="17">
        <v>1.7611526688862199E-2</v>
      </c>
      <c r="CJ9" s="17">
        <v>2.43158852556766E-2</v>
      </c>
      <c r="CK9" s="17">
        <v>2.0909809954094201E-2</v>
      </c>
      <c r="CL9" s="17">
        <v>4.0474515228074E-2</v>
      </c>
    </row>
    <row r="10" spans="2:90" x14ac:dyDescent="0.25">
      <c r="B10" s="18" t="s">
        <v>304</v>
      </c>
      <c r="C10" s="17">
        <v>8.0841267140501799E-2</v>
      </c>
      <c r="D10" s="17">
        <v>9.5586231192156104E-2</v>
      </c>
      <c r="E10" s="17">
        <v>6.7389886272740299E-2</v>
      </c>
      <c r="F10" s="17"/>
      <c r="G10" s="17">
        <v>0.15836201502387001</v>
      </c>
      <c r="H10" s="17">
        <v>0.141632807769556</v>
      </c>
      <c r="I10" s="17">
        <v>0.11398642284034</v>
      </c>
      <c r="J10" s="17">
        <v>4.5057780193285303E-2</v>
      </c>
      <c r="K10" s="17">
        <v>4.4652199464445999E-2</v>
      </c>
      <c r="L10" s="17">
        <v>2.8928393294488701E-2</v>
      </c>
      <c r="M10" s="17"/>
      <c r="N10" s="17">
        <v>0.106395107435966</v>
      </c>
      <c r="O10" s="17">
        <v>8.6048371040260099E-2</v>
      </c>
      <c r="P10" s="17">
        <v>6.7262867050672998E-2</v>
      </c>
      <c r="Q10" s="17">
        <v>5.9838550981723797E-2</v>
      </c>
      <c r="R10" s="17"/>
      <c r="S10" s="17">
        <v>0.116979684195553</v>
      </c>
      <c r="T10" s="17">
        <v>7.8255386569767799E-2</v>
      </c>
      <c r="U10" s="17">
        <v>6.1564032776857402E-2</v>
      </c>
      <c r="V10" s="17">
        <v>5.6816277863811902E-2</v>
      </c>
      <c r="W10" s="17">
        <v>6.6973460882308905E-2</v>
      </c>
      <c r="X10" s="17">
        <v>8.1184211582042004E-2</v>
      </c>
      <c r="Y10" s="17">
        <v>8.2595682169685297E-2</v>
      </c>
      <c r="Z10" s="17">
        <v>6.2107103196351203E-2</v>
      </c>
      <c r="AA10" s="17">
        <v>9.0551678861650803E-2</v>
      </c>
      <c r="AB10" s="17"/>
      <c r="AC10" s="17">
        <v>5.8052420239420699E-2</v>
      </c>
      <c r="AD10" s="17">
        <v>8.3788653323994697E-2</v>
      </c>
      <c r="AE10" s="17">
        <v>0.10861926140110199</v>
      </c>
      <c r="AF10" s="17"/>
      <c r="AG10" s="17">
        <v>0.101663121991603</v>
      </c>
      <c r="AH10" s="17">
        <v>0.135691836638067</v>
      </c>
      <c r="AI10" s="17">
        <v>6.6366306123779098E-2</v>
      </c>
      <c r="AJ10" s="17">
        <v>3.6981297867205699E-2</v>
      </c>
      <c r="AK10" s="17"/>
      <c r="AL10" s="17">
        <v>5.9254255774791202E-2</v>
      </c>
      <c r="AM10" s="17">
        <v>6.5876922896200896E-2</v>
      </c>
      <c r="AN10" s="17">
        <v>0.10341659921816999</v>
      </c>
      <c r="AO10" s="17">
        <v>0.124892038731785</v>
      </c>
      <c r="AP10" s="17">
        <v>0.18002699197817401</v>
      </c>
      <c r="AQ10" s="17"/>
      <c r="AR10" s="17">
        <v>5.8572901580449498E-2</v>
      </c>
      <c r="AS10" s="17">
        <v>8.1663980493025395E-2</v>
      </c>
      <c r="AT10" s="17">
        <v>7.2825911983828095E-2</v>
      </c>
      <c r="AU10" s="17">
        <v>7.5135049535045295E-2</v>
      </c>
      <c r="AV10" s="17">
        <v>0.15287182651522599</v>
      </c>
      <c r="AW10" s="17"/>
      <c r="AX10" s="17">
        <v>0.14529357108077501</v>
      </c>
      <c r="AY10" s="17">
        <v>6.3881757654824997E-2</v>
      </c>
      <c r="AZ10" s="17">
        <v>7.8132033615276E-2</v>
      </c>
      <c r="BA10" s="17">
        <v>6.0480772558308499E-2</v>
      </c>
      <c r="BB10" s="17">
        <v>2.9589187424559502E-2</v>
      </c>
      <c r="BC10" s="17">
        <v>7.9293366259774095E-2</v>
      </c>
      <c r="BD10" s="17"/>
      <c r="BE10" s="17">
        <v>7.8444396557632995E-2</v>
      </c>
      <c r="BF10" s="17">
        <v>0.13809512739924601</v>
      </c>
      <c r="BG10" s="17">
        <v>3.2197865588191897E-2</v>
      </c>
      <c r="BH10" s="17"/>
      <c r="BI10" s="17">
        <v>5.5561580025036701E-2</v>
      </c>
      <c r="BJ10" s="17">
        <v>8.7259205757906799E-2</v>
      </c>
      <c r="BK10" s="17"/>
      <c r="BL10" s="17">
        <v>5.9355562403601299E-2</v>
      </c>
      <c r="BM10" s="17">
        <v>8.1227749626546497E-2</v>
      </c>
      <c r="BN10" s="17">
        <v>0.11808566797238</v>
      </c>
      <c r="BO10" s="17">
        <v>9.5062508818035796E-2</v>
      </c>
      <c r="BP10" s="17">
        <v>0.10901831691957101</v>
      </c>
      <c r="BQ10" s="17"/>
      <c r="BR10" s="17">
        <v>6.4393937901062598E-2</v>
      </c>
      <c r="BS10" s="17">
        <v>0.119173139630046</v>
      </c>
      <c r="BT10" s="17">
        <v>0.22040745103071399</v>
      </c>
      <c r="BU10" s="17">
        <v>0.15718636557606699</v>
      </c>
      <c r="BV10" s="17"/>
      <c r="BW10" s="17">
        <v>7.1245850818902806E-2</v>
      </c>
      <c r="BX10" s="17">
        <v>7.8016859552051204E-2</v>
      </c>
      <c r="BY10" s="17">
        <v>9.1080299960799305E-2</v>
      </c>
      <c r="BZ10" s="17">
        <v>6.6878601032188401E-2</v>
      </c>
      <c r="CA10" s="17">
        <v>9.4973754542477903E-2</v>
      </c>
      <c r="CB10" s="17"/>
      <c r="CC10" s="17">
        <v>0.112130920036231</v>
      </c>
      <c r="CD10" s="17">
        <v>8.3799664752565298E-2</v>
      </c>
      <c r="CE10" s="17">
        <v>0.11258701751420799</v>
      </c>
      <c r="CF10" s="17">
        <v>7.9525292253652693E-2</v>
      </c>
      <c r="CG10" s="17">
        <v>7.6258522974914394E-2</v>
      </c>
      <c r="CH10" s="17">
        <v>6.9389008271633704E-2</v>
      </c>
      <c r="CI10" s="17">
        <v>8.1586998233797406E-2</v>
      </c>
      <c r="CJ10" s="17">
        <v>4.5594319568705202E-2</v>
      </c>
      <c r="CK10" s="17">
        <v>6.8443509816979803E-2</v>
      </c>
      <c r="CL10" s="17">
        <v>6.5728218252013804E-2</v>
      </c>
    </row>
    <row r="11" spans="2:90" x14ac:dyDescent="0.25">
      <c r="B11" s="18" t="s">
        <v>305</v>
      </c>
      <c r="C11" s="17">
        <v>0.35162038048958899</v>
      </c>
      <c r="D11" s="17">
        <v>0.37032907550191202</v>
      </c>
      <c r="E11" s="17">
        <v>0.33562678009487001</v>
      </c>
      <c r="F11" s="17"/>
      <c r="G11" s="17">
        <v>0.261952794488233</v>
      </c>
      <c r="H11" s="17">
        <v>0.30953838954846702</v>
      </c>
      <c r="I11" s="17">
        <v>0.34340005211172597</v>
      </c>
      <c r="J11" s="17">
        <v>0.37274773597340699</v>
      </c>
      <c r="K11" s="17">
        <v>0.37584246804214</v>
      </c>
      <c r="L11" s="17">
        <v>0.39657434941696601</v>
      </c>
      <c r="M11" s="17"/>
      <c r="N11" s="17">
        <v>0.37344832715332599</v>
      </c>
      <c r="O11" s="17">
        <v>0.35445116832041101</v>
      </c>
      <c r="P11" s="17">
        <v>0.33734187762984003</v>
      </c>
      <c r="Q11" s="17">
        <v>0.33465583026317403</v>
      </c>
      <c r="R11" s="17"/>
      <c r="S11" s="17">
        <v>0.268734841119384</v>
      </c>
      <c r="T11" s="17">
        <v>0.37353236909982401</v>
      </c>
      <c r="U11" s="17">
        <v>0.35556747027635599</v>
      </c>
      <c r="V11" s="17">
        <v>0.383866610598258</v>
      </c>
      <c r="W11" s="17">
        <v>0.39899960725947597</v>
      </c>
      <c r="X11" s="17">
        <v>0.30830984879696299</v>
      </c>
      <c r="Y11" s="17">
        <v>0.40290142203061102</v>
      </c>
      <c r="Z11" s="17">
        <v>0.41115773681812001</v>
      </c>
      <c r="AA11" s="17">
        <v>0.33638994128876498</v>
      </c>
      <c r="AB11" s="17"/>
      <c r="AC11" s="17">
        <v>0.36092654119231599</v>
      </c>
      <c r="AD11" s="17">
        <v>0.36009323493154299</v>
      </c>
      <c r="AE11" s="17">
        <v>0.34648463346031799</v>
      </c>
      <c r="AF11" s="17"/>
      <c r="AG11" s="17">
        <v>0.414354675396998</v>
      </c>
      <c r="AH11" s="17">
        <v>0.33975233331098897</v>
      </c>
      <c r="AI11" s="17">
        <v>0.35132534973803697</v>
      </c>
      <c r="AJ11" s="17">
        <v>0.33943369232340798</v>
      </c>
      <c r="AK11" s="17"/>
      <c r="AL11" s="17">
        <v>0.36080175763761002</v>
      </c>
      <c r="AM11" s="17">
        <v>0.33818856868170299</v>
      </c>
      <c r="AN11" s="17">
        <v>0.36418369611868001</v>
      </c>
      <c r="AO11" s="17">
        <v>0.35301167815759099</v>
      </c>
      <c r="AP11" s="17">
        <v>0.31764760361503602</v>
      </c>
      <c r="AQ11" s="17"/>
      <c r="AR11" s="17">
        <v>0.28496195893550003</v>
      </c>
      <c r="AS11" s="17">
        <v>0.33666087963517499</v>
      </c>
      <c r="AT11" s="17">
        <v>0.36899650032778702</v>
      </c>
      <c r="AU11" s="17">
        <v>0.385412722762555</v>
      </c>
      <c r="AV11" s="17">
        <v>0.38570083445068798</v>
      </c>
      <c r="AW11" s="17"/>
      <c r="AX11" s="17">
        <v>0.25327230300220599</v>
      </c>
      <c r="AY11" s="17">
        <v>0.36342786928311199</v>
      </c>
      <c r="AZ11" s="17">
        <v>0.28955865180269102</v>
      </c>
      <c r="BA11" s="17">
        <v>0.37018677272226302</v>
      </c>
      <c r="BB11" s="17">
        <v>0.52203079341419401</v>
      </c>
      <c r="BC11" s="17">
        <v>0.43791124204596299</v>
      </c>
      <c r="BD11" s="17"/>
      <c r="BE11" s="17">
        <v>0.31725930644935701</v>
      </c>
      <c r="BF11" s="17">
        <v>0.34314514626019899</v>
      </c>
      <c r="BG11" s="17">
        <v>0.40159718734300998</v>
      </c>
      <c r="BH11" s="17"/>
      <c r="BI11" s="17">
        <v>0.31224213139224899</v>
      </c>
      <c r="BJ11" s="17">
        <v>0.36161762390535102</v>
      </c>
      <c r="BK11" s="17"/>
      <c r="BL11" s="17">
        <v>0.40268663111198799</v>
      </c>
      <c r="BM11" s="17">
        <v>0.36227512542225698</v>
      </c>
      <c r="BN11" s="17">
        <v>0.25447115309262403</v>
      </c>
      <c r="BO11" s="17">
        <v>0.29096732994619601</v>
      </c>
      <c r="BP11" s="17">
        <v>0.30474355578489198</v>
      </c>
      <c r="BQ11" s="17"/>
      <c r="BR11" s="17">
        <v>0.36061160716656598</v>
      </c>
      <c r="BS11" s="17">
        <v>0.32969487141070902</v>
      </c>
      <c r="BT11" s="17">
        <v>0.31473269461445502</v>
      </c>
      <c r="BU11" s="17">
        <v>0.26634648838757702</v>
      </c>
      <c r="BV11" s="17"/>
      <c r="BW11" s="17">
        <v>0.374418235802087</v>
      </c>
      <c r="BX11" s="17">
        <v>0.356738447737388</v>
      </c>
      <c r="BY11" s="17">
        <v>0.366624738419423</v>
      </c>
      <c r="BZ11" s="17">
        <v>0.36748446376904198</v>
      </c>
      <c r="CA11" s="17">
        <v>0.29735219350854802</v>
      </c>
      <c r="CB11" s="17"/>
      <c r="CC11" s="17">
        <v>0.28749525214070798</v>
      </c>
      <c r="CD11" s="17">
        <v>0.302584523794028</v>
      </c>
      <c r="CE11" s="17">
        <v>0.29270862856631602</v>
      </c>
      <c r="CF11" s="17">
        <v>0.30134118616981498</v>
      </c>
      <c r="CG11" s="17">
        <v>0.36716620597103</v>
      </c>
      <c r="CH11" s="17">
        <v>0.386750062269965</v>
      </c>
      <c r="CI11" s="17">
        <v>0.359728108941888</v>
      </c>
      <c r="CJ11" s="17">
        <v>0.39475679822114002</v>
      </c>
      <c r="CK11" s="17">
        <v>0.44132361288248501</v>
      </c>
      <c r="CL11" s="17">
        <v>0.42119740343738099</v>
      </c>
    </row>
    <row r="12" spans="2:90" x14ac:dyDescent="0.25">
      <c r="B12" s="18" t="s">
        <v>306</v>
      </c>
      <c r="C12" s="17">
        <v>0.28208161894478401</v>
      </c>
      <c r="D12" s="17">
        <v>0.28641591682851503</v>
      </c>
      <c r="E12" s="17">
        <v>0.277382405788829</v>
      </c>
      <c r="F12" s="17"/>
      <c r="G12" s="17">
        <v>0.26005412523243299</v>
      </c>
      <c r="H12" s="17">
        <v>0.27920360443473502</v>
      </c>
      <c r="I12" s="17">
        <v>0.27154794917355701</v>
      </c>
      <c r="J12" s="17">
        <v>0.30670392192571999</v>
      </c>
      <c r="K12" s="17">
        <v>0.298467817303745</v>
      </c>
      <c r="L12" s="17">
        <v>0.27267219539367199</v>
      </c>
      <c r="M12" s="17"/>
      <c r="N12" s="17">
        <v>0.26992853537176797</v>
      </c>
      <c r="O12" s="17">
        <v>0.26343466434613499</v>
      </c>
      <c r="P12" s="17">
        <v>0.31746323158584699</v>
      </c>
      <c r="Q12" s="17">
        <v>0.28467764686088198</v>
      </c>
      <c r="R12" s="17"/>
      <c r="S12" s="17">
        <v>0.31947776841798198</v>
      </c>
      <c r="T12" s="17">
        <v>0.242681654648883</v>
      </c>
      <c r="U12" s="17">
        <v>0.30416545860941602</v>
      </c>
      <c r="V12" s="17">
        <v>0.30332439584660997</v>
      </c>
      <c r="W12" s="17">
        <v>0.28934006046146199</v>
      </c>
      <c r="X12" s="17">
        <v>0.27250967499830198</v>
      </c>
      <c r="Y12" s="17">
        <v>0.24978918005911999</v>
      </c>
      <c r="Z12" s="17">
        <v>0.24902909878566501</v>
      </c>
      <c r="AA12" s="17">
        <v>0.29055571499135702</v>
      </c>
      <c r="AB12" s="17"/>
      <c r="AC12" s="17">
        <v>0.286796298128141</v>
      </c>
      <c r="AD12" s="17">
        <v>0.29458789644558397</v>
      </c>
      <c r="AE12" s="17">
        <v>0.25466521828337202</v>
      </c>
      <c r="AF12" s="17"/>
      <c r="AG12" s="17">
        <v>0.237286911096695</v>
      </c>
      <c r="AH12" s="17">
        <v>0.29371942795961398</v>
      </c>
      <c r="AI12" s="17">
        <v>0.27289909024319697</v>
      </c>
      <c r="AJ12" s="17">
        <v>0.32112065400191098</v>
      </c>
      <c r="AK12" s="17"/>
      <c r="AL12" s="17">
        <v>0.28931238504997903</v>
      </c>
      <c r="AM12" s="17">
        <v>0.27630400215573497</v>
      </c>
      <c r="AN12" s="17">
        <v>0.28607848552144999</v>
      </c>
      <c r="AO12" s="17">
        <v>0.27597802993790599</v>
      </c>
      <c r="AP12" s="17">
        <v>0.247463783315613</v>
      </c>
      <c r="AQ12" s="17"/>
      <c r="AR12" s="17">
        <v>0.30223890132301301</v>
      </c>
      <c r="AS12" s="17">
        <v>0.28349806622465801</v>
      </c>
      <c r="AT12" s="17">
        <v>0.28799321626778501</v>
      </c>
      <c r="AU12" s="17">
        <v>0.28632723115402198</v>
      </c>
      <c r="AV12" s="17">
        <v>0.23735410245685401</v>
      </c>
      <c r="AW12" s="17"/>
      <c r="AX12" s="17">
        <v>0.32198574729357798</v>
      </c>
      <c r="AY12" s="17">
        <v>0.29670804742661799</v>
      </c>
      <c r="AZ12" s="17">
        <v>0.33516547936737101</v>
      </c>
      <c r="BA12" s="17">
        <v>0.275728276895154</v>
      </c>
      <c r="BB12" s="17">
        <v>0.155361404524235</v>
      </c>
      <c r="BC12" s="17">
        <v>0.18782493874915701</v>
      </c>
      <c r="BD12" s="17"/>
      <c r="BE12" s="17">
        <v>0.29075407953299198</v>
      </c>
      <c r="BF12" s="17">
        <v>0.27910894843505601</v>
      </c>
      <c r="BG12" s="17">
        <v>0.27801171572935401</v>
      </c>
      <c r="BH12" s="17"/>
      <c r="BI12" s="17">
        <v>0.30473001897845298</v>
      </c>
      <c r="BJ12" s="17">
        <v>0.276331704377622</v>
      </c>
      <c r="BK12" s="17"/>
      <c r="BL12" s="17">
        <v>0.26631641991103699</v>
      </c>
      <c r="BM12" s="17">
        <v>0.28965377182998497</v>
      </c>
      <c r="BN12" s="17">
        <v>0.28163015003804398</v>
      </c>
      <c r="BO12" s="17">
        <v>0.33214810469390399</v>
      </c>
      <c r="BP12" s="17">
        <v>0.29603700583982301</v>
      </c>
      <c r="BQ12" s="17"/>
      <c r="BR12" s="17">
        <v>0.28513577210299501</v>
      </c>
      <c r="BS12" s="17">
        <v>0.29131149671760898</v>
      </c>
      <c r="BT12" s="17">
        <v>0.22966070527096899</v>
      </c>
      <c r="BU12" s="17">
        <v>0.289147247697291</v>
      </c>
      <c r="BV12" s="17"/>
      <c r="BW12" s="17">
        <v>0.27456862147794397</v>
      </c>
      <c r="BX12" s="17">
        <v>0.28659470854434999</v>
      </c>
      <c r="BY12" s="17">
        <v>0.27785353097010401</v>
      </c>
      <c r="BZ12" s="17">
        <v>0.277537919800945</v>
      </c>
      <c r="CA12" s="17">
        <v>0.30266214940005298</v>
      </c>
      <c r="CB12" s="17"/>
      <c r="CC12" s="17">
        <v>0.31291177227054301</v>
      </c>
      <c r="CD12" s="17">
        <v>0.288470994170823</v>
      </c>
      <c r="CE12" s="17">
        <v>0.31708806790843602</v>
      </c>
      <c r="CF12" s="17">
        <v>0.29726444966439902</v>
      </c>
      <c r="CG12" s="17">
        <v>0.30788413590079799</v>
      </c>
      <c r="CH12" s="17">
        <v>0.246995009731168</v>
      </c>
      <c r="CI12" s="17">
        <v>0.33498629856864998</v>
      </c>
      <c r="CJ12" s="17">
        <v>0.27142108475643201</v>
      </c>
      <c r="CK12" s="17">
        <v>0.24621157295419999</v>
      </c>
      <c r="CL12" s="17">
        <v>0.20301591133882199</v>
      </c>
    </row>
    <row r="13" spans="2:90" x14ac:dyDescent="0.25">
      <c r="B13" s="18" t="s">
        <v>307</v>
      </c>
      <c r="C13" s="17">
        <v>0.114850201142863</v>
      </c>
      <c r="D13" s="17">
        <v>9.7665870072396799E-2</v>
      </c>
      <c r="E13" s="17">
        <v>0.13040474079217401</v>
      </c>
      <c r="F13" s="17"/>
      <c r="G13" s="17">
        <v>0.125849937383814</v>
      </c>
      <c r="H13" s="17">
        <v>0.113883496900679</v>
      </c>
      <c r="I13" s="17">
        <v>0.144855887706279</v>
      </c>
      <c r="J13" s="17">
        <v>0.13846817462934399</v>
      </c>
      <c r="K13" s="17">
        <v>0.11244668354885801</v>
      </c>
      <c r="L13" s="17">
        <v>7.4473933900690806E-2</v>
      </c>
      <c r="M13" s="17"/>
      <c r="N13" s="17">
        <v>8.0496537998307097E-2</v>
      </c>
      <c r="O13" s="17">
        <v>0.111591676555111</v>
      </c>
      <c r="P13" s="17">
        <v>0.13267990118540299</v>
      </c>
      <c r="Q13" s="17">
        <v>0.14044864465352999</v>
      </c>
      <c r="R13" s="17"/>
      <c r="S13" s="17">
        <v>0.15686118562121201</v>
      </c>
      <c r="T13" s="17">
        <v>0.10410626234550099</v>
      </c>
      <c r="U13" s="17">
        <v>0.12074824899169199</v>
      </c>
      <c r="V13" s="17">
        <v>6.4113926460864598E-2</v>
      </c>
      <c r="W13" s="17">
        <v>8.7417680462924197E-2</v>
      </c>
      <c r="X13" s="17">
        <v>0.13690940308927399</v>
      </c>
      <c r="Y13" s="17">
        <v>0.100844425856774</v>
      </c>
      <c r="Z13" s="17">
        <v>8.2313113116469605E-2</v>
      </c>
      <c r="AA13" s="17">
        <v>0.13909220415565199</v>
      </c>
      <c r="AB13" s="17"/>
      <c r="AC13" s="17">
        <v>0.12081320952687501</v>
      </c>
      <c r="AD13" s="17">
        <v>0.100838028321579</v>
      </c>
      <c r="AE13" s="17">
        <v>0.127595098161008</v>
      </c>
      <c r="AF13" s="17"/>
      <c r="AG13" s="17">
        <v>7.3204386175429001E-2</v>
      </c>
      <c r="AH13" s="17">
        <v>8.5378362223646906E-2</v>
      </c>
      <c r="AI13" s="17">
        <v>0.109106678837486</v>
      </c>
      <c r="AJ13" s="17">
        <v>0.15836333012068499</v>
      </c>
      <c r="AK13" s="17"/>
      <c r="AL13" s="17">
        <v>0.127288661322535</v>
      </c>
      <c r="AM13" s="17">
        <v>0.12609703005554199</v>
      </c>
      <c r="AN13" s="17">
        <v>9.7064793801972096E-2</v>
      </c>
      <c r="AO13" s="17">
        <v>8.8522548127838205E-2</v>
      </c>
      <c r="AP13" s="17">
        <v>8.59787260973114E-2</v>
      </c>
      <c r="AQ13" s="17"/>
      <c r="AR13" s="17">
        <v>0.13051260087604799</v>
      </c>
      <c r="AS13" s="17">
        <v>0.13184473427408999</v>
      </c>
      <c r="AT13" s="17">
        <v>0.112977870307837</v>
      </c>
      <c r="AU13" s="17">
        <v>0.111471936033498</v>
      </c>
      <c r="AV13" s="17">
        <v>6.43310398975772E-2</v>
      </c>
      <c r="AW13" s="17"/>
      <c r="AX13" s="17">
        <v>0.14974525427823401</v>
      </c>
      <c r="AY13" s="17">
        <v>0.116633203112571</v>
      </c>
      <c r="AZ13" s="17">
        <v>0.12905364368946601</v>
      </c>
      <c r="BA13" s="17">
        <v>0.10267997932787799</v>
      </c>
      <c r="BB13" s="17">
        <v>5.3134042682950001E-2</v>
      </c>
      <c r="BC13" s="17">
        <v>9.2165250472747304E-2</v>
      </c>
      <c r="BD13" s="17"/>
      <c r="BE13" s="17">
        <v>0.121284116333421</v>
      </c>
      <c r="BF13" s="17">
        <v>0.114709173002914</v>
      </c>
      <c r="BG13" s="17">
        <v>0.106456701620921</v>
      </c>
      <c r="BH13" s="17"/>
      <c r="BI13" s="17">
        <v>0.15042138207254999</v>
      </c>
      <c r="BJ13" s="17">
        <v>0.105819485900519</v>
      </c>
      <c r="BK13" s="17"/>
      <c r="BL13" s="17">
        <v>7.6916599610521094E-2</v>
      </c>
      <c r="BM13" s="17">
        <v>0.110991629058242</v>
      </c>
      <c r="BN13" s="17">
        <v>0.19307040935128</v>
      </c>
      <c r="BO13" s="17">
        <v>0.15643416716559799</v>
      </c>
      <c r="BP13" s="17">
        <v>0.14533806475771499</v>
      </c>
      <c r="BQ13" s="17"/>
      <c r="BR13" s="17">
        <v>0.118629883400652</v>
      </c>
      <c r="BS13" s="17">
        <v>0.10534820345898201</v>
      </c>
      <c r="BT13" s="17">
        <v>5.6953654407605497E-2</v>
      </c>
      <c r="BU13" s="17">
        <v>0.130615139027737</v>
      </c>
      <c r="BV13" s="17"/>
      <c r="BW13" s="17">
        <v>8.5014784337630198E-2</v>
      </c>
      <c r="BX13" s="17">
        <v>9.8058056227066204E-2</v>
      </c>
      <c r="BY13" s="17">
        <v>0.110367850858946</v>
      </c>
      <c r="BZ13" s="17">
        <v>0.13630814546450901</v>
      </c>
      <c r="CA13" s="17">
        <v>0.14294984243191</v>
      </c>
      <c r="CB13" s="17"/>
      <c r="CC13" s="17">
        <v>0.15550468629310901</v>
      </c>
      <c r="CD13" s="17">
        <v>0.16589756174011</v>
      </c>
      <c r="CE13" s="17">
        <v>0.13375074443971799</v>
      </c>
      <c r="CF13" s="17">
        <v>0.147829677108749</v>
      </c>
      <c r="CG13" s="17">
        <v>0.10133746243799201</v>
      </c>
      <c r="CH13" s="17">
        <v>0.141192221546215</v>
      </c>
      <c r="CI13" s="17">
        <v>7.2677722169016107E-2</v>
      </c>
      <c r="CJ13" s="17">
        <v>9.3736595010506393E-2</v>
      </c>
      <c r="CK13" s="17">
        <v>8.2684224845607807E-2</v>
      </c>
      <c r="CL13" s="17">
        <v>3.6480639977259199E-2</v>
      </c>
    </row>
    <row r="14" spans="2:90" x14ac:dyDescent="0.25">
      <c r="B14" s="18" t="s">
        <v>163</v>
      </c>
      <c r="C14" s="19">
        <v>0.144964347936585</v>
      </c>
      <c r="D14" s="19">
        <v>0.119461153970584</v>
      </c>
      <c r="E14" s="19">
        <v>0.16802899080884301</v>
      </c>
      <c r="F14" s="19"/>
      <c r="G14" s="19">
        <v>0.114858933975762</v>
      </c>
      <c r="H14" s="19">
        <v>9.8684973759410696E-2</v>
      </c>
      <c r="I14" s="19">
        <v>0.10638312671974599</v>
      </c>
      <c r="J14" s="19">
        <v>0.12845514707074701</v>
      </c>
      <c r="K14" s="19">
        <v>0.160709588650496</v>
      </c>
      <c r="L14" s="19">
        <v>0.22010613580404201</v>
      </c>
      <c r="M14" s="19"/>
      <c r="N14" s="19">
        <v>0.132623910300671</v>
      </c>
      <c r="O14" s="19">
        <v>0.17033789392749499</v>
      </c>
      <c r="P14" s="19">
        <v>0.124676646853515</v>
      </c>
      <c r="Q14" s="19">
        <v>0.150320554797124</v>
      </c>
      <c r="R14" s="19"/>
      <c r="S14" s="19">
        <v>0.101353225918299</v>
      </c>
      <c r="T14" s="19">
        <v>0.180581330287548</v>
      </c>
      <c r="U14" s="19">
        <v>0.14689000356705501</v>
      </c>
      <c r="V14" s="19">
        <v>0.174631052112799</v>
      </c>
      <c r="W14" s="19">
        <v>0.14125423167662299</v>
      </c>
      <c r="X14" s="19">
        <v>0.156058988432769</v>
      </c>
      <c r="Y14" s="19">
        <v>0.150424886515066</v>
      </c>
      <c r="Z14" s="19">
        <v>0.157568416001138</v>
      </c>
      <c r="AA14" s="19">
        <v>0.11097109001534899</v>
      </c>
      <c r="AB14" s="19"/>
      <c r="AC14" s="19">
        <v>0.154659223391727</v>
      </c>
      <c r="AD14" s="19">
        <v>0.13266440516528299</v>
      </c>
      <c r="AE14" s="19">
        <v>0.138009099329576</v>
      </c>
      <c r="AF14" s="19"/>
      <c r="AG14" s="19">
        <v>0.148484011659645</v>
      </c>
      <c r="AH14" s="19">
        <v>9.1864985544257302E-2</v>
      </c>
      <c r="AI14" s="19">
        <v>0.170512330958699</v>
      </c>
      <c r="AJ14" s="19">
        <v>0.13170550041200799</v>
      </c>
      <c r="AK14" s="19"/>
      <c r="AL14" s="19">
        <v>0.14502059960347199</v>
      </c>
      <c r="AM14" s="19">
        <v>0.17491561879332199</v>
      </c>
      <c r="AN14" s="19">
        <v>0.12997495114813101</v>
      </c>
      <c r="AO14" s="19">
        <v>8.3048814374094601E-2</v>
      </c>
      <c r="AP14" s="19">
        <v>0.10473202781932001</v>
      </c>
      <c r="AQ14" s="19"/>
      <c r="AR14" s="19">
        <v>0.202220202892921</v>
      </c>
      <c r="AS14" s="19">
        <v>0.14322982454847299</v>
      </c>
      <c r="AT14" s="19">
        <v>0.137803919395521</v>
      </c>
      <c r="AU14" s="19">
        <v>0.114927945518942</v>
      </c>
      <c r="AV14" s="19">
        <v>9.9491283728462193E-2</v>
      </c>
      <c r="AW14" s="19"/>
      <c r="AX14" s="19">
        <v>7.2490061521126706E-2</v>
      </c>
      <c r="AY14" s="19">
        <v>0.14256317505845301</v>
      </c>
      <c r="AZ14" s="19">
        <v>0.14634955900263499</v>
      </c>
      <c r="BA14" s="19">
        <v>0.17314524289903199</v>
      </c>
      <c r="BB14" s="19">
        <v>0.23050796153538</v>
      </c>
      <c r="BC14" s="19">
        <v>0.194233125579515</v>
      </c>
      <c r="BD14" s="19"/>
      <c r="BE14" s="19">
        <v>0.16621952955292499</v>
      </c>
      <c r="BF14" s="19">
        <v>7.7721462813233694E-2</v>
      </c>
      <c r="BG14" s="19">
        <v>0.176167339441097</v>
      </c>
      <c r="BH14" s="19"/>
      <c r="BI14" s="19">
        <v>0.15514909856981299</v>
      </c>
      <c r="BJ14" s="19">
        <v>0.14237867098184001</v>
      </c>
      <c r="BK14" s="19"/>
      <c r="BL14" s="19">
        <v>0.17034557071072301</v>
      </c>
      <c r="BM14" s="19">
        <v>0.125791782909904</v>
      </c>
      <c r="BN14" s="19">
        <v>0.117805598596148</v>
      </c>
      <c r="BO14" s="19">
        <v>0.111197169120793</v>
      </c>
      <c r="BP14" s="19">
        <v>0.11933110102610001</v>
      </c>
      <c r="BQ14" s="19"/>
      <c r="BR14" s="19">
        <v>0.15217014143039301</v>
      </c>
      <c r="BS14" s="19">
        <v>0.112025666893597</v>
      </c>
      <c r="BT14" s="19">
        <v>0.10884779252614001</v>
      </c>
      <c r="BU14" s="19">
        <v>8.0579809738881E-2</v>
      </c>
      <c r="BV14" s="19"/>
      <c r="BW14" s="19">
        <v>0.161616475522178</v>
      </c>
      <c r="BX14" s="19">
        <v>0.15662973897340901</v>
      </c>
      <c r="BY14" s="19">
        <v>0.136020694677395</v>
      </c>
      <c r="BZ14" s="19">
        <v>0.13379229336167101</v>
      </c>
      <c r="CA14" s="19">
        <v>0.13482700804623601</v>
      </c>
      <c r="CB14" s="19"/>
      <c r="CC14" s="19">
        <v>0.101019399232733</v>
      </c>
      <c r="CD14" s="19">
        <v>0.13335217089698301</v>
      </c>
      <c r="CE14" s="19">
        <v>0.11911241952822001</v>
      </c>
      <c r="CF14" s="19">
        <v>0.14137499442208301</v>
      </c>
      <c r="CG14" s="19">
        <v>0.134398627707639</v>
      </c>
      <c r="CH14" s="19">
        <v>0.148490748667232</v>
      </c>
      <c r="CI14" s="19">
        <v>0.13340934539778601</v>
      </c>
      <c r="CJ14" s="19">
        <v>0.17017531718754</v>
      </c>
      <c r="CK14" s="19">
        <v>0.14042726954663401</v>
      </c>
      <c r="CL14" s="19">
        <v>0.23310331176644999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319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303</v>
      </c>
      <c r="C9" s="17">
        <v>2.75213364856121E-2</v>
      </c>
      <c r="D9" s="17">
        <v>3.8855200864569499E-2</v>
      </c>
      <c r="E9" s="17">
        <v>1.7032541321364E-2</v>
      </c>
      <c r="F9" s="17"/>
      <c r="G9" s="17">
        <v>8.3563420939387595E-2</v>
      </c>
      <c r="H9" s="17">
        <v>6.0286089630836599E-2</v>
      </c>
      <c r="I9" s="17">
        <v>2.81459104414469E-2</v>
      </c>
      <c r="J9" s="17">
        <v>7.9420707299877793E-3</v>
      </c>
      <c r="K9" s="17">
        <v>8.7888405675571497E-3</v>
      </c>
      <c r="L9" s="17">
        <v>4.8627251005084601E-3</v>
      </c>
      <c r="M9" s="17"/>
      <c r="N9" s="17">
        <v>4.36696570318321E-2</v>
      </c>
      <c r="O9" s="17">
        <v>2.27494403020457E-2</v>
      </c>
      <c r="P9" s="17">
        <v>2.19433104060195E-2</v>
      </c>
      <c r="Q9" s="17">
        <v>2.0355981586844801E-2</v>
      </c>
      <c r="R9" s="17"/>
      <c r="S9" s="17">
        <v>5.4850644537998601E-2</v>
      </c>
      <c r="T9" s="17">
        <v>1.2268354930981501E-2</v>
      </c>
      <c r="U9" s="17">
        <v>2.6650042225364299E-2</v>
      </c>
      <c r="V9" s="17">
        <v>1.9700035580045201E-2</v>
      </c>
      <c r="W9" s="17">
        <v>2.0976961173903599E-2</v>
      </c>
      <c r="X9" s="17">
        <v>3.3936150165374997E-2</v>
      </c>
      <c r="Y9" s="17">
        <v>2.6056565821366701E-2</v>
      </c>
      <c r="Z9" s="17">
        <v>1.3046071125199499E-2</v>
      </c>
      <c r="AA9" s="17">
        <v>2.66745019176657E-2</v>
      </c>
      <c r="AB9" s="17"/>
      <c r="AC9" s="17">
        <v>1.70499678183571E-2</v>
      </c>
      <c r="AD9" s="17">
        <v>3.0142998546385299E-2</v>
      </c>
      <c r="AE9" s="17">
        <v>3.8528763986767099E-2</v>
      </c>
      <c r="AF9" s="17"/>
      <c r="AG9" s="17">
        <v>3.3142458830418199E-2</v>
      </c>
      <c r="AH9" s="17">
        <v>5.3462280071925598E-2</v>
      </c>
      <c r="AI9" s="17">
        <v>2.6287384079607401E-2</v>
      </c>
      <c r="AJ9" s="17">
        <v>1.06646263648646E-2</v>
      </c>
      <c r="AK9" s="17"/>
      <c r="AL9" s="17">
        <v>1.6854580201233999E-2</v>
      </c>
      <c r="AM9" s="17">
        <v>1.73526066833413E-2</v>
      </c>
      <c r="AN9" s="17">
        <v>2.64518389271137E-2</v>
      </c>
      <c r="AO9" s="17">
        <v>8.1749371880882299E-2</v>
      </c>
      <c r="AP9" s="17">
        <v>4.8965529694938198E-2</v>
      </c>
      <c r="AQ9" s="17"/>
      <c r="AR9" s="17">
        <v>1.8217264015015E-2</v>
      </c>
      <c r="AS9" s="17">
        <v>2.46549243683254E-2</v>
      </c>
      <c r="AT9" s="17">
        <v>1.9551179705626399E-2</v>
      </c>
      <c r="AU9" s="17">
        <v>2.4780925597487499E-2</v>
      </c>
      <c r="AV9" s="17">
        <v>7.68523277743728E-2</v>
      </c>
      <c r="AW9" s="17"/>
      <c r="AX9" s="17">
        <v>6.9882426007255194E-2</v>
      </c>
      <c r="AY9" s="17">
        <v>1.59000470676414E-2</v>
      </c>
      <c r="AZ9" s="17">
        <v>1.42417457569914E-2</v>
      </c>
      <c r="BA9" s="17">
        <v>1.3971423917435701E-2</v>
      </c>
      <c r="BB9" s="17">
        <v>1.4454159919728199E-2</v>
      </c>
      <c r="BC9" s="17">
        <v>1.2860270361221801E-2</v>
      </c>
      <c r="BD9" s="17"/>
      <c r="BE9" s="17">
        <v>2.6268033926276399E-2</v>
      </c>
      <c r="BF9" s="17">
        <v>5.8649806222051501E-2</v>
      </c>
      <c r="BG9" s="17">
        <v>7.2656468121392605E-4</v>
      </c>
      <c r="BH9" s="17"/>
      <c r="BI9" s="17">
        <v>2.1947210713093902E-2</v>
      </c>
      <c r="BJ9" s="17">
        <v>2.8936480466244401E-2</v>
      </c>
      <c r="BK9" s="17"/>
      <c r="BL9" s="17">
        <v>2.0680926560204399E-2</v>
      </c>
      <c r="BM9" s="17">
        <v>3.5229428667523398E-2</v>
      </c>
      <c r="BN9" s="17">
        <v>3.5333241909689797E-2</v>
      </c>
      <c r="BO9" s="17">
        <v>2.18390007997631E-2</v>
      </c>
      <c r="BP9" s="17">
        <v>3.5033156488282598E-2</v>
      </c>
      <c r="BQ9" s="17"/>
      <c r="BR9" s="17">
        <v>2.0762304615610901E-2</v>
      </c>
      <c r="BS9" s="17">
        <v>3.31393708946685E-2</v>
      </c>
      <c r="BT9" s="17">
        <v>8.7733889500837797E-2</v>
      </c>
      <c r="BU9" s="17">
        <v>7.7698405184544003E-2</v>
      </c>
      <c r="BV9" s="17"/>
      <c r="BW9" s="17">
        <v>3.0177927955854E-2</v>
      </c>
      <c r="BX9" s="17">
        <v>2.2363092081380102E-2</v>
      </c>
      <c r="BY9" s="17">
        <v>3.0228701340619099E-2</v>
      </c>
      <c r="BZ9" s="17">
        <v>2.0209279264847599E-2</v>
      </c>
      <c r="CA9" s="17">
        <v>2.93762348894064E-2</v>
      </c>
      <c r="CB9" s="17"/>
      <c r="CC9" s="17">
        <v>2.9760253838153498E-2</v>
      </c>
      <c r="CD9" s="17">
        <v>2.8670461552251201E-2</v>
      </c>
      <c r="CE9" s="17">
        <v>3.6291932072348598E-2</v>
      </c>
      <c r="CF9" s="17">
        <v>3.69196719492704E-2</v>
      </c>
      <c r="CG9" s="17">
        <v>2.0952821578202701E-2</v>
      </c>
      <c r="CH9" s="17">
        <v>7.0563751130435504E-3</v>
      </c>
      <c r="CI9" s="17">
        <v>2.8584526104560502E-2</v>
      </c>
      <c r="CJ9" s="17">
        <v>2.2097349545793201E-2</v>
      </c>
      <c r="CK9" s="17">
        <v>2.6195039188354301E-2</v>
      </c>
      <c r="CL9" s="17">
        <v>2.55736457651961E-2</v>
      </c>
    </row>
    <row r="10" spans="2:90" x14ac:dyDescent="0.25">
      <c r="B10" s="18" t="s">
        <v>304</v>
      </c>
      <c r="C10" s="17">
        <v>9.4077723602933497E-2</v>
      </c>
      <c r="D10" s="17">
        <v>0.106674904438436</v>
      </c>
      <c r="E10" s="17">
        <v>8.2693539282265305E-2</v>
      </c>
      <c r="F10" s="17"/>
      <c r="G10" s="17">
        <v>0.15636122123627999</v>
      </c>
      <c r="H10" s="17">
        <v>0.150970402111091</v>
      </c>
      <c r="I10" s="17">
        <v>0.124444936885933</v>
      </c>
      <c r="J10" s="17">
        <v>6.6520292460972394E-2</v>
      </c>
      <c r="K10" s="17">
        <v>6.0948879790266502E-2</v>
      </c>
      <c r="L10" s="17">
        <v>4.5807902716230101E-2</v>
      </c>
      <c r="M10" s="17"/>
      <c r="N10" s="17">
        <v>0.115834063720002</v>
      </c>
      <c r="O10" s="17">
        <v>7.8113857224932207E-2</v>
      </c>
      <c r="P10" s="17">
        <v>8.5719169839894097E-2</v>
      </c>
      <c r="Q10" s="17">
        <v>9.5179689694680603E-2</v>
      </c>
      <c r="R10" s="17"/>
      <c r="S10" s="17">
        <v>0.11494463489479401</v>
      </c>
      <c r="T10" s="17">
        <v>7.7393315526286893E-2</v>
      </c>
      <c r="U10" s="17">
        <v>8.2842801736140503E-2</v>
      </c>
      <c r="V10" s="17">
        <v>0.101516695515997</v>
      </c>
      <c r="W10" s="17">
        <v>8.9232455690673798E-2</v>
      </c>
      <c r="X10" s="17">
        <v>9.4750005614582494E-2</v>
      </c>
      <c r="Y10" s="17">
        <v>7.5473067893729207E-2</v>
      </c>
      <c r="Z10" s="17">
        <v>8.8320934612407198E-2</v>
      </c>
      <c r="AA10" s="17">
        <v>0.111145612725897</v>
      </c>
      <c r="AB10" s="17"/>
      <c r="AC10" s="17">
        <v>7.2799100234942404E-2</v>
      </c>
      <c r="AD10" s="17">
        <v>0.100224917670257</v>
      </c>
      <c r="AE10" s="17">
        <v>0.10534759284801699</v>
      </c>
      <c r="AF10" s="17"/>
      <c r="AG10" s="17">
        <v>9.2011466119003293E-2</v>
      </c>
      <c r="AH10" s="17">
        <v>0.16614196141533399</v>
      </c>
      <c r="AI10" s="17">
        <v>7.2639675378321902E-2</v>
      </c>
      <c r="AJ10" s="17">
        <v>5.8261691858674802E-2</v>
      </c>
      <c r="AK10" s="17"/>
      <c r="AL10" s="17">
        <v>7.9074585410316603E-2</v>
      </c>
      <c r="AM10" s="17">
        <v>8.3259341285309194E-2</v>
      </c>
      <c r="AN10" s="17">
        <v>0.10016006405632</v>
      </c>
      <c r="AO10" s="17">
        <v>0.15141776468795101</v>
      </c>
      <c r="AP10" s="17">
        <v>0.14605372410433401</v>
      </c>
      <c r="AQ10" s="17"/>
      <c r="AR10" s="17">
        <v>7.0636441175840697E-2</v>
      </c>
      <c r="AS10" s="17">
        <v>9.3118653908698598E-2</v>
      </c>
      <c r="AT10" s="17">
        <v>8.9442006446326799E-2</v>
      </c>
      <c r="AU10" s="17">
        <v>0.100570908080372</v>
      </c>
      <c r="AV10" s="17">
        <v>0.14634030278996901</v>
      </c>
      <c r="AW10" s="17"/>
      <c r="AX10" s="17">
        <v>0.13670539421991201</v>
      </c>
      <c r="AY10" s="17">
        <v>8.9250701281547107E-2</v>
      </c>
      <c r="AZ10" s="17">
        <v>9.6576407882113302E-2</v>
      </c>
      <c r="BA10" s="17">
        <v>5.93975776185671E-2</v>
      </c>
      <c r="BB10" s="17">
        <v>7.9473639922190698E-2</v>
      </c>
      <c r="BC10" s="17">
        <v>7.3304629516126402E-2</v>
      </c>
      <c r="BD10" s="17"/>
      <c r="BE10" s="17">
        <v>9.3859789951029296E-2</v>
      </c>
      <c r="BF10" s="17">
        <v>0.146549516533515</v>
      </c>
      <c r="BG10" s="17">
        <v>4.6669656676985298E-2</v>
      </c>
      <c r="BH10" s="17"/>
      <c r="BI10" s="17">
        <v>8.4208938154820806E-2</v>
      </c>
      <c r="BJ10" s="17">
        <v>9.6583184170741701E-2</v>
      </c>
      <c r="BK10" s="17"/>
      <c r="BL10" s="17">
        <v>7.4781857448173394E-2</v>
      </c>
      <c r="BM10" s="17">
        <v>0.108984263137396</v>
      </c>
      <c r="BN10" s="17">
        <v>0.100556755842382</v>
      </c>
      <c r="BO10" s="17">
        <v>9.8462745657969503E-2</v>
      </c>
      <c r="BP10" s="17">
        <v>0.11692203829745899</v>
      </c>
      <c r="BQ10" s="17"/>
      <c r="BR10" s="17">
        <v>7.5225112412805897E-2</v>
      </c>
      <c r="BS10" s="17">
        <v>0.15737999897725599</v>
      </c>
      <c r="BT10" s="17">
        <v>0.258939163872623</v>
      </c>
      <c r="BU10" s="17">
        <v>0.15888603866568299</v>
      </c>
      <c r="BV10" s="17"/>
      <c r="BW10" s="17">
        <v>8.0912158252220298E-2</v>
      </c>
      <c r="BX10" s="17">
        <v>9.4485025394289296E-2</v>
      </c>
      <c r="BY10" s="17">
        <v>9.6770595124286096E-2</v>
      </c>
      <c r="BZ10" s="17">
        <v>0.100898872441675</v>
      </c>
      <c r="CA10" s="17">
        <v>9.5252114337127602E-2</v>
      </c>
      <c r="CB10" s="17"/>
      <c r="CC10" s="17">
        <v>0.10631670603674299</v>
      </c>
      <c r="CD10" s="17">
        <v>9.9005545325755701E-2</v>
      </c>
      <c r="CE10" s="17">
        <v>9.9744594037841694E-2</v>
      </c>
      <c r="CF10" s="17">
        <v>0.118477333118492</v>
      </c>
      <c r="CG10" s="17">
        <v>0.127035118628015</v>
      </c>
      <c r="CH10" s="17">
        <v>7.9453322889827593E-2</v>
      </c>
      <c r="CI10" s="17">
        <v>7.7861577313192806E-2</v>
      </c>
      <c r="CJ10" s="17">
        <v>6.3414410285350095E-2</v>
      </c>
      <c r="CK10" s="17">
        <v>6.5395611197659007E-2</v>
      </c>
      <c r="CL10" s="17">
        <v>9.5084879315208398E-2</v>
      </c>
    </row>
    <row r="11" spans="2:90" x14ac:dyDescent="0.25">
      <c r="B11" s="18" t="s">
        <v>305</v>
      </c>
      <c r="C11" s="17">
        <v>0.37780022945904002</v>
      </c>
      <c r="D11" s="17">
        <v>0.38783766101530398</v>
      </c>
      <c r="E11" s="17">
        <v>0.36961463734924399</v>
      </c>
      <c r="F11" s="17"/>
      <c r="G11" s="17">
        <v>0.28850176801914901</v>
      </c>
      <c r="H11" s="17">
        <v>0.32649978460941798</v>
      </c>
      <c r="I11" s="17">
        <v>0.35221570767426302</v>
      </c>
      <c r="J11" s="17">
        <v>0.35965213686212899</v>
      </c>
      <c r="K11" s="17">
        <v>0.40888408096601703</v>
      </c>
      <c r="L11" s="17">
        <v>0.46478747328643</v>
      </c>
      <c r="M11" s="17"/>
      <c r="N11" s="17">
        <v>0.42105018332789101</v>
      </c>
      <c r="O11" s="17">
        <v>0.36647395938257599</v>
      </c>
      <c r="P11" s="17">
        <v>0.33069659243274002</v>
      </c>
      <c r="Q11" s="17">
        <v>0.38073473130899299</v>
      </c>
      <c r="R11" s="17"/>
      <c r="S11" s="17">
        <v>0.28807231538650901</v>
      </c>
      <c r="T11" s="17">
        <v>0.391604851033999</v>
      </c>
      <c r="U11" s="17">
        <v>0.43062959798276101</v>
      </c>
      <c r="V11" s="17">
        <v>0.43125210172199702</v>
      </c>
      <c r="W11" s="17">
        <v>0.45553902063610602</v>
      </c>
      <c r="X11" s="17">
        <v>0.33214759810421102</v>
      </c>
      <c r="Y11" s="17">
        <v>0.36965981701869</v>
      </c>
      <c r="Z11" s="17">
        <v>0.39017531872609101</v>
      </c>
      <c r="AA11" s="17">
        <v>0.36861796584086998</v>
      </c>
      <c r="AB11" s="17"/>
      <c r="AC11" s="17">
        <v>0.36576930869114899</v>
      </c>
      <c r="AD11" s="17">
        <v>0.41311359021045602</v>
      </c>
      <c r="AE11" s="17">
        <v>0.36485241734384</v>
      </c>
      <c r="AF11" s="17"/>
      <c r="AG11" s="17">
        <v>0.41946790258843503</v>
      </c>
      <c r="AH11" s="17">
        <v>0.38852950321513102</v>
      </c>
      <c r="AI11" s="17">
        <v>0.449996156434532</v>
      </c>
      <c r="AJ11" s="17">
        <v>0.32009093847992798</v>
      </c>
      <c r="AK11" s="17"/>
      <c r="AL11" s="17">
        <v>0.37321600612743699</v>
      </c>
      <c r="AM11" s="17">
        <v>0.33160221044719801</v>
      </c>
      <c r="AN11" s="17">
        <v>0.41288474915051698</v>
      </c>
      <c r="AO11" s="17">
        <v>0.35648513411381899</v>
      </c>
      <c r="AP11" s="17">
        <v>0.41858450093644001</v>
      </c>
      <c r="AQ11" s="17"/>
      <c r="AR11" s="17">
        <v>0.36464693714086999</v>
      </c>
      <c r="AS11" s="17">
        <v>0.37259830846094399</v>
      </c>
      <c r="AT11" s="17">
        <v>0.37978969764225801</v>
      </c>
      <c r="AU11" s="17">
        <v>0.39690202717204998</v>
      </c>
      <c r="AV11" s="17">
        <v>0.39744818178591301</v>
      </c>
      <c r="AW11" s="17"/>
      <c r="AX11" s="17">
        <v>0.31306881072120601</v>
      </c>
      <c r="AY11" s="17">
        <v>0.36593020262737702</v>
      </c>
      <c r="AZ11" s="17">
        <v>0.34907243053672299</v>
      </c>
      <c r="BA11" s="17">
        <v>0.39233578605735298</v>
      </c>
      <c r="BB11" s="17">
        <v>0.49100874592310101</v>
      </c>
      <c r="BC11" s="17">
        <v>0.50881573304191496</v>
      </c>
      <c r="BD11" s="17"/>
      <c r="BE11" s="17">
        <v>0.35743504703553602</v>
      </c>
      <c r="BF11" s="17">
        <v>0.33564173797739399</v>
      </c>
      <c r="BG11" s="17">
        <v>0.44524194613678703</v>
      </c>
      <c r="BH11" s="17"/>
      <c r="BI11" s="17">
        <v>0.34564731517124098</v>
      </c>
      <c r="BJ11" s="17">
        <v>0.38596312440814501</v>
      </c>
      <c r="BK11" s="17"/>
      <c r="BL11" s="17">
        <v>0.43700193918417701</v>
      </c>
      <c r="BM11" s="17">
        <v>0.34200443035884598</v>
      </c>
      <c r="BN11" s="17">
        <v>0.33974443608937899</v>
      </c>
      <c r="BO11" s="17">
        <v>0.37182483694388802</v>
      </c>
      <c r="BP11" s="17">
        <v>0.32347831565392499</v>
      </c>
      <c r="BQ11" s="17"/>
      <c r="BR11" s="17">
        <v>0.389109973331907</v>
      </c>
      <c r="BS11" s="17">
        <v>0.344310819772639</v>
      </c>
      <c r="BT11" s="17">
        <v>0.33056999747330701</v>
      </c>
      <c r="BU11" s="17">
        <v>0.272765455845633</v>
      </c>
      <c r="BV11" s="17"/>
      <c r="BW11" s="17">
        <v>0.42405273944795402</v>
      </c>
      <c r="BX11" s="17">
        <v>0.38584844241023702</v>
      </c>
      <c r="BY11" s="17">
        <v>0.39795698873032598</v>
      </c>
      <c r="BZ11" s="17">
        <v>0.35255837849774802</v>
      </c>
      <c r="CA11" s="17">
        <v>0.333882311120549</v>
      </c>
      <c r="CB11" s="17"/>
      <c r="CC11" s="17">
        <v>0.33080092982275799</v>
      </c>
      <c r="CD11" s="17">
        <v>0.291495408569862</v>
      </c>
      <c r="CE11" s="17">
        <v>0.32901714321047998</v>
      </c>
      <c r="CF11" s="17">
        <v>0.29773943317089102</v>
      </c>
      <c r="CG11" s="17">
        <v>0.393487868142751</v>
      </c>
      <c r="CH11" s="17">
        <v>0.406992615519505</v>
      </c>
      <c r="CI11" s="17">
        <v>0.41471205913030901</v>
      </c>
      <c r="CJ11" s="17">
        <v>0.42043615128805001</v>
      </c>
      <c r="CK11" s="17">
        <v>0.49557551633657598</v>
      </c>
      <c r="CL11" s="17">
        <v>0.44124973517763599</v>
      </c>
    </row>
    <row r="12" spans="2:90" x14ac:dyDescent="0.25">
      <c r="B12" s="18" t="s">
        <v>306</v>
      </c>
      <c r="C12" s="17">
        <v>0.28440423243346002</v>
      </c>
      <c r="D12" s="17">
        <v>0.28445327724814801</v>
      </c>
      <c r="E12" s="17">
        <v>0.28372661662087301</v>
      </c>
      <c r="F12" s="17"/>
      <c r="G12" s="17">
        <v>0.25174942142822998</v>
      </c>
      <c r="H12" s="17">
        <v>0.25137403559106802</v>
      </c>
      <c r="I12" s="17">
        <v>0.274493039130767</v>
      </c>
      <c r="J12" s="17">
        <v>0.32993556661448198</v>
      </c>
      <c r="K12" s="17">
        <v>0.25760814504229002</v>
      </c>
      <c r="L12" s="17">
        <v>0.31564883747787498</v>
      </c>
      <c r="M12" s="17"/>
      <c r="N12" s="17">
        <v>0.27787043343010498</v>
      </c>
      <c r="O12" s="17">
        <v>0.29682032268483899</v>
      </c>
      <c r="P12" s="17">
        <v>0.30621238319948701</v>
      </c>
      <c r="Q12" s="17">
        <v>0.26027460355772603</v>
      </c>
      <c r="R12" s="17"/>
      <c r="S12" s="17">
        <v>0.29855017688162599</v>
      </c>
      <c r="T12" s="17">
        <v>0.29717796708833499</v>
      </c>
      <c r="U12" s="17">
        <v>0.30197578436486999</v>
      </c>
      <c r="V12" s="17">
        <v>0.24992714185616299</v>
      </c>
      <c r="W12" s="17">
        <v>0.24604083774016999</v>
      </c>
      <c r="X12" s="17">
        <v>0.30181251271800102</v>
      </c>
      <c r="Y12" s="17">
        <v>0.29914915555493299</v>
      </c>
      <c r="Z12" s="17">
        <v>0.30864847180410798</v>
      </c>
      <c r="AA12" s="17">
        <v>0.25822183491436201</v>
      </c>
      <c r="AB12" s="17"/>
      <c r="AC12" s="17">
        <v>0.30826052566399498</v>
      </c>
      <c r="AD12" s="17">
        <v>0.280247163475984</v>
      </c>
      <c r="AE12" s="17">
        <v>0.24433811074167999</v>
      </c>
      <c r="AF12" s="17"/>
      <c r="AG12" s="17">
        <v>0.28680788557210102</v>
      </c>
      <c r="AH12" s="17">
        <v>0.241864405604583</v>
      </c>
      <c r="AI12" s="17">
        <v>0.27729189481468802</v>
      </c>
      <c r="AJ12" s="17">
        <v>0.33702251694065899</v>
      </c>
      <c r="AK12" s="17"/>
      <c r="AL12" s="17">
        <v>0.294243756325895</v>
      </c>
      <c r="AM12" s="17">
        <v>0.29626868454808403</v>
      </c>
      <c r="AN12" s="17">
        <v>0.27771812771686399</v>
      </c>
      <c r="AO12" s="17">
        <v>0.27339583325339201</v>
      </c>
      <c r="AP12" s="17">
        <v>0.19681644749520599</v>
      </c>
      <c r="AQ12" s="17"/>
      <c r="AR12" s="17">
        <v>0.22126734005795501</v>
      </c>
      <c r="AS12" s="17">
        <v>0.28778996738524298</v>
      </c>
      <c r="AT12" s="17">
        <v>0.30698462481372601</v>
      </c>
      <c r="AU12" s="17">
        <v>0.288145066651739</v>
      </c>
      <c r="AV12" s="17">
        <v>0.25101502157912697</v>
      </c>
      <c r="AW12" s="17"/>
      <c r="AX12" s="17">
        <v>0.26738566866771202</v>
      </c>
      <c r="AY12" s="17">
        <v>0.30441449653538</v>
      </c>
      <c r="AZ12" s="17">
        <v>0.286610268998228</v>
      </c>
      <c r="BA12" s="17">
        <v>0.30164823536473001</v>
      </c>
      <c r="BB12" s="17">
        <v>0.258752054702867</v>
      </c>
      <c r="BC12" s="17">
        <v>0.24089493712613699</v>
      </c>
      <c r="BD12" s="17"/>
      <c r="BE12" s="17">
        <v>0.28972650412436401</v>
      </c>
      <c r="BF12" s="17">
        <v>0.26873773952744101</v>
      </c>
      <c r="BG12" s="17">
        <v>0.29197089661195302</v>
      </c>
      <c r="BH12" s="17"/>
      <c r="BI12" s="17">
        <v>0.28490549034499402</v>
      </c>
      <c r="BJ12" s="17">
        <v>0.28427697443010702</v>
      </c>
      <c r="BK12" s="17"/>
      <c r="BL12" s="17">
        <v>0.29432009764822398</v>
      </c>
      <c r="BM12" s="17">
        <v>0.289835656660409</v>
      </c>
      <c r="BN12" s="17">
        <v>0.22916273244256999</v>
      </c>
      <c r="BO12" s="17">
        <v>0.27335712784560001</v>
      </c>
      <c r="BP12" s="17">
        <v>0.29083734882814899</v>
      </c>
      <c r="BQ12" s="17"/>
      <c r="BR12" s="17">
        <v>0.29263008543083002</v>
      </c>
      <c r="BS12" s="17">
        <v>0.27380317576021501</v>
      </c>
      <c r="BT12" s="17">
        <v>0.186193844844046</v>
      </c>
      <c r="BU12" s="17">
        <v>0.289654413584228</v>
      </c>
      <c r="BV12" s="17"/>
      <c r="BW12" s="17">
        <v>0.277469136527007</v>
      </c>
      <c r="BX12" s="17">
        <v>0.30948504569423202</v>
      </c>
      <c r="BY12" s="17">
        <v>0.279450943747795</v>
      </c>
      <c r="BZ12" s="17">
        <v>0.290563785866778</v>
      </c>
      <c r="CA12" s="17">
        <v>0.267039533011729</v>
      </c>
      <c r="CB12" s="17"/>
      <c r="CC12" s="17">
        <v>0.23313327183346899</v>
      </c>
      <c r="CD12" s="17">
        <v>0.29487850356608297</v>
      </c>
      <c r="CE12" s="17">
        <v>0.302040167517517</v>
      </c>
      <c r="CF12" s="17">
        <v>0.32051912341960098</v>
      </c>
      <c r="CG12" s="17">
        <v>0.24579356388583101</v>
      </c>
      <c r="CH12" s="17">
        <v>0.27470485192266803</v>
      </c>
      <c r="CI12" s="17">
        <v>0.311662938106118</v>
      </c>
      <c r="CJ12" s="17">
        <v>0.33828233677799202</v>
      </c>
      <c r="CK12" s="17">
        <v>0.27191677024188399</v>
      </c>
      <c r="CL12" s="17">
        <v>0.25557550191981698</v>
      </c>
    </row>
    <row r="13" spans="2:90" x14ac:dyDescent="0.25">
      <c r="B13" s="18" t="s">
        <v>307</v>
      </c>
      <c r="C13" s="17">
        <v>0.145466650732898</v>
      </c>
      <c r="D13" s="17">
        <v>0.129899665538774</v>
      </c>
      <c r="E13" s="17">
        <v>0.16005889669567799</v>
      </c>
      <c r="F13" s="17"/>
      <c r="G13" s="17">
        <v>0.143814689496018</v>
      </c>
      <c r="H13" s="17">
        <v>0.14033168090954401</v>
      </c>
      <c r="I13" s="17">
        <v>0.15172924099891599</v>
      </c>
      <c r="J13" s="17">
        <v>0.16449678236026299</v>
      </c>
      <c r="K13" s="17">
        <v>0.19323086023901001</v>
      </c>
      <c r="L13" s="17">
        <v>9.9548247795325395E-2</v>
      </c>
      <c r="M13" s="17"/>
      <c r="N13" s="17">
        <v>9.1864312369170503E-2</v>
      </c>
      <c r="O13" s="17">
        <v>0.14583757093048699</v>
      </c>
      <c r="P13" s="17">
        <v>0.19390999637243</v>
      </c>
      <c r="Q13" s="17">
        <v>0.160900384136164</v>
      </c>
      <c r="R13" s="17"/>
      <c r="S13" s="17">
        <v>0.17571899712234301</v>
      </c>
      <c r="T13" s="17">
        <v>0.13011301773422099</v>
      </c>
      <c r="U13" s="17">
        <v>8.4027223283088703E-2</v>
      </c>
      <c r="V13" s="17">
        <v>0.128587585473175</v>
      </c>
      <c r="W13" s="17">
        <v>0.117867095481949</v>
      </c>
      <c r="X13" s="17">
        <v>0.16956005306099101</v>
      </c>
      <c r="Y13" s="17">
        <v>0.152892304875552</v>
      </c>
      <c r="Z13" s="17">
        <v>0.18200464578765299</v>
      </c>
      <c r="AA13" s="17">
        <v>0.17047697163873801</v>
      </c>
      <c r="AB13" s="17"/>
      <c r="AC13" s="17">
        <v>0.17267242536690999</v>
      </c>
      <c r="AD13" s="17">
        <v>0.11734114632489399</v>
      </c>
      <c r="AE13" s="17">
        <v>0.15402418480398</v>
      </c>
      <c r="AF13" s="17"/>
      <c r="AG13" s="17">
        <v>0.119329503099272</v>
      </c>
      <c r="AH13" s="17">
        <v>9.3847599048429597E-2</v>
      </c>
      <c r="AI13" s="17">
        <v>9.4172934404407202E-2</v>
      </c>
      <c r="AJ13" s="17">
        <v>0.23413581169982001</v>
      </c>
      <c r="AK13" s="17"/>
      <c r="AL13" s="17">
        <v>0.17260497456302901</v>
      </c>
      <c r="AM13" s="17">
        <v>0.18285804211058501</v>
      </c>
      <c r="AN13" s="17">
        <v>0.11435004814991299</v>
      </c>
      <c r="AO13" s="17">
        <v>7.8390976177407007E-2</v>
      </c>
      <c r="AP13" s="17">
        <v>9.8341226723900096E-2</v>
      </c>
      <c r="AQ13" s="17"/>
      <c r="AR13" s="17">
        <v>0.19883161141524699</v>
      </c>
      <c r="AS13" s="17">
        <v>0.15084161753452399</v>
      </c>
      <c r="AT13" s="17">
        <v>0.15151243218064001</v>
      </c>
      <c r="AU13" s="17">
        <v>0.12792573023259199</v>
      </c>
      <c r="AV13" s="17">
        <v>8.6460116545802906E-2</v>
      </c>
      <c r="AW13" s="17"/>
      <c r="AX13" s="17">
        <v>0.158981445056153</v>
      </c>
      <c r="AY13" s="17">
        <v>0.14669465765138401</v>
      </c>
      <c r="AZ13" s="17">
        <v>0.17432801773007101</v>
      </c>
      <c r="BA13" s="17">
        <v>0.15386745461822501</v>
      </c>
      <c r="BB13" s="17">
        <v>9.31362349322052E-2</v>
      </c>
      <c r="BC13" s="17">
        <v>9.4308718013356094E-2</v>
      </c>
      <c r="BD13" s="17"/>
      <c r="BE13" s="17">
        <v>0.14994307014262301</v>
      </c>
      <c r="BF13" s="17">
        <v>0.14183807414583499</v>
      </c>
      <c r="BG13" s="17">
        <v>0.14426283534502099</v>
      </c>
      <c r="BH13" s="17"/>
      <c r="BI13" s="17">
        <v>0.18618021649882899</v>
      </c>
      <c r="BJ13" s="17">
        <v>0.135130400731545</v>
      </c>
      <c r="BK13" s="17"/>
      <c r="BL13" s="17">
        <v>0.114771512529748</v>
      </c>
      <c r="BM13" s="17">
        <v>0.16122738179098101</v>
      </c>
      <c r="BN13" s="17">
        <v>0.230218349840806</v>
      </c>
      <c r="BO13" s="17">
        <v>0.16958072671794</v>
      </c>
      <c r="BP13" s="17">
        <v>0.14020358463619001</v>
      </c>
      <c r="BQ13" s="17"/>
      <c r="BR13" s="17">
        <v>0.15293565901772499</v>
      </c>
      <c r="BS13" s="17">
        <v>0.12402029931341201</v>
      </c>
      <c r="BT13" s="17">
        <v>5.2508659214204001E-2</v>
      </c>
      <c r="BU13" s="17">
        <v>0.140715334797163</v>
      </c>
      <c r="BV13" s="17"/>
      <c r="BW13" s="17">
        <v>0.11014958760320701</v>
      </c>
      <c r="BX13" s="17">
        <v>0.123011639271612</v>
      </c>
      <c r="BY13" s="17">
        <v>0.12044901724780201</v>
      </c>
      <c r="BZ13" s="17">
        <v>0.172836061614249</v>
      </c>
      <c r="CA13" s="17">
        <v>0.20061206703901299</v>
      </c>
      <c r="CB13" s="17"/>
      <c r="CC13" s="17">
        <v>0.24630041453038001</v>
      </c>
      <c r="CD13" s="17">
        <v>0.213508683981876</v>
      </c>
      <c r="CE13" s="17">
        <v>0.17472374480946901</v>
      </c>
      <c r="CF13" s="17">
        <v>0.147883975881825</v>
      </c>
      <c r="CG13" s="17">
        <v>0.13363577126394299</v>
      </c>
      <c r="CH13" s="17">
        <v>0.146439826369784</v>
      </c>
      <c r="CI13" s="17">
        <v>9.8248119946199905E-2</v>
      </c>
      <c r="CJ13" s="17">
        <v>0.105481535680171</v>
      </c>
      <c r="CK13" s="17">
        <v>8.5257728992077397E-2</v>
      </c>
      <c r="CL13" s="17">
        <v>8.7078806959377295E-2</v>
      </c>
    </row>
    <row r="14" spans="2:90" x14ac:dyDescent="0.25">
      <c r="B14" s="18" t="s">
        <v>163</v>
      </c>
      <c r="C14" s="19">
        <v>7.0729827286056202E-2</v>
      </c>
      <c r="D14" s="19">
        <v>5.2279290894769001E-2</v>
      </c>
      <c r="E14" s="19">
        <v>8.6873768730575701E-2</v>
      </c>
      <c r="F14" s="19"/>
      <c r="G14" s="19">
        <v>7.6009478880936496E-2</v>
      </c>
      <c r="H14" s="19">
        <v>7.0538007148042703E-2</v>
      </c>
      <c r="I14" s="19">
        <v>6.8971164868674106E-2</v>
      </c>
      <c r="J14" s="19">
        <v>7.1453150972165896E-2</v>
      </c>
      <c r="K14" s="19">
        <v>7.05391933948607E-2</v>
      </c>
      <c r="L14" s="19">
        <v>6.9344813623631096E-2</v>
      </c>
      <c r="M14" s="19"/>
      <c r="N14" s="19">
        <v>4.9711350120998803E-2</v>
      </c>
      <c r="O14" s="19">
        <v>9.0004849475118998E-2</v>
      </c>
      <c r="P14" s="19">
        <v>6.1518547749429303E-2</v>
      </c>
      <c r="Q14" s="19">
        <v>8.2554609715591795E-2</v>
      </c>
      <c r="R14" s="19"/>
      <c r="S14" s="19">
        <v>6.7863231176729294E-2</v>
      </c>
      <c r="T14" s="19">
        <v>9.1442493686177406E-2</v>
      </c>
      <c r="U14" s="19">
        <v>7.38745504077752E-2</v>
      </c>
      <c r="V14" s="19">
        <v>6.9016439852622694E-2</v>
      </c>
      <c r="W14" s="19">
        <v>7.03436292771977E-2</v>
      </c>
      <c r="X14" s="19">
        <v>6.7793680336840106E-2</v>
      </c>
      <c r="Y14" s="19">
        <v>7.6769088835728194E-2</v>
      </c>
      <c r="Z14" s="19">
        <v>1.7804557944541301E-2</v>
      </c>
      <c r="AA14" s="19">
        <v>6.4863112962468106E-2</v>
      </c>
      <c r="AB14" s="19"/>
      <c r="AC14" s="19">
        <v>6.3448672224645702E-2</v>
      </c>
      <c r="AD14" s="19">
        <v>5.8930183772024101E-2</v>
      </c>
      <c r="AE14" s="19">
        <v>9.2908930275716006E-2</v>
      </c>
      <c r="AF14" s="19"/>
      <c r="AG14" s="19">
        <v>4.92407837907715E-2</v>
      </c>
      <c r="AH14" s="19">
        <v>5.6154250644596497E-2</v>
      </c>
      <c r="AI14" s="19">
        <v>7.9611954888443096E-2</v>
      </c>
      <c r="AJ14" s="19">
        <v>3.9824414656053499E-2</v>
      </c>
      <c r="AK14" s="19"/>
      <c r="AL14" s="19">
        <v>6.4006097372087595E-2</v>
      </c>
      <c r="AM14" s="19">
        <v>8.86591149254818E-2</v>
      </c>
      <c r="AN14" s="19">
        <v>6.8435171999272307E-2</v>
      </c>
      <c r="AO14" s="19">
        <v>5.8560919886548803E-2</v>
      </c>
      <c r="AP14" s="19">
        <v>9.1238571045181405E-2</v>
      </c>
      <c r="AQ14" s="19"/>
      <c r="AR14" s="19">
        <v>0.12640040619507201</v>
      </c>
      <c r="AS14" s="19">
        <v>7.0996528342264706E-2</v>
      </c>
      <c r="AT14" s="19">
        <v>5.27200592114229E-2</v>
      </c>
      <c r="AU14" s="19">
        <v>6.1675342265758999E-2</v>
      </c>
      <c r="AV14" s="19">
        <v>4.1884049524814997E-2</v>
      </c>
      <c r="AW14" s="19"/>
      <c r="AX14" s="19">
        <v>5.3976255327761798E-2</v>
      </c>
      <c r="AY14" s="19">
        <v>7.7809894836669294E-2</v>
      </c>
      <c r="AZ14" s="19">
        <v>7.9171129095872303E-2</v>
      </c>
      <c r="BA14" s="19">
        <v>7.8779522423689005E-2</v>
      </c>
      <c r="BB14" s="19">
        <v>6.3175164599908504E-2</v>
      </c>
      <c r="BC14" s="19">
        <v>6.9815711941244404E-2</v>
      </c>
      <c r="BD14" s="19"/>
      <c r="BE14" s="19">
        <v>8.2767554820170897E-2</v>
      </c>
      <c r="BF14" s="19">
        <v>4.8583125593762898E-2</v>
      </c>
      <c r="BG14" s="19">
        <v>7.1128100548039794E-2</v>
      </c>
      <c r="BH14" s="19"/>
      <c r="BI14" s="19">
        <v>7.7110829117021107E-2</v>
      </c>
      <c r="BJ14" s="19">
        <v>6.9109835793217403E-2</v>
      </c>
      <c r="BK14" s="19"/>
      <c r="BL14" s="19">
        <v>5.8443666629473298E-2</v>
      </c>
      <c r="BM14" s="19">
        <v>6.2718839384844793E-2</v>
      </c>
      <c r="BN14" s="19">
        <v>6.49844838751725E-2</v>
      </c>
      <c r="BO14" s="19">
        <v>6.49355620348398E-2</v>
      </c>
      <c r="BP14" s="19">
        <v>9.3525556095993598E-2</v>
      </c>
      <c r="BQ14" s="19"/>
      <c r="BR14" s="19">
        <v>6.9336865191120298E-2</v>
      </c>
      <c r="BS14" s="19">
        <v>6.7346335281809805E-2</v>
      </c>
      <c r="BT14" s="19">
        <v>8.4054445094981806E-2</v>
      </c>
      <c r="BU14" s="19">
        <v>6.0280351922748901E-2</v>
      </c>
      <c r="BV14" s="19"/>
      <c r="BW14" s="19">
        <v>7.7238450213758095E-2</v>
      </c>
      <c r="BX14" s="19">
        <v>6.4806755148250003E-2</v>
      </c>
      <c r="BY14" s="19">
        <v>7.5143753809171002E-2</v>
      </c>
      <c r="BZ14" s="19">
        <v>6.2933622314702703E-2</v>
      </c>
      <c r="CA14" s="19">
        <v>7.3837739602174796E-2</v>
      </c>
      <c r="CB14" s="19"/>
      <c r="CC14" s="19">
        <v>5.3688423938496897E-2</v>
      </c>
      <c r="CD14" s="19">
        <v>7.2441397004172403E-2</v>
      </c>
      <c r="CE14" s="19">
        <v>5.8182418352343002E-2</v>
      </c>
      <c r="CF14" s="19">
        <v>7.8460462459920402E-2</v>
      </c>
      <c r="CG14" s="19">
        <v>7.9094856501258304E-2</v>
      </c>
      <c r="CH14" s="19">
        <v>8.5353008185172205E-2</v>
      </c>
      <c r="CI14" s="19">
        <v>6.8930779399619696E-2</v>
      </c>
      <c r="CJ14" s="19">
        <v>5.0288216422643903E-2</v>
      </c>
      <c r="CK14" s="19">
        <v>5.5659334043449901E-2</v>
      </c>
      <c r="CL14" s="19">
        <v>9.5437430862764697E-2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2:M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13" width="20.7109375" customWidth="1"/>
  </cols>
  <sheetData>
    <row r="2" spans="2:13" ht="39.950000000000003" customHeight="1" x14ac:dyDescent="0.25">
      <c r="D2" s="30" t="s">
        <v>334</v>
      </c>
      <c r="E2" s="26"/>
      <c r="F2" s="26"/>
      <c r="G2" s="26"/>
      <c r="H2" s="26"/>
      <c r="I2" s="26"/>
      <c r="J2" s="26"/>
      <c r="K2" s="26"/>
      <c r="L2" s="26"/>
      <c r="M2" s="26"/>
    </row>
    <row r="6" spans="2:13" ht="50.1" customHeight="1" x14ac:dyDescent="0.25">
      <c r="B6" s="20" t="s">
        <v>15</v>
      </c>
      <c r="C6" s="20" t="s">
        <v>320</v>
      </c>
      <c r="D6" s="20" t="s">
        <v>321</v>
      </c>
      <c r="E6" s="20" t="s">
        <v>322</v>
      </c>
      <c r="F6" s="20" t="s">
        <v>323</v>
      </c>
      <c r="G6" s="20" t="s">
        <v>324</v>
      </c>
      <c r="H6" s="20" t="s">
        <v>325</v>
      </c>
      <c r="I6" s="20" t="s">
        <v>326</v>
      </c>
      <c r="J6" s="20" t="s">
        <v>327</v>
      </c>
      <c r="K6" s="20" t="s">
        <v>328</v>
      </c>
      <c r="L6" s="20" t="s">
        <v>329</v>
      </c>
    </row>
    <row r="7" spans="2:13" ht="30" x14ac:dyDescent="0.25">
      <c r="B7" s="18" t="s">
        <v>330</v>
      </c>
      <c r="C7" s="17">
        <v>0.33738743467530402</v>
      </c>
      <c r="D7" s="17">
        <v>0.16551477321307601</v>
      </c>
      <c r="E7" s="17">
        <v>0.11717828588153301</v>
      </c>
      <c r="F7" s="17">
        <v>0.14404516542041901</v>
      </c>
      <c r="G7" s="17">
        <v>0.13425597814616</v>
      </c>
      <c r="H7" s="17">
        <v>0.212569579066443</v>
      </c>
      <c r="I7" s="17">
        <v>0.12884666412240001</v>
      </c>
      <c r="J7" s="17">
        <v>5.3580920371486498E-2</v>
      </c>
      <c r="K7" s="17">
        <v>0.100690061452208</v>
      </c>
      <c r="L7" s="17">
        <v>8.3927914498740805E-2</v>
      </c>
    </row>
    <row r="8" spans="2:13" ht="45" x14ac:dyDescent="0.25">
      <c r="B8" s="18" t="s">
        <v>331</v>
      </c>
      <c r="C8" s="17">
        <v>0.319182576782297</v>
      </c>
      <c r="D8" s="17">
        <v>0.274826031412778</v>
      </c>
      <c r="E8" s="17">
        <v>0.249650199189966</v>
      </c>
      <c r="F8" s="17">
        <v>0.270166117884025</v>
      </c>
      <c r="G8" s="17">
        <v>0.24950926522668701</v>
      </c>
      <c r="H8" s="17">
        <v>0.33645837919343702</v>
      </c>
      <c r="I8" s="17">
        <v>0.24854850788094801</v>
      </c>
      <c r="J8" s="17">
        <v>0.15932698179707</v>
      </c>
      <c r="K8" s="17">
        <v>0.18587021531391501</v>
      </c>
      <c r="L8" s="17">
        <v>0.16626551267166401</v>
      </c>
    </row>
    <row r="9" spans="2:13" ht="30" x14ac:dyDescent="0.25">
      <c r="B9" s="18" t="s">
        <v>332</v>
      </c>
      <c r="C9" s="17">
        <v>0.21057008455527601</v>
      </c>
      <c r="D9" s="17">
        <v>0.26019407662675498</v>
      </c>
      <c r="E9" s="17">
        <v>0.30804176634996799</v>
      </c>
      <c r="F9" s="17">
        <v>0.36091186982489498</v>
      </c>
      <c r="G9" s="17">
        <v>0.345205003773777</v>
      </c>
      <c r="H9" s="17">
        <v>0.25450669446488899</v>
      </c>
      <c r="I9" s="17">
        <v>0.34543339299835402</v>
      </c>
      <c r="J9" s="17">
        <v>0.218918268841862</v>
      </c>
      <c r="K9" s="17">
        <v>0.24732012917750401</v>
      </c>
      <c r="L9" s="17">
        <v>0.30295074029281899</v>
      </c>
    </row>
    <row r="10" spans="2:13" ht="30" x14ac:dyDescent="0.25">
      <c r="B10" s="18" t="s">
        <v>333</v>
      </c>
      <c r="C10" s="17">
        <v>8.8716046025567999E-2</v>
      </c>
      <c r="D10" s="17">
        <v>0.23705355654280599</v>
      </c>
      <c r="E10" s="17">
        <v>0.220823374802811</v>
      </c>
      <c r="F10" s="17">
        <v>0.18323803868262001</v>
      </c>
      <c r="G10" s="17">
        <v>0.21083351743223</v>
      </c>
      <c r="H10" s="17">
        <v>0.14303024332294201</v>
      </c>
      <c r="I10" s="17">
        <v>0.21053881930073201</v>
      </c>
      <c r="J10" s="17">
        <v>0.272631956341989</v>
      </c>
      <c r="K10" s="17">
        <v>0.37084345306404698</v>
      </c>
      <c r="L10" s="17">
        <v>0.38222273893830799</v>
      </c>
    </row>
    <row r="11" spans="2:13" x14ac:dyDescent="0.25">
      <c r="B11" s="18" t="s">
        <v>163</v>
      </c>
      <c r="C11" s="17">
        <v>4.4143857961554803E-2</v>
      </c>
      <c r="D11" s="17">
        <v>6.2411562204583999E-2</v>
      </c>
      <c r="E11" s="17">
        <v>0.10430637377572299</v>
      </c>
      <c r="F11" s="17">
        <v>4.1638808188040499E-2</v>
      </c>
      <c r="G11" s="17">
        <v>6.0196235421145397E-2</v>
      </c>
      <c r="H11" s="17">
        <v>5.3435103952289099E-2</v>
      </c>
      <c r="I11" s="17">
        <v>6.66326156975659E-2</v>
      </c>
      <c r="J11" s="17">
        <v>0.29554187264759302</v>
      </c>
      <c r="K11" s="17">
        <v>9.5276140992325301E-2</v>
      </c>
      <c r="L11" s="17">
        <v>6.4633093598468305E-2</v>
      </c>
    </row>
    <row r="12" spans="2:13" x14ac:dyDescent="0.25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</row>
    <row r="13" spans="2:13" x14ac:dyDescent="0.25">
      <c r="B13" t="s">
        <v>114</v>
      </c>
    </row>
    <row r="14" spans="2:13" x14ac:dyDescent="0.25">
      <c r="B14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">
    <mergeCell ref="D2:M2"/>
  </mergeCells>
  <pageMargins left="0.7" right="0.7" top="0.75" bottom="0.75" header="0.3" footer="0.3"/>
  <pageSetup paperSize="9" orientation="portrait" horizontalDpi="300" verticalDpi="30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335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0.33738743467530402</v>
      </c>
      <c r="D9" s="17">
        <v>0.30649376187292798</v>
      </c>
      <c r="E9" s="17">
        <v>0.36775571912134303</v>
      </c>
      <c r="F9" s="17"/>
      <c r="G9" s="17">
        <v>0.19848322847385599</v>
      </c>
      <c r="H9" s="17">
        <v>0.20922501581234801</v>
      </c>
      <c r="I9" s="17">
        <v>0.278393414289136</v>
      </c>
      <c r="J9" s="17">
        <v>0.384371126467763</v>
      </c>
      <c r="K9" s="17">
        <v>0.42954439655941501</v>
      </c>
      <c r="L9" s="17">
        <v>0.43780826013787399</v>
      </c>
      <c r="M9" s="17"/>
      <c r="N9" s="17">
        <v>0.30401611862653399</v>
      </c>
      <c r="O9" s="17">
        <v>0.31682967682497698</v>
      </c>
      <c r="P9" s="17">
        <v>0.39838260346224802</v>
      </c>
      <c r="Q9" s="17">
        <v>0.341067588551423</v>
      </c>
      <c r="R9" s="17"/>
      <c r="S9" s="17">
        <v>0.17619537243356301</v>
      </c>
      <c r="T9" s="17">
        <v>0.40215571791590599</v>
      </c>
      <c r="U9" s="17">
        <v>0.37858393838991999</v>
      </c>
      <c r="V9" s="17">
        <v>0.38452567233590201</v>
      </c>
      <c r="W9" s="17">
        <v>0.37542985029710002</v>
      </c>
      <c r="X9" s="17">
        <v>0.325457021387342</v>
      </c>
      <c r="Y9" s="17">
        <v>0.32868035891365999</v>
      </c>
      <c r="Z9" s="17">
        <v>0.26620014744821102</v>
      </c>
      <c r="AA9" s="17">
        <v>0.39525130292774502</v>
      </c>
      <c r="AB9" s="17"/>
      <c r="AC9" s="17">
        <v>0.42766309394426699</v>
      </c>
      <c r="AD9" s="17">
        <v>0.309382465004374</v>
      </c>
      <c r="AE9" s="17">
        <v>0.24131573536404399</v>
      </c>
      <c r="AF9" s="17"/>
      <c r="AG9" s="17">
        <v>0.37957785019061901</v>
      </c>
      <c r="AH9" s="17">
        <v>0.232748323807215</v>
      </c>
      <c r="AI9" s="17">
        <v>0.36844160841740597</v>
      </c>
      <c r="AJ9" s="17">
        <v>0.42547733581569303</v>
      </c>
      <c r="AK9" s="17"/>
      <c r="AL9" s="17">
        <v>0.36923088056782999</v>
      </c>
      <c r="AM9" s="17">
        <v>0.37254482897862301</v>
      </c>
      <c r="AN9" s="17">
        <v>0.29095890416842801</v>
      </c>
      <c r="AO9" s="17">
        <v>0.223887221232489</v>
      </c>
      <c r="AP9" s="17">
        <v>0.25131424411188102</v>
      </c>
      <c r="AQ9" s="17"/>
      <c r="AR9" s="17">
        <v>0.30757367916733303</v>
      </c>
      <c r="AS9" s="17">
        <v>0.36226285417638399</v>
      </c>
      <c r="AT9" s="17">
        <v>0.35220780684221997</v>
      </c>
      <c r="AU9" s="17">
        <v>0.32800508222170699</v>
      </c>
      <c r="AV9" s="17">
        <v>0.245870985378041</v>
      </c>
      <c r="AW9" s="17"/>
      <c r="AX9" s="17">
        <v>0.20080059528960501</v>
      </c>
      <c r="AY9" s="17">
        <v>0.330468701033024</v>
      </c>
      <c r="AZ9" s="17">
        <v>0.38753093665933003</v>
      </c>
      <c r="BA9" s="17">
        <v>0.39659076520890901</v>
      </c>
      <c r="BB9" s="17">
        <v>0.45296818899447</v>
      </c>
      <c r="BC9" s="17">
        <v>0.41945715436110798</v>
      </c>
      <c r="BD9" s="17"/>
      <c r="BE9" s="17">
        <v>0.300475222703252</v>
      </c>
      <c r="BF9" s="17">
        <v>0.27144411330267498</v>
      </c>
      <c r="BG9" s="17">
        <v>0.44792480042660698</v>
      </c>
      <c r="BH9" s="17"/>
      <c r="BI9" s="17">
        <v>0.41284937303481001</v>
      </c>
      <c r="BJ9" s="17">
        <v>0.31822936178739197</v>
      </c>
      <c r="BK9" s="17"/>
      <c r="BL9" s="17">
        <v>0.39085145036721802</v>
      </c>
      <c r="BM9" s="17">
        <v>0.32696798905811503</v>
      </c>
      <c r="BN9" s="17">
        <v>0.26013130971234799</v>
      </c>
      <c r="BO9" s="17">
        <v>0.345762232585061</v>
      </c>
      <c r="BP9" s="17">
        <v>0.26907366164839802</v>
      </c>
      <c r="BQ9" s="17"/>
      <c r="BR9" s="17">
        <v>0.37104754006712698</v>
      </c>
      <c r="BS9" s="17">
        <v>0.20521866834379901</v>
      </c>
      <c r="BT9" s="17">
        <v>0.117523723170407</v>
      </c>
      <c r="BU9" s="17">
        <v>0.15086204338945999</v>
      </c>
      <c r="BV9" s="17"/>
      <c r="BW9" s="17">
        <v>0.32843295596707101</v>
      </c>
      <c r="BX9" s="17">
        <v>0.32883285993202599</v>
      </c>
      <c r="BY9" s="17">
        <v>0.35076046256321702</v>
      </c>
      <c r="BZ9" s="17">
        <v>0.340058979411344</v>
      </c>
      <c r="CA9" s="17">
        <v>0.345835737434532</v>
      </c>
      <c r="CB9" s="17"/>
      <c r="CC9" s="17">
        <v>0.287359188128539</v>
      </c>
      <c r="CD9" s="17">
        <v>0.31738084889468599</v>
      </c>
      <c r="CE9" s="17">
        <v>0.28164003847515201</v>
      </c>
      <c r="CF9" s="17">
        <v>0.34681692361708799</v>
      </c>
      <c r="CG9" s="17">
        <v>0.31940633369959398</v>
      </c>
      <c r="CH9" s="17">
        <v>0.345192236720408</v>
      </c>
      <c r="CI9" s="17">
        <v>0.35395066166552003</v>
      </c>
      <c r="CJ9" s="17">
        <v>0.44519905101213297</v>
      </c>
      <c r="CK9" s="17">
        <v>0.346251985566567</v>
      </c>
      <c r="CL9" s="17">
        <v>0.37063085530256401</v>
      </c>
    </row>
    <row r="10" spans="2:90" ht="45" x14ac:dyDescent="0.25">
      <c r="B10" s="18" t="s">
        <v>331</v>
      </c>
      <c r="C10" s="17">
        <v>0.319182576782297</v>
      </c>
      <c r="D10" s="17">
        <v>0.333199403302535</v>
      </c>
      <c r="E10" s="17">
        <v>0.30455777877477902</v>
      </c>
      <c r="F10" s="17"/>
      <c r="G10" s="17">
        <v>0.28549074738601199</v>
      </c>
      <c r="H10" s="17">
        <v>0.33254834146012002</v>
      </c>
      <c r="I10" s="17">
        <v>0.34044898499168502</v>
      </c>
      <c r="J10" s="17">
        <v>0.30426841828156198</v>
      </c>
      <c r="K10" s="17">
        <v>0.31161923166480199</v>
      </c>
      <c r="L10" s="17">
        <v>0.32550163929756898</v>
      </c>
      <c r="M10" s="17"/>
      <c r="N10" s="17">
        <v>0.31731688996891</v>
      </c>
      <c r="O10" s="17">
        <v>0.327289928298855</v>
      </c>
      <c r="P10" s="17">
        <v>0.30655272511174497</v>
      </c>
      <c r="Q10" s="17">
        <v>0.32452854433564299</v>
      </c>
      <c r="R10" s="17"/>
      <c r="S10" s="17">
        <v>0.30371147918930802</v>
      </c>
      <c r="T10" s="17">
        <v>0.33947395341804398</v>
      </c>
      <c r="U10" s="17">
        <v>0.31634278487094503</v>
      </c>
      <c r="V10" s="17">
        <v>0.30635439484487398</v>
      </c>
      <c r="W10" s="17">
        <v>0.34716541156235398</v>
      </c>
      <c r="X10" s="17">
        <v>0.337946677097898</v>
      </c>
      <c r="Y10" s="17">
        <v>0.29918856859071102</v>
      </c>
      <c r="Z10" s="17">
        <v>0.33901076272268499</v>
      </c>
      <c r="AA10" s="17">
        <v>0.29952503566032002</v>
      </c>
      <c r="AB10" s="17"/>
      <c r="AC10" s="17">
        <v>0.311309105943116</v>
      </c>
      <c r="AD10" s="17">
        <v>0.342898786252196</v>
      </c>
      <c r="AE10" s="17">
        <v>0.30242393868895601</v>
      </c>
      <c r="AF10" s="17"/>
      <c r="AG10" s="17">
        <v>0.29903159596700002</v>
      </c>
      <c r="AH10" s="17">
        <v>0.343994912105895</v>
      </c>
      <c r="AI10" s="17">
        <v>0.31837418414903501</v>
      </c>
      <c r="AJ10" s="17">
        <v>0.32070958852085302</v>
      </c>
      <c r="AK10" s="17"/>
      <c r="AL10" s="17">
        <v>0.32081094834471902</v>
      </c>
      <c r="AM10" s="17">
        <v>0.32629002191991602</v>
      </c>
      <c r="AN10" s="17">
        <v>0.31879976507581897</v>
      </c>
      <c r="AO10" s="17">
        <v>0.33604096795376098</v>
      </c>
      <c r="AP10" s="17">
        <v>0.28602523766613702</v>
      </c>
      <c r="AQ10" s="17"/>
      <c r="AR10" s="17">
        <v>0.27708150349730798</v>
      </c>
      <c r="AS10" s="17">
        <v>0.32426392772935297</v>
      </c>
      <c r="AT10" s="17">
        <v>0.32050556435508198</v>
      </c>
      <c r="AU10" s="17">
        <v>0.35143916951909598</v>
      </c>
      <c r="AV10" s="17">
        <v>0.29493268800032801</v>
      </c>
      <c r="AW10" s="17"/>
      <c r="AX10" s="17">
        <v>0.31547022734378799</v>
      </c>
      <c r="AY10" s="17">
        <v>0.31880576727101001</v>
      </c>
      <c r="AZ10" s="17">
        <v>0.307096051637198</v>
      </c>
      <c r="BA10" s="17">
        <v>0.34596074080151901</v>
      </c>
      <c r="BB10" s="17">
        <v>0.311600660788447</v>
      </c>
      <c r="BC10" s="17">
        <v>0.28881335285089599</v>
      </c>
      <c r="BD10" s="17"/>
      <c r="BE10" s="17">
        <v>0.31933758836216802</v>
      </c>
      <c r="BF10" s="17">
        <v>0.322760716181548</v>
      </c>
      <c r="BG10" s="17">
        <v>0.31801732158026402</v>
      </c>
      <c r="BH10" s="17"/>
      <c r="BI10" s="17">
        <v>0.29983017905982401</v>
      </c>
      <c r="BJ10" s="17">
        <v>0.32409571119393499</v>
      </c>
      <c r="BK10" s="17"/>
      <c r="BL10" s="17">
        <v>0.325077651148309</v>
      </c>
      <c r="BM10" s="17">
        <v>0.35012601797862503</v>
      </c>
      <c r="BN10" s="17">
        <v>0.35798554331888299</v>
      </c>
      <c r="BO10" s="17">
        <v>0.30450156246434601</v>
      </c>
      <c r="BP10" s="17">
        <v>0.27054685251691402</v>
      </c>
      <c r="BQ10" s="17"/>
      <c r="BR10" s="17">
        <v>0.327944305184524</v>
      </c>
      <c r="BS10" s="17">
        <v>0.32853922757849202</v>
      </c>
      <c r="BT10" s="17">
        <v>0.218350145800176</v>
      </c>
      <c r="BU10" s="17">
        <v>0.27588938126960399</v>
      </c>
      <c r="BV10" s="17"/>
      <c r="BW10" s="17">
        <v>0.31996856165823001</v>
      </c>
      <c r="BX10" s="17">
        <v>0.32924603630031801</v>
      </c>
      <c r="BY10" s="17">
        <v>0.30085258064304299</v>
      </c>
      <c r="BZ10" s="17">
        <v>0.33490000392173203</v>
      </c>
      <c r="CA10" s="17">
        <v>0.30930010684916898</v>
      </c>
      <c r="CB10" s="17"/>
      <c r="CC10" s="17">
        <v>0.34415991826065401</v>
      </c>
      <c r="CD10" s="17">
        <v>0.30456277109526098</v>
      </c>
      <c r="CE10" s="17">
        <v>0.29137241045574303</v>
      </c>
      <c r="CF10" s="17">
        <v>0.280298199826508</v>
      </c>
      <c r="CG10" s="17">
        <v>0.33741133281690899</v>
      </c>
      <c r="CH10" s="17">
        <v>0.35008767216271902</v>
      </c>
      <c r="CI10" s="17">
        <v>0.33691381340244497</v>
      </c>
      <c r="CJ10" s="17">
        <v>0.281101805906257</v>
      </c>
      <c r="CK10" s="17">
        <v>0.33129181487501203</v>
      </c>
      <c r="CL10" s="17">
        <v>0.348264750865871</v>
      </c>
    </row>
    <row r="11" spans="2:90" ht="30" x14ac:dyDescent="0.25">
      <c r="B11" s="18" t="s">
        <v>332</v>
      </c>
      <c r="C11" s="17">
        <v>0.21057008455527601</v>
      </c>
      <c r="D11" s="17">
        <v>0.21933137090827901</v>
      </c>
      <c r="E11" s="17">
        <v>0.202857831866537</v>
      </c>
      <c r="F11" s="17"/>
      <c r="G11" s="17">
        <v>0.25951871353886202</v>
      </c>
      <c r="H11" s="17">
        <v>0.22660124034214299</v>
      </c>
      <c r="I11" s="17">
        <v>0.237610404233284</v>
      </c>
      <c r="J11" s="17">
        <v>0.20466313056034699</v>
      </c>
      <c r="K11" s="17">
        <v>0.18359056872315099</v>
      </c>
      <c r="L11" s="17">
        <v>0.18067884632100101</v>
      </c>
      <c r="M11" s="17"/>
      <c r="N11" s="17">
        <v>0.23149258851120399</v>
      </c>
      <c r="O11" s="17">
        <v>0.22181381380925899</v>
      </c>
      <c r="P11" s="17">
        <v>0.19791389115916799</v>
      </c>
      <c r="Q11" s="17">
        <v>0.185606768431099</v>
      </c>
      <c r="R11" s="17"/>
      <c r="S11" s="17">
        <v>0.27408062579963299</v>
      </c>
      <c r="T11" s="17">
        <v>0.18299381482369201</v>
      </c>
      <c r="U11" s="17">
        <v>0.20719598277356599</v>
      </c>
      <c r="V11" s="17">
        <v>0.17244221747633501</v>
      </c>
      <c r="W11" s="17">
        <v>0.16141039082148101</v>
      </c>
      <c r="X11" s="17">
        <v>0.19729234882491001</v>
      </c>
      <c r="Y11" s="17">
        <v>0.248786971819492</v>
      </c>
      <c r="Z11" s="17">
        <v>0.29725980182529699</v>
      </c>
      <c r="AA11" s="17">
        <v>0.18615349917243301</v>
      </c>
      <c r="AB11" s="17"/>
      <c r="AC11" s="17">
        <v>0.183131839424129</v>
      </c>
      <c r="AD11" s="17">
        <v>0.227248839237394</v>
      </c>
      <c r="AE11" s="17">
        <v>0.24060994471654801</v>
      </c>
      <c r="AF11" s="17"/>
      <c r="AG11" s="17">
        <v>0.21328396130121399</v>
      </c>
      <c r="AH11" s="17">
        <v>0.26256889566685898</v>
      </c>
      <c r="AI11" s="17">
        <v>0.20132921833048401</v>
      </c>
      <c r="AJ11" s="17">
        <v>0.17556186527148199</v>
      </c>
      <c r="AK11" s="17"/>
      <c r="AL11" s="17">
        <v>0.20283364128925499</v>
      </c>
      <c r="AM11" s="17">
        <v>0.17707509131264501</v>
      </c>
      <c r="AN11" s="17">
        <v>0.238016883395754</v>
      </c>
      <c r="AO11" s="17">
        <v>0.25027187068554801</v>
      </c>
      <c r="AP11" s="17">
        <v>0.22906826283281001</v>
      </c>
      <c r="AQ11" s="17"/>
      <c r="AR11" s="17">
        <v>0.20185001053540699</v>
      </c>
      <c r="AS11" s="17">
        <v>0.19846134329183501</v>
      </c>
      <c r="AT11" s="17">
        <v>0.22168929801821199</v>
      </c>
      <c r="AU11" s="17">
        <v>0.207303595187562</v>
      </c>
      <c r="AV11" s="17">
        <v>0.25490418849602797</v>
      </c>
      <c r="AW11" s="17"/>
      <c r="AX11" s="17">
        <v>0.26478374025367402</v>
      </c>
      <c r="AY11" s="17">
        <v>0.220272487214902</v>
      </c>
      <c r="AZ11" s="17">
        <v>0.193213010368536</v>
      </c>
      <c r="BA11" s="17">
        <v>0.178399149243295</v>
      </c>
      <c r="BB11" s="17">
        <v>0.170667845590455</v>
      </c>
      <c r="BC11" s="17">
        <v>0.15366508282851599</v>
      </c>
      <c r="BD11" s="17"/>
      <c r="BE11" s="17">
        <v>0.22853542607199401</v>
      </c>
      <c r="BF11" s="17">
        <v>0.22956092821247601</v>
      </c>
      <c r="BG11" s="17">
        <v>0.17234529764616599</v>
      </c>
      <c r="BH11" s="17"/>
      <c r="BI11" s="17">
        <v>0.19176246414817399</v>
      </c>
      <c r="BJ11" s="17">
        <v>0.21534491237497599</v>
      </c>
      <c r="BK11" s="17"/>
      <c r="BL11" s="17">
        <v>0.190734997066663</v>
      </c>
      <c r="BM11" s="17">
        <v>0.211198822958893</v>
      </c>
      <c r="BN11" s="17">
        <v>0.20436938996408599</v>
      </c>
      <c r="BO11" s="17">
        <v>0.18061652171736101</v>
      </c>
      <c r="BP11" s="17">
        <v>0.26618926605257698</v>
      </c>
      <c r="BQ11" s="17"/>
      <c r="BR11" s="17">
        <v>0.19775846319575099</v>
      </c>
      <c r="BS11" s="17">
        <v>0.25044486313515901</v>
      </c>
      <c r="BT11" s="17">
        <v>0.30179774707929402</v>
      </c>
      <c r="BU11" s="17">
        <v>0.30022163662766699</v>
      </c>
      <c r="BV11" s="17"/>
      <c r="BW11" s="17">
        <v>0.21391572175100099</v>
      </c>
      <c r="BX11" s="17">
        <v>0.22033794446327301</v>
      </c>
      <c r="BY11" s="17">
        <v>0.22376420227655799</v>
      </c>
      <c r="BZ11" s="17">
        <v>0.20227952111418601</v>
      </c>
      <c r="CA11" s="17">
        <v>0.19799136409982099</v>
      </c>
      <c r="CB11" s="17"/>
      <c r="CC11" s="17">
        <v>0.20163881523122601</v>
      </c>
      <c r="CD11" s="17">
        <v>0.20595825940336199</v>
      </c>
      <c r="CE11" s="17">
        <v>0.27312415701376902</v>
      </c>
      <c r="CF11" s="17">
        <v>0.22298593198369701</v>
      </c>
      <c r="CG11" s="17">
        <v>0.189389677655145</v>
      </c>
      <c r="CH11" s="17">
        <v>0.20436785297444901</v>
      </c>
      <c r="CI11" s="17">
        <v>0.190692970902334</v>
      </c>
      <c r="CJ11" s="17">
        <v>0.17416380118956901</v>
      </c>
      <c r="CK11" s="17">
        <v>0.23587172998168801</v>
      </c>
      <c r="CL11" s="17">
        <v>0.21003018349042399</v>
      </c>
    </row>
    <row r="12" spans="2:90" ht="30" x14ac:dyDescent="0.25">
      <c r="B12" s="18" t="s">
        <v>333</v>
      </c>
      <c r="C12" s="17">
        <v>8.8716046025567999E-2</v>
      </c>
      <c r="D12" s="17">
        <v>0.103207622131209</v>
      </c>
      <c r="E12" s="17">
        <v>7.5535765166051302E-2</v>
      </c>
      <c r="F12" s="17"/>
      <c r="G12" s="17">
        <v>0.182945960209494</v>
      </c>
      <c r="H12" s="17">
        <v>0.15969091100951099</v>
      </c>
      <c r="I12" s="17">
        <v>9.7807724562111995E-2</v>
      </c>
      <c r="J12" s="17">
        <v>5.9192209210545702E-2</v>
      </c>
      <c r="K12" s="17">
        <v>4.9281652824713397E-2</v>
      </c>
      <c r="L12" s="17">
        <v>3.6420637295767902E-2</v>
      </c>
      <c r="M12" s="17"/>
      <c r="N12" s="17">
        <v>0.12283640489184</v>
      </c>
      <c r="O12" s="17">
        <v>8.9360543571552695E-2</v>
      </c>
      <c r="P12" s="17">
        <v>6.3342918396450898E-2</v>
      </c>
      <c r="Q12" s="17">
        <v>7.4089134254603603E-2</v>
      </c>
      <c r="R12" s="17"/>
      <c r="S12" s="17">
        <v>0.18571384841824801</v>
      </c>
      <c r="T12" s="17">
        <v>4.6428067896515497E-2</v>
      </c>
      <c r="U12" s="17">
        <v>6.0659519138168E-2</v>
      </c>
      <c r="V12" s="17">
        <v>9.1122291234051106E-2</v>
      </c>
      <c r="W12" s="17">
        <v>7.2226556984305995E-2</v>
      </c>
      <c r="X12" s="17">
        <v>8.6254690385498906E-2</v>
      </c>
      <c r="Y12" s="17">
        <v>7.7558305640489295E-2</v>
      </c>
      <c r="Z12" s="17">
        <v>7.3622058118040096E-2</v>
      </c>
      <c r="AA12" s="17">
        <v>7.1788613964001199E-2</v>
      </c>
      <c r="AB12" s="17"/>
      <c r="AC12" s="17">
        <v>5.5643937243251701E-2</v>
      </c>
      <c r="AD12" s="17">
        <v>8.54693575637233E-2</v>
      </c>
      <c r="AE12" s="17">
        <v>0.12711782231328</v>
      </c>
      <c r="AF12" s="17"/>
      <c r="AG12" s="17">
        <v>8.7678436370436999E-2</v>
      </c>
      <c r="AH12" s="17">
        <v>0.118581717568952</v>
      </c>
      <c r="AI12" s="17">
        <v>6.2975825384856507E-2</v>
      </c>
      <c r="AJ12" s="17">
        <v>6.3473800047616699E-2</v>
      </c>
      <c r="AK12" s="17"/>
      <c r="AL12" s="17">
        <v>4.9092028598278797E-2</v>
      </c>
      <c r="AM12" s="17">
        <v>8.5157873990264601E-2</v>
      </c>
      <c r="AN12" s="17">
        <v>0.11223182349872</v>
      </c>
      <c r="AO12" s="17">
        <v>0.165930924475201</v>
      </c>
      <c r="AP12" s="17">
        <v>0.14767541605641299</v>
      </c>
      <c r="AQ12" s="17"/>
      <c r="AR12" s="17">
        <v>0.101880876893889</v>
      </c>
      <c r="AS12" s="17">
        <v>6.6245510695648699E-2</v>
      </c>
      <c r="AT12" s="17">
        <v>7.4661602789599102E-2</v>
      </c>
      <c r="AU12" s="17">
        <v>9.1777512123998595E-2</v>
      </c>
      <c r="AV12" s="17">
        <v>0.18898491546666599</v>
      </c>
      <c r="AW12" s="17"/>
      <c r="AX12" s="17">
        <v>0.159872381845964</v>
      </c>
      <c r="AY12" s="17">
        <v>9.0075055947542296E-2</v>
      </c>
      <c r="AZ12" s="17">
        <v>6.1846889795102097E-2</v>
      </c>
      <c r="BA12" s="17">
        <v>4.0569513490457502E-2</v>
      </c>
      <c r="BB12" s="17">
        <v>4.3434407766912299E-2</v>
      </c>
      <c r="BC12" s="17">
        <v>8.8751505983687307E-2</v>
      </c>
      <c r="BD12" s="17"/>
      <c r="BE12" s="17">
        <v>9.2255803549555204E-2</v>
      </c>
      <c r="BF12" s="17">
        <v>0.137993543044237</v>
      </c>
      <c r="BG12" s="17">
        <v>3.8314119374579202E-2</v>
      </c>
      <c r="BH12" s="17"/>
      <c r="BI12" s="17">
        <v>5.0600904905269702E-2</v>
      </c>
      <c r="BJ12" s="17">
        <v>9.8392615003122894E-2</v>
      </c>
      <c r="BK12" s="17"/>
      <c r="BL12" s="17">
        <v>7.4468323697468405E-2</v>
      </c>
      <c r="BM12" s="17">
        <v>7.6147060378105605E-2</v>
      </c>
      <c r="BN12" s="17">
        <v>8.3272397563026707E-2</v>
      </c>
      <c r="BO12" s="17">
        <v>9.7816140988509895E-2</v>
      </c>
      <c r="BP12" s="17">
        <v>0.13393984519407601</v>
      </c>
      <c r="BQ12" s="17"/>
      <c r="BR12" s="17">
        <v>6.4371450173960398E-2</v>
      </c>
      <c r="BS12" s="17">
        <v>0.14982783070908201</v>
      </c>
      <c r="BT12" s="17">
        <v>0.296280803233197</v>
      </c>
      <c r="BU12" s="17">
        <v>0.21038076793801799</v>
      </c>
      <c r="BV12" s="17"/>
      <c r="BW12" s="17">
        <v>9.9767801380492904E-2</v>
      </c>
      <c r="BX12" s="17">
        <v>9.4081993526049096E-2</v>
      </c>
      <c r="BY12" s="17">
        <v>8.6589038256006001E-2</v>
      </c>
      <c r="BZ12" s="17">
        <v>7.9461195503499199E-2</v>
      </c>
      <c r="CA12" s="17">
        <v>7.6189617306841997E-2</v>
      </c>
      <c r="CB12" s="17"/>
      <c r="CC12" s="17">
        <v>8.8781435422345803E-2</v>
      </c>
      <c r="CD12" s="17">
        <v>0.103023653206991</v>
      </c>
      <c r="CE12" s="17">
        <v>0.107204367009262</v>
      </c>
      <c r="CF12" s="17">
        <v>9.5036065977735201E-2</v>
      </c>
      <c r="CG12" s="17">
        <v>0.112417054489301</v>
      </c>
      <c r="CH12" s="17">
        <v>5.1243247241458699E-2</v>
      </c>
      <c r="CI12" s="17">
        <v>9.7069715312198698E-2</v>
      </c>
      <c r="CJ12" s="17">
        <v>8.2127908108550501E-2</v>
      </c>
      <c r="CK12" s="17">
        <v>5.9725436819983102E-2</v>
      </c>
      <c r="CL12" s="17">
        <v>5.2045672229985698E-2</v>
      </c>
    </row>
    <row r="13" spans="2:90" x14ac:dyDescent="0.25">
      <c r="B13" s="18" t="s">
        <v>163</v>
      </c>
      <c r="C13" s="19">
        <v>4.4143857961554803E-2</v>
      </c>
      <c r="D13" s="19">
        <v>3.7767841785049099E-2</v>
      </c>
      <c r="E13" s="19">
        <v>4.9292905071290097E-2</v>
      </c>
      <c r="F13" s="19"/>
      <c r="G13" s="19">
        <v>7.3561350391776595E-2</v>
      </c>
      <c r="H13" s="19">
        <v>7.1934491375877402E-2</v>
      </c>
      <c r="I13" s="19">
        <v>4.5739471923782499E-2</v>
      </c>
      <c r="J13" s="19">
        <v>4.7505115479782499E-2</v>
      </c>
      <c r="K13" s="19">
        <v>2.59641502279187E-2</v>
      </c>
      <c r="L13" s="19">
        <v>1.9590616947787399E-2</v>
      </c>
      <c r="M13" s="19"/>
      <c r="N13" s="19">
        <v>2.4337998001512401E-2</v>
      </c>
      <c r="O13" s="19">
        <v>4.4706037495356503E-2</v>
      </c>
      <c r="P13" s="19">
        <v>3.3807861870388298E-2</v>
      </c>
      <c r="Q13" s="19">
        <v>7.4707964427231294E-2</v>
      </c>
      <c r="R13" s="19"/>
      <c r="S13" s="19">
        <v>6.0298674159249499E-2</v>
      </c>
      <c r="T13" s="19">
        <v>2.8948445945842099E-2</v>
      </c>
      <c r="U13" s="19">
        <v>3.7217774827400102E-2</v>
      </c>
      <c r="V13" s="19">
        <v>4.5555424108837402E-2</v>
      </c>
      <c r="W13" s="19">
        <v>4.3767790334758701E-2</v>
      </c>
      <c r="X13" s="19">
        <v>5.3049262304351898E-2</v>
      </c>
      <c r="Y13" s="19">
        <v>4.5785795035648003E-2</v>
      </c>
      <c r="Z13" s="19">
        <v>2.3907229885767899E-2</v>
      </c>
      <c r="AA13" s="19">
        <v>4.7281548275501399E-2</v>
      </c>
      <c r="AB13" s="19"/>
      <c r="AC13" s="19">
        <v>2.22520234452354E-2</v>
      </c>
      <c r="AD13" s="19">
        <v>3.5000551942311497E-2</v>
      </c>
      <c r="AE13" s="19">
        <v>8.8532558917170698E-2</v>
      </c>
      <c r="AF13" s="19"/>
      <c r="AG13" s="19">
        <v>2.04281561707302E-2</v>
      </c>
      <c r="AH13" s="19">
        <v>4.2106150851078203E-2</v>
      </c>
      <c r="AI13" s="19">
        <v>4.8879163718218301E-2</v>
      </c>
      <c r="AJ13" s="19">
        <v>1.47774103443557E-2</v>
      </c>
      <c r="AK13" s="19"/>
      <c r="AL13" s="19">
        <v>5.8032501199917097E-2</v>
      </c>
      <c r="AM13" s="19">
        <v>3.8932183798550998E-2</v>
      </c>
      <c r="AN13" s="19">
        <v>3.9992623861279802E-2</v>
      </c>
      <c r="AO13" s="19">
        <v>2.38690156530015E-2</v>
      </c>
      <c r="AP13" s="19">
        <v>8.5916839332759495E-2</v>
      </c>
      <c r="AQ13" s="19"/>
      <c r="AR13" s="19">
        <v>0.111613929906064</v>
      </c>
      <c r="AS13" s="19">
        <v>4.8766364106780098E-2</v>
      </c>
      <c r="AT13" s="19">
        <v>3.0935727994886999E-2</v>
      </c>
      <c r="AU13" s="19">
        <v>2.1474640947636601E-2</v>
      </c>
      <c r="AV13" s="19">
        <v>1.5307222658936999E-2</v>
      </c>
      <c r="AW13" s="19"/>
      <c r="AX13" s="19">
        <v>5.9073055266968898E-2</v>
      </c>
      <c r="AY13" s="19">
        <v>4.0377988533521397E-2</v>
      </c>
      <c r="AZ13" s="19">
        <v>5.0313111539833401E-2</v>
      </c>
      <c r="BA13" s="19">
        <v>3.8479831255820003E-2</v>
      </c>
      <c r="BB13" s="19">
        <v>2.1328896859715799E-2</v>
      </c>
      <c r="BC13" s="19">
        <v>4.9312903975793097E-2</v>
      </c>
      <c r="BD13" s="19"/>
      <c r="BE13" s="19">
        <v>5.9395959313030898E-2</v>
      </c>
      <c r="BF13" s="19">
        <v>3.82406992590631E-2</v>
      </c>
      <c r="BG13" s="19">
        <v>2.33984609723842E-2</v>
      </c>
      <c r="BH13" s="19"/>
      <c r="BI13" s="19">
        <v>4.4957078851921801E-2</v>
      </c>
      <c r="BJ13" s="19">
        <v>4.3937399640574498E-2</v>
      </c>
      <c r="BK13" s="19"/>
      <c r="BL13" s="19">
        <v>1.8867577720341099E-2</v>
      </c>
      <c r="BM13" s="19">
        <v>3.5560109626261598E-2</v>
      </c>
      <c r="BN13" s="19">
        <v>9.4241359441656694E-2</v>
      </c>
      <c r="BO13" s="19">
        <v>7.1303542244722698E-2</v>
      </c>
      <c r="BP13" s="19">
        <v>6.0250374588034103E-2</v>
      </c>
      <c r="BQ13" s="19"/>
      <c r="BR13" s="19">
        <v>3.8878241378636699E-2</v>
      </c>
      <c r="BS13" s="19">
        <v>6.5969410233467002E-2</v>
      </c>
      <c r="BT13" s="19">
        <v>6.6047580716926901E-2</v>
      </c>
      <c r="BU13" s="19">
        <v>6.2646170775250296E-2</v>
      </c>
      <c r="BV13" s="19"/>
      <c r="BW13" s="19">
        <v>3.7914959243205197E-2</v>
      </c>
      <c r="BX13" s="19">
        <v>2.7501165778333898E-2</v>
      </c>
      <c r="BY13" s="19">
        <v>3.8033716261175E-2</v>
      </c>
      <c r="BZ13" s="19">
        <v>4.3300300049238898E-2</v>
      </c>
      <c r="CA13" s="19">
        <v>7.0683174309635596E-2</v>
      </c>
      <c r="CB13" s="19"/>
      <c r="CC13" s="19">
        <v>7.8060642957234597E-2</v>
      </c>
      <c r="CD13" s="19">
        <v>6.9074467399699704E-2</v>
      </c>
      <c r="CE13" s="19">
        <v>4.6659027046073602E-2</v>
      </c>
      <c r="CF13" s="19">
        <v>5.4862878594972797E-2</v>
      </c>
      <c r="CG13" s="19">
        <v>4.1375601339050501E-2</v>
      </c>
      <c r="CH13" s="19">
        <v>4.9108990900965099E-2</v>
      </c>
      <c r="CI13" s="19">
        <v>2.1372838717502202E-2</v>
      </c>
      <c r="CJ13" s="19">
        <v>1.7407433783490502E-2</v>
      </c>
      <c r="CK13" s="19">
        <v>2.68590327567488E-2</v>
      </c>
      <c r="CL13" s="19">
        <v>1.9028538111155398E-2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336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0.16551477321307601</v>
      </c>
      <c r="D9" s="17">
        <v>0.14593949781417301</v>
      </c>
      <c r="E9" s="17">
        <v>0.18454904825490701</v>
      </c>
      <c r="F9" s="17"/>
      <c r="G9" s="17">
        <v>0.165620787348363</v>
      </c>
      <c r="H9" s="17">
        <v>0.137905582734309</v>
      </c>
      <c r="I9" s="17">
        <v>0.17529669821827301</v>
      </c>
      <c r="J9" s="17">
        <v>0.18780421458354199</v>
      </c>
      <c r="K9" s="17">
        <v>0.18688496309021499</v>
      </c>
      <c r="L9" s="17">
        <v>0.148301606038022</v>
      </c>
      <c r="M9" s="17"/>
      <c r="N9" s="17">
        <v>0.13731218250731</v>
      </c>
      <c r="O9" s="17">
        <v>0.151504093598087</v>
      </c>
      <c r="P9" s="17">
        <v>0.19754079848768499</v>
      </c>
      <c r="Q9" s="17">
        <v>0.182989468897225</v>
      </c>
      <c r="R9" s="17"/>
      <c r="S9" s="17">
        <v>0.17893020298565901</v>
      </c>
      <c r="T9" s="17">
        <v>0.17046930140736799</v>
      </c>
      <c r="U9" s="17">
        <v>0.167031804192176</v>
      </c>
      <c r="V9" s="17">
        <v>0.17080275099387901</v>
      </c>
      <c r="W9" s="17">
        <v>0.16905310698677001</v>
      </c>
      <c r="X9" s="17">
        <v>0.168861580896802</v>
      </c>
      <c r="Y9" s="17">
        <v>0.16413228146651199</v>
      </c>
      <c r="Z9" s="17">
        <v>0.136361244788131</v>
      </c>
      <c r="AA9" s="17">
        <v>0.144282570004378</v>
      </c>
      <c r="AB9" s="17"/>
      <c r="AC9" s="17">
        <v>0.18072624632567399</v>
      </c>
      <c r="AD9" s="17">
        <v>0.15249372199821901</v>
      </c>
      <c r="AE9" s="17">
        <v>0.16324511527521199</v>
      </c>
      <c r="AF9" s="17"/>
      <c r="AG9" s="17">
        <v>0.15491759538451699</v>
      </c>
      <c r="AH9" s="17">
        <v>0.14228078031611099</v>
      </c>
      <c r="AI9" s="17">
        <v>0.15357920438297001</v>
      </c>
      <c r="AJ9" s="17">
        <v>0.20073260596371301</v>
      </c>
      <c r="AK9" s="17"/>
      <c r="AL9" s="17">
        <v>0.17137207015439601</v>
      </c>
      <c r="AM9" s="17">
        <v>0.183735982358599</v>
      </c>
      <c r="AN9" s="17">
        <v>0.14212261720351499</v>
      </c>
      <c r="AO9" s="17">
        <v>0.150758754808476</v>
      </c>
      <c r="AP9" s="17">
        <v>0.13657407659246101</v>
      </c>
      <c r="AQ9" s="17"/>
      <c r="AR9" s="17">
        <v>0.17217466330724801</v>
      </c>
      <c r="AS9" s="17">
        <v>0.17431221578086001</v>
      </c>
      <c r="AT9" s="17">
        <v>0.17436371402432299</v>
      </c>
      <c r="AU9" s="17">
        <v>0.148500009324081</v>
      </c>
      <c r="AV9" s="17">
        <v>0.11219490785479801</v>
      </c>
      <c r="AW9" s="17"/>
      <c r="AX9" s="17">
        <v>0.17553975126090501</v>
      </c>
      <c r="AY9" s="17">
        <v>0.14902244019734501</v>
      </c>
      <c r="AZ9" s="17">
        <v>0.22828636510664799</v>
      </c>
      <c r="BA9" s="17">
        <v>0.17400200955754599</v>
      </c>
      <c r="BB9" s="17">
        <v>0.100421657777919</v>
      </c>
      <c r="BC9" s="17">
        <v>0.177803264806732</v>
      </c>
      <c r="BD9" s="17"/>
      <c r="BE9" s="17">
        <v>0.160270327068878</v>
      </c>
      <c r="BF9" s="17">
        <v>0.16377608546863501</v>
      </c>
      <c r="BG9" s="17">
        <v>0.175137552370353</v>
      </c>
      <c r="BH9" s="17"/>
      <c r="BI9" s="17">
        <v>0.20010334474806499</v>
      </c>
      <c r="BJ9" s="17">
        <v>0.156733520187224</v>
      </c>
      <c r="BK9" s="17"/>
      <c r="BL9" s="17">
        <v>0.13706222243322699</v>
      </c>
      <c r="BM9" s="17">
        <v>0.166755427492604</v>
      </c>
      <c r="BN9" s="17">
        <v>0.204919674579609</v>
      </c>
      <c r="BO9" s="17">
        <v>0.23594268492669801</v>
      </c>
      <c r="BP9" s="17">
        <v>0.17841368972879201</v>
      </c>
      <c r="BQ9" s="17"/>
      <c r="BR9" s="17">
        <v>0.16400454585798799</v>
      </c>
      <c r="BS9" s="17">
        <v>0.22668982336763799</v>
      </c>
      <c r="BT9" s="17">
        <v>0.12321612897623201</v>
      </c>
      <c r="BU9" s="17">
        <v>0.13616958940451801</v>
      </c>
      <c r="BV9" s="17"/>
      <c r="BW9" s="17">
        <v>0.14793149654586599</v>
      </c>
      <c r="BX9" s="17">
        <v>0.14725461636539</v>
      </c>
      <c r="BY9" s="17">
        <v>0.16735623083648199</v>
      </c>
      <c r="BZ9" s="17">
        <v>0.174089960280673</v>
      </c>
      <c r="CA9" s="17">
        <v>0.19052337917611001</v>
      </c>
      <c r="CB9" s="17"/>
      <c r="CC9" s="17">
        <v>0.203750615683673</v>
      </c>
      <c r="CD9" s="17">
        <v>0.21957691670042401</v>
      </c>
      <c r="CE9" s="17">
        <v>0.155468935256518</v>
      </c>
      <c r="CF9" s="17">
        <v>0.18748481565921499</v>
      </c>
      <c r="CG9" s="17">
        <v>0.18524085372089399</v>
      </c>
      <c r="CH9" s="17">
        <v>0.14720793421613099</v>
      </c>
      <c r="CI9" s="17">
        <v>0.13726995530896499</v>
      </c>
      <c r="CJ9" s="17">
        <v>0.18082141087165901</v>
      </c>
      <c r="CK9" s="17">
        <v>0.122940303923675</v>
      </c>
      <c r="CL9" s="17">
        <v>0.106452107364398</v>
      </c>
    </row>
    <row r="10" spans="2:90" ht="45" x14ac:dyDescent="0.25">
      <c r="B10" s="18" t="s">
        <v>331</v>
      </c>
      <c r="C10" s="17">
        <v>0.274826031412778</v>
      </c>
      <c r="D10" s="17">
        <v>0.273458932136044</v>
      </c>
      <c r="E10" s="17">
        <v>0.27438853101358501</v>
      </c>
      <c r="F10" s="17"/>
      <c r="G10" s="17">
        <v>0.309306523861822</v>
      </c>
      <c r="H10" s="17">
        <v>0.31022782137934202</v>
      </c>
      <c r="I10" s="17">
        <v>0.29236409448636003</v>
      </c>
      <c r="J10" s="17">
        <v>0.26572091494190803</v>
      </c>
      <c r="K10" s="17">
        <v>0.25042641737922899</v>
      </c>
      <c r="L10" s="17">
        <v>0.24447877240263499</v>
      </c>
      <c r="M10" s="17"/>
      <c r="N10" s="17">
        <v>0.261106456607344</v>
      </c>
      <c r="O10" s="17">
        <v>0.29105814858755202</v>
      </c>
      <c r="P10" s="17">
        <v>0.25773701100761798</v>
      </c>
      <c r="Q10" s="17">
        <v>0.289984027104154</v>
      </c>
      <c r="R10" s="17"/>
      <c r="S10" s="17">
        <v>0.32779133280269601</v>
      </c>
      <c r="T10" s="17">
        <v>0.28870915844486</v>
      </c>
      <c r="U10" s="17">
        <v>0.28403773343883998</v>
      </c>
      <c r="V10" s="17">
        <v>0.239673147151414</v>
      </c>
      <c r="W10" s="17">
        <v>0.25315236246292999</v>
      </c>
      <c r="X10" s="17">
        <v>0.223462359406536</v>
      </c>
      <c r="Y10" s="17">
        <v>0.28696908358588902</v>
      </c>
      <c r="Z10" s="17">
        <v>0.23835872465471999</v>
      </c>
      <c r="AA10" s="17">
        <v>0.27635138703284801</v>
      </c>
      <c r="AB10" s="17"/>
      <c r="AC10" s="17">
        <v>0.25579885792457702</v>
      </c>
      <c r="AD10" s="17">
        <v>0.29431697943116403</v>
      </c>
      <c r="AE10" s="17">
        <v>0.270044852374212</v>
      </c>
      <c r="AF10" s="17"/>
      <c r="AG10" s="17">
        <v>0.26058949665789199</v>
      </c>
      <c r="AH10" s="17">
        <v>0.31847664658938102</v>
      </c>
      <c r="AI10" s="17">
        <v>0.29713839606855402</v>
      </c>
      <c r="AJ10" s="17">
        <v>0.26150207276165599</v>
      </c>
      <c r="AK10" s="17"/>
      <c r="AL10" s="17">
        <v>0.276471461467723</v>
      </c>
      <c r="AM10" s="17">
        <v>0.28674810070979201</v>
      </c>
      <c r="AN10" s="17">
        <v>0.28406869647766603</v>
      </c>
      <c r="AO10" s="17">
        <v>0.29919979251848999</v>
      </c>
      <c r="AP10" s="17">
        <v>0.30541614308454401</v>
      </c>
      <c r="AQ10" s="17"/>
      <c r="AR10" s="17">
        <v>0.25281474751739202</v>
      </c>
      <c r="AS10" s="17">
        <v>0.29148388124414798</v>
      </c>
      <c r="AT10" s="17">
        <v>0.27741268790543899</v>
      </c>
      <c r="AU10" s="17">
        <v>0.28186191912826902</v>
      </c>
      <c r="AV10" s="17">
        <v>0.26185314656738001</v>
      </c>
      <c r="AW10" s="17"/>
      <c r="AX10" s="17">
        <v>0.33457601777239099</v>
      </c>
      <c r="AY10" s="17">
        <v>0.27901009790473602</v>
      </c>
      <c r="AZ10" s="17">
        <v>0.25547888232629801</v>
      </c>
      <c r="BA10" s="17">
        <v>0.263387491151303</v>
      </c>
      <c r="BB10" s="17">
        <v>0.21317347833988101</v>
      </c>
      <c r="BC10" s="17">
        <v>0.20789509203131301</v>
      </c>
      <c r="BD10" s="17"/>
      <c r="BE10" s="17">
        <v>0.28976651032518402</v>
      </c>
      <c r="BF10" s="17">
        <v>0.28681194082288403</v>
      </c>
      <c r="BG10" s="17">
        <v>0.246028860047078</v>
      </c>
      <c r="BH10" s="17"/>
      <c r="BI10" s="17">
        <v>0.291475253689223</v>
      </c>
      <c r="BJ10" s="17">
        <v>0.27059917187493299</v>
      </c>
      <c r="BK10" s="17"/>
      <c r="BL10" s="17">
        <v>0.26342210597233601</v>
      </c>
      <c r="BM10" s="17">
        <v>0.26782745839643401</v>
      </c>
      <c r="BN10" s="17">
        <v>0.263365226217535</v>
      </c>
      <c r="BO10" s="17">
        <v>0.29176068197467098</v>
      </c>
      <c r="BP10" s="17">
        <v>0.311028073868789</v>
      </c>
      <c r="BQ10" s="17"/>
      <c r="BR10" s="17">
        <v>0.26612517535076302</v>
      </c>
      <c r="BS10" s="17">
        <v>0.33754779599669199</v>
      </c>
      <c r="BT10" s="17">
        <v>0.31871402366549101</v>
      </c>
      <c r="BU10" s="17">
        <v>0.31222254915596098</v>
      </c>
      <c r="BV10" s="17"/>
      <c r="BW10" s="17">
        <v>0.28922927606563698</v>
      </c>
      <c r="BX10" s="17">
        <v>0.281137305030145</v>
      </c>
      <c r="BY10" s="17">
        <v>0.27637278485106098</v>
      </c>
      <c r="BZ10" s="17">
        <v>0.26440283983327101</v>
      </c>
      <c r="CA10" s="17">
        <v>0.26281858495965499</v>
      </c>
      <c r="CB10" s="17"/>
      <c r="CC10" s="17">
        <v>0.28657064229240498</v>
      </c>
      <c r="CD10" s="17">
        <v>0.25046407416052902</v>
      </c>
      <c r="CE10" s="17">
        <v>0.28836766729186902</v>
      </c>
      <c r="CF10" s="17">
        <v>0.27954703453412499</v>
      </c>
      <c r="CG10" s="17">
        <v>0.276070647495405</v>
      </c>
      <c r="CH10" s="17">
        <v>0.29269462729769702</v>
      </c>
      <c r="CI10" s="17">
        <v>0.26281704346082901</v>
      </c>
      <c r="CJ10" s="17">
        <v>0.28621761112164401</v>
      </c>
      <c r="CK10" s="17">
        <v>0.23291170650961601</v>
      </c>
      <c r="CL10" s="17">
        <v>0.28171291439670698</v>
      </c>
    </row>
    <row r="11" spans="2:90" ht="30" x14ac:dyDescent="0.25">
      <c r="B11" s="18" t="s">
        <v>332</v>
      </c>
      <c r="C11" s="17">
        <v>0.26019407662675498</v>
      </c>
      <c r="D11" s="17">
        <v>0.27952581761402201</v>
      </c>
      <c r="E11" s="17">
        <v>0.24282220292545301</v>
      </c>
      <c r="F11" s="17"/>
      <c r="G11" s="17">
        <v>0.26191701144843799</v>
      </c>
      <c r="H11" s="17">
        <v>0.24614426954129301</v>
      </c>
      <c r="I11" s="17">
        <v>0.22711205568131701</v>
      </c>
      <c r="J11" s="17">
        <v>0.271788161962913</v>
      </c>
      <c r="K11" s="17">
        <v>0.25724098808229601</v>
      </c>
      <c r="L11" s="17">
        <v>0.28643724153253303</v>
      </c>
      <c r="M11" s="17"/>
      <c r="N11" s="17">
        <v>0.289654902631657</v>
      </c>
      <c r="O11" s="17">
        <v>0.25279674100968702</v>
      </c>
      <c r="P11" s="17">
        <v>0.26933599066488401</v>
      </c>
      <c r="Q11" s="17">
        <v>0.22737486090338899</v>
      </c>
      <c r="R11" s="17"/>
      <c r="S11" s="17">
        <v>0.22921873233895901</v>
      </c>
      <c r="T11" s="17">
        <v>0.283239733668458</v>
      </c>
      <c r="U11" s="17">
        <v>0.28248578323967399</v>
      </c>
      <c r="V11" s="17">
        <v>0.25833188839909599</v>
      </c>
      <c r="W11" s="17">
        <v>0.20567720219580499</v>
      </c>
      <c r="X11" s="17">
        <v>0.28410106673831598</v>
      </c>
      <c r="Y11" s="17">
        <v>0.25423312938392501</v>
      </c>
      <c r="Z11" s="17">
        <v>0.28554149976321702</v>
      </c>
      <c r="AA11" s="17">
        <v>0.26475168312365899</v>
      </c>
      <c r="AB11" s="17"/>
      <c r="AC11" s="17">
        <v>0.26583493411342801</v>
      </c>
      <c r="AD11" s="17">
        <v>0.27447008281848201</v>
      </c>
      <c r="AE11" s="17">
        <v>0.22222104145316701</v>
      </c>
      <c r="AF11" s="17"/>
      <c r="AG11" s="17">
        <v>0.26426157758327701</v>
      </c>
      <c r="AH11" s="17">
        <v>0.25191699140789803</v>
      </c>
      <c r="AI11" s="17">
        <v>0.26639213005540802</v>
      </c>
      <c r="AJ11" s="17">
        <v>0.266925661862639</v>
      </c>
      <c r="AK11" s="17"/>
      <c r="AL11" s="17">
        <v>0.2435373972165</v>
      </c>
      <c r="AM11" s="17">
        <v>0.240583043633432</v>
      </c>
      <c r="AN11" s="17">
        <v>0.28549575558748502</v>
      </c>
      <c r="AO11" s="17">
        <v>0.24102008868603</v>
      </c>
      <c r="AP11" s="17">
        <v>0.273026303520504</v>
      </c>
      <c r="AQ11" s="17"/>
      <c r="AR11" s="17">
        <v>0.20671368261022199</v>
      </c>
      <c r="AS11" s="17">
        <v>0.26143819830830001</v>
      </c>
      <c r="AT11" s="17">
        <v>0.26782162353275302</v>
      </c>
      <c r="AU11" s="17">
        <v>0.280940457727342</v>
      </c>
      <c r="AV11" s="17">
        <v>0.28849132364108998</v>
      </c>
      <c r="AW11" s="17"/>
      <c r="AX11" s="17">
        <v>0.246363176023389</v>
      </c>
      <c r="AY11" s="17">
        <v>0.26011998105593198</v>
      </c>
      <c r="AZ11" s="17">
        <v>0.23715638367354999</v>
      </c>
      <c r="BA11" s="17">
        <v>0.27113316710280899</v>
      </c>
      <c r="BB11" s="17">
        <v>0.287656964066829</v>
      </c>
      <c r="BC11" s="17">
        <v>0.28258128909732799</v>
      </c>
      <c r="BD11" s="17"/>
      <c r="BE11" s="17">
        <v>0.25269330379222199</v>
      </c>
      <c r="BF11" s="17">
        <v>0.25776293965236002</v>
      </c>
      <c r="BG11" s="17">
        <v>0.27494557274644099</v>
      </c>
      <c r="BH11" s="17"/>
      <c r="BI11" s="17">
        <v>0.27209373485420801</v>
      </c>
      <c r="BJ11" s="17">
        <v>0.25717302356850003</v>
      </c>
      <c r="BK11" s="17"/>
      <c r="BL11" s="17">
        <v>0.266567905392181</v>
      </c>
      <c r="BM11" s="17">
        <v>0.28508290025217597</v>
      </c>
      <c r="BN11" s="17">
        <v>0.25137730315055701</v>
      </c>
      <c r="BO11" s="17">
        <v>0.217051160051321</v>
      </c>
      <c r="BP11" s="17">
        <v>0.24905053949504799</v>
      </c>
      <c r="BQ11" s="17"/>
      <c r="BR11" s="17">
        <v>0.26641460963727098</v>
      </c>
      <c r="BS11" s="17">
        <v>0.20235453799925901</v>
      </c>
      <c r="BT11" s="17">
        <v>0.24446445918422599</v>
      </c>
      <c r="BU11" s="17">
        <v>0.24410821682542599</v>
      </c>
      <c r="BV11" s="17"/>
      <c r="BW11" s="17">
        <v>0.27543738564268899</v>
      </c>
      <c r="BX11" s="17">
        <v>0.28096413432081402</v>
      </c>
      <c r="BY11" s="17">
        <v>0.25160259822200398</v>
      </c>
      <c r="BZ11" s="17">
        <v>0.26771309719136599</v>
      </c>
      <c r="CA11" s="17">
        <v>0.225593142752153</v>
      </c>
      <c r="CB11" s="17"/>
      <c r="CC11" s="17">
        <v>0.20585067670639201</v>
      </c>
      <c r="CD11" s="17">
        <v>0.23670591571016</v>
      </c>
      <c r="CE11" s="17">
        <v>0.26892819185862699</v>
      </c>
      <c r="CF11" s="17">
        <v>0.23343864647659801</v>
      </c>
      <c r="CG11" s="17">
        <v>0.27472873497393102</v>
      </c>
      <c r="CH11" s="17">
        <v>0.26132084565052899</v>
      </c>
      <c r="CI11" s="17">
        <v>0.28401875472050297</v>
      </c>
      <c r="CJ11" s="17">
        <v>0.252786007633301</v>
      </c>
      <c r="CK11" s="17">
        <v>0.275388593329358</v>
      </c>
      <c r="CL11" s="17">
        <v>0.31385798077257099</v>
      </c>
    </row>
    <row r="12" spans="2:90" ht="30" x14ac:dyDescent="0.25">
      <c r="B12" s="18" t="s">
        <v>333</v>
      </c>
      <c r="C12" s="17">
        <v>0.23705355654280599</v>
      </c>
      <c r="D12" s="17">
        <v>0.24891015489603699</v>
      </c>
      <c r="E12" s="17">
        <v>0.226978931482612</v>
      </c>
      <c r="F12" s="17"/>
      <c r="G12" s="17">
        <v>0.18498229349651599</v>
      </c>
      <c r="H12" s="17">
        <v>0.23145239445629201</v>
      </c>
      <c r="I12" s="17">
        <v>0.23179795266908401</v>
      </c>
      <c r="J12" s="17">
        <v>0.21380707116554901</v>
      </c>
      <c r="K12" s="17">
        <v>0.245586752185039</v>
      </c>
      <c r="L12" s="17">
        <v>0.27891023470770299</v>
      </c>
      <c r="M12" s="17"/>
      <c r="N12" s="17">
        <v>0.27725864987756599</v>
      </c>
      <c r="O12" s="17">
        <v>0.23655940398199801</v>
      </c>
      <c r="P12" s="17">
        <v>0.223515284839649</v>
      </c>
      <c r="Q12" s="17">
        <v>0.20295952913124399</v>
      </c>
      <c r="R12" s="17"/>
      <c r="S12" s="17">
        <v>0.188475162909535</v>
      </c>
      <c r="T12" s="17">
        <v>0.21069302015196201</v>
      </c>
      <c r="U12" s="17">
        <v>0.22479635169084999</v>
      </c>
      <c r="V12" s="17">
        <v>0.26392087948436699</v>
      </c>
      <c r="W12" s="17">
        <v>0.32007474084214099</v>
      </c>
      <c r="X12" s="17">
        <v>0.24733788156928099</v>
      </c>
      <c r="Y12" s="17">
        <v>0.226683214188484</v>
      </c>
      <c r="Z12" s="17">
        <v>0.30416911202219998</v>
      </c>
      <c r="AA12" s="17">
        <v>0.235015790399074</v>
      </c>
      <c r="AB12" s="17"/>
      <c r="AC12" s="17">
        <v>0.25566114975332299</v>
      </c>
      <c r="AD12" s="17">
        <v>0.22655340047202899</v>
      </c>
      <c r="AE12" s="17">
        <v>0.23010904248820199</v>
      </c>
      <c r="AF12" s="17"/>
      <c r="AG12" s="17">
        <v>0.270847526261489</v>
      </c>
      <c r="AH12" s="17">
        <v>0.23477334026761901</v>
      </c>
      <c r="AI12" s="17">
        <v>0.224055934914349</v>
      </c>
      <c r="AJ12" s="17">
        <v>0.23594045245998099</v>
      </c>
      <c r="AK12" s="17"/>
      <c r="AL12" s="17">
        <v>0.22425342270870599</v>
      </c>
      <c r="AM12" s="17">
        <v>0.22718707175398101</v>
      </c>
      <c r="AN12" s="17">
        <v>0.237139735629116</v>
      </c>
      <c r="AO12" s="17">
        <v>0.27224189672166699</v>
      </c>
      <c r="AP12" s="17">
        <v>0.25353820639630398</v>
      </c>
      <c r="AQ12" s="17"/>
      <c r="AR12" s="17">
        <v>0.21845321110929899</v>
      </c>
      <c r="AS12" s="17">
        <v>0.210698889991391</v>
      </c>
      <c r="AT12" s="17">
        <v>0.23810510842068899</v>
      </c>
      <c r="AU12" s="17">
        <v>0.25574849969319702</v>
      </c>
      <c r="AV12" s="17">
        <v>0.30726888089694498</v>
      </c>
      <c r="AW12" s="17"/>
      <c r="AX12" s="17">
        <v>0.17948737747773499</v>
      </c>
      <c r="AY12" s="17">
        <v>0.25123502802421799</v>
      </c>
      <c r="AZ12" s="17">
        <v>0.20920465921525699</v>
      </c>
      <c r="BA12" s="17">
        <v>0.23535907333370901</v>
      </c>
      <c r="BB12" s="17">
        <v>0.33801126644184498</v>
      </c>
      <c r="BC12" s="17">
        <v>0.26252830059996701</v>
      </c>
      <c r="BD12" s="17"/>
      <c r="BE12" s="17">
        <v>0.21649115774516201</v>
      </c>
      <c r="BF12" s="17">
        <v>0.23914550702089399</v>
      </c>
      <c r="BG12" s="17">
        <v>0.26077489846093599</v>
      </c>
      <c r="BH12" s="17"/>
      <c r="BI12" s="17">
        <v>0.17214802559624001</v>
      </c>
      <c r="BJ12" s="17">
        <v>0.25353159725757102</v>
      </c>
      <c r="BK12" s="17"/>
      <c r="BL12" s="17">
        <v>0.28875578533347301</v>
      </c>
      <c r="BM12" s="17">
        <v>0.22188648594808999</v>
      </c>
      <c r="BN12" s="17">
        <v>0.19027384959485499</v>
      </c>
      <c r="BO12" s="17">
        <v>0.18110501438542201</v>
      </c>
      <c r="BP12" s="17">
        <v>0.19487620070616299</v>
      </c>
      <c r="BQ12" s="17"/>
      <c r="BR12" s="17">
        <v>0.243761869044261</v>
      </c>
      <c r="BS12" s="17">
        <v>0.15398529271605599</v>
      </c>
      <c r="BT12" s="17">
        <v>0.24176927799390499</v>
      </c>
      <c r="BU12" s="17">
        <v>0.24463057878174099</v>
      </c>
      <c r="BV12" s="17"/>
      <c r="BW12" s="17">
        <v>0.224323391438428</v>
      </c>
      <c r="BX12" s="17">
        <v>0.24310082334750399</v>
      </c>
      <c r="BY12" s="17">
        <v>0.246800583577031</v>
      </c>
      <c r="BZ12" s="17">
        <v>0.23539423406091201</v>
      </c>
      <c r="CA12" s="17">
        <v>0.23699512168828299</v>
      </c>
      <c r="CB12" s="17"/>
      <c r="CC12" s="17">
        <v>0.22185906516451001</v>
      </c>
      <c r="CD12" s="17">
        <v>0.20781847887284099</v>
      </c>
      <c r="CE12" s="17">
        <v>0.22622072758828299</v>
      </c>
      <c r="CF12" s="17">
        <v>0.24173788071046001</v>
      </c>
      <c r="CG12" s="17">
        <v>0.202565107085864</v>
      </c>
      <c r="CH12" s="17">
        <v>0.215078566779905</v>
      </c>
      <c r="CI12" s="17">
        <v>0.260513897287038</v>
      </c>
      <c r="CJ12" s="17">
        <v>0.25198999509352898</v>
      </c>
      <c r="CK12" s="17">
        <v>0.32152411350409799</v>
      </c>
      <c r="CL12" s="17">
        <v>0.25123600441208399</v>
      </c>
    </row>
    <row r="13" spans="2:90" x14ac:dyDescent="0.25">
      <c r="B13" s="18" t="s">
        <v>163</v>
      </c>
      <c r="C13" s="19">
        <v>6.2411562204583999E-2</v>
      </c>
      <c r="D13" s="19">
        <v>5.2165597539723899E-2</v>
      </c>
      <c r="E13" s="19">
        <v>7.1261286323443807E-2</v>
      </c>
      <c r="F13" s="19"/>
      <c r="G13" s="19">
        <v>7.8173383844861097E-2</v>
      </c>
      <c r="H13" s="19">
        <v>7.4269931888764601E-2</v>
      </c>
      <c r="I13" s="19">
        <v>7.3429198944967494E-2</v>
      </c>
      <c r="J13" s="19">
        <v>6.0879637346087902E-2</v>
      </c>
      <c r="K13" s="19">
        <v>5.98608792632205E-2</v>
      </c>
      <c r="L13" s="19">
        <v>4.1872145319106401E-2</v>
      </c>
      <c r="M13" s="19"/>
      <c r="N13" s="19">
        <v>3.4667808376123301E-2</v>
      </c>
      <c r="O13" s="19">
        <v>6.8081612822676094E-2</v>
      </c>
      <c r="P13" s="19">
        <v>5.1870915000164101E-2</v>
      </c>
      <c r="Q13" s="19">
        <v>9.6692113963986803E-2</v>
      </c>
      <c r="R13" s="19"/>
      <c r="S13" s="19">
        <v>7.5584568963152299E-2</v>
      </c>
      <c r="T13" s="19">
        <v>4.6888786327353001E-2</v>
      </c>
      <c r="U13" s="19">
        <v>4.16483274384606E-2</v>
      </c>
      <c r="V13" s="19">
        <v>6.7271333971244698E-2</v>
      </c>
      <c r="W13" s="19">
        <v>5.2042587512353598E-2</v>
      </c>
      <c r="X13" s="19">
        <v>7.6237111389065096E-2</v>
      </c>
      <c r="Y13" s="19">
        <v>6.7982291375190906E-2</v>
      </c>
      <c r="Z13" s="19">
        <v>3.55694187717321E-2</v>
      </c>
      <c r="AA13" s="19">
        <v>7.9598569440041095E-2</v>
      </c>
      <c r="AB13" s="19"/>
      <c r="AC13" s="19">
        <v>4.1978811882998297E-2</v>
      </c>
      <c r="AD13" s="19">
        <v>5.2165815280105797E-2</v>
      </c>
      <c r="AE13" s="19">
        <v>0.114379948409206</v>
      </c>
      <c r="AF13" s="19"/>
      <c r="AG13" s="19">
        <v>4.9383804112825502E-2</v>
      </c>
      <c r="AH13" s="19">
        <v>5.25522414189908E-2</v>
      </c>
      <c r="AI13" s="19">
        <v>5.88343345787192E-2</v>
      </c>
      <c r="AJ13" s="19">
        <v>3.4899206952010403E-2</v>
      </c>
      <c r="AK13" s="19"/>
      <c r="AL13" s="19">
        <v>8.4365648452675093E-2</v>
      </c>
      <c r="AM13" s="19">
        <v>6.17458015441966E-2</v>
      </c>
      <c r="AN13" s="19">
        <v>5.1173195102218003E-2</v>
      </c>
      <c r="AO13" s="19">
        <v>3.6779467265336298E-2</v>
      </c>
      <c r="AP13" s="19">
        <v>3.1445270406186797E-2</v>
      </c>
      <c r="AQ13" s="19"/>
      <c r="AR13" s="19">
        <v>0.14984369545584</v>
      </c>
      <c r="AS13" s="19">
        <v>6.20668146753003E-2</v>
      </c>
      <c r="AT13" s="19">
        <v>4.2296866116796998E-2</v>
      </c>
      <c r="AU13" s="19">
        <v>3.2949114127110803E-2</v>
      </c>
      <c r="AV13" s="19">
        <v>3.01917410397862E-2</v>
      </c>
      <c r="AW13" s="19"/>
      <c r="AX13" s="19">
        <v>6.4033677465580405E-2</v>
      </c>
      <c r="AY13" s="19">
        <v>6.06124528177686E-2</v>
      </c>
      <c r="AZ13" s="19">
        <v>6.9873709678246396E-2</v>
      </c>
      <c r="BA13" s="19">
        <v>5.6118258854633701E-2</v>
      </c>
      <c r="BB13" s="19">
        <v>6.0736633373525403E-2</v>
      </c>
      <c r="BC13" s="19">
        <v>6.9192053464659703E-2</v>
      </c>
      <c r="BD13" s="19"/>
      <c r="BE13" s="19">
        <v>8.0778701068554198E-2</v>
      </c>
      <c r="BF13" s="19">
        <v>5.2503527035227301E-2</v>
      </c>
      <c r="BG13" s="19">
        <v>4.3113116375192002E-2</v>
      </c>
      <c r="BH13" s="19"/>
      <c r="BI13" s="19">
        <v>6.4179641112264499E-2</v>
      </c>
      <c r="BJ13" s="19">
        <v>6.1962687111771698E-2</v>
      </c>
      <c r="BK13" s="19"/>
      <c r="BL13" s="19">
        <v>4.4191980868783502E-2</v>
      </c>
      <c r="BM13" s="19">
        <v>5.8447727910695801E-2</v>
      </c>
      <c r="BN13" s="19">
        <v>9.0063946457444602E-2</v>
      </c>
      <c r="BO13" s="19">
        <v>7.4140458661887801E-2</v>
      </c>
      <c r="BP13" s="19">
        <v>6.6631496201208104E-2</v>
      </c>
      <c r="BQ13" s="19"/>
      <c r="BR13" s="19">
        <v>5.9693800109717997E-2</v>
      </c>
      <c r="BS13" s="19">
        <v>7.9422549920355204E-2</v>
      </c>
      <c r="BT13" s="19">
        <v>7.1836110180145907E-2</v>
      </c>
      <c r="BU13" s="19">
        <v>6.2869065832353799E-2</v>
      </c>
      <c r="BV13" s="19"/>
      <c r="BW13" s="19">
        <v>6.3078450307379297E-2</v>
      </c>
      <c r="BX13" s="19">
        <v>4.75431209361468E-2</v>
      </c>
      <c r="BY13" s="19">
        <v>5.7867802513421697E-2</v>
      </c>
      <c r="BZ13" s="19">
        <v>5.8399868633778898E-2</v>
      </c>
      <c r="CA13" s="19">
        <v>8.4069771423799997E-2</v>
      </c>
      <c r="CB13" s="19"/>
      <c r="CC13" s="19">
        <v>8.19690001530195E-2</v>
      </c>
      <c r="CD13" s="19">
        <v>8.5434614556045396E-2</v>
      </c>
      <c r="CE13" s="19">
        <v>6.1014478004703401E-2</v>
      </c>
      <c r="CF13" s="19">
        <v>5.7791622619602898E-2</v>
      </c>
      <c r="CG13" s="19">
        <v>6.1394656723905303E-2</v>
      </c>
      <c r="CH13" s="19">
        <v>8.3698026055737798E-2</v>
      </c>
      <c r="CI13" s="19">
        <v>5.5380349222663397E-2</v>
      </c>
      <c r="CJ13" s="19">
        <v>2.8184975279866999E-2</v>
      </c>
      <c r="CK13" s="19">
        <v>4.7235282733252601E-2</v>
      </c>
      <c r="CL13" s="19">
        <v>4.67409930542396E-2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137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0.13782679474905099</v>
      </c>
      <c r="D9" s="17">
        <v>0.15609835709890299</v>
      </c>
      <c r="E9" s="17">
        <v>0.120900165475005</v>
      </c>
      <c r="F9" s="17"/>
      <c r="G9" s="17">
        <v>0.25587326421495998</v>
      </c>
      <c r="H9" s="17">
        <v>0.224603390671192</v>
      </c>
      <c r="I9" s="17">
        <v>0.157432297046144</v>
      </c>
      <c r="J9" s="17">
        <v>0.102754395156988</v>
      </c>
      <c r="K9" s="17">
        <v>7.9213317004334094E-2</v>
      </c>
      <c r="L9" s="17">
        <v>7.3029364630343097E-2</v>
      </c>
      <c r="M9" s="17"/>
      <c r="N9" s="17">
        <v>0.16938143381243101</v>
      </c>
      <c r="O9" s="17">
        <v>0.13040087783708401</v>
      </c>
      <c r="P9" s="17">
        <v>0.119717472608211</v>
      </c>
      <c r="Q9" s="17">
        <v>0.12761210585364099</v>
      </c>
      <c r="R9" s="17"/>
      <c r="S9" s="17">
        <v>0.304516000139889</v>
      </c>
      <c r="T9" s="17">
        <v>9.3276570412716003E-2</v>
      </c>
      <c r="U9" s="17">
        <v>8.9277932764587897E-2</v>
      </c>
      <c r="V9" s="17">
        <v>0.105201930542055</v>
      </c>
      <c r="W9" s="17">
        <v>0.107521839201141</v>
      </c>
      <c r="X9" s="17">
        <v>0.11934263363816899</v>
      </c>
      <c r="Y9" s="17">
        <v>0.107788640412498</v>
      </c>
      <c r="Z9" s="17">
        <v>0.11419899477068</v>
      </c>
      <c r="AA9" s="17">
        <v>0.12500764822101601</v>
      </c>
      <c r="AB9" s="17"/>
      <c r="AC9" s="17">
        <v>9.8740677250780895E-2</v>
      </c>
      <c r="AD9" s="17">
        <v>0.155074479517572</v>
      </c>
      <c r="AE9" s="17">
        <v>0.15550609099816301</v>
      </c>
      <c r="AF9" s="17"/>
      <c r="AG9" s="17">
        <v>9.8576582719113501E-2</v>
      </c>
      <c r="AH9" s="17">
        <v>0.22849523459556001</v>
      </c>
      <c r="AI9" s="17">
        <v>0.13404126168234101</v>
      </c>
      <c r="AJ9" s="17">
        <v>8.5704182506385201E-2</v>
      </c>
      <c r="AK9" s="17"/>
      <c r="AL9" s="17">
        <v>9.2578355240129404E-2</v>
      </c>
      <c r="AM9" s="17">
        <v>0.112575247394668</v>
      </c>
      <c r="AN9" s="17">
        <v>0.17115493646511201</v>
      </c>
      <c r="AO9" s="17">
        <v>0.24336072231802999</v>
      </c>
      <c r="AP9" s="17">
        <v>0.28434212779849399</v>
      </c>
      <c r="AQ9" s="17"/>
      <c r="AR9" s="17">
        <v>0.14797212574788901</v>
      </c>
      <c r="AS9" s="17">
        <v>0.11553952981377</v>
      </c>
      <c r="AT9" s="17">
        <v>0.13269024796749301</v>
      </c>
      <c r="AU9" s="17">
        <v>0.13970422285126599</v>
      </c>
      <c r="AV9" s="17">
        <v>0.22513656595422099</v>
      </c>
      <c r="AW9" s="17"/>
      <c r="AX9" s="17">
        <v>0.26529986585514898</v>
      </c>
      <c r="AY9" s="17">
        <v>0.121744732588301</v>
      </c>
      <c r="AZ9" s="17">
        <v>0.13783160632354099</v>
      </c>
      <c r="BA9" s="17">
        <v>8.6921455002250306E-2</v>
      </c>
      <c r="BB9" s="17">
        <v>4.4367735907488097E-2</v>
      </c>
      <c r="BC9" s="17">
        <v>4.3530461862880697E-2</v>
      </c>
      <c r="BD9" s="17"/>
      <c r="BE9" s="17">
        <v>0.14394460995633099</v>
      </c>
      <c r="BF9" s="17">
        <v>0.19416169159115099</v>
      </c>
      <c r="BG9" s="17">
        <v>7.8550933814013693E-2</v>
      </c>
      <c r="BH9" s="17"/>
      <c r="BI9" s="17">
        <v>0.12681798626437599</v>
      </c>
      <c r="BJ9" s="17">
        <v>0.140621681283157</v>
      </c>
      <c r="BK9" s="17"/>
      <c r="BL9" s="17">
        <v>0.117078372336528</v>
      </c>
      <c r="BM9" s="17">
        <v>0.137025679299001</v>
      </c>
      <c r="BN9" s="17">
        <v>0.16156742398971199</v>
      </c>
      <c r="BO9" s="17">
        <v>0.13258826207983701</v>
      </c>
      <c r="BP9" s="17">
        <v>0.172266179818024</v>
      </c>
      <c r="BQ9" s="17"/>
      <c r="BR9" s="17">
        <v>0.10883770564841901</v>
      </c>
      <c r="BS9" s="17">
        <v>0.25510874488201801</v>
      </c>
      <c r="BT9" s="17">
        <v>0.30237292844387598</v>
      </c>
      <c r="BU9" s="17">
        <v>0.298841024670016</v>
      </c>
      <c r="BV9" s="17"/>
      <c r="BW9" s="17">
        <v>0.15254514048126799</v>
      </c>
      <c r="BX9" s="17">
        <v>0.141685752704405</v>
      </c>
      <c r="BY9" s="17">
        <v>0.122902691722278</v>
      </c>
      <c r="BZ9" s="17">
        <v>0.130708273290817</v>
      </c>
      <c r="CA9" s="17">
        <v>0.12598199710406599</v>
      </c>
      <c r="CB9" s="17"/>
      <c r="CC9" s="17">
        <v>0.15818717768208801</v>
      </c>
      <c r="CD9" s="17">
        <v>0.16146267253950899</v>
      </c>
      <c r="CE9" s="17">
        <v>0.18211247624716301</v>
      </c>
      <c r="CF9" s="17">
        <v>0.14426335229214199</v>
      </c>
      <c r="CG9" s="17">
        <v>0.126615581153465</v>
      </c>
      <c r="CH9" s="17">
        <v>0.116955663690191</v>
      </c>
      <c r="CI9" s="17">
        <v>0.14071055796686799</v>
      </c>
      <c r="CJ9" s="17">
        <v>0.119730913831387</v>
      </c>
      <c r="CK9" s="17">
        <v>8.4811920874025601E-2</v>
      </c>
      <c r="CL9" s="17">
        <v>8.63549383334693E-2</v>
      </c>
    </row>
    <row r="10" spans="2:90" ht="30" x14ac:dyDescent="0.25">
      <c r="B10" s="18" t="s">
        <v>133</v>
      </c>
      <c r="C10" s="17">
        <v>0.61073246104204604</v>
      </c>
      <c r="D10" s="17">
        <v>0.584648835111785</v>
      </c>
      <c r="E10" s="17">
        <v>0.63571636130957099</v>
      </c>
      <c r="F10" s="17"/>
      <c r="G10" s="17">
        <v>0.51942095101400498</v>
      </c>
      <c r="H10" s="17">
        <v>0.54832222076206705</v>
      </c>
      <c r="I10" s="17">
        <v>0.63617025879468703</v>
      </c>
      <c r="J10" s="17">
        <v>0.62696271216408195</v>
      </c>
      <c r="K10" s="17">
        <v>0.63242834331264697</v>
      </c>
      <c r="L10" s="17">
        <v>0.65295334405965</v>
      </c>
      <c r="M10" s="17"/>
      <c r="N10" s="17">
        <v>0.60350987318223803</v>
      </c>
      <c r="O10" s="17">
        <v>0.61836224972742904</v>
      </c>
      <c r="P10" s="17">
        <v>0.624971184161769</v>
      </c>
      <c r="Q10" s="17">
        <v>0.59890449092367504</v>
      </c>
      <c r="R10" s="17"/>
      <c r="S10" s="17">
        <v>0.54873269795098301</v>
      </c>
      <c r="T10" s="17">
        <v>0.64656233793037199</v>
      </c>
      <c r="U10" s="17">
        <v>0.639733414543458</v>
      </c>
      <c r="V10" s="17">
        <v>0.59859892500517398</v>
      </c>
      <c r="W10" s="17">
        <v>0.57237463789472298</v>
      </c>
      <c r="X10" s="17">
        <v>0.63639744642795704</v>
      </c>
      <c r="Y10" s="17">
        <v>0.61670009616491706</v>
      </c>
      <c r="Z10" s="17">
        <v>0.60551330730975095</v>
      </c>
      <c r="AA10" s="17">
        <v>0.630236837919255</v>
      </c>
      <c r="AB10" s="17"/>
      <c r="AC10" s="17">
        <v>0.63367989632587796</v>
      </c>
      <c r="AD10" s="17">
        <v>0.62810722547764397</v>
      </c>
      <c r="AE10" s="17">
        <v>0.57664312782538796</v>
      </c>
      <c r="AF10" s="17"/>
      <c r="AG10" s="17">
        <v>0.65346490147344205</v>
      </c>
      <c r="AH10" s="17">
        <v>0.59943781798701801</v>
      </c>
      <c r="AI10" s="17">
        <v>0.59773015723557898</v>
      </c>
      <c r="AJ10" s="17">
        <v>0.63035911937177003</v>
      </c>
      <c r="AK10" s="17"/>
      <c r="AL10" s="17">
        <v>0.61922351886719595</v>
      </c>
      <c r="AM10" s="17">
        <v>0.63112027701939399</v>
      </c>
      <c r="AN10" s="17">
        <v>0.61656784112315</v>
      </c>
      <c r="AO10" s="17">
        <v>0.54693926006858495</v>
      </c>
      <c r="AP10" s="17">
        <v>0.44128228925365098</v>
      </c>
      <c r="AQ10" s="17"/>
      <c r="AR10" s="17">
        <v>0.56149012120512998</v>
      </c>
      <c r="AS10" s="17">
        <v>0.63668945724703396</v>
      </c>
      <c r="AT10" s="17">
        <v>0.619080652434017</v>
      </c>
      <c r="AU10" s="17">
        <v>0.61747322060021503</v>
      </c>
      <c r="AV10" s="17">
        <v>0.55083855879536103</v>
      </c>
      <c r="AW10" s="17"/>
      <c r="AX10" s="17">
        <v>0.53959636027131297</v>
      </c>
      <c r="AY10" s="17">
        <v>0.64442996568681499</v>
      </c>
      <c r="AZ10" s="17">
        <v>0.66555167936719295</v>
      </c>
      <c r="BA10" s="17">
        <v>0.728500933610987</v>
      </c>
      <c r="BB10" s="17">
        <v>0.50550380884315804</v>
      </c>
      <c r="BC10" s="17">
        <v>0.43696062820456999</v>
      </c>
      <c r="BD10" s="17"/>
      <c r="BE10" s="17">
        <v>0.59289669725064997</v>
      </c>
      <c r="BF10" s="17">
        <v>0.61172396067741996</v>
      </c>
      <c r="BG10" s="17">
        <v>0.63891211268590797</v>
      </c>
      <c r="BH10" s="17"/>
      <c r="BI10" s="17">
        <v>0.57628210239098299</v>
      </c>
      <c r="BJ10" s="17">
        <v>0.61947862495460704</v>
      </c>
      <c r="BK10" s="17"/>
      <c r="BL10" s="17">
        <v>0.62883083461255995</v>
      </c>
      <c r="BM10" s="17">
        <v>0.61749355752898805</v>
      </c>
      <c r="BN10" s="17">
        <v>0.56916987289671395</v>
      </c>
      <c r="BO10" s="17">
        <v>0.59784748446430802</v>
      </c>
      <c r="BP10" s="17">
        <v>0.60499684962621503</v>
      </c>
      <c r="BQ10" s="17"/>
      <c r="BR10" s="17">
        <v>0.626106290514024</v>
      </c>
      <c r="BS10" s="17">
        <v>0.56033556330085998</v>
      </c>
      <c r="BT10" s="17">
        <v>0.52574720433271704</v>
      </c>
      <c r="BU10" s="17">
        <v>0.50580811195439201</v>
      </c>
      <c r="BV10" s="17"/>
      <c r="BW10" s="17">
        <v>0.64569672423864799</v>
      </c>
      <c r="BX10" s="17">
        <v>0.62971764266645502</v>
      </c>
      <c r="BY10" s="17">
        <v>0.59776388205689601</v>
      </c>
      <c r="BZ10" s="17">
        <v>0.59216481775093599</v>
      </c>
      <c r="CA10" s="17">
        <v>0.61296309775798696</v>
      </c>
      <c r="CB10" s="17"/>
      <c r="CC10" s="17">
        <v>0.59110649095011103</v>
      </c>
      <c r="CD10" s="17">
        <v>0.56552080466375798</v>
      </c>
      <c r="CE10" s="17">
        <v>0.62513828979515296</v>
      </c>
      <c r="CF10" s="17">
        <v>0.62606877303057995</v>
      </c>
      <c r="CG10" s="17">
        <v>0.58359079563627902</v>
      </c>
      <c r="CH10" s="17">
        <v>0.62386047395289801</v>
      </c>
      <c r="CI10" s="17">
        <v>0.579802839708496</v>
      </c>
      <c r="CJ10" s="17">
        <v>0.63325721277733604</v>
      </c>
      <c r="CK10" s="17">
        <v>0.65209618517067303</v>
      </c>
      <c r="CL10" s="17">
        <v>0.698027042249037</v>
      </c>
    </row>
    <row r="11" spans="2:90" ht="30" x14ac:dyDescent="0.25">
      <c r="B11" s="18" t="s">
        <v>134</v>
      </c>
      <c r="C11" s="17">
        <v>0.19750163147660099</v>
      </c>
      <c r="D11" s="17">
        <v>0.211258076806212</v>
      </c>
      <c r="E11" s="17">
        <v>0.18505802497868001</v>
      </c>
      <c r="F11" s="17"/>
      <c r="G11" s="17">
        <v>0.13664994504672801</v>
      </c>
      <c r="H11" s="17">
        <v>0.137716044902086</v>
      </c>
      <c r="I11" s="17">
        <v>0.15014497522468001</v>
      </c>
      <c r="J11" s="17">
        <v>0.226264464920055</v>
      </c>
      <c r="K11" s="17">
        <v>0.24447414786375701</v>
      </c>
      <c r="L11" s="17">
        <v>0.248818884764928</v>
      </c>
      <c r="M11" s="17"/>
      <c r="N11" s="17">
        <v>0.192876755606471</v>
      </c>
      <c r="O11" s="17">
        <v>0.19234723597210401</v>
      </c>
      <c r="P11" s="17">
        <v>0.215706257829684</v>
      </c>
      <c r="Q11" s="17">
        <v>0.192774053356388</v>
      </c>
      <c r="R11" s="17"/>
      <c r="S11" s="17">
        <v>8.1176434971493794E-2</v>
      </c>
      <c r="T11" s="17">
        <v>0.20800582344811799</v>
      </c>
      <c r="U11" s="17">
        <v>0.23661369953808201</v>
      </c>
      <c r="V11" s="17">
        <v>0.249484409095312</v>
      </c>
      <c r="W11" s="17">
        <v>0.25752658674968198</v>
      </c>
      <c r="X11" s="17">
        <v>0.189401963073978</v>
      </c>
      <c r="Y11" s="17">
        <v>0.21560577471269099</v>
      </c>
      <c r="Z11" s="17">
        <v>0.22649224220938899</v>
      </c>
      <c r="AA11" s="17">
        <v>0.19205631990143801</v>
      </c>
      <c r="AB11" s="17"/>
      <c r="AC11" s="17">
        <v>0.23071439745274799</v>
      </c>
      <c r="AD11" s="17">
        <v>0.17733749455894099</v>
      </c>
      <c r="AE11" s="17">
        <v>0.16000541570808099</v>
      </c>
      <c r="AF11" s="17"/>
      <c r="AG11" s="17">
        <v>0.20779785701665199</v>
      </c>
      <c r="AH11" s="17">
        <v>0.12747757964839199</v>
      </c>
      <c r="AI11" s="17">
        <v>0.22568164411689601</v>
      </c>
      <c r="AJ11" s="17">
        <v>0.24456806129719</v>
      </c>
      <c r="AK11" s="17"/>
      <c r="AL11" s="17">
        <v>0.220634960277587</v>
      </c>
      <c r="AM11" s="17">
        <v>0.20453117918420299</v>
      </c>
      <c r="AN11" s="17">
        <v>0.164450987060896</v>
      </c>
      <c r="AO11" s="17">
        <v>0.16314603125367599</v>
      </c>
      <c r="AP11" s="17">
        <v>0.19975941425511601</v>
      </c>
      <c r="AQ11" s="17"/>
      <c r="AR11" s="17">
        <v>0.19784787933384901</v>
      </c>
      <c r="AS11" s="17">
        <v>0.196199259269559</v>
      </c>
      <c r="AT11" s="17">
        <v>0.204214552452222</v>
      </c>
      <c r="AU11" s="17">
        <v>0.19822782386160101</v>
      </c>
      <c r="AV11" s="17">
        <v>0.180819773605333</v>
      </c>
      <c r="AW11" s="17"/>
      <c r="AX11" s="17">
        <v>0.11365508793238099</v>
      </c>
      <c r="AY11" s="17">
        <v>0.184700180628356</v>
      </c>
      <c r="AZ11" s="17">
        <v>0.15402191532471701</v>
      </c>
      <c r="BA11" s="17">
        <v>0.13432306831306801</v>
      </c>
      <c r="BB11" s="17">
        <v>0.41831073099118399</v>
      </c>
      <c r="BC11" s="17">
        <v>0.476460278952057</v>
      </c>
      <c r="BD11" s="17"/>
      <c r="BE11" s="17">
        <v>0.18934315530378601</v>
      </c>
      <c r="BF11" s="17">
        <v>0.148643088130965</v>
      </c>
      <c r="BG11" s="17">
        <v>0.25397897363439398</v>
      </c>
      <c r="BH11" s="17"/>
      <c r="BI11" s="17">
        <v>0.23268136362401101</v>
      </c>
      <c r="BJ11" s="17">
        <v>0.18857029619276</v>
      </c>
      <c r="BK11" s="17"/>
      <c r="BL11" s="17">
        <v>0.22559027844257701</v>
      </c>
      <c r="BM11" s="17">
        <v>0.19702152051416999</v>
      </c>
      <c r="BN11" s="17">
        <v>0.191943772479059</v>
      </c>
      <c r="BO11" s="17">
        <v>0.19233884170847701</v>
      </c>
      <c r="BP11" s="17">
        <v>0.143691889774309</v>
      </c>
      <c r="BQ11" s="17"/>
      <c r="BR11" s="17">
        <v>0.21510029469698</v>
      </c>
      <c r="BS11" s="17">
        <v>0.116090168339772</v>
      </c>
      <c r="BT11" s="17">
        <v>8.5190850609713695E-2</v>
      </c>
      <c r="BU11" s="17">
        <v>0.14456510570399</v>
      </c>
      <c r="BV11" s="17"/>
      <c r="BW11" s="17">
        <v>0.160626576780074</v>
      </c>
      <c r="BX11" s="17">
        <v>0.17197414258656801</v>
      </c>
      <c r="BY11" s="17">
        <v>0.22413939135417099</v>
      </c>
      <c r="BZ11" s="17">
        <v>0.23167766574920201</v>
      </c>
      <c r="CA11" s="17">
        <v>0.19529766918920199</v>
      </c>
      <c r="CB11" s="17"/>
      <c r="CC11" s="17">
        <v>0.184204750377718</v>
      </c>
      <c r="CD11" s="17">
        <v>0.17485183994380599</v>
      </c>
      <c r="CE11" s="17">
        <v>0.14408942908330899</v>
      </c>
      <c r="CF11" s="17">
        <v>0.17227592581432599</v>
      </c>
      <c r="CG11" s="17">
        <v>0.21004236693835601</v>
      </c>
      <c r="CH11" s="17">
        <v>0.214954718828305</v>
      </c>
      <c r="CI11" s="17">
        <v>0.24045433663299101</v>
      </c>
      <c r="CJ11" s="17">
        <v>0.23474419879303099</v>
      </c>
      <c r="CK11" s="17">
        <v>0.220769327169033</v>
      </c>
      <c r="CL11" s="17">
        <v>0.19197118931541801</v>
      </c>
    </row>
    <row r="12" spans="2:90" x14ac:dyDescent="0.25">
      <c r="B12" s="18" t="s">
        <v>111</v>
      </c>
      <c r="C12" s="19">
        <v>5.3939112732301002E-2</v>
      </c>
      <c r="D12" s="19">
        <v>4.7994730983100801E-2</v>
      </c>
      <c r="E12" s="19">
        <v>5.8325448236743203E-2</v>
      </c>
      <c r="F12" s="19"/>
      <c r="G12" s="19">
        <v>8.8055839724308194E-2</v>
      </c>
      <c r="H12" s="19">
        <v>8.9358343664654699E-2</v>
      </c>
      <c r="I12" s="19">
        <v>5.6252468934489798E-2</v>
      </c>
      <c r="J12" s="19">
        <v>4.4018427758874303E-2</v>
      </c>
      <c r="K12" s="19">
        <v>4.3884191819261398E-2</v>
      </c>
      <c r="L12" s="19">
        <v>2.5198406545078701E-2</v>
      </c>
      <c r="M12" s="19"/>
      <c r="N12" s="19">
        <v>3.4231937398860698E-2</v>
      </c>
      <c r="O12" s="19">
        <v>5.88896364633828E-2</v>
      </c>
      <c r="P12" s="19">
        <v>3.96050854003357E-2</v>
      </c>
      <c r="Q12" s="19">
        <v>8.0709349866296298E-2</v>
      </c>
      <c r="R12" s="19"/>
      <c r="S12" s="19">
        <v>6.5574866937634493E-2</v>
      </c>
      <c r="T12" s="19">
        <v>5.2155268208794799E-2</v>
      </c>
      <c r="U12" s="19">
        <v>3.4374953153872102E-2</v>
      </c>
      <c r="V12" s="19">
        <v>4.6714735357458598E-2</v>
      </c>
      <c r="W12" s="19">
        <v>6.2576936154453894E-2</v>
      </c>
      <c r="X12" s="19">
        <v>5.4857956859895897E-2</v>
      </c>
      <c r="Y12" s="19">
        <v>5.99054887098932E-2</v>
      </c>
      <c r="Z12" s="19">
        <v>5.3795455710180601E-2</v>
      </c>
      <c r="AA12" s="19">
        <v>5.2699193958291E-2</v>
      </c>
      <c r="AB12" s="19"/>
      <c r="AC12" s="19">
        <v>3.6865028970592399E-2</v>
      </c>
      <c r="AD12" s="19">
        <v>3.9480800445842602E-2</v>
      </c>
      <c r="AE12" s="19">
        <v>0.107845365468368</v>
      </c>
      <c r="AF12" s="19"/>
      <c r="AG12" s="19">
        <v>4.01606587907926E-2</v>
      </c>
      <c r="AH12" s="19">
        <v>4.4589367769029997E-2</v>
      </c>
      <c r="AI12" s="19">
        <v>4.2546936965184502E-2</v>
      </c>
      <c r="AJ12" s="19">
        <v>3.9368636824654503E-2</v>
      </c>
      <c r="AK12" s="19"/>
      <c r="AL12" s="19">
        <v>6.7563165615087406E-2</v>
      </c>
      <c r="AM12" s="19">
        <v>5.1773296401734802E-2</v>
      </c>
      <c r="AN12" s="19">
        <v>4.7826235350841698E-2</v>
      </c>
      <c r="AO12" s="19">
        <v>4.6553986359709101E-2</v>
      </c>
      <c r="AP12" s="19">
        <v>7.4616168692739501E-2</v>
      </c>
      <c r="AQ12" s="19"/>
      <c r="AR12" s="19">
        <v>9.2689873713131907E-2</v>
      </c>
      <c r="AS12" s="19">
        <v>5.1571753669636802E-2</v>
      </c>
      <c r="AT12" s="19">
        <v>4.4014547146269102E-2</v>
      </c>
      <c r="AU12" s="19">
        <v>4.4594732686918402E-2</v>
      </c>
      <c r="AV12" s="19">
        <v>4.3205101645084697E-2</v>
      </c>
      <c r="AW12" s="19"/>
      <c r="AX12" s="19">
        <v>8.1448685941157006E-2</v>
      </c>
      <c r="AY12" s="19">
        <v>4.9125121096528203E-2</v>
      </c>
      <c r="AZ12" s="19">
        <v>4.2594798984549501E-2</v>
      </c>
      <c r="BA12" s="19">
        <v>5.0254543073694598E-2</v>
      </c>
      <c r="BB12" s="19">
        <v>3.18177242581697E-2</v>
      </c>
      <c r="BC12" s="19">
        <v>4.3048630980491498E-2</v>
      </c>
      <c r="BD12" s="19"/>
      <c r="BE12" s="19">
        <v>7.3815537489233293E-2</v>
      </c>
      <c r="BF12" s="19">
        <v>4.5471259600464602E-2</v>
      </c>
      <c r="BG12" s="19">
        <v>2.8557979865684101E-2</v>
      </c>
      <c r="BH12" s="19"/>
      <c r="BI12" s="19">
        <v>6.4218547720630501E-2</v>
      </c>
      <c r="BJ12" s="19">
        <v>5.1329397569475903E-2</v>
      </c>
      <c r="BK12" s="19"/>
      <c r="BL12" s="19">
        <v>2.8500514608334901E-2</v>
      </c>
      <c r="BM12" s="19">
        <v>4.8459242657840802E-2</v>
      </c>
      <c r="BN12" s="19">
        <v>7.7318930634515504E-2</v>
      </c>
      <c r="BO12" s="19">
        <v>7.7225411747378403E-2</v>
      </c>
      <c r="BP12" s="19">
        <v>7.9045080781451296E-2</v>
      </c>
      <c r="BQ12" s="19"/>
      <c r="BR12" s="19">
        <v>4.99557091405766E-2</v>
      </c>
      <c r="BS12" s="19">
        <v>6.8465523477349396E-2</v>
      </c>
      <c r="BT12" s="19">
        <v>8.6689016613693298E-2</v>
      </c>
      <c r="BU12" s="19">
        <v>5.07857576716019E-2</v>
      </c>
      <c r="BV12" s="19"/>
      <c r="BW12" s="19">
        <v>4.1131558500010497E-2</v>
      </c>
      <c r="BX12" s="19">
        <v>5.6622462042571799E-2</v>
      </c>
      <c r="BY12" s="19">
        <v>5.5194034866654397E-2</v>
      </c>
      <c r="BZ12" s="19">
        <v>4.5449243209045198E-2</v>
      </c>
      <c r="CA12" s="19">
        <v>6.5757235948744094E-2</v>
      </c>
      <c r="CB12" s="19"/>
      <c r="CC12" s="19">
        <v>6.6501580990083603E-2</v>
      </c>
      <c r="CD12" s="19">
        <v>9.8164682852926802E-2</v>
      </c>
      <c r="CE12" s="19">
        <v>4.8659804874375101E-2</v>
      </c>
      <c r="CF12" s="19">
        <v>5.7391948862952201E-2</v>
      </c>
      <c r="CG12" s="19">
        <v>7.9751256271900703E-2</v>
      </c>
      <c r="CH12" s="19">
        <v>4.4229143528605797E-2</v>
      </c>
      <c r="CI12" s="19">
        <v>3.9032265691644599E-2</v>
      </c>
      <c r="CJ12" s="19">
        <v>1.22676745982459E-2</v>
      </c>
      <c r="CK12" s="19">
        <v>4.2322566786268397E-2</v>
      </c>
      <c r="CL12" s="19">
        <v>2.36468301020758E-2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337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0.11717828588153301</v>
      </c>
      <c r="D9" s="17">
        <v>0.111263487676936</v>
      </c>
      <c r="E9" s="17">
        <v>0.122805242739362</v>
      </c>
      <c r="F9" s="17"/>
      <c r="G9" s="17">
        <v>0.120565797869144</v>
      </c>
      <c r="H9" s="17">
        <v>0.11621156502636799</v>
      </c>
      <c r="I9" s="17">
        <v>0.13361208088175</v>
      </c>
      <c r="J9" s="17">
        <v>0.139378706662109</v>
      </c>
      <c r="K9" s="17">
        <v>0.11887310642219701</v>
      </c>
      <c r="L9" s="17">
        <v>8.7902509178665794E-2</v>
      </c>
      <c r="M9" s="17"/>
      <c r="N9" s="17">
        <v>8.0340114049738204E-2</v>
      </c>
      <c r="O9" s="17">
        <v>0.11580268164667799</v>
      </c>
      <c r="P9" s="17">
        <v>0.13262452867698499</v>
      </c>
      <c r="Q9" s="17">
        <v>0.143796858520395</v>
      </c>
      <c r="R9" s="17"/>
      <c r="S9" s="17">
        <v>0.17177741067567401</v>
      </c>
      <c r="T9" s="17">
        <v>7.6329096033728006E-2</v>
      </c>
      <c r="U9" s="17">
        <v>8.4715433948094498E-2</v>
      </c>
      <c r="V9" s="17">
        <v>0.11179413596382</v>
      </c>
      <c r="W9" s="17">
        <v>0.126722980620285</v>
      </c>
      <c r="X9" s="17">
        <v>0.119959210264969</v>
      </c>
      <c r="Y9" s="17">
        <v>0.110627788886348</v>
      </c>
      <c r="Z9" s="17">
        <v>0.117780681423826</v>
      </c>
      <c r="AA9" s="17">
        <v>0.12874216865939</v>
      </c>
      <c r="AB9" s="17"/>
      <c r="AC9" s="17">
        <v>0.1341500131427</v>
      </c>
      <c r="AD9" s="17">
        <v>0.106003153507229</v>
      </c>
      <c r="AE9" s="17">
        <v>0.103328013933703</v>
      </c>
      <c r="AF9" s="17"/>
      <c r="AG9" s="17">
        <v>9.6530073650277298E-2</v>
      </c>
      <c r="AH9" s="17">
        <v>9.7579866525233303E-2</v>
      </c>
      <c r="AI9" s="17">
        <v>9.6476750676148498E-2</v>
      </c>
      <c r="AJ9" s="17">
        <v>0.144946678935364</v>
      </c>
      <c r="AK9" s="17"/>
      <c r="AL9" s="17">
        <v>0.12915679673945599</v>
      </c>
      <c r="AM9" s="17">
        <v>0.13925167971069599</v>
      </c>
      <c r="AN9" s="17">
        <v>9.0723374796542605E-2</v>
      </c>
      <c r="AO9" s="17">
        <v>9.1978865448343494E-2</v>
      </c>
      <c r="AP9" s="17">
        <v>5.1911158355620303E-2</v>
      </c>
      <c r="AQ9" s="17"/>
      <c r="AR9" s="17">
        <v>0.163570625944196</v>
      </c>
      <c r="AS9" s="17">
        <v>0.128626913943792</v>
      </c>
      <c r="AT9" s="17">
        <v>0.11436945803743701</v>
      </c>
      <c r="AU9" s="17">
        <v>8.9679509318130304E-2</v>
      </c>
      <c r="AV9" s="17">
        <v>0.108220632160555</v>
      </c>
      <c r="AW9" s="17"/>
      <c r="AX9" s="17">
        <v>0.15395607473761699</v>
      </c>
      <c r="AY9" s="17">
        <v>0.10279633621251</v>
      </c>
      <c r="AZ9" s="17">
        <v>0.128257498756781</v>
      </c>
      <c r="BA9" s="17">
        <v>0.11350592980879901</v>
      </c>
      <c r="BB9" s="17">
        <v>6.4316851662907501E-2</v>
      </c>
      <c r="BC9" s="17">
        <v>0.13776788737804799</v>
      </c>
      <c r="BD9" s="17"/>
      <c r="BE9" s="17">
        <v>0.13184390305659999</v>
      </c>
      <c r="BF9" s="17">
        <v>0.12079448667899199</v>
      </c>
      <c r="BG9" s="17">
        <v>9.5398275489986695E-2</v>
      </c>
      <c r="BH9" s="17"/>
      <c r="BI9" s="17">
        <v>0.15654530838733699</v>
      </c>
      <c r="BJ9" s="17">
        <v>0.107183892642477</v>
      </c>
      <c r="BK9" s="17"/>
      <c r="BL9" s="17">
        <v>9.6861979513444801E-2</v>
      </c>
      <c r="BM9" s="17">
        <v>0.117460851042621</v>
      </c>
      <c r="BN9" s="17">
        <v>0.157695251131484</v>
      </c>
      <c r="BO9" s="17">
        <v>0.18077875463399901</v>
      </c>
      <c r="BP9" s="17">
        <v>0.11663351023611999</v>
      </c>
      <c r="BQ9" s="17"/>
      <c r="BR9" s="17">
        <v>0.116605776708663</v>
      </c>
      <c r="BS9" s="17">
        <v>0.163239272463619</v>
      </c>
      <c r="BT9" s="17">
        <v>8.4056927235915596E-2</v>
      </c>
      <c r="BU9" s="17">
        <v>9.7034247093055095E-2</v>
      </c>
      <c r="BV9" s="17"/>
      <c r="BW9" s="17">
        <v>8.6797401394964793E-2</v>
      </c>
      <c r="BX9" s="17">
        <v>7.6911073393329393E-2</v>
      </c>
      <c r="BY9" s="17">
        <v>0.10665710336776101</v>
      </c>
      <c r="BZ9" s="17">
        <v>0.128116979312274</v>
      </c>
      <c r="CA9" s="17">
        <v>0.182924934963931</v>
      </c>
      <c r="CB9" s="17"/>
      <c r="CC9" s="17">
        <v>0.18373863429009901</v>
      </c>
      <c r="CD9" s="17">
        <v>0.18877330108359</v>
      </c>
      <c r="CE9" s="17">
        <v>0.14703069265591001</v>
      </c>
      <c r="CF9" s="17">
        <v>0.113302133267804</v>
      </c>
      <c r="CG9" s="17">
        <v>0.115612642672384</v>
      </c>
      <c r="CH9" s="17">
        <v>0.109411102045914</v>
      </c>
      <c r="CI9" s="17">
        <v>9.4706334413743903E-2</v>
      </c>
      <c r="CJ9" s="17">
        <v>8.2590366722316594E-2</v>
      </c>
      <c r="CK9" s="17">
        <v>6.0297171347309698E-2</v>
      </c>
      <c r="CL9" s="17">
        <v>4.5356884869483097E-2</v>
      </c>
    </row>
    <row r="10" spans="2:90" ht="45" x14ac:dyDescent="0.25">
      <c r="B10" s="18" t="s">
        <v>331</v>
      </c>
      <c r="C10" s="17">
        <v>0.249650199189966</v>
      </c>
      <c r="D10" s="17">
        <v>0.24739067703873399</v>
      </c>
      <c r="E10" s="17">
        <v>0.25139633168418601</v>
      </c>
      <c r="F10" s="17"/>
      <c r="G10" s="17">
        <v>0.24953898914540401</v>
      </c>
      <c r="H10" s="17">
        <v>0.25602993597165002</v>
      </c>
      <c r="I10" s="17">
        <v>0.250176021451126</v>
      </c>
      <c r="J10" s="17">
        <v>0.24584367739928201</v>
      </c>
      <c r="K10" s="17">
        <v>0.25906475226779102</v>
      </c>
      <c r="L10" s="17">
        <v>0.24101684453060099</v>
      </c>
      <c r="M10" s="17"/>
      <c r="N10" s="17">
        <v>0.24483239787185701</v>
      </c>
      <c r="O10" s="17">
        <v>0.25094736029025599</v>
      </c>
      <c r="P10" s="17">
        <v>0.26651931444634203</v>
      </c>
      <c r="Q10" s="17">
        <v>0.240157867341531</v>
      </c>
      <c r="R10" s="17"/>
      <c r="S10" s="17">
        <v>0.262854869501641</v>
      </c>
      <c r="T10" s="17">
        <v>0.25733335667110802</v>
      </c>
      <c r="U10" s="17">
        <v>0.25163767055834502</v>
      </c>
      <c r="V10" s="17">
        <v>0.27426117413414403</v>
      </c>
      <c r="W10" s="17">
        <v>0.264665189118302</v>
      </c>
      <c r="X10" s="17">
        <v>0.217340830275186</v>
      </c>
      <c r="Y10" s="17">
        <v>0.20455395059868001</v>
      </c>
      <c r="Z10" s="17">
        <v>0.25897694426776702</v>
      </c>
      <c r="AA10" s="17">
        <v>0.24827858568310701</v>
      </c>
      <c r="AB10" s="17"/>
      <c r="AC10" s="17">
        <v>0.26619577351577101</v>
      </c>
      <c r="AD10" s="17">
        <v>0.25329704342249498</v>
      </c>
      <c r="AE10" s="17">
        <v>0.22535827539206699</v>
      </c>
      <c r="AF10" s="17"/>
      <c r="AG10" s="17">
        <v>0.26808807895569797</v>
      </c>
      <c r="AH10" s="17">
        <v>0.25973442953974202</v>
      </c>
      <c r="AI10" s="17">
        <v>0.19884480530262799</v>
      </c>
      <c r="AJ10" s="17">
        <v>0.27537802516836102</v>
      </c>
      <c r="AK10" s="17"/>
      <c r="AL10" s="17">
        <v>0.25033877464971099</v>
      </c>
      <c r="AM10" s="17">
        <v>0.27428743887778201</v>
      </c>
      <c r="AN10" s="17">
        <v>0.25104074984395602</v>
      </c>
      <c r="AO10" s="17">
        <v>0.229059794525867</v>
      </c>
      <c r="AP10" s="17">
        <v>0.282104851644503</v>
      </c>
      <c r="AQ10" s="17"/>
      <c r="AR10" s="17">
        <v>0.21914789399311599</v>
      </c>
      <c r="AS10" s="17">
        <v>0.27569776763866399</v>
      </c>
      <c r="AT10" s="17">
        <v>0.24451827099993101</v>
      </c>
      <c r="AU10" s="17">
        <v>0.250466604068598</v>
      </c>
      <c r="AV10" s="17">
        <v>0.23258687980076201</v>
      </c>
      <c r="AW10" s="17"/>
      <c r="AX10" s="17">
        <v>0.25150465805551298</v>
      </c>
      <c r="AY10" s="17">
        <v>0.24439001231135299</v>
      </c>
      <c r="AZ10" s="17">
        <v>0.25045784786838499</v>
      </c>
      <c r="BA10" s="17">
        <v>0.25306219565907301</v>
      </c>
      <c r="BB10" s="17">
        <v>0.236834817931733</v>
      </c>
      <c r="BC10" s="17">
        <v>0.28756968210970801</v>
      </c>
      <c r="BD10" s="17"/>
      <c r="BE10" s="17">
        <v>0.24452955967387</v>
      </c>
      <c r="BF10" s="17">
        <v>0.255751181016311</v>
      </c>
      <c r="BG10" s="17">
        <v>0.25145204506268598</v>
      </c>
      <c r="BH10" s="17"/>
      <c r="BI10" s="17">
        <v>0.26394872032304001</v>
      </c>
      <c r="BJ10" s="17">
        <v>0.246020129302922</v>
      </c>
      <c r="BK10" s="17"/>
      <c r="BL10" s="17">
        <v>0.25310614323990099</v>
      </c>
      <c r="BM10" s="17">
        <v>0.27194594746291101</v>
      </c>
      <c r="BN10" s="17">
        <v>0.27148324545500402</v>
      </c>
      <c r="BO10" s="17">
        <v>0.25125086421155601</v>
      </c>
      <c r="BP10" s="17">
        <v>0.21210295978629901</v>
      </c>
      <c r="BQ10" s="17"/>
      <c r="BR10" s="17">
        <v>0.256201808298409</v>
      </c>
      <c r="BS10" s="17">
        <v>0.22059042704489801</v>
      </c>
      <c r="BT10" s="17">
        <v>0.23964858102882899</v>
      </c>
      <c r="BU10" s="17">
        <v>0.182732925037557</v>
      </c>
      <c r="BV10" s="17"/>
      <c r="BW10" s="17">
        <v>0.20687193290899</v>
      </c>
      <c r="BX10" s="17">
        <v>0.25783064872182399</v>
      </c>
      <c r="BY10" s="17">
        <v>0.232167530261119</v>
      </c>
      <c r="BZ10" s="17">
        <v>0.27929984173103201</v>
      </c>
      <c r="CA10" s="17">
        <v>0.27444078340647499</v>
      </c>
      <c r="CB10" s="17"/>
      <c r="CC10" s="17">
        <v>0.30197094798216001</v>
      </c>
      <c r="CD10" s="17">
        <v>0.28364286156512097</v>
      </c>
      <c r="CE10" s="17">
        <v>0.28328151511872002</v>
      </c>
      <c r="CF10" s="17">
        <v>0.26951854950084397</v>
      </c>
      <c r="CG10" s="17">
        <v>0.25843517554972401</v>
      </c>
      <c r="CH10" s="17">
        <v>0.240484584494911</v>
      </c>
      <c r="CI10" s="17">
        <v>0.22533200002629</v>
      </c>
      <c r="CJ10" s="17">
        <v>0.24248262348369601</v>
      </c>
      <c r="CK10" s="17">
        <v>0.19536819840723599</v>
      </c>
      <c r="CL10" s="17">
        <v>0.19317381791031099</v>
      </c>
    </row>
    <row r="11" spans="2:90" ht="30" x14ac:dyDescent="0.25">
      <c r="B11" s="18" t="s">
        <v>332</v>
      </c>
      <c r="C11" s="17">
        <v>0.30804176634996799</v>
      </c>
      <c r="D11" s="17">
        <v>0.32383834664205902</v>
      </c>
      <c r="E11" s="17">
        <v>0.29354275988331702</v>
      </c>
      <c r="F11" s="17"/>
      <c r="G11" s="17">
        <v>0.246749813595082</v>
      </c>
      <c r="H11" s="17">
        <v>0.30058714508866102</v>
      </c>
      <c r="I11" s="17">
        <v>0.31822226879708898</v>
      </c>
      <c r="J11" s="17">
        <v>0.31448940255963498</v>
      </c>
      <c r="K11" s="17">
        <v>0.31222637493232003</v>
      </c>
      <c r="L11" s="17">
        <v>0.32636163665460199</v>
      </c>
      <c r="M11" s="17"/>
      <c r="N11" s="17">
        <v>0.318362847788071</v>
      </c>
      <c r="O11" s="17">
        <v>0.32301220806179798</v>
      </c>
      <c r="P11" s="17">
        <v>0.293850323137126</v>
      </c>
      <c r="Q11" s="17">
        <v>0.29299693912363201</v>
      </c>
      <c r="R11" s="17"/>
      <c r="S11" s="17">
        <v>0.26700767826826599</v>
      </c>
      <c r="T11" s="17">
        <v>0.31857740626665298</v>
      </c>
      <c r="U11" s="17">
        <v>0.34382551339915501</v>
      </c>
      <c r="V11" s="17">
        <v>0.30541154532547399</v>
      </c>
      <c r="W11" s="17">
        <v>0.30411063803114802</v>
      </c>
      <c r="X11" s="17">
        <v>0.32679064368201699</v>
      </c>
      <c r="Y11" s="17">
        <v>0.32663796544026402</v>
      </c>
      <c r="Z11" s="17">
        <v>0.303045049478398</v>
      </c>
      <c r="AA11" s="17">
        <v>0.29381521867793198</v>
      </c>
      <c r="AB11" s="17"/>
      <c r="AC11" s="17">
        <v>0.30099670391550598</v>
      </c>
      <c r="AD11" s="17">
        <v>0.33656181725414502</v>
      </c>
      <c r="AE11" s="17">
        <v>0.28063878837344602</v>
      </c>
      <c r="AF11" s="17"/>
      <c r="AG11" s="17">
        <v>0.31862619040144302</v>
      </c>
      <c r="AH11" s="17">
        <v>0.31589800630869203</v>
      </c>
      <c r="AI11" s="17">
        <v>0.35298452292864901</v>
      </c>
      <c r="AJ11" s="17">
        <v>0.31001038620551102</v>
      </c>
      <c r="AK11" s="17"/>
      <c r="AL11" s="17">
        <v>0.29050421906461099</v>
      </c>
      <c r="AM11" s="17">
        <v>0.28116531461785199</v>
      </c>
      <c r="AN11" s="17">
        <v>0.33446385319544503</v>
      </c>
      <c r="AO11" s="17">
        <v>0.33322461862564101</v>
      </c>
      <c r="AP11" s="17">
        <v>0.282363213117161</v>
      </c>
      <c r="AQ11" s="17"/>
      <c r="AR11" s="17">
        <v>0.22999078835845399</v>
      </c>
      <c r="AS11" s="17">
        <v>0.29117688701095501</v>
      </c>
      <c r="AT11" s="17">
        <v>0.32909318497496898</v>
      </c>
      <c r="AU11" s="17">
        <v>0.36635023355143698</v>
      </c>
      <c r="AV11" s="17">
        <v>0.28618784916582501</v>
      </c>
      <c r="AW11" s="17"/>
      <c r="AX11" s="17">
        <v>0.26940023777223199</v>
      </c>
      <c r="AY11" s="17">
        <v>0.31157621867538199</v>
      </c>
      <c r="AZ11" s="17">
        <v>0.33862203374979999</v>
      </c>
      <c r="BA11" s="17">
        <v>0.31058352060029398</v>
      </c>
      <c r="BB11" s="17">
        <v>0.35648107182224098</v>
      </c>
      <c r="BC11" s="17">
        <v>0.276103646132901</v>
      </c>
      <c r="BD11" s="17"/>
      <c r="BE11" s="17">
        <v>0.29718883422680298</v>
      </c>
      <c r="BF11" s="17">
        <v>0.30960024226385202</v>
      </c>
      <c r="BG11" s="17">
        <v>0.32271676123214099</v>
      </c>
      <c r="BH11" s="17"/>
      <c r="BI11" s="17">
        <v>0.28296205550464898</v>
      </c>
      <c r="BJ11" s="17">
        <v>0.31440893553257399</v>
      </c>
      <c r="BK11" s="17"/>
      <c r="BL11" s="17">
        <v>0.33273119148735503</v>
      </c>
      <c r="BM11" s="17">
        <v>0.31578075364029201</v>
      </c>
      <c r="BN11" s="17">
        <v>0.19574753093250699</v>
      </c>
      <c r="BO11" s="17">
        <v>0.31522361516198599</v>
      </c>
      <c r="BP11" s="17">
        <v>0.29594007480323398</v>
      </c>
      <c r="BQ11" s="17"/>
      <c r="BR11" s="17">
        <v>0.31530848873184097</v>
      </c>
      <c r="BS11" s="17">
        <v>0.27951275349358001</v>
      </c>
      <c r="BT11" s="17">
        <v>0.224067195466462</v>
      </c>
      <c r="BU11" s="17">
        <v>0.31690054962624598</v>
      </c>
      <c r="BV11" s="17"/>
      <c r="BW11" s="17">
        <v>0.33190495513573098</v>
      </c>
      <c r="BX11" s="17">
        <v>0.324530700464911</v>
      </c>
      <c r="BY11" s="17">
        <v>0.32553239635761899</v>
      </c>
      <c r="BZ11" s="17">
        <v>0.30186415167212499</v>
      </c>
      <c r="CA11" s="17">
        <v>0.260492624785013</v>
      </c>
      <c r="CB11" s="17"/>
      <c r="CC11" s="17">
        <v>0.238801616861014</v>
      </c>
      <c r="CD11" s="17">
        <v>0.27336361121973801</v>
      </c>
      <c r="CE11" s="17">
        <v>0.29060045672636697</v>
      </c>
      <c r="CF11" s="17">
        <v>0.29405309773537502</v>
      </c>
      <c r="CG11" s="17">
        <v>0.270837363697917</v>
      </c>
      <c r="CH11" s="17">
        <v>0.304301761604445</v>
      </c>
      <c r="CI11" s="17">
        <v>0.35608095099794401</v>
      </c>
      <c r="CJ11" s="17">
        <v>0.38464702398804701</v>
      </c>
      <c r="CK11" s="17">
        <v>0.37611541850695301</v>
      </c>
      <c r="CL11" s="17">
        <v>0.32446124134285997</v>
      </c>
    </row>
    <row r="12" spans="2:90" ht="30" x14ac:dyDescent="0.25">
      <c r="B12" s="18" t="s">
        <v>333</v>
      </c>
      <c r="C12" s="17">
        <v>0.220823374802811</v>
      </c>
      <c r="D12" s="17">
        <v>0.23363936012896</v>
      </c>
      <c r="E12" s="17">
        <v>0.20937990131450901</v>
      </c>
      <c r="F12" s="17"/>
      <c r="G12" s="17">
        <v>0.19621853650250201</v>
      </c>
      <c r="H12" s="17">
        <v>0.20249922835499201</v>
      </c>
      <c r="I12" s="17">
        <v>0.18484481288324101</v>
      </c>
      <c r="J12" s="17">
        <v>0.21200493159029901</v>
      </c>
      <c r="K12" s="17">
        <v>0.229209557258577</v>
      </c>
      <c r="L12" s="17">
        <v>0.27085794560049198</v>
      </c>
      <c r="M12" s="17"/>
      <c r="N12" s="17">
        <v>0.27441180954548799</v>
      </c>
      <c r="O12" s="17">
        <v>0.210518083749657</v>
      </c>
      <c r="P12" s="17">
        <v>0.215805713339046</v>
      </c>
      <c r="Q12" s="17">
        <v>0.18032691078803001</v>
      </c>
      <c r="R12" s="17"/>
      <c r="S12" s="17">
        <v>0.19260983605057899</v>
      </c>
      <c r="T12" s="17">
        <v>0.240969205570533</v>
      </c>
      <c r="U12" s="17">
        <v>0.21813893075395099</v>
      </c>
      <c r="V12" s="17">
        <v>0.21185922575220401</v>
      </c>
      <c r="W12" s="17">
        <v>0.223326777752067</v>
      </c>
      <c r="X12" s="17">
        <v>0.22944568050365199</v>
      </c>
      <c r="Y12" s="17">
        <v>0.243707001748176</v>
      </c>
      <c r="Z12" s="17">
        <v>0.21575257310889101</v>
      </c>
      <c r="AA12" s="17">
        <v>0.21528872096429799</v>
      </c>
      <c r="AB12" s="17"/>
      <c r="AC12" s="17">
        <v>0.227341431702689</v>
      </c>
      <c r="AD12" s="17">
        <v>0.23275720514541801</v>
      </c>
      <c r="AE12" s="17">
        <v>0.19377784949709401</v>
      </c>
      <c r="AF12" s="17"/>
      <c r="AG12" s="17">
        <v>0.24565890491843301</v>
      </c>
      <c r="AH12" s="17">
        <v>0.23520605152201099</v>
      </c>
      <c r="AI12" s="17">
        <v>0.25196784527885202</v>
      </c>
      <c r="AJ12" s="17">
        <v>0.20276131837755601</v>
      </c>
      <c r="AK12" s="17"/>
      <c r="AL12" s="17">
        <v>0.21615493024119301</v>
      </c>
      <c r="AM12" s="17">
        <v>0.20155877500856301</v>
      </c>
      <c r="AN12" s="17">
        <v>0.229453403246558</v>
      </c>
      <c r="AO12" s="17">
        <v>0.26024782363580201</v>
      </c>
      <c r="AP12" s="17">
        <v>0.140194826583455</v>
      </c>
      <c r="AQ12" s="17"/>
      <c r="AR12" s="17">
        <v>0.18541601845092501</v>
      </c>
      <c r="AS12" s="17">
        <v>0.19807301653880199</v>
      </c>
      <c r="AT12" s="17">
        <v>0.22500713378701201</v>
      </c>
      <c r="AU12" s="17">
        <v>0.22614029876271299</v>
      </c>
      <c r="AV12" s="17">
        <v>0.31222771898637502</v>
      </c>
      <c r="AW12" s="17"/>
      <c r="AX12" s="17">
        <v>0.20271352271047499</v>
      </c>
      <c r="AY12" s="17">
        <v>0.23510921566492199</v>
      </c>
      <c r="AZ12" s="17">
        <v>0.171764694738851</v>
      </c>
      <c r="BA12" s="17">
        <v>0.22524280673251601</v>
      </c>
      <c r="BB12" s="17">
        <v>0.26673967727427</v>
      </c>
      <c r="BC12" s="17">
        <v>0.21853628778928799</v>
      </c>
      <c r="BD12" s="17"/>
      <c r="BE12" s="17">
        <v>0.20609207593717499</v>
      </c>
      <c r="BF12" s="17">
        <v>0.21053705382655299</v>
      </c>
      <c r="BG12" s="17">
        <v>0.25081910676386598</v>
      </c>
      <c r="BH12" s="17"/>
      <c r="BI12" s="17">
        <v>0.18615515049869899</v>
      </c>
      <c r="BJ12" s="17">
        <v>0.22962484985833501</v>
      </c>
      <c r="BK12" s="17"/>
      <c r="BL12" s="17">
        <v>0.25946910841500298</v>
      </c>
      <c r="BM12" s="17">
        <v>0.209939177365287</v>
      </c>
      <c r="BN12" s="17">
        <v>0.20417081658715899</v>
      </c>
      <c r="BO12" s="17">
        <v>0.13037132188423101</v>
      </c>
      <c r="BP12" s="17">
        <v>0.210519822470073</v>
      </c>
      <c r="BQ12" s="17"/>
      <c r="BR12" s="17">
        <v>0.220592073392852</v>
      </c>
      <c r="BS12" s="17">
        <v>0.17004710771463299</v>
      </c>
      <c r="BT12" s="17">
        <v>0.27338796820918498</v>
      </c>
      <c r="BU12" s="17">
        <v>0.26047933758206998</v>
      </c>
      <c r="BV12" s="17"/>
      <c r="BW12" s="17">
        <v>0.28993382921813698</v>
      </c>
      <c r="BX12" s="17">
        <v>0.249322970251456</v>
      </c>
      <c r="BY12" s="17">
        <v>0.230958017893479</v>
      </c>
      <c r="BZ12" s="17">
        <v>0.187263108311094</v>
      </c>
      <c r="CA12" s="17">
        <v>0.15569980490010699</v>
      </c>
      <c r="CB12" s="17"/>
      <c r="CC12" s="17">
        <v>0.12960232904046501</v>
      </c>
      <c r="CD12" s="17">
        <v>0.13015935243366999</v>
      </c>
      <c r="CE12" s="17">
        <v>0.197904598830001</v>
      </c>
      <c r="CF12" s="17">
        <v>0.18025570781393099</v>
      </c>
      <c r="CG12" s="17">
        <v>0.23680513216120999</v>
      </c>
      <c r="CH12" s="17">
        <v>0.25271755290895498</v>
      </c>
      <c r="CI12" s="17">
        <v>0.25841773453940697</v>
      </c>
      <c r="CJ12" s="17">
        <v>0.22999953559360301</v>
      </c>
      <c r="CK12" s="17">
        <v>0.288089154064474</v>
      </c>
      <c r="CL12" s="17">
        <v>0.33989117576921102</v>
      </c>
    </row>
    <row r="13" spans="2:90" x14ac:dyDescent="0.25">
      <c r="B13" s="18" t="s">
        <v>163</v>
      </c>
      <c r="C13" s="19">
        <v>0.10430637377572299</v>
      </c>
      <c r="D13" s="19">
        <v>8.3868128513310103E-2</v>
      </c>
      <c r="E13" s="19">
        <v>0.122875764378626</v>
      </c>
      <c r="F13" s="19"/>
      <c r="G13" s="19">
        <v>0.186926862887869</v>
      </c>
      <c r="H13" s="19">
        <v>0.12467212555833</v>
      </c>
      <c r="I13" s="19">
        <v>0.113144815986795</v>
      </c>
      <c r="J13" s="19">
        <v>8.8283281788675505E-2</v>
      </c>
      <c r="K13" s="19">
        <v>8.0626209119115E-2</v>
      </c>
      <c r="L13" s="19">
        <v>7.38610640356403E-2</v>
      </c>
      <c r="M13" s="19"/>
      <c r="N13" s="19">
        <v>8.2052830744846095E-2</v>
      </c>
      <c r="O13" s="19">
        <v>9.9719666251610703E-2</v>
      </c>
      <c r="P13" s="19">
        <v>9.1200120400501405E-2</v>
      </c>
      <c r="Q13" s="19">
        <v>0.14272142422641201</v>
      </c>
      <c r="R13" s="19"/>
      <c r="S13" s="19">
        <v>0.10575020550384</v>
      </c>
      <c r="T13" s="19">
        <v>0.10679093545797801</v>
      </c>
      <c r="U13" s="19">
        <v>0.101682451340455</v>
      </c>
      <c r="V13" s="19">
        <v>9.6673918824357802E-2</v>
      </c>
      <c r="W13" s="19">
        <v>8.1174414478197301E-2</v>
      </c>
      <c r="X13" s="19">
        <v>0.106463635274176</v>
      </c>
      <c r="Y13" s="19">
        <v>0.114473293326533</v>
      </c>
      <c r="Z13" s="19">
        <v>0.104444751721119</v>
      </c>
      <c r="AA13" s="19">
        <v>0.113875306015273</v>
      </c>
      <c r="AB13" s="19"/>
      <c r="AC13" s="19">
        <v>7.1316077723334398E-2</v>
      </c>
      <c r="AD13" s="19">
        <v>7.1380780670712199E-2</v>
      </c>
      <c r="AE13" s="19">
        <v>0.19689707280369001</v>
      </c>
      <c r="AF13" s="19"/>
      <c r="AG13" s="19">
        <v>7.1096752074148603E-2</v>
      </c>
      <c r="AH13" s="19">
        <v>9.1581646104322303E-2</v>
      </c>
      <c r="AI13" s="19">
        <v>9.9726075813723003E-2</v>
      </c>
      <c r="AJ13" s="19">
        <v>6.6903591313208402E-2</v>
      </c>
      <c r="AK13" s="19"/>
      <c r="AL13" s="19">
        <v>0.113845279305029</v>
      </c>
      <c r="AM13" s="19">
        <v>0.103736791785108</v>
      </c>
      <c r="AN13" s="19">
        <v>9.4318618917498404E-2</v>
      </c>
      <c r="AO13" s="19">
        <v>8.5488897764346802E-2</v>
      </c>
      <c r="AP13" s="19">
        <v>0.24342595029926101</v>
      </c>
      <c r="AQ13" s="19"/>
      <c r="AR13" s="19">
        <v>0.20187467325330899</v>
      </c>
      <c r="AS13" s="19">
        <v>0.106425414867787</v>
      </c>
      <c r="AT13" s="19">
        <v>8.7011952200650902E-2</v>
      </c>
      <c r="AU13" s="19">
        <v>6.7363354299122297E-2</v>
      </c>
      <c r="AV13" s="19">
        <v>6.0776919886482601E-2</v>
      </c>
      <c r="AW13" s="19"/>
      <c r="AX13" s="19">
        <v>0.122425506724163</v>
      </c>
      <c r="AY13" s="19">
        <v>0.106128217135832</v>
      </c>
      <c r="AZ13" s="19">
        <v>0.110897924886184</v>
      </c>
      <c r="BA13" s="19">
        <v>9.7605547199318105E-2</v>
      </c>
      <c r="BB13" s="19">
        <v>7.5627581308848807E-2</v>
      </c>
      <c r="BC13" s="19">
        <v>8.0022496590055794E-2</v>
      </c>
      <c r="BD13" s="19"/>
      <c r="BE13" s="19">
        <v>0.120345627105551</v>
      </c>
      <c r="BF13" s="19">
        <v>0.103317036214293</v>
      </c>
      <c r="BG13" s="19">
        <v>7.9613811451320696E-2</v>
      </c>
      <c r="BH13" s="19"/>
      <c r="BI13" s="19">
        <v>0.110388765286274</v>
      </c>
      <c r="BJ13" s="19">
        <v>0.10276219266369201</v>
      </c>
      <c r="BK13" s="19"/>
      <c r="BL13" s="19">
        <v>5.7831577344295802E-2</v>
      </c>
      <c r="BM13" s="19">
        <v>8.4873270488888999E-2</v>
      </c>
      <c r="BN13" s="19">
        <v>0.170903155893846</v>
      </c>
      <c r="BO13" s="19">
        <v>0.122375444108227</v>
      </c>
      <c r="BP13" s="19">
        <v>0.164803632704275</v>
      </c>
      <c r="BQ13" s="19"/>
      <c r="BR13" s="19">
        <v>9.1291852868234893E-2</v>
      </c>
      <c r="BS13" s="19">
        <v>0.16661043928326999</v>
      </c>
      <c r="BT13" s="19">
        <v>0.178839328059609</v>
      </c>
      <c r="BU13" s="19">
        <v>0.14285294066107301</v>
      </c>
      <c r="BV13" s="19"/>
      <c r="BW13" s="19">
        <v>8.4491881342177999E-2</v>
      </c>
      <c r="BX13" s="19">
        <v>9.1404607168479493E-2</v>
      </c>
      <c r="BY13" s="19">
        <v>0.104684952120022</v>
      </c>
      <c r="BZ13" s="19">
        <v>0.103455918973475</v>
      </c>
      <c r="CA13" s="19">
        <v>0.12644185194447399</v>
      </c>
      <c r="CB13" s="19"/>
      <c r="CC13" s="19">
        <v>0.14588647182626199</v>
      </c>
      <c r="CD13" s="19">
        <v>0.12406087369788101</v>
      </c>
      <c r="CE13" s="19">
        <v>8.1182736669002206E-2</v>
      </c>
      <c r="CF13" s="19">
        <v>0.14287051168204601</v>
      </c>
      <c r="CG13" s="19">
        <v>0.11830968591876501</v>
      </c>
      <c r="CH13" s="19">
        <v>9.3084998945775002E-2</v>
      </c>
      <c r="CI13" s="19">
        <v>6.5462980022615205E-2</v>
      </c>
      <c r="CJ13" s="19">
        <v>6.0280450212336599E-2</v>
      </c>
      <c r="CK13" s="19">
        <v>8.01300576740272E-2</v>
      </c>
      <c r="CL13" s="19">
        <v>9.7116880108134795E-2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338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0.14404516542041901</v>
      </c>
      <c r="D9" s="17">
        <v>0.13996092172753499</v>
      </c>
      <c r="E9" s="17">
        <v>0.14765435777889699</v>
      </c>
      <c r="F9" s="17"/>
      <c r="G9" s="17">
        <v>0.14548079815173501</v>
      </c>
      <c r="H9" s="17">
        <v>0.14987755402582201</v>
      </c>
      <c r="I9" s="17">
        <v>0.14926939744746801</v>
      </c>
      <c r="J9" s="17">
        <v>0.148934697269482</v>
      </c>
      <c r="K9" s="17">
        <v>0.134971072508664</v>
      </c>
      <c r="L9" s="17">
        <v>0.13818798402650501</v>
      </c>
      <c r="M9" s="17"/>
      <c r="N9" s="17">
        <v>0.10953323900655</v>
      </c>
      <c r="O9" s="17">
        <v>0.12880900719692701</v>
      </c>
      <c r="P9" s="17">
        <v>0.16641703124818999</v>
      </c>
      <c r="Q9" s="17">
        <v>0.17761173258940699</v>
      </c>
      <c r="R9" s="17"/>
      <c r="S9" s="17">
        <v>0.16184058889337299</v>
      </c>
      <c r="T9" s="17">
        <v>9.3604610663957505E-2</v>
      </c>
      <c r="U9" s="17">
        <v>0.110535076211618</v>
      </c>
      <c r="V9" s="17">
        <v>0.10471242337068699</v>
      </c>
      <c r="W9" s="17">
        <v>0.16494605566694701</v>
      </c>
      <c r="X9" s="17">
        <v>0.169906548870428</v>
      </c>
      <c r="Y9" s="17">
        <v>0.16520305240507899</v>
      </c>
      <c r="Z9" s="17">
        <v>0.170244966918143</v>
      </c>
      <c r="AA9" s="17">
        <v>0.18504265711200199</v>
      </c>
      <c r="AB9" s="17"/>
      <c r="AC9" s="17">
        <v>0.16670833336583701</v>
      </c>
      <c r="AD9" s="17">
        <v>0.124247564196896</v>
      </c>
      <c r="AE9" s="17">
        <v>0.13338211652332599</v>
      </c>
      <c r="AF9" s="17"/>
      <c r="AG9" s="17">
        <v>0.12810009336810099</v>
      </c>
      <c r="AH9" s="17">
        <v>0.121006341707525</v>
      </c>
      <c r="AI9" s="17">
        <v>0.10568978763914</v>
      </c>
      <c r="AJ9" s="17">
        <v>0.18024256162497501</v>
      </c>
      <c r="AK9" s="17"/>
      <c r="AL9" s="17">
        <v>0.16125304074550501</v>
      </c>
      <c r="AM9" s="17">
        <v>0.16936797958104699</v>
      </c>
      <c r="AN9" s="17">
        <v>0.11630345204800201</v>
      </c>
      <c r="AO9" s="17">
        <v>0.12832003369831199</v>
      </c>
      <c r="AP9" s="17">
        <v>6.3034326852800707E-2</v>
      </c>
      <c r="AQ9" s="17"/>
      <c r="AR9" s="17">
        <v>0.19039116818811999</v>
      </c>
      <c r="AS9" s="17">
        <v>0.14666512900624001</v>
      </c>
      <c r="AT9" s="17">
        <v>0.14576403759696599</v>
      </c>
      <c r="AU9" s="17">
        <v>0.121413457536046</v>
      </c>
      <c r="AV9" s="17">
        <v>0.111061901101491</v>
      </c>
      <c r="AW9" s="17"/>
      <c r="AX9" s="17">
        <v>0.173864169686968</v>
      </c>
      <c r="AY9" s="17">
        <v>0.13710284855390001</v>
      </c>
      <c r="AZ9" s="17">
        <v>0.161474797597046</v>
      </c>
      <c r="BA9" s="17">
        <v>0.153676632656538</v>
      </c>
      <c r="BB9" s="17">
        <v>7.8387031307817198E-2</v>
      </c>
      <c r="BC9" s="17">
        <v>0.122140009975338</v>
      </c>
      <c r="BD9" s="17"/>
      <c r="BE9" s="17">
        <v>0.149441702165615</v>
      </c>
      <c r="BF9" s="17">
        <v>0.12902073128338101</v>
      </c>
      <c r="BG9" s="17">
        <v>0.15118317044549401</v>
      </c>
      <c r="BH9" s="17"/>
      <c r="BI9" s="17">
        <v>0.17378969114580001</v>
      </c>
      <c r="BJ9" s="17">
        <v>0.13649370564809801</v>
      </c>
      <c r="BK9" s="17"/>
      <c r="BL9" s="17">
        <v>0.12644498087478301</v>
      </c>
      <c r="BM9" s="17">
        <v>0.13950979022243301</v>
      </c>
      <c r="BN9" s="17">
        <v>0.142590669999001</v>
      </c>
      <c r="BO9" s="17">
        <v>0.18512131673690099</v>
      </c>
      <c r="BP9" s="17">
        <v>0.16557121964461699</v>
      </c>
      <c r="BQ9" s="17"/>
      <c r="BR9" s="17">
        <v>0.14765993167920999</v>
      </c>
      <c r="BS9" s="17">
        <v>0.172294228217832</v>
      </c>
      <c r="BT9" s="17">
        <v>9.1324762339809601E-2</v>
      </c>
      <c r="BU9" s="17">
        <v>8.0712052935991596E-2</v>
      </c>
      <c r="BV9" s="17"/>
      <c r="BW9" s="17">
        <v>0.102162006340376</v>
      </c>
      <c r="BX9" s="17">
        <v>0.10544851916995999</v>
      </c>
      <c r="BY9" s="17">
        <v>0.12976844824274</v>
      </c>
      <c r="BZ9" s="17">
        <v>0.15789096546536999</v>
      </c>
      <c r="CA9" s="17">
        <v>0.219890941626293</v>
      </c>
      <c r="CB9" s="17"/>
      <c r="CC9" s="17">
        <v>0.23970660186381801</v>
      </c>
      <c r="CD9" s="17">
        <v>0.22980014831654899</v>
      </c>
      <c r="CE9" s="17">
        <v>0.15539592960531901</v>
      </c>
      <c r="CF9" s="17">
        <v>0.13595556624098501</v>
      </c>
      <c r="CG9" s="17">
        <v>0.15482302926283001</v>
      </c>
      <c r="CH9" s="17">
        <v>0.11596389919104</v>
      </c>
      <c r="CI9" s="17">
        <v>0.12033790897182101</v>
      </c>
      <c r="CJ9" s="17">
        <v>0.10573481799728</v>
      </c>
      <c r="CK9" s="17">
        <v>8.9042829594565706E-2</v>
      </c>
      <c r="CL9" s="17">
        <v>6.6110859772701203E-2</v>
      </c>
    </row>
    <row r="10" spans="2:90" ht="45" x14ac:dyDescent="0.25">
      <c r="B10" s="18" t="s">
        <v>331</v>
      </c>
      <c r="C10" s="17">
        <v>0.270166117884025</v>
      </c>
      <c r="D10" s="17">
        <v>0.26349163287350003</v>
      </c>
      <c r="E10" s="17">
        <v>0.277577646320462</v>
      </c>
      <c r="F10" s="17"/>
      <c r="G10" s="17">
        <v>0.30793042914198698</v>
      </c>
      <c r="H10" s="17">
        <v>0.31567062518793798</v>
      </c>
      <c r="I10" s="17">
        <v>0.285763384453457</v>
      </c>
      <c r="J10" s="17">
        <v>0.25573329390520799</v>
      </c>
      <c r="K10" s="17">
        <v>0.22939290244550101</v>
      </c>
      <c r="L10" s="17">
        <v>0.24727682868895701</v>
      </c>
      <c r="M10" s="17"/>
      <c r="N10" s="17">
        <v>0.269088947223033</v>
      </c>
      <c r="O10" s="17">
        <v>0.29687271604297499</v>
      </c>
      <c r="P10" s="17">
        <v>0.26037803608608301</v>
      </c>
      <c r="Q10" s="17">
        <v>0.254078524580028</v>
      </c>
      <c r="R10" s="17"/>
      <c r="S10" s="17">
        <v>0.31683133121346302</v>
      </c>
      <c r="T10" s="17">
        <v>0.26283634142671097</v>
      </c>
      <c r="U10" s="17">
        <v>0.26322209988439899</v>
      </c>
      <c r="V10" s="17">
        <v>0.22904164036521801</v>
      </c>
      <c r="W10" s="17">
        <v>0.24964778351598901</v>
      </c>
      <c r="X10" s="17">
        <v>0.253784219182833</v>
      </c>
      <c r="Y10" s="17">
        <v>0.24563899423507399</v>
      </c>
      <c r="Z10" s="17">
        <v>0.319393695020459</v>
      </c>
      <c r="AA10" s="17">
        <v>0.29051666081143102</v>
      </c>
      <c r="AB10" s="17"/>
      <c r="AC10" s="17">
        <v>0.236835722097474</v>
      </c>
      <c r="AD10" s="17">
        <v>0.31043772646457901</v>
      </c>
      <c r="AE10" s="17">
        <v>0.25902406804836903</v>
      </c>
      <c r="AF10" s="17"/>
      <c r="AG10" s="17">
        <v>0.25689222877463802</v>
      </c>
      <c r="AH10" s="17">
        <v>0.275493530471971</v>
      </c>
      <c r="AI10" s="17">
        <v>0.31341031595932201</v>
      </c>
      <c r="AJ10" s="17">
        <v>0.25501890130722099</v>
      </c>
      <c r="AK10" s="17"/>
      <c r="AL10" s="17">
        <v>0.23961943842049299</v>
      </c>
      <c r="AM10" s="17">
        <v>0.28824690967896299</v>
      </c>
      <c r="AN10" s="17">
        <v>0.26952638439670701</v>
      </c>
      <c r="AO10" s="17">
        <v>0.30342724612372901</v>
      </c>
      <c r="AP10" s="17">
        <v>0.273631958820513</v>
      </c>
      <c r="AQ10" s="17"/>
      <c r="AR10" s="17">
        <v>0.27425108618029798</v>
      </c>
      <c r="AS10" s="17">
        <v>0.27774038437983301</v>
      </c>
      <c r="AT10" s="17">
        <v>0.27165078524281</v>
      </c>
      <c r="AU10" s="17">
        <v>0.26631749560665302</v>
      </c>
      <c r="AV10" s="17">
        <v>0.250089952131541</v>
      </c>
      <c r="AW10" s="17"/>
      <c r="AX10" s="17">
        <v>0.31772504390598399</v>
      </c>
      <c r="AY10" s="17">
        <v>0.28128251208381699</v>
      </c>
      <c r="AZ10" s="17">
        <v>0.26204835491438899</v>
      </c>
      <c r="BA10" s="17">
        <v>0.26126334070656598</v>
      </c>
      <c r="BB10" s="17">
        <v>0.20309395049364701</v>
      </c>
      <c r="BC10" s="17">
        <v>0.194168729755991</v>
      </c>
      <c r="BD10" s="17"/>
      <c r="BE10" s="17">
        <v>0.29091596665853497</v>
      </c>
      <c r="BF10" s="17">
        <v>0.284683963827215</v>
      </c>
      <c r="BG10" s="17">
        <v>0.23319965453730901</v>
      </c>
      <c r="BH10" s="17"/>
      <c r="BI10" s="17">
        <v>0.27122776846263902</v>
      </c>
      <c r="BJ10" s="17">
        <v>0.26989658890545998</v>
      </c>
      <c r="BK10" s="17"/>
      <c r="BL10" s="17">
        <v>0.26038103551168801</v>
      </c>
      <c r="BM10" s="17">
        <v>0.290934746083502</v>
      </c>
      <c r="BN10" s="17">
        <v>0.320002784957649</v>
      </c>
      <c r="BO10" s="17">
        <v>0.27336283893149599</v>
      </c>
      <c r="BP10" s="17">
        <v>0.24553290489053101</v>
      </c>
      <c r="BQ10" s="17"/>
      <c r="BR10" s="17">
        <v>0.26504443250584903</v>
      </c>
      <c r="BS10" s="17">
        <v>0.31357232332879897</v>
      </c>
      <c r="BT10" s="17">
        <v>0.26505659130652598</v>
      </c>
      <c r="BU10" s="17">
        <v>0.327944712456818</v>
      </c>
      <c r="BV10" s="17"/>
      <c r="BW10" s="17">
        <v>0.229691787012271</v>
      </c>
      <c r="BX10" s="17">
        <v>0.27538731649376902</v>
      </c>
      <c r="BY10" s="17">
        <v>0.27156540362370502</v>
      </c>
      <c r="BZ10" s="17">
        <v>0.26194904427392401</v>
      </c>
      <c r="CA10" s="17">
        <v>0.30953144845703501</v>
      </c>
      <c r="CB10" s="17"/>
      <c r="CC10" s="17">
        <v>0.34131126579295001</v>
      </c>
      <c r="CD10" s="17">
        <v>0.32150913451467</v>
      </c>
      <c r="CE10" s="17">
        <v>0.29658383743437</v>
      </c>
      <c r="CF10" s="17">
        <v>0.26293931592407899</v>
      </c>
      <c r="CG10" s="17">
        <v>0.289662899697118</v>
      </c>
      <c r="CH10" s="17">
        <v>0.24043049552745999</v>
      </c>
      <c r="CI10" s="17">
        <v>0.24285887981495499</v>
      </c>
      <c r="CJ10" s="17">
        <v>0.261983928398618</v>
      </c>
      <c r="CK10" s="17">
        <v>0.20964852165769499</v>
      </c>
      <c r="CL10" s="17">
        <v>0.227823769685461</v>
      </c>
    </row>
    <row r="11" spans="2:90" ht="30" x14ac:dyDescent="0.25">
      <c r="B11" s="18" t="s">
        <v>332</v>
      </c>
      <c r="C11" s="17">
        <v>0.36091186982489498</v>
      </c>
      <c r="D11" s="17">
        <v>0.37474446659169702</v>
      </c>
      <c r="E11" s="17">
        <v>0.34745434976381501</v>
      </c>
      <c r="F11" s="17"/>
      <c r="G11" s="17">
        <v>0.32803398628264002</v>
      </c>
      <c r="H11" s="17">
        <v>0.29810407604540501</v>
      </c>
      <c r="I11" s="17">
        <v>0.33880595348390902</v>
      </c>
      <c r="J11" s="17">
        <v>0.36830574421514101</v>
      </c>
      <c r="K11" s="17">
        <v>0.39315907323682298</v>
      </c>
      <c r="L11" s="17">
        <v>0.409555379275575</v>
      </c>
      <c r="M11" s="17"/>
      <c r="N11" s="17">
        <v>0.37590140193698701</v>
      </c>
      <c r="O11" s="17">
        <v>0.356073606821324</v>
      </c>
      <c r="P11" s="17">
        <v>0.35342340275960199</v>
      </c>
      <c r="Q11" s="17">
        <v>0.35464664412179597</v>
      </c>
      <c r="R11" s="17"/>
      <c r="S11" s="17">
        <v>0.30664444261234902</v>
      </c>
      <c r="T11" s="17">
        <v>0.40284059815550699</v>
      </c>
      <c r="U11" s="17">
        <v>0.390708106393449</v>
      </c>
      <c r="V11" s="17">
        <v>0.405285708518479</v>
      </c>
      <c r="W11" s="17">
        <v>0.35196904636683501</v>
      </c>
      <c r="X11" s="17">
        <v>0.36453885815028397</v>
      </c>
      <c r="Y11" s="17">
        <v>0.35357224558342898</v>
      </c>
      <c r="Z11" s="17">
        <v>0.35314165449666701</v>
      </c>
      <c r="AA11" s="17">
        <v>0.32421042088127899</v>
      </c>
      <c r="AB11" s="17"/>
      <c r="AC11" s="17">
        <v>0.37069785773421898</v>
      </c>
      <c r="AD11" s="17">
        <v>0.36456433455913101</v>
      </c>
      <c r="AE11" s="17">
        <v>0.34488157937165098</v>
      </c>
      <c r="AF11" s="17"/>
      <c r="AG11" s="17">
        <v>0.38392286934798903</v>
      </c>
      <c r="AH11" s="17">
        <v>0.38378491686265598</v>
      </c>
      <c r="AI11" s="17">
        <v>0.38289697837518999</v>
      </c>
      <c r="AJ11" s="17">
        <v>0.35572873654527298</v>
      </c>
      <c r="AK11" s="17"/>
      <c r="AL11" s="17">
        <v>0.35951052902575198</v>
      </c>
      <c r="AM11" s="17">
        <v>0.324900869649415</v>
      </c>
      <c r="AN11" s="17">
        <v>0.39816046358975699</v>
      </c>
      <c r="AO11" s="17">
        <v>0.36203090541143401</v>
      </c>
      <c r="AP11" s="17">
        <v>0.31287545418766699</v>
      </c>
      <c r="AQ11" s="17"/>
      <c r="AR11" s="17">
        <v>0.297188615521009</v>
      </c>
      <c r="AS11" s="17">
        <v>0.36894037295779197</v>
      </c>
      <c r="AT11" s="17">
        <v>0.37076122074391499</v>
      </c>
      <c r="AU11" s="17">
        <v>0.38450871291622102</v>
      </c>
      <c r="AV11" s="17">
        <v>0.34623610814151501</v>
      </c>
      <c r="AW11" s="17"/>
      <c r="AX11" s="17">
        <v>0.30075338428391102</v>
      </c>
      <c r="AY11" s="17">
        <v>0.36389295831194901</v>
      </c>
      <c r="AZ11" s="17">
        <v>0.367590719217605</v>
      </c>
      <c r="BA11" s="17">
        <v>0.37970765185551503</v>
      </c>
      <c r="BB11" s="17">
        <v>0.42984693538993002</v>
      </c>
      <c r="BC11" s="17">
        <v>0.38317360469504402</v>
      </c>
      <c r="BD11" s="17"/>
      <c r="BE11" s="17">
        <v>0.34225793099816898</v>
      </c>
      <c r="BF11" s="17">
        <v>0.35279362493651201</v>
      </c>
      <c r="BG11" s="17">
        <v>0.39320269611004799</v>
      </c>
      <c r="BH11" s="17"/>
      <c r="BI11" s="17">
        <v>0.361113729350233</v>
      </c>
      <c r="BJ11" s="17">
        <v>0.36086062227436</v>
      </c>
      <c r="BK11" s="17"/>
      <c r="BL11" s="17">
        <v>0.40280434267686599</v>
      </c>
      <c r="BM11" s="17">
        <v>0.33831669530892</v>
      </c>
      <c r="BN11" s="17">
        <v>0.29145127717945202</v>
      </c>
      <c r="BO11" s="17">
        <v>0.32686204781592698</v>
      </c>
      <c r="BP11" s="17">
        <v>0.34857934317372402</v>
      </c>
      <c r="BQ11" s="17"/>
      <c r="BR11" s="17">
        <v>0.373257988513226</v>
      </c>
      <c r="BS11" s="17">
        <v>0.25692938205426502</v>
      </c>
      <c r="BT11" s="17">
        <v>0.32305750141216899</v>
      </c>
      <c r="BU11" s="17">
        <v>0.33256341006332901</v>
      </c>
      <c r="BV11" s="17"/>
      <c r="BW11" s="17">
        <v>0.424851261767342</v>
      </c>
      <c r="BX11" s="17">
        <v>0.37014397215932998</v>
      </c>
      <c r="BY11" s="17">
        <v>0.37635737171094003</v>
      </c>
      <c r="BZ11" s="17">
        <v>0.37085488237235997</v>
      </c>
      <c r="CA11" s="17">
        <v>0.27374179514321501</v>
      </c>
      <c r="CB11" s="17"/>
      <c r="CC11" s="17">
        <v>0.25959796910831201</v>
      </c>
      <c r="CD11" s="17">
        <v>0.27614541940096599</v>
      </c>
      <c r="CE11" s="17">
        <v>0.32916446177845599</v>
      </c>
      <c r="CF11" s="17">
        <v>0.390709256181278</v>
      </c>
      <c r="CG11" s="17">
        <v>0.32401238877090799</v>
      </c>
      <c r="CH11" s="17">
        <v>0.37548568048694902</v>
      </c>
      <c r="CI11" s="17">
        <v>0.40257513565661701</v>
      </c>
      <c r="CJ11" s="17">
        <v>0.40179383439657201</v>
      </c>
      <c r="CK11" s="17">
        <v>0.45718670372194897</v>
      </c>
      <c r="CL11" s="17">
        <v>0.43267114368195903</v>
      </c>
    </row>
    <row r="12" spans="2:90" ht="30" x14ac:dyDescent="0.25">
      <c r="B12" s="18" t="s">
        <v>333</v>
      </c>
      <c r="C12" s="17">
        <v>0.18323803868262001</v>
      </c>
      <c r="D12" s="17">
        <v>0.18411617597723601</v>
      </c>
      <c r="E12" s="17">
        <v>0.182805242390852</v>
      </c>
      <c r="F12" s="17"/>
      <c r="G12" s="17">
        <v>0.143859196414201</v>
      </c>
      <c r="H12" s="17">
        <v>0.170692020398404</v>
      </c>
      <c r="I12" s="17">
        <v>0.186577233648933</v>
      </c>
      <c r="J12" s="17">
        <v>0.18637739065310999</v>
      </c>
      <c r="K12" s="17">
        <v>0.213149540895538</v>
      </c>
      <c r="L12" s="17">
        <v>0.18511144386364101</v>
      </c>
      <c r="M12" s="17"/>
      <c r="N12" s="17">
        <v>0.21772653738536399</v>
      </c>
      <c r="O12" s="17">
        <v>0.17723397054786999</v>
      </c>
      <c r="P12" s="17">
        <v>0.18634989806434901</v>
      </c>
      <c r="Q12" s="17">
        <v>0.14922341018186799</v>
      </c>
      <c r="R12" s="17"/>
      <c r="S12" s="17">
        <v>0.170126368622144</v>
      </c>
      <c r="T12" s="17">
        <v>0.19596139354172401</v>
      </c>
      <c r="U12" s="17">
        <v>0.20042819308054199</v>
      </c>
      <c r="V12" s="17">
        <v>0.22026549819883201</v>
      </c>
      <c r="W12" s="17">
        <v>0.186675658663497</v>
      </c>
      <c r="X12" s="17">
        <v>0.15837190605121801</v>
      </c>
      <c r="Y12" s="17">
        <v>0.19478621609041</v>
      </c>
      <c r="Z12" s="17">
        <v>0.14023113522855599</v>
      </c>
      <c r="AA12" s="17">
        <v>0.16322245569848401</v>
      </c>
      <c r="AB12" s="17"/>
      <c r="AC12" s="17">
        <v>0.19729236871560199</v>
      </c>
      <c r="AD12" s="17">
        <v>0.17352888104296901</v>
      </c>
      <c r="AE12" s="17">
        <v>0.18816267148224</v>
      </c>
      <c r="AF12" s="17"/>
      <c r="AG12" s="17">
        <v>0.20384059833217399</v>
      </c>
      <c r="AH12" s="17">
        <v>0.18287342696749101</v>
      </c>
      <c r="AI12" s="17">
        <v>0.166699115784819</v>
      </c>
      <c r="AJ12" s="17">
        <v>0.188913789332469</v>
      </c>
      <c r="AK12" s="17"/>
      <c r="AL12" s="17">
        <v>0.18879256673190201</v>
      </c>
      <c r="AM12" s="17">
        <v>0.17464265785230901</v>
      </c>
      <c r="AN12" s="17">
        <v>0.177299211077518</v>
      </c>
      <c r="AO12" s="17">
        <v>0.188817497945058</v>
      </c>
      <c r="AP12" s="17">
        <v>0.21214440619601299</v>
      </c>
      <c r="AQ12" s="17"/>
      <c r="AR12" s="17">
        <v>0.14098122463288801</v>
      </c>
      <c r="AS12" s="17">
        <v>0.165017008824968</v>
      </c>
      <c r="AT12" s="17">
        <v>0.18051898129973301</v>
      </c>
      <c r="AU12" s="17">
        <v>0.206075713719853</v>
      </c>
      <c r="AV12" s="17">
        <v>0.26818253234459499</v>
      </c>
      <c r="AW12" s="17"/>
      <c r="AX12" s="17">
        <v>0.16303023708096501</v>
      </c>
      <c r="AY12" s="17">
        <v>0.17783865877260799</v>
      </c>
      <c r="AZ12" s="17">
        <v>0.158005192501813</v>
      </c>
      <c r="BA12" s="17">
        <v>0.17171239165662999</v>
      </c>
      <c r="BB12" s="17">
        <v>0.25874155496232598</v>
      </c>
      <c r="BC12" s="17">
        <v>0.23628937260195801</v>
      </c>
      <c r="BD12" s="17"/>
      <c r="BE12" s="17">
        <v>0.16693993917385699</v>
      </c>
      <c r="BF12" s="17">
        <v>0.195444010717712</v>
      </c>
      <c r="BG12" s="17">
        <v>0.19476757937685901</v>
      </c>
      <c r="BH12" s="17"/>
      <c r="BI12" s="17">
        <v>0.147680892663695</v>
      </c>
      <c r="BJ12" s="17">
        <v>0.192265190779766</v>
      </c>
      <c r="BK12" s="17"/>
      <c r="BL12" s="17">
        <v>0.18728096966907001</v>
      </c>
      <c r="BM12" s="17">
        <v>0.193964644871264</v>
      </c>
      <c r="BN12" s="17">
        <v>0.179540542101228</v>
      </c>
      <c r="BO12" s="17">
        <v>0.147153529334101</v>
      </c>
      <c r="BP12" s="17">
        <v>0.193974073511786</v>
      </c>
      <c r="BQ12" s="17"/>
      <c r="BR12" s="17">
        <v>0.17779591043000501</v>
      </c>
      <c r="BS12" s="17">
        <v>0.18144838387879</v>
      </c>
      <c r="BT12" s="17">
        <v>0.26535595424571701</v>
      </c>
      <c r="BU12" s="17">
        <v>0.20559552885112201</v>
      </c>
      <c r="BV12" s="17"/>
      <c r="BW12" s="17">
        <v>0.20896149782112899</v>
      </c>
      <c r="BX12" s="17">
        <v>0.21780556860414599</v>
      </c>
      <c r="BY12" s="17">
        <v>0.18169665468441601</v>
      </c>
      <c r="BZ12" s="17">
        <v>0.164139808876031</v>
      </c>
      <c r="CA12" s="17">
        <v>0.14499348578071999</v>
      </c>
      <c r="CB12" s="17"/>
      <c r="CC12" s="17">
        <v>0.11109945783711</v>
      </c>
      <c r="CD12" s="17">
        <v>0.114159631060518</v>
      </c>
      <c r="CE12" s="17">
        <v>0.19230700839575601</v>
      </c>
      <c r="CF12" s="17">
        <v>0.14665986259154801</v>
      </c>
      <c r="CG12" s="17">
        <v>0.18179032225981101</v>
      </c>
      <c r="CH12" s="17">
        <v>0.223146729532196</v>
      </c>
      <c r="CI12" s="17">
        <v>0.205630323066888</v>
      </c>
      <c r="CJ12" s="17">
        <v>0.203016711124341</v>
      </c>
      <c r="CK12" s="17">
        <v>0.226155809268488</v>
      </c>
      <c r="CL12" s="17">
        <v>0.24432366026157601</v>
      </c>
    </row>
    <row r="13" spans="2:90" x14ac:dyDescent="0.25">
      <c r="B13" s="18" t="s">
        <v>163</v>
      </c>
      <c r="C13" s="19">
        <v>4.1638808188040499E-2</v>
      </c>
      <c r="D13" s="19">
        <v>3.7686802830032298E-2</v>
      </c>
      <c r="E13" s="19">
        <v>4.4508403745974298E-2</v>
      </c>
      <c r="F13" s="19"/>
      <c r="G13" s="19">
        <v>7.4695590009437096E-2</v>
      </c>
      <c r="H13" s="19">
        <v>6.5655724342431096E-2</v>
      </c>
      <c r="I13" s="19">
        <v>3.9584030966233301E-2</v>
      </c>
      <c r="J13" s="19">
        <v>4.0648873957059198E-2</v>
      </c>
      <c r="K13" s="19">
        <v>2.9327410913474301E-2</v>
      </c>
      <c r="L13" s="19">
        <v>1.9868364145321098E-2</v>
      </c>
      <c r="M13" s="19"/>
      <c r="N13" s="19">
        <v>2.7749874448066401E-2</v>
      </c>
      <c r="O13" s="19">
        <v>4.1010699390904098E-2</v>
      </c>
      <c r="P13" s="19">
        <v>3.3431631841776298E-2</v>
      </c>
      <c r="Q13" s="19">
        <v>6.4439688526901406E-2</v>
      </c>
      <c r="R13" s="19"/>
      <c r="S13" s="19">
        <v>4.4557268658670497E-2</v>
      </c>
      <c r="T13" s="19">
        <v>4.4757056212100403E-2</v>
      </c>
      <c r="U13" s="19">
        <v>3.5106524429991397E-2</v>
      </c>
      <c r="V13" s="19">
        <v>4.0694729546783798E-2</v>
      </c>
      <c r="W13" s="19">
        <v>4.6761455786732402E-2</v>
      </c>
      <c r="X13" s="19">
        <v>5.3398467745236898E-2</v>
      </c>
      <c r="Y13" s="19">
        <v>4.0799491686007897E-2</v>
      </c>
      <c r="Z13" s="19">
        <v>1.69885483361749E-2</v>
      </c>
      <c r="AA13" s="19">
        <v>3.7007805496803402E-2</v>
      </c>
      <c r="AB13" s="19"/>
      <c r="AC13" s="19">
        <v>2.8465718086867198E-2</v>
      </c>
      <c r="AD13" s="19">
        <v>2.7221493736424799E-2</v>
      </c>
      <c r="AE13" s="19">
        <v>7.4549564574413502E-2</v>
      </c>
      <c r="AF13" s="19"/>
      <c r="AG13" s="19">
        <v>2.7244210177098199E-2</v>
      </c>
      <c r="AH13" s="19">
        <v>3.68417839903568E-2</v>
      </c>
      <c r="AI13" s="19">
        <v>3.1303802241529399E-2</v>
      </c>
      <c r="AJ13" s="19">
        <v>2.0096011190062199E-2</v>
      </c>
      <c r="AK13" s="19"/>
      <c r="AL13" s="19">
        <v>5.0824425076347601E-2</v>
      </c>
      <c r="AM13" s="19">
        <v>4.2841583238267103E-2</v>
      </c>
      <c r="AN13" s="19">
        <v>3.8710488888016099E-2</v>
      </c>
      <c r="AO13" s="19">
        <v>1.7404316821466499E-2</v>
      </c>
      <c r="AP13" s="19">
        <v>0.13831385394300599</v>
      </c>
      <c r="AQ13" s="19"/>
      <c r="AR13" s="19">
        <v>9.7187905477684702E-2</v>
      </c>
      <c r="AS13" s="19">
        <v>4.1637104831167102E-2</v>
      </c>
      <c r="AT13" s="19">
        <v>3.1304975116576199E-2</v>
      </c>
      <c r="AU13" s="19">
        <v>2.1684620221227999E-2</v>
      </c>
      <c r="AV13" s="19">
        <v>2.4429506280858399E-2</v>
      </c>
      <c r="AW13" s="19"/>
      <c r="AX13" s="19">
        <v>4.4627165042171998E-2</v>
      </c>
      <c r="AY13" s="19">
        <v>3.98830222777262E-2</v>
      </c>
      <c r="AZ13" s="19">
        <v>5.0880935769147297E-2</v>
      </c>
      <c r="BA13" s="19">
        <v>3.3639983124751097E-2</v>
      </c>
      <c r="BB13" s="19">
        <v>2.9930527846279899E-2</v>
      </c>
      <c r="BC13" s="19">
        <v>6.4228282971669395E-2</v>
      </c>
      <c r="BD13" s="19"/>
      <c r="BE13" s="19">
        <v>5.0444461003823701E-2</v>
      </c>
      <c r="BF13" s="19">
        <v>3.8057669235179802E-2</v>
      </c>
      <c r="BG13" s="19">
        <v>2.7646899530290502E-2</v>
      </c>
      <c r="BH13" s="19"/>
      <c r="BI13" s="19">
        <v>4.6187918377633003E-2</v>
      </c>
      <c r="BJ13" s="19">
        <v>4.0483892392316298E-2</v>
      </c>
      <c r="BK13" s="19"/>
      <c r="BL13" s="19">
        <v>2.3088671267593602E-2</v>
      </c>
      <c r="BM13" s="19">
        <v>3.7274123513880798E-2</v>
      </c>
      <c r="BN13" s="19">
        <v>6.6414725762669602E-2</v>
      </c>
      <c r="BO13" s="19">
        <v>6.7500267181575299E-2</v>
      </c>
      <c r="BP13" s="19">
        <v>4.6342458779341698E-2</v>
      </c>
      <c r="BQ13" s="19"/>
      <c r="BR13" s="19">
        <v>3.6241736871710402E-2</v>
      </c>
      <c r="BS13" s="19">
        <v>7.5755682520314893E-2</v>
      </c>
      <c r="BT13" s="19">
        <v>5.5205190695777499E-2</v>
      </c>
      <c r="BU13" s="19">
        <v>5.3184295692739803E-2</v>
      </c>
      <c r="BV13" s="19"/>
      <c r="BW13" s="19">
        <v>3.4333447058882E-2</v>
      </c>
      <c r="BX13" s="19">
        <v>3.1214623572795499E-2</v>
      </c>
      <c r="BY13" s="19">
        <v>4.06121217381991E-2</v>
      </c>
      <c r="BZ13" s="19">
        <v>4.5165299012315203E-2</v>
      </c>
      <c r="CA13" s="19">
        <v>5.1842328992737101E-2</v>
      </c>
      <c r="CB13" s="19"/>
      <c r="CC13" s="19">
        <v>4.8284705397810497E-2</v>
      </c>
      <c r="CD13" s="19">
        <v>5.8385666707297001E-2</v>
      </c>
      <c r="CE13" s="19">
        <v>2.6548762786098301E-2</v>
      </c>
      <c r="CF13" s="19">
        <v>6.3735999062109805E-2</v>
      </c>
      <c r="CG13" s="19">
        <v>4.9711360009333003E-2</v>
      </c>
      <c r="CH13" s="19">
        <v>4.4973195262355103E-2</v>
      </c>
      <c r="CI13" s="19">
        <v>2.8597752489719502E-2</v>
      </c>
      <c r="CJ13" s="19">
        <v>2.7470708083189899E-2</v>
      </c>
      <c r="CK13" s="19">
        <v>1.79661357573032E-2</v>
      </c>
      <c r="CL13" s="19">
        <v>2.9070566598302702E-2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339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0.13425597814616</v>
      </c>
      <c r="D9" s="17">
        <v>0.118866934083858</v>
      </c>
      <c r="E9" s="17">
        <v>0.14882358772277299</v>
      </c>
      <c r="F9" s="17"/>
      <c r="G9" s="17">
        <v>0.14311727415769501</v>
      </c>
      <c r="H9" s="17">
        <v>0.117311842590617</v>
      </c>
      <c r="I9" s="17">
        <v>0.16838486759962501</v>
      </c>
      <c r="J9" s="17">
        <v>0.15169786557381501</v>
      </c>
      <c r="K9" s="17">
        <v>0.14964381427607501</v>
      </c>
      <c r="L9" s="17">
        <v>9.5912237561394706E-2</v>
      </c>
      <c r="M9" s="17"/>
      <c r="N9" s="17">
        <v>9.3915372184399298E-2</v>
      </c>
      <c r="O9" s="17">
        <v>0.122237925537061</v>
      </c>
      <c r="P9" s="17">
        <v>0.171953302724971</v>
      </c>
      <c r="Q9" s="17">
        <v>0.15823217054878599</v>
      </c>
      <c r="R9" s="17"/>
      <c r="S9" s="17">
        <v>0.101711748632708</v>
      </c>
      <c r="T9" s="17">
        <v>0.107798796342933</v>
      </c>
      <c r="U9" s="17">
        <v>0.102164070546199</v>
      </c>
      <c r="V9" s="17">
        <v>0.112336011379918</v>
      </c>
      <c r="W9" s="17">
        <v>0.133675026706157</v>
      </c>
      <c r="X9" s="17">
        <v>0.143235215467897</v>
      </c>
      <c r="Y9" s="17">
        <v>0.16693470811914601</v>
      </c>
      <c r="Z9" s="17">
        <v>0.16555758349526301</v>
      </c>
      <c r="AA9" s="17">
        <v>0.207200054878658</v>
      </c>
      <c r="AB9" s="17"/>
      <c r="AC9" s="17">
        <v>0.15051263266172801</v>
      </c>
      <c r="AD9" s="17">
        <v>0.122271521146061</v>
      </c>
      <c r="AE9" s="17">
        <v>0.12524295229572699</v>
      </c>
      <c r="AF9" s="17"/>
      <c r="AG9" s="17">
        <v>0.115013108092014</v>
      </c>
      <c r="AH9" s="17">
        <v>0.11817896500585701</v>
      </c>
      <c r="AI9" s="17">
        <v>9.5200838584007699E-2</v>
      </c>
      <c r="AJ9" s="17">
        <v>0.175039430057261</v>
      </c>
      <c r="AK9" s="17"/>
      <c r="AL9" s="17">
        <v>0.140331227560862</v>
      </c>
      <c r="AM9" s="17">
        <v>0.156142533543669</v>
      </c>
      <c r="AN9" s="17">
        <v>0.10084082868819</v>
      </c>
      <c r="AO9" s="17">
        <v>0.108665941202729</v>
      </c>
      <c r="AP9" s="17">
        <v>0.114461739075385</v>
      </c>
      <c r="AQ9" s="17"/>
      <c r="AR9" s="17">
        <v>0.13824632368390599</v>
      </c>
      <c r="AS9" s="17">
        <v>0.145793958071811</v>
      </c>
      <c r="AT9" s="17">
        <v>0.145367799338776</v>
      </c>
      <c r="AU9" s="17">
        <v>0.118437242813273</v>
      </c>
      <c r="AV9" s="17">
        <v>9.4761213368555905E-2</v>
      </c>
      <c r="AW9" s="17"/>
      <c r="AX9" s="17">
        <v>0.137608942218133</v>
      </c>
      <c r="AY9" s="17">
        <v>0.12389387489536501</v>
      </c>
      <c r="AZ9" s="17">
        <v>0.140294810527132</v>
      </c>
      <c r="BA9" s="17">
        <v>0.15083234401623699</v>
      </c>
      <c r="BB9" s="17">
        <v>0.133469189615605</v>
      </c>
      <c r="BC9" s="17">
        <v>0.113724833541877</v>
      </c>
      <c r="BD9" s="17"/>
      <c r="BE9" s="17">
        <v>0.12510108402061901</v>
      </c>
      <c r="BF9" s="17">
        <v>0.15438299376501999</v>
      </c>
      <c r="BG9" s="17">
        <v>0.128883289723533</v>
      </c>
      <c r="BH9" s="17"/>
      <c r="BI9" s="17">
        <v>0.17317287790382099</v>
      </c>
      <c r="BJ9" s="17">
        <v>0.124375860853428</v>
      </c>
      <c r="BK9" s="17"/>
      <c r="BL9" s="17">
        <v>0.110160295410418</v>
      </c>
      <c r="BM9" s="17">
        <v>0.13979603672058499</v>
      </c>
      <c r="BN9" s="17">
        <v>0.15591385094935201</v>
      </c>
      <c r="BO9" s="17">
        <v>0.17204981638695899</v>
      </c>
      <c r="BP9" s="17">
        <v>0.150424053552457</v>
      </c>
      <c r="BQ9" s="17"/>
      <c r="BR9" s="17">
        <v>0.13630107747793899</v>
      </c>
      <c r="BS9" s="17">
        <v>0.13198471954506399</v>
      </c>
      <c r="BT9" s="17">
        <v>0.123652617563436</v>
      </c>
      <c r="BU9" s="17">
        <v>0.119232491437849</v>
      </c>
      <c r="BV9" s="17"/>
      <c r="BW9" s="17">
        <v>7.8744187190993797E-2</v>
      </c>
      <c r="BX9" s="17">
        <v>0.101511517639941</v>
      </c>
      <c r="BY9" s="17">
        <v>0.13615489743203901</v>
      </c>
      <c r="BZ9" s="17">
        <v>0.15312817095814499</v>
      </c>
      <c r="CA9" s="17">
        <v>0.19752390161692099</v>
      </c>
      <c r="CB9" s="17"/>
      <c r="CC9" s="17">
        <v>0.205496267584244</v>
      </c>
      <c r="CD9" s="17">
        <v>0.18992180665458899</v>
      </c>
      <c r="CE9" s="17">
        <v>0.14189533267408999</v>
      </c>
      <c r="CF9" s="17">
        <v>0.11775610416582</v>
      </c>
      <c r="CG9" s="17">
        <v>0.143305449622603</v>
      </c>
      <c r="CH9" s="17">
        <v>0.116896631899159</v>
      </c>
      <c r="CI9" s="17">
        <v>0.12576636606577399</v>
      </c>
      <c r="CJ9" s="17">
        <v>0.123633184547023</v>
      </c>
      <c r="CK9" s="17">
        <v>8.9213330193254295E-2</v>
      </c>
      <c r="CL9" s="17">
        <v>7.6095714334021805E-2</v>
      </c>
    </row>
    <row r="10" spans="2:90" ht="45" x14ac:dyDescent="0.25">
      <c r="B10" s="18" t="s">
        <v>331</v>
      </c>
      <c r="C10" s="17">
        <v>0.24950926522668701</v>
      </c>
      <c r="D10" s="17">
        <v>0.23314977716587701</v>
      </c>
      <c r="E10" s="17">
        <v>0.26485301510704101</v>
      </c>
      <c r="F10" s="17"/>
      <c r="G10" s="17">
        <v>0.24695835632483601</v>
      </c>
      <c r="H10" s="17">
        <v>0.270204790258744</v>
      </c>
      <c r="I10" s="17">
        <v>0.246654825441213</v>
      </c>
      <c r="J10" s="17">
        <v>0.26258065516302298</v>
      </c>
      <c r="K10" s="17">
        <v>0.234807268127532</v>
      </c>
      <c r="L10" s="17">
        <v>0.238237711863515</v>
      </c>
      <c r="M10" s="17"/>
      <c r="N10" s="17">
        <v>0.238132718331488</v>
      </c>
      <c r="O10" s="17">
        <v>0.26063368103235801</v>
      </c>
      <c r="P10" s="17">
        <v>0.25291998678854399</v>
      </c>
      <c r="Q10" s="17">
        <v>0.24998444332974801</v>
      </c>
      <c r="R10" s="17"/>
      <c r="S10" s="17">
        <v>0.22029340516881901</v>
      </c>
      <c r="T10" s="17">
        <v>0.24507308236884201</v>
      </c>
      <c r="U10" s="17">
        <v>0.30231370725744799</v>
      </c>
      <c r="V10" s="17">
        <v>0.22297375570303299</v>
      </c>
      <c r="W10" s="17">
        <v>0.24104914473971301</v>
      </c>
      <c r="X10" s="17">
        <v>0.24064438374848701</v>
      </c>
      <c r="Y10" s="17">
        <v>0.23002220788938799</v>
      </c>
      <c r="Z10" s="17">
        <v>0.30618637116899999</v>
      </c>
      <c r="AA10" s="17">
        <v>0.27782317699112202</v>
      </c>
      <c r="AB10" s="17"/>
      <c r="AC10" s="17">
        <v>0.24640438287469499</v>
      </c>
      <c r="AD10" s="17">
        <v>0.270304032620381</v>
      </c>
      <c r="AE10" s="17">
        <v>0.22219318412676201</v>
      </c>
      <c r="AF10" s="17"/>
      <c r="AG10" s="17">
        <v>0.25134663638975602</v>
      </c>
      <c r="AH10" s="17">
        <v>0.23857076811084801</v>
      </c>
      <c r="AI10" s="17">
        <v>0.24688677585983601</v>
      </c>
      <c r="AJ10" s="17">
        <v>0.25980902040667397</v>
      </c>
      <c r="AK10" s="17"/>
      <c r="AL10" s="17">
        <v>0.262837611504668</v>
      </c>
      <c r="AM10" s="17">
        <v>0.25667988805240399</v>
      </c>
      <c r="AN10" s="17">
        <v>0.240964992452356</v>
      </c>
      <c r="AO10" s="17">
        <v>0.246220919101412</v>
      </c>
      <c r="AP10" s="17">
        <v>0.20937961650613399</v>
      </c>
      <c r="AQ10" s="17"/>
      <c r="AR10" s="17">
        <v>0.215000852404234</v>
      </c>
      <c r="AS10" s="17">
        <v>0.27390924530222899</v>
      </c>
      <c r="AT10" s="17">
        <v>0.25748686783014701</v>
      </c>
      <c r="AU10" s="17">
        <v>0.249044985339959</v>
      </c>
      <c r="AV10" s="17">
        <v>0.205574016367229</v>
      </c>
      <c r="AW10" s="17"/>
      <c r="AX10" s="17">
        <v>0.24152150938331801</v>
      </c>
      <c r="AY10" s="17">
        <v>0.24097497341667401</v>
      </c>
      <c r="AZ10" s="17">
        <v>0.28671646638604997</v>
      </c>
      <c r="BA10" s="17">
        <v>0.24651308233131999</v>
      </c>
      <c r="BB10" s="17">
        <v>0.25586201647344198</v>
      </c>
      <c r="BC10" s="17">
        <v>0.23890898099263799</v>
      </c>
      <c r="BD10" s="17"/>
      <c r="BE10" s="17">
        <v>0.24272589796539301</v>
      </c>
      <c r="BF10" s="17">
        <v>0.25967337112014799</v>
      </c>
      <c r="BG10" s="17">
        <v>0.24858346286792901</v>
      </c>
      <c r="BH10" s="17"/>
      <c r="BI10" s="17">
        <v>0.24719624530618201</v>
      </c>
      <c r="BJ10" s="17">
        <v>0.25009648847050397</v>
      </c>
      <c r="BK10" s="17"/>
      <c r="BL10" s="17">
        <v>0.25050363867951098</v>
      </c>
      <c r="BM10" s="17">
        <v>0.27168702387098398</v>
      </c>
      <c r="BN10" s="17">
        <v>0.25793951191662901</v>
      </c>
      <c r="BO10" s="17">
        <v>0.229541731017883</v>
      </c>
      <c r="BP10" s="17">
        <v>0.225869803341921</v>
      </c>
      <c r="BQ10" s="17"/>
      <c r="BR10" s="17">
        <v>0.25368327523286599</v>
      </c>
      <c r="BS10" s="17">
        <v>0.258532075989717</v>
      </c>
      <c r="BT10" s="17">
        <v>0.23386733228307499</v>
      </c>
      <c r="BU10" s="17">
        <v>0.18005296691992001</v>
      </c>
      <c r="BV10" s="17"/>
      <c r="BW10" s="17">
        <v>0.218450247952821</v>
      </c>
      <c r="BX10" s="17">
        <v>0.249569262280918</v>
      </c>
      <c r="BY10" s="17">
        <v>0.26266879699657503</v>
      </c>
      <c r="BZ10" s="17">
        <v>0.248278832044599</v>
      </c>
      <c r="CA10" s="17">
        <v>0.26480420944194599</v>
      </c>
      <c r="CB10" s="17"/>
      <c r="CC10" s="17">
        <v>0.269178141490583</v>
      </c>
      <c r="CD10" s="17">
        <v>0.25237631640554598</v>
      </c>
      <c r="CE10" s="17">
        <v>0.25133598250676698</v>
      </c>
      <c r="CF10" s="17">
        <v>0.27105935769408901</v>
      </c>
      <c r="CG10" s="17">
        <v>0.254257816804143</v>
      </c>
      <c r="CH10" s="17">
        <v>0.21369613696727199</v>
      </c>
      <c r="CI10" s="17">
        <v>0.25514346794134701</v>
      </c>
      <c r="CJ10" s="17">
        <v>0.26541057237908</v>
      </c>
      <c r="CK10" s="17">
        <v>0.24049352428464599</v>
      </c>
      <c r="CL10" s="17">
        <v>0.21373052870838899</v>
      </c>
    </row>
    <row r="11" spans="2:90" ht="30" x14ac:dyDescent="0.25">
      <c r="B11" s="18" t="s">
        <v>332</v>
      </c>
      <c r="C11" s="17">
        <v>0.345205003773777</v>
      </c>
      <c r="D11" s="17">
        <v>0.36298144246852798</v>
      </c>
      <c r="E11" s="17">
        <v>0.32821033316548698</v>
      </c>
      <c r="F11" s="17"/>
      <c r="G11" s="17">
        <v>0.29635497991027598</v>
      </c>
      <c r="H11" s="17">
        <v>0.317085164290481</v>
      </c>
      <c r="I11" s="17">
        <v>0.309170813427254</v>
      </c>
      <c r="J11" s="17">
        <v>0.352347401113422</v>
      </c>
      <c r="K11" s="17">
        <v>0.37041094848877198</v>
      </c>
      <c r="L11" s="17">
        <v>0.39043947054655798</v>
      </c>
      <c r="M11" s="17"/>
      <c r="N11" s="17">
        <v>0.36484409143766</v>
      </c>
      <c r="O11" s="17">
        <v>0.35233447904847098</v>
      </c>
      <c r="P11" s="17">
        <v>0.33921513241552098</v>
      </c>
      <c r="Q11" s="17">
        <v>0.32156169359515402</v>
      </c>
      <c r="R11" s="17"/>
      <c r="S11" s="17">
        <v>0.342291848426031</v>
      </c>
      <c r="T11" s="17">
        <v>0.37084079914412299</v>
      </c>
      <c r="U11" s="17">
        <v>0.36415114564413098</v>
      </c>
      <c r="V11" s="17">
        <v>0.35714173867939503</v>
      </c>
      <c r="W11" s="17">
        <v>0.35306485148223798</v>
      </c>
      <c r="X11" s="17">
        <v>0.31956373411129002</v>
      </c>
      <c r="Y11" s="17">
        <v>0.365014850981352</v>
      </c>
      <c r="Z11" s="17">
        <v>0.30891974015762702</v>
      </c>
      <c r="AA11" s="17">
        <v>0.30562538251689603</v>
      </c>
      <c r="AB11" s="17"/>
      <c r="AC11" s="17">
        <v>0.35457658401997799</v>
      </c>
      <c r="AD11" s="17">
        <v>0.36296999355386</v>
      </c>
      <c r="AE11" s="17">
        <v>0.31677656111672903</v>
      </c>
      <c r="AF11" s="17"/>
      <c r="AG11" s="17">
        <v>0.367391040181407</v>
      </c>
      <c r="AH11" s="17">
        <v>0.35394666517975998</v>
      </c>
      <c r="AI11" s="17">
        <v>0.38054170707315399</v>
      </c>
      <c r="AJ11" s="17">
        <v>0.335132697492589</v>
      </c>
      <c r="AK11" s="17"/>
      <c r="AL11" s="17">
        <v>0.33055573829457402</v>
      </c>
      <c r="AM11" s="17">
        <v>0.32216801653810301</v>
      </c>
      <c r="AN11" s="17">
        <v>0.37253464037713202</v>
      </c>
      <c r="AO11" s="17">
        <v>0.340551516757366</v>
      </c>
      <c r="AP11" s="17">
        <v>0.33808455056058201</v>
      </c>
      <c r="AQ11" s="17"/>
      <c r="AR11" s="17">
        <v>0.30849813410990401</v>
      </c>
      <c r="AS11" s="17">
        <v>0.33506860385256099</v>
      </c>
      <c r="AT11" s="17">
        <v>0.348482170157492</v>
      </c>
      <c r="AU11" s="17">
        <v>0.37394107099359603</v>
      </c>
      <c r="AV11" s="17">
        <v>0.34982321713013997</v>
      </c>
      <c r="AW11" s="17"/>
      <c r="AX11" s="17">
        <v>0.29693278632395498</v>
      </c>
      <c r="AY11" s="17">
        <v>0.352883475997121</v>
      </c>
      <c r="AZ11" s="17">
        <v>0.31652523073224897</v>
      </c>
      <c r="BA11" s="17">
        <v>0.38426206792126</v>
      </c>
      <c r="BB11" s="17">
        <v>0.38850146593610502</v>
      </c>
      <c r="BC11" s="17">
        <v>0.35701496144814898</v>
      </c>
      <c r="BD11" s="17"/>
      <c r="BE11" s="17">
        <v>0.33588300472687199</v>
      </c>
      <c r="BF11" s="17">
        <v>0.32675784157605597</v>
      </c>
      <c r="BG11" s="17">
        <v>0.37591360209670399</v>
      </c>
      <c r="BH11" s="17"/>
      <c r="BI11" s="17">
        <v>0.33083889040154801</v>
      </c>
      <c r="BJ11" s="17">
        <v>0.34885223379575198</v>
      </c>
      <c r="BK11" s="17"/>
      <c r="BL11" s="17">
        <v>0.36883971894484802</v>
      </c>
      <c r="BM11" s="17">
        <v>0.34122549684016001</v>
      </c>
      <c r="BN11" s="17">
        <v>0.33110406662752501</v>
      </c>
      <c r="BO11" s="17">
        <v>0.313572312917757</v>
      </c>
      <c r="BP11" s="17">
        <v>0.324071017205946</v>
      </c>
      <c r="BQ11" s="17"/>
      <c r="BR11" s="17">
        <v>0.35463269484510601</v>
      </c>
      <c r="BS11" s="17">
        <v>0.30631328586310902</v>
      </c>
      <c r="BT11" s="17">
        <v>0.27935819233146603</v>
      </c>
      <c r="BU11" s="17">
        <v>0.31828669622007399</v>
      </c>
      <c r="BV11" s="17"/>
      <c r="BW11" s="17">
        <v>0.37597748022650901</v>
      </c>
      <c r="BX11" s="17">
        <v>0.36856590160789598</v>
      </c>
      <c r="BY11" s="17">
        <v>0.34247403318784803</v>
      </c>
      <c r="BZ11" s="17">
        <v>0.35466636990365602</v>
      </c>
      <c r="CA11" s="17">
        <v>0.29248165701599599</v>
      </c>
      <c r="CB11" s="17"/>
      <c r="CC11" s="17">
        <v>0.280441207051076</v>
      </c>
      <c r="CD11" s="17">
        <v>0.31027804289462502</v>
      </c>
      <c r="CE11" s="17">
        <v>0.35158238241803602</v>
      </c>
      <c r="CF11" s="17">
        <v>0.315911290343173</v>
      </c>
      <c r="CG11" s="17">
        <v>0.342853849375162</v>
      </c>
      <c r="CH11" s="17">
        <v>0.40647258658290297</v>
      </c>
      <c r="CI11" s="17">
        <v>0.36310403591947099</v>
      </c>
      <c r="CJ11" s="17">
        <v>0.37420203924132001</v>
      </c>
      <c r="CK11" s="17">
        <v>0.34101654400134002</v>
      </c>
      <c r="CL11" s="17">
        <v>0.39769792786434499</v>
      </c>
    </row>
    <row r="12" spans="2:90" ht="30" x14ac:dyDescent="0.25">
      <c r="B12" s="18" t="s">
        <v>333</v>
      </c>
      <c r="C12" s="17">
        <v>0.21083351743223</v>
      </c>
      <c r="D12" s="17">
        <v>0.23308189657557299</v>
      </c>
      <c r="E12" s="17">
        <v>0.19092009406413199</v>
      </c>
      <c r="F12" s="17"/>
      <c r="G12" s="17">
        <v>0.223091786702206</v>
      </c>
      <c r="H12" s="17">
        <v>0.21665217955052599</v>
      </c>
      <c r="I12" s="17">
        <v>0.22230383384834401</v>
      </c>
      <c r="J12" s="17">
        <v>0.17487260928505299</v>
      </c>
      <c r="K12" s="17">
        <v>0.19424921384407201</v>
      </c>
      <c r="L12" s="17">
        <v>0.23005551586221801</v>
      </c>
      <c r="M12" s="17"/>
      <c r="N12" s="17">
        <v>0.26395254814563601</v>
      </c>
      <c r="O12" s="17">
        <v>0.20696291209341799</v>
      </c>
      <c r="P12" s="17">
        <v>0.18035562701874</v>
      </c>
      <c r="Q12" s="17">
        <v>0.18220962283872399</v>
      </c>
      <c r="R12" s="17"/>
      <c r="S12" s="17">
        <v>0.26998648366025002</v>
      </c>
      <c r="T12" s="17">
        <v>0.210587020142912</v>
      </c>
      <c r="U12" s="17">
        <v>0.178465106706066</v>
      </c>
      <c r="V12" s="17">
        <v>0.24020440420018899</v>
      </c>
      <c r="W12" s="17">
        <v>0.2189341621667</v>
      </c>
      <c r="X12" s="17">
        <v>0.215221722561283</v>
      </c>
      <c r="Y12" s="17">
        <v>0.18532816783186301</v>
      </c>
      <c r="Z12" s="17">
        <v>0.188066064989592</v>
      </c>
      <c r="AA12" s="17">
        <v>0.15914171061481</v>
      </c>
      <c r="AB12" s="17"/>
      <c r="AC12" s="17">
        <v>0.198905310615061</v>
      </c>
      <c r="AD12" s="17">
        <v>0.20687942902894799</v>
      </c>
      <c r="AE12" s="17">
        <v>0.22982187087453301</v>
      </c>
      <c r="AF12" s="17"/>
      <c r="AG12" s="17">
        <v>0.226273752616026</v>
      </c>
      <c r="AH12" s="17">
        <v>0.23714159839850399</v>
      </c>
      <c r="AI12" s="17">
        <v>0.23778980323443399</v>
      </c>
      <c r="AJ12" s="17">
        <v>0.19252880769005301</v>
      </c>
      <c r="AK12" s="17"/>
      <c r="AL12" s="17">
        <v>0.187993807559626</v>
      </c>
      <c r="AM12" s="17">
        <v>0.20325600911659999</v>
      </c>
      <c r="AN12" s="17">
        <v>0.23155178334816201</v>
      </c>
      <c r="AO12" s="17">
        <v>0.27170525175228799</v>
      </c>
      <c r="AP12" s="17">
        <v>0.21450422876126601</v>
      </c>
      <c r="AQ12" s="17"/>
      <c r="AR12" s="17">
        <v>0.195996758221372</v>
      </c>
      <c r="AS12" s="17">
        <v>0.184130403427052</v>
      </c>
      <c r="AT12" s="17">
        <v>0.197304065927735</v>
      </c>
      <c r="AU12" s="17">
        <v>0.22806728718448399</v>
      </c>
      <c r="AV12" s="17">
        <v>0.32433831145970998</v>
      </c>
      <c r="AW12" s="17"/>
      <c r="AX12" s="17">
        <v>0.246558762436973</v>
      </c>
      <c r="AY12" s="17">
        <v>0.22684363930054299</v>
      </c>
      <c r="AZ12" s="17">
        <v>0.18780489469900599</v>
      </c>
      <c r="BA12" s="17">
        <v>0.16664997616406901</v>
      </c>
      <c r="BB12" s="17">
        <v>0.18717470363081701</v>
      </c>
      <c r="BC12" s="17">
        <v>0.215715409693022</v>
      </c>
      <c r="BD12" s="17"/>
      <c r="BE12" s="17">
        <v>0.22291206110587</v>
      </c>
      <c r="BF12" s="17">
        <v>0.210642181957719</v>
      </c>
      <c r="BG12" s="17">
        <v>0.197433746499346</v>
      </c>
      <c r="BH12" s="17"/>
      <c r="BI12" s="17">
        <v>0.18016603413874799</v>
      </c>
      <c r="BJ12" s="17">
        <v>0.21861929517658599</v>
      </c>
      <c r="BK12" s="17"/>
      <c r="BL12" s="17">
        <v>0.229396243634233</v>
      </c>
      <c r="BM12" s="17">
        <v>0.19036342375329099</v>
      </c>
      <c r="BN12" s="17">
        <v>0.15716366034592899</v>
      </c>
      <c r="BO12" s="17">
        <v>0.18403147800818301</v>
      </c>
      <c r="BP12" s="17">
        <v>0.24055753503292199</v>
      </c>
      <c r="BQ12" s="17"/>
      <c r="BR12" s="17">
        <v>0.19817505412924399</v>
      </c>
      <c r="BS12" s="17">
        <v>0.21440661130744901</v>
      </c>
      <c r="BT12" s="17">
        <v>0.30570373331342898</v>
      </c>
      <c r="BU12" s="17">
        <v>0.31467555526778901</v>
      </c>
      <c r="BV12" s="17"/>
      <c r="BW12" s="17">
        <v>0.26704838101241701</v>
      </c>
      <c r="BX12" s="17">
        <v>0.231814258601995</v>
      </c>
      <c r="BY12" s="17">
        <v>0.203160480709593</v>
      </c>
      <c r="BZ12" s="17">
        <v>0.18838191352286399</v>
      </c>
      <c r="CA12" s="17">
        <v>0.16569409348584499</v>
      </c>
      <c r="CB12" s="17"/>
      <c r="CC12" s="17">
        <v>0.155428584365807</v>
      </c>
      <c r="CD12" s="17">
        <v>0.179348492224948</v>
      </c>
      <c r="CE12" s="17">
        <v>0.21247062139981401</v>
      </c>
      <c r="CF12" s="17">
        <v>0.21580761290176501</v>
      </c>
      <c r="CG12" s="17">
        <v>0.19119230549551799</v>
      </c>
      <c r="CH12" s="17">
        <v>0.203517224825426</v>
      </c>
      <c r="CI12" s="17">
        <v>0.21289329089238501</v>
      </c>
      <c r="CJ12" s="17">
        <v>0.198637497564499</v>
      </c>
      <c r="CK12" s="17">
        <v>0.28104348305878801</v>
      </c>
      <c r="CL12" s="17">
        <v>0.25988177274890201</v>
      </c>
    </row>
    <row r="13" spans="2:90" x14ac:dyDescent="0.25">
      <c r="B13" s="18" t="s">
        <v>163</v>
      </c>
      <c r="C13" s="19">
        <v>6.0196235421145397E-2</v>
      </c>
      <c r="D13" s="19">
        <v>5.1919949706164502E-2</v>
      </c>
      <c r="E13" s="19">
        <v>6.7192969940566505E-2</v>
      </c>
      <c r="F13" s="19"/>
      <c r="G13" s="19">
        <v>9.0477602904987006E-2</v>
      </c>
      <c r="H13" s="19">
        <v>7.8746023309632193E-2</v>
      </c>
      <c r="I13" s="19">
        <v>5.3485659683563898E-2</v>
      </c>
      <c r="J13" s="19">
        <v>5.85014688646876E-2</v>
      </c>
      <c r="K13" s="19">
        <v>5.0888755263547698E-2</v>
      </c>
      <c r="L13" s="19">
        <v>4.5355064166313401E-2</v>
      </c>
      <c r="M13" s="19"/>
      <c r="N13" s="19">
        <v>3.9155269900815998E-2</v>
      </c>
      <c r="O13" s="19">
        <v>5.7831002288692201E-2</v>
      </c>
      <c r="P13" s="19">
        <v>5.5555951052224203E-2</v>
      </c>
      <c r="Q13" s="19">
        <v>8.8012069687588596E-2</v>
      </c>
      <c r="R13" s="19"/>
      <c r="S13" s="19">
        <v>6.5716514112192301E-2</v>
      </c>
      <c r="T13" s="19">
        <v>6.5700302001189897E-2</v>
      </c>
      <c r="U13" s="19">
        <v>5.2905969846155303E-2</v>
      </c>
      <c r="V13" s="19">
        <v>6.7344090037465706E-2</v>
      </c>
      <c r="W13" s="19">
        <v>5.3276814905191899E-2</v>
      </c>
      <c r="X13" s="19">
        <v>8.1334944111042001E-2</v>
      </c>
      <c r="Y13" s="19">
        <v>5.2700065178250599E-2</v>
      </c>
      <c r="Z13" s="19">
        <v>3.1270240188517602E-2</v>
      </c>
      <c r="AA13" s="19">
        <v>5.0209674998515003E-2</v>
      </c>
      <c r="AB13" s="19"/>
      <c r="AC13" s="19">
        <v>4.9601089828538197E-2</v>
      </c>
      <c r="AD13" s="19">
        <v>3.7575023650750099E-2</v>
      </c>
      <c r="AE13" s="19">
        <v>0.10596543158624901</v>
      </c>
      <c r="AF13" s="19"/>
      <c r="AG13" s="19">
        <v>3.9975462720797002E-2</v>
      </c>
      <c r="AH13" s="19">
        <v>5.2162003305031603E-2</v>
      </c>
      <c r="AI13" s="19">
        <v>3.9580875248568202E-2</v>
      </c>
      <c r="AJ13" s="19">
        <v>3.7490044353423603E-2</v>
      </c>
      <c r="AK13" s="19"/>
      <c r="AL13" s="19">
        <v>7.8281615080268901E-2</v>
      </c>
      <c r="AM13" s="19">
        <v>6.1753552749223999E-2</v>
      </c>
      <c r="AN13" s="19">
        <v>5.4107755134160697E-2</v>
      </c>
      <c r="AO13" s="19">
        <v>3.2856371186205997E-2</v>
      </c>
      <c r="AP13" s="19">
        <v>0.12356986509663299</v>
      </c>
      <c r="AQ13" s="19"/>
      <c r="AR13" s="19">
        <v>0.142257931580583</v>
      </c>
      <c r="AS13" s="19">
        <v>6.10977893463465E-2</v>
      </c>
      <c r="AT13" s="19">
        <v>5.1359096745849403E-2</v>
      </c>
      <c r="AU13" s="19">
        <v>3.0509413668687899E-2</v>
      </c>
      <c r="AV13" s="19">
        <v>2.55032416743649E-2</v>
      </c>
      <c r="AW13" s="19"/>
      <c r="AX13" s="19">
        <v>7.7377999637620001E-2</v>
      </c>
      <c r="AY13" s="19">
        <v>5.5404036390297201E-2</v>
      </c>
      <c r="AZ13" s="19">
        <v>6.8658597655563106E-2</v>
      </c>
      <c r="BA13" s="19">
        <v>5.1742529567114399E-2</v>
      </c>
      <c r="BB13" s="19">
        <v>3.4992624344031199E-2</v>
      </c>
      <c r="BC13" s="19">
        <v>7.4635814324314001E-2</v>
      </c>
      <c r="BD13" s="19"/>
      <c r="BE13" s="19">
        <v>7.3377952181245598E-2</v>
      </c>
      <c r="BF13" s="19">
        <v>4.8543611581056599E-2</v>
      </c>
      <c r="BG13" s="19">
        <v>4.9185898812487798E-2</v>
      </c>
      <c r="BH13" s="19"/>
      <c r="BI13" s="19">
        <v>6.8625952249701597E-2</v>
      </c>
      <c r="BJ13" s="19">
        <v>5.8056121703729903E-2</v>
      </c>
      <c r="BK13" s="19"/>
      <c r="BL13" s="19">
        <v>4.1100103330990199E-2</v>
      </c>
      <c r="BM13" s="19">
        <v>5.6928018814980601E-2</v>
      </c>
      <c r="BN13" s="19">
        <v>9.7878910160565297E-2</v>
      </c>
      <c r="BO13" s="19">
        <v>0.100804661669217</v>
      </c>
      <c r="BP13" s="19">
        <v>5.9077590866753897E-2</v>
      </c>
      <c r="BQ13" s="19"/>
      <c r="BR13" s="19">
        <v>5.7207898314845303E-2</v>
      </c>
      <c r="BS13" s="19">
        <v>8.8763307294661295E-2</v>
      </c>
      <c r="BT13" s="19">
        <v>5.7418124508593599E-2</v>
      </c>
      <c r="BU13" s="19">
        <v>6.7752290154368205E-2</v>
      </c>
      <c r="BV13" s="19"/>
      <c r="BW13" s="19">
        <v>5.9779703617259497E-2</v>
      </c>
      <c r="BX13" s="19">
        <v>4.8539059869250403E-2</v>
      </c>
      <c r="BY13" s="19">
        <v>5.55417916739449E-2</v>
      </c>
      <c r="BZ13" s="19">
        <v>5.5544713570735697E-2</v>
      </c>
      <c r="CA13" s="19">
        <v>7.9496138439291805E-2</v>
      </c>
      <c r="CB13" s="19"/>
      <c r="CC13" s="19">
        <v>8.9455799508290204E-2</v>
      </c>
      <c r="CD13" s="19">
        <v>6.8075341820293497E-2</v>
      </c>
      <c r="CE13" s="19">
        <v>4.2715681001293103E-2</v>
      </c>
      <c r="CF13" s="19">
        <v>7.9465634895152501E-2</v>
      </c>
      <c r="CG13" s="19">
        <v>6.8390578702573201E-2</v>
      </c>
      <c r="CH13" s="19">
        <v>5.9417419725239999E-2</v>
      </c>
      <c r="CI13" s="19">
        <v>4.3092839181022302E-2</v>
      </c>
      <c r="CJ13" s="19">
        <v>3.81167062680779E-2</v>
      </c>
      <c r="CK13" s="19">
        <v>4.8233118461971203E-2</v>
      </c>
      <c r="CL13" s="19">
        <v>5.25940563443415E-2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340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0.212569579066443</v>
      </c>
      <c r="D9" s="17">
        <v>0.18452574616600401</v>
      </c>
      <c r="E9" s="17">
        <v>0.23910990511069799</v>
      </c>
      <c r="F9" s="17"/>
      <c r="G9" s="17">
        <v>0.14734323255259099</v>
      </c>
      <c r="H9" s="17">
        <v>0.17091735324099899</v>
      </c>
      <c r="I9" s="17">
        <v>0.21029567863120399</v>
      </c>
      <c r="J9" s="17">
        <v>0.25257410104567102</v>
      </c>
      <c r="K9" s="17">
        <v>0.239099398762812</v>
      </c>
      <c r="L9" s="17">
        <v>0.22707513366909701</v>
      </c>
      <c r="M9" s="17"/>
      <c r="N9" s="17">
        <v>0.16475662838285701</v>
      </c>
      <c r="O9" s="17">
        <v>0.20674125737966001</v>
      </c>
      <c r="P9" s="17">
        <v>0.245928548728468</v>
      </c>
      <c r="Q9" s="17">
        <v>0.24155059389801301</v>
      </c>
      <c r="R9" s="17"/>
      <c r="S9" s="17">
        <v>0.16583627623959399</v>
      </c>
      <c r="T9" s="17">
        <v>0.21992381598543601</v>
      </c>
      <c r="U9" s="17">
        <v>0.20704488339031199</v>
      </c>
      <c r="V9" s="17">
        <v>0.24844916168740699</v>
      </c>
      <c r="W9" s="17">
        <v>0.18043707552138899</v>
      </c>
      <c r="X9" s="17">
        <v>0.240410761241342</v>
      </c>
      <c r="Y9" s="17">
        <v>0.16749481570646799</v>
      </c>
      <c r="Z9" s="17">
        <v>0.26254537792611199</v>
      </c>
      <c r="AA9" s="17">
        <v>0.24783735816747099</v>
      </c>
      <c r="AB9" s="17"/>
      <c r="AC9" s="17">
        <v>0.267885293932899</v>
      </c>
      <c r="AD9" s="17">
        <v>0.18073295621289301</v>
      </c>
      <c r="AE9" s="17">
        <v>0.17973632498092801</v>
      </c>
      <c r="AF9" s="17"/>
      <c r="AG9" s="17">
        <v>0.217693774861071</v>
      </c>
      <c r="AH9" s="17">
        <v>0.16735809753654901</v>
      </c>
      <c r="AI9" s="17">
        <v>0.19467542193183601</v>
      </c>
      <c r="AJ9" s="17">
        <v>0.29553896706410399</v>
      </c>
      <c r="AK9" s="17"/>
      <c r="AL9" s="17">
        <v>0.244071201447705</v>
      </c>
      <c r="AM9" s="17">
        <v>0.23134713505061499</v>
      </c>
      <c r="AN9" s="17">
        <v>0.171829069319238</v>
      </c>
      <c r="AO9" s="17">
        <v>0.17206630775187201</v>
      </c>
      <c r="AP9" s="17">
        <v>3.4323555379036398E-2</v>
      </c>
      <c r="AQ9" s="17"/>
      <c r="AR9" s="17">
        <v>0.20426262567463399</v>
      </c>
      <c r="AS9" s="17">
        <v>0.235556897464725</v>
      </c>
      <c r="AT9" s="17">
        <v>0.222727965463935</v>
      </c>
      <c r="AU9" s="17">
        <v>0.19484990961075799</v>
      </c>
      <c r="AV9" s="17">
        <v>0.12930905597358999</v>
      </c>
      <c r="AW9" s="17"/>
      <c r="AX9" s="17">
        <v>0.17421734064730801</v>
      </c>
      <c r="AY9" s="17">
        <v>0.21517306382957399</v>
      </c>
      <c r="AZ9" s="17">
        <v>0.28137186018268401</v>
      </c>
      <c r="BA9" s="17">
        <v>0.277383002350228</v>
      </c>
      <c r="BB9" s="17">
        <v>0.119079405761069</v>
      </c>
      <c r="BC9" s="17">
        <v>0.191537987748581</v>
      </c>
      <c r="BD9" s="17"/>
      <c r="BE9" s="17">
        <v>0.19541797870298</v>
      </c>
      <c r="BF9" s="17">
        <v>0.18443604786884399</v>
      </c>
      <c r="BG9" s="17">
        <v>0.260246185893864</v>
      </c>
      <c r="BH9" s="17"/>
      <c r="BI9" s="17">
        <v>0.253489532091146</v>
      </c>
      <c r="BJ9" s="17">
        <v>0.20218093202583201</v>
      </c>
      <c r="BK9" s="17"/>
      <c r="BL9" s="17">
        <v>0.212886034392236</v>
      </c>
      <c r="BM9" s="17">
        <v>0.22932019961352701</v>
      </c>
      <c r="BN9" s="17">
        <v>0.20028115628299301</v>
      </c>
      <c r="BO9" s="17">
        <v>0.24465626094819601</v>
      </c>
      <c r="BP9" s="17">
        <v>0.17803513501718299</v>
      </c>
      <c r="BQ9" s="17"/>
      <c r="BR9" s="17">
        <v>0.22579380964169801</v>
      </c>
      <c r="BS9" s="17">
        <v>0.174796724206398</v>
      </c>
      <c r="BT9" s="17">
        <v>9.9925113899338294E-2</v>
      </c>
      <c r="BU9" s="17">
        <v>0.139746095469231</v>
      </c>
      <c r="BV9" s="17"/>
      <c r="BW9" s="17">
        <v>0.17480002477176201</v>
      </c>
      <c r="BX9" s="17">
        <v>0.194081693053239</v>
      </c>
      <c r="BY9" s="17">
        <v>0.19351381837637799</v>
      </c>
      <c r="BZ9" s="17">
        <v>0.23911600131068</v>
      </c>
      <c r="CA9" s="17">
        <v>0.26019189311781599</v>
      </c>
      <c r="CB9" s="17"/>
      <c r="CC9" s="17">
        <v>0.24848784917119601</v>
      </c>
      <c r="CD9" s="17">
        <v>0.25685720445814503</v>
      </c>
      <c r="CE9" s="17">
        <v>0.212094115950023</v>
      </c>
      <c r="CF9" s="17">
        <v>0.2290546539404</v>
      </c>
      <c r="CG9" s="17">
        <v>0.19531455078429899</v>
      </c>
      <c r="CH9" s="17">
        <v>0.21169004788416401</v>
      </c>
      <c r="CI9" s="17">
        <v>0.193603999158863</v>
      </c>
      <c r="CJ9" s="17">
        <v>0.22100967149183101</v>
      </c>
      <c r="CK9" s="17">
        <v>0.18685643086159401</v>
      </c>
      <c r="CL9" s="17">
        <v>0.16721639187888501</v>
      </c>
    </row>
    <row r="10" spans="2:90" ht="45" x14ac:dyDescent="0.25">
      <c r="B10" s="18" t="s">
        <v>331</v>
      </c>
      <c r="C10" s="17">
        <v>0.33645837919343702</v>
      </c>
      <c r="D10" s="17">
        <v>0.332947536573859</v>
      </c>
      <c r="E10" s="17">
        <v>0.33974990709823</v>
      </c>
      <c r="F10" s="17"/>
      <c r="G10" s="17">
        <v>0.30518061480359798</v>
      </c>
      <c r="H10" s="17">
        <v>0.353610570006337</v>
      </c>
      <c r="I10" s="17">
        <v>0.33340395377044801</v>
      </c>
      <c r="J10" s="17">
        <v>0.33493779551753899</v>
      </c>
      <c r="K10" s="17">
        <v>0.318375955151384</v>
      </c>
      <c r="L10" s="17">
        <v>0.35348067337990802</v>
      </c>
      <c r="M10" s="17"/>
      <c r="N10" s="17">
        <v>0.35932637116242</v>
      </c>
      <c r="O10" s="17">
        <v>0.320275955619506</v>
      </c>
      <c r="P10" s="17">
        <v>0.31794189731435901</v>
      </c>
      <c r="Q10" s="17">
        <v>0.34228420795722098</v>
      </c>
      <c r="R10" s="17"/>
      <c r="S10" s="17">
        <v>0.31794295758978802</v>
      </c>
      <c r="T10" s="17">
        <v>0.35588576358370899</v>
      </c>
      <c r="U10" s="17">
        <v>0.346735180810821</v>
      </c>
      <c r="V10" s="17">
        <v>0.314053762145798</v>
      </c>
      <c r="W10" s="17">
        <v>0.34306618079581502</v>
      </c>
      <c r="X10" s="17">
        <v>0.359035083108183</v>
      </c>
      <c r="Y10" s="17">
        <v>0.31785674599081598</v>
      </c>
      <c r="Z10" s="17">
        <v>0.34778538618202398</v>
      </c>
      <c r="AA10" s="17">
        <v>0.332584213562236</v>
      </c>
      <c r="AB10" s="17"/>
      <c r="AC10" s="17">
        <v>0.33122209122121299</v>
      </c>
      <c r="AD10" s="17">
        <v>0.36304639086761498</v>
      </c>
      <c r="AE10" s="17">
        <v>0.296700494853531</v>
      </c>
      <c r="AF10" s="17"/>
      <c r="AG10" s="17">
        <v>0.33165093511923699</v>
      </c>
      <c r="AH10" s="17">
        <v>0.36879092109874201</v>
      </c>
      <c r="AI10" s="17">
        <v>0.34702968331921302</v>
      </c>
      <c r="AJ10" s="17">
        <v>0.32634063521145301</v>
      </c>
      <c r="AK10" s="17"/>
      <c r="AL10" s="17">
        <v>0.32923551392200401</v>
      </c>
      <c r="AM10" s="17">
        <v>0.34401956802572597</v>
      </c>
      <c r="AN10" s="17">
        <v>0.34947538205957102</v>
      </c>
      <c r="AO10" s="17">
        <v>0.33040915884473898</v>
      </c>
      <c r="AP10" s="17">
        <v>0.41335877973433399</v>
      </c>
      <c r="AQ10" s="17"/>
      <c r="AR10" s="17">
        <v>0.294307986434795</v>
      </c>
      <c r="AS10" s="17">
        <v>0.34572189992859798</v>
      </c>
      <c r="AT10" s="17">
        <v>0.35531335121386498</v>
      </c>
      <c r="AU10" s="17">
        <v>0.33720717312222198</v>
      </c>
      <c r="AV10" s="17">
        <v>0.33078023478742902</v>
      </c>
      <c r="AW10" s="17"/>
      <c r="AX10" s="17">
        <v>0.34264610080719199</v>
      </c>
      <c r="AY10" s="17">
        <v>0.34880392939994298</v>
      </c>
      <c r="AZ10" s="17">
        <v>0.335731049826135</v>
      </c>
      <c r="BA10" s="17">
        <v>0.35311582058963997</v>
      </c>
      <c r="BB10" s="17">
        <v>0.29474839965924199</v>
      </c>
      <c r="BC10" s="17">
        <v>0.27486892321144801</v>
      </c>
      <c r="BD10" s="17"/>
      <c r="BE10" s="17">
        <v>0.34326625412061801</v>
      </c>
      <c r="BF10" s="17">
        <v>0.346822668618881</v>
      </c>
      <c r="BG10" s="17">
        <v>0.321538609646637</v>
      </c>
      <c r="BH10" s="17"/>
      <c r="BI10" s="17">
        <v>0.35466438966319302</v>
      </c>
      <c r="BJ10" s="17">
        <v>0.33183628647808699</v>
      </c>
      <c r="BK10" s="17"/>
      <c r="BL10" s="17">
        <v>0.343542816731018</v>
      </c>
      <c r="BM10" s="17">
        <v>0.33223313385354902</v>
      </c>
      <c r="BN10" s="17">
        <v>0.32792255632178802</v>
      </c>
      <c r="BO10" s="17">
        <v>0.32530797673704998</v>
      </c>
      <c r="BP10" s="17">
        <v>0.354320730325689</v>
      </c>
      <c r="BQ10" s="17"/>
      <c r="BR10" s="17">
        <v>0.34383756505521801</v>
      </c>
      <c r="BS10" s="17">
        <v>0.28850234023258398</v>
      </c>
      <c r="BT10" s="17">
        <v>0.31730650062854998</v>
      </c>
      <c r="BU10" s="17">
        <v>0.30271223898525101</v>
      </c>
      <c r="BV10" s="17"/>
      <c r="BW10" s="17">
        <v>0.36766580381217101</v>
      </c>
      <c r="BX10" s="17">
        <v>0.30546797917916602</v>
      </c>
      <c r="BY10" s="17">
        <v>0.34443321595298398</v>
      </c>
      <c r="BZ10" s="17">
        <v>0.33552204199312302</v>
      </c>
      <c r="CA10" s="17">
        <v>0.33593319437349201</v>
      </c>
      <c r="CB10" s="17"/>
      <c r="CC10" s="17">
        <v>0.33066121745930299</v>
      </c>
      <c r="CD10" s="17">
        <v>0.32347920248510997</v>
      </c>
      <c r="CE10" s="17">
        <v>0.33460983601893701</v>
      </c>
      <c r="CF10" s="17">
        <v>0.314817749700461</v>
      </c>
      <c r="CG10" s="17">
        <v>0.35304926421485</v>
      </c>
      <c r="CH10" s="17">
        <v>0.36354880995954603</v>
      </c>
      <c r="CI10" s="17">
        <v>0.343245599809468</v>
      </c>
      <c r="CJ10" s="17">
        <v>0.310070381796754</v>
      </c>
      <c r="CK10" s="17">
        <v>0.358220771258974</v>
      </c>
      <c r="CL10" s="17">
        <v>0.359884162622569</v>
      </c>
    </row>
    <row r="11" spans="2:90" ht="30" x14ac:dyDescent="0.25">
      <c r="B11" s="18" t="s">
        <v>332</v>
      </c>
      <c r="C11" s="17">
        <v>0.25450669446488899</v>
      </c>
      <c r="D11" s="17">
        <v>0.28454087646033699</v>
      </c>
      <c r="E11" s="17">
        <v>0.22707440290905001</v>
      </c>
      <c r="F11" s="17"/>
      <c r="G11" s="17">
        <v>0.28619545746538499</v>
      </c>
      <c r="H11" s="17">
        <v>0.248873091561604</v>
      </c>
      <c r="I11" s="17">
        <v>0.25463064854106898</v>
      </c>
      <c r="J11" s="17">
        <v>0.24818672618825499</v>
      </c>
      <c r="K11" s="17">
        <v>0.26282208957974001</v>
      </c>
      <c r="L11" s="17">
        <v>0.24319631289816501</v>
      </c>
      <c r="M11" s="17"/>
      <c r="N11" s="17">
        <v>0.27198112512697498</v>
      </c>
      <c r="O11" s="17">
        <v>0.28637383276487599</v>
      </c>
      <c r="P11" s="17">
        <v>0.236133418971296</v>
      </c>
      <c r="Q11" s="17">
        <v>0.21861694356827099</v>
      </c>
      <c r="R11" s="17"/>
      <c r="S11" s="17">
        <v>0.29729151227422401</v>
      </c>
      <c r="T11" s="17">
        <v>0.25084453489304298</v>
      </c>
      <c r="U11" s="17">
        <v>0.26625971906998103</v>
      </c>
      <c r="V11" s="17">
        <v>0.20446222218771801</v>
      </c>
      <c r="W11" s="17">
        <v>0.23978723594069201</v>
      </c>
      <c r="X11" s="17">
        <v>0.212122090874485</v>
      </c>
      <c r="Y11" s="17">
        <v>0.30264624744187102</v>
      </c>
      <c r="Z11" s="17">
        <v>0.23490038146817999</v>
      </c>
      <c r="AA11" s="17">
        <v>0.25572849753094001</v>
      </c>
      <c r="AB11" s="17"/>
      <c r="AC11" s="17">
        <v>0.223654639834339</v>
      </c>
      <c r="AD11" s="17">
        <v>0.28483740042351802</v>
      </c>
      <c r="AE11" s="17">
        <v>0.25923761699324499</v>
      </c>
      <c r="AF11" s="17"/>
      <c r="AG11" s="17">
        <v>0.292958483425375</v>
      </c>
      <c r="AH11" s="17">
        <v>0.26553301053242301</v>
      </c>
      <c r="AI11" s="17">
        <v>0.28975755587397301</v>
      </c>
      <c r="AJ11" s="17">
        <v>0.20300603889677499</v>
      </c>
      <c r="AK11" s="17"/>
      <c r="AL11" s="17">
        <v>0.228313521497678</v>
      </c>
      <c r="AM11" s="17">
        <v>0.24081740267219701</v>
      </c>
      <c r="AN11" s="17">
        <v>0.28661042210396798</v>
      </c>
      <c r="AO11" s="17">
        <v>0.27581073777299397</v>
      </c>
      <c r="AP11" s="17">
        <v>0.214681836869521</v>
      </c>
      <c r="AQ11" s="17"/>
      <c r="AR11" s="17">
        <v>0.233445164102493</v>
      </c>
      <c r="AS11" s="17">
        <v>0.246789283290726</v>
      </c>
      <c r="AT11" s="17">
        <v>0.249667762943246</v>
      </c>
      <c r="AU11" s="17">
        <v>0.27229436523082601</v>
      </c>
      <c r="AV11" s="17">
        <v>0.28881165315230301</v>
      </c>
      <c r="AW11" s="17"/>
      <c r="AX11" s="17">
        <v>0.26044219047515799</v>
      </c>
      <c r="AY11" s="17">
        <v>0.26875395943062402</v>
      </c>
      <c r="AZ11" s="17">
        <v>0.23457785470835699</v>
      </c>
      <c r="BA11" s="17">
        <v>0.24345369941638101</v>
      </c>
      <c r="BB11" s="17">
        <v>0.25916976333270503</v>
      </c>
      <c r="BC11" s="17">
        <v>0.219986084836088</v>
      </c>
      <c r="BD11" s="17"/>
      <c r="BE11" s="17">
        <v>0.26712532399233202</v>
      </c>
      <c r="BF11" s="17">
        <v>0.25094798230236998</v>
      </c>
      <c r="BG11" s="17">
        <v>0.24120157310596699</v>
      </c>
      <c r="BH11" s="17"/>
      <c r="BI11" s="17">
        <v>0.23184503594328101</v>
      </c>
      <c r="BJ11" s="17">
        <v>0.26025997506112297</v>
      </c>
      <c r="BK11" s="17"/>
      <c r="BL11" s="17">
        <v>0.25841659911107701</v>
      </c>
      <c r="BM11" s="17">
        <v>0.27081484520349802</v>
      </c>
      <c r="BN11" s="17">
        <v>0.23240842761164299</v>
      </c>
      <c r="BO11" s="17">
        <v>0.24446113949145901</v>
      </c>
      <c r="BP11" s="17">
        <v>0.23741603673155701</v>
      </c>
      <c r="BQ11" s="17"/>
      <c r="BR11" s="17">
        <v>0.24979158504902199</v>
      </c>
      <c r="BS11" s="17">
        <v>0.27339266659864497</v>
      </c>
      <c r="BT11" s="17">
        <v>0.29735959869373002</v>
      </c>
      <c r="BU11" s="17">
        <v>0.27443947781227601</v>
      </c>
      <c r="BV11" s="17"/>
      <c r="BW11" s="17">
        <v>0.27094256955340901</v>
      </c>
      <c r="BX11" s="17">
        <v>0.27539559910126499</v>
      </c>
      <c r="BY11" s="17">
        <v>0.25559683741375699</v>
      </c>
      <c r="BZ11" s="17">
        <v>0.23630496098735901</v>
      </c>
      <c r="CA11" s="17">
        <v>0.23648171613850599</v>
      </c>
      <c r="CB11" s="17"/>
      <c r="CC11" s="17">
        <v>0.24537523008881101</v>
      </c>
      <c r="CD11" s="17">
        <v>0.24393361460919</v>
      </c>
      <c r="CE11" s="17">
        <v>0.28842487069777101</v>
      </c>
      <c r="CF11" s="17">
        <v>0.25259588737731398</v>
      </c>
      <c r="CG11" s="17">
        <v>0.226400482485277</v>
      </c>
      <c r="CH11" s="17">
        <v>0.23549403255335299</v>
      </c>
      <c r="CI11" s="17">
        <v>0.26863353107049898</v>
      </c>
      <c r="CJ11" s="17">
        <v>0.28622328068963399</v>
      </c>
      <c r="CK11" s="17">
        <v>0.250295196048749</v>
      </c>
      <c r="CL11" s="17">
        <v>0.24767643872434</v>
      </c>
    </row>
    <row r="12" spans="2:90" ht="30" x14ac:dyDescent="0.25">
      <c r="B12" s="18" t="s">
        <v>333</v>
      </c>
      <c r="C12" s="17">
        <v>0.14303024332294201</v>
      </c>
      <c r="D12" s="17">
        <v>0.150280904115348</v>
      </c>
      <c r="E12" s="17">
        <v>0.136447003502048</v>
      </c>
      <c r="F12" s="17"/>
      <c r="G12" s="17">
        <v>0.17038392655950699</v>
      </c>
      <c r="H12" s="17">
        <v>0.14474178008736499</v>
      </c>
      <c r="I12" s="17">
        <v>0.147707177647455</v>
      </c>
      <c r="J12" s="17">
        <v>0.11651098141407799</v>
      </c>
      <c r="K12" s="17">
        <v>0.14095994270225601</v>
      </c>
      <c r="L12" s="17">
        <v>0.14661957341613599</v>
      </c>
      <c r="M12" s="17"/>
      <c r="N12" s="17">
        <v>0.16725949458832201</v>
      </c>
      <c r="O12" s="17">
        <v>0.12814384263519801</v>
      </c>
      <c r="P12" s="17">
        <v>0.16258756707231001</v>
      </c>
      <c r="Q12" s="17">
        <v>0.116339492705036</v>
      </c>
      <c r="R12" s="17"/>
      <c r="S12" s="17">
        <v>0.16509535880026299</v>
      </c>
      <c r="T12" s="17">
        <v>0.132192130226576</v>
      </c>
      <c r="U12" s="17">
        <v>0.13972057639510399</v>
      </c>
      <c r="V12" s="17">
        <v>0.175033434361476</v>
      </c>
      <c r="W12" s="17">
        <v>0.17518331199906001</v>
      </c>
      <c r="X12" s="17">
        <v>0.10429059854065401</v>
      </c>
      <c r="Y12" s="17">
        <v>0.150034828354217</v>
      </c>
      <c r="Z12" s="17">
        <v>0.124500151739319</v>
      </c>
      <c r="AA12" s="17">
        <v>0.117003030852932</v>
      </c>
      <c r="AB12" s="17"/>
      <c r="AC12" s="17">
        <v>0.143274223234827</v>
      </c>
      <c r="AD12" s="17">
        <v>0.13450137629085199</v>
      </c>
      <c r="AE12" s="17">
        <v>0.154934161053699</v>
      </c>
      <c r="AF12" s="17"/>
      <c r="AG12" s="17">
        <v>0.130147530310356</v>
      </c>
      <c r="AH12" s="17">
        <v>0.15564413536449301</v>
      </c>
      <c r="AI12" s="17">
        <v>0.12573139774275999</v>
      </c>
      <c r="AJ12" s="17">
        <v>0.14626211101269401</v>
      </c>
      <c r="AK12" s="17"/>
      <c r="AL12" s="17">
        <v>0.122220033467309</v>
      </c>
      <c r="AM12" s="17">
        <v>0.136861966479393</v>
      </c>
      <c r="AN12" s="17">
        <v>0.144169089789417</v>
      </c>
      <c r="AO12" s="17">
        <v>0.19435158888255799</v>
      </c>
      <c r="AP12" s="17">
        <v>0.248392562220283</v>
      </c>
      <c r="AQ12" s="17"/>
      <c r="AR12" s="17">
        <v>0.15872438608872899</v>
      </c>
      <c r="AS12" s="17">
        <v>0.122382964461223</v>
      </c>
      <c r="AT12" s="17">
        <v>0.13141104072797399</v>
      </c>
      <c r="AU12" s="17">
        <v>0.16041962607205301</v>
      </c>
      <c r="AV12" s="17">
        <v>0.21506743591337399</v>
      </c>
      <c r="AW12" s="17"/>
      <c r="AX12" s="17">
        <v>0.15752382339280399</v>
      </c>
      <c r="AY12" s="17">
        <v>0.118268822134517</v>
      </c>
      <c r="AZ12" s="17">
        <v>9.3783793890617403E-2</v>
      </c>
      <c r="BA12" s="17">
        <v>8.5122583249882297E-2</v>
      </c>
      <c r="BB12" s="17">
        <v>0.279920286988944</v>
      </c>
      <c r="BC12" s="17">
        <v>0.23368864195976899</v>
      </c>
      <c r="BD12" s="17"/>
      <c r="BE12" s="17">
        <v>0.13182461104031801</v>
      </c>
      <c r="BF12" s="17">
        <v>0.161492943701184</v>
      </c>
      <c r="BG12" s="17">
        <v>0.14119240935917601</v>
      </c>
      <c r="BH12" s="17"/>
      <c r="BI12" s="17">
        <v>0.107017611256853</v>
      </c>
      <c r="BJ12" s="17">
        <v>0.152173032986266</v>
      </c>
      <c r="BK12" s="17"/>
      <c r="BL12" s="17">
        <v>0.150882104962453</v>
      </c>
      <c r="BM12" s="17">
        <v>0.12661286715147599</v>
      </c>
      <c r="BN12" s="17">
        <v>0.16188264306180999</v>
      </c>
      <c r="BO12" s="17">
        <v>0.106821792216726</v>
      </c>
      <c r="BP12" s="17">
        <v>0.15459377634153301</v>
      </c>
      <c r="BQ12" s="17"/>
      <c r="BR12" s="17">
        <v>0.134961814278342</v>
      </c>
      <c r="BS12" s="17">
        <v>0.15287722272339899</v>
      </c>
      <c r="BT12" s="17">
        <v>0.19492345298805699</v>
      </c>
      <c r="BU12" s="17">
        <v>0.21808451197270301</v>
      </c>
      <c r="BV12" s="17"/>
      <c r="BW12" s="17">
        <v>0.142598809888555</v>
      </c>
      <c r="BX12" s="17">
        <v>0.18100928076470199</v>
      </c>
      <c r="BY12" s="17">
        <v>0.15167163694628</v>
      </c>
      <c r="BZ12" s="17">
        <v>0.13721180652694401</v>
      </c>
      <c r="CA12" s="17">
        <v>0.101364468963003</v>
      </c>
      <c r="CB12" s="17"/>
      <c r="CC12" s="17">
        <v>0.11217982569092499</v>
      </c>
      <c r="CD12" s="17">
        <v>0.10514965090471901</v>
      </c>
      <c r="CE12" s="17">
        <v>0.114535228421925</v>
      </c>
      <c r="CF12" s="17">
        <v>0.14446107757657001</v>
      </c>
      <c r="CG12" s="17">
        <v>0.16417794516099199</v>
      </c>
      <c r="CH12" s="17">
        <v>0.14204102022541601</v>
      </c>
      <c r="CI12" s="17">
        <v>0.158073487961536</v>
      </c>
      <c r="CJ12" s="17">
        <v>0.146464902485338</v>
      </c>
      <c r="CK12" s="17">
        <v>0.162426490277187</v>
      </c>
      <c r="CL12" s="17">
        <v>0.17943978403930799</v>
      </c>
    </row>
    <row r="13" spans="2:90" x14ac:dyDescent="0.25">
      <c r="B13" s="18" t="s">
        <v>163</v>
      </c>
      <c r="C13" s="19">
        <v>5.3435103952289099E-2</v>
      </c>
      <c r="D13" s="19">
        <v>4.7704936684453303E-2</v>
      </c>
      <c r="E13" s="19">
        <v>5.7618781379973401E-2</v>
      </c>
      <c r="F13" s="19"/>
      <c r="G13" s="19">
        <v>9.0896768618918294E-2</v>
      </c>
      <c r="H13" s="19">
        <v>8.18572051036945E-2</v>
      </c>
      <c r="I13" s="19">
        <v>5.3962541409824601E-2</v>
      </c>
      <c r="J13" s="19">
        <v>4.7790395834456802E-2</v>
      </c>
      <c r="K13" s="19">
        <v>3.8742613803807301E-2</v>
      </c>
      <c r="L13" s="19">
        <v>2.9628306636694399E-2</v>
      </c>
      <c r="M13" s="19"/>
      <c r="N13" s="19">
        <v>3.6676380739426001E-2</v>
      </c>
      <c r="O13" s="19">
        <v>5.8465111600760698E-2</v>
      </c>
      <c r="P13" s="19">
        <v>3.7408567913567503E-2</v>
      </c>
      <c r="Q13" s="19">
        <v>8.1208761871459895E-2</v>
      </c>
      <c r="R13" s="19"/>
      <c r="S13" s="19">
        <v>5.3833895096130902E-2</v>
      </c>
      <c r="T13" s="19">
        <v>4.1153755311236197E-2</v>
      </c>
      <c r="U13" s="19">
        <v>4.0239640333781503E-2</v>
      </c>
      <c r="V13" s="19">
        <v>5.8001419617600601E-2</v>
      </c>
      <c r="W13" s="19">
        <v>6.1526195743044299E-2</v>
      </c>
      <c r="X13" s="19">
        <v>8.4141466235336193E-2</v>
      </c>
      <c r="Y13" s="19">
        <v>6.1967362506626898E-2</v>
      </c>
      <c r="Z13" s="19">
        <v>3.0268702684366301E-2</v>
      </c>
      <c r="AA13" s="19">
        <v>4.68468998864204E-2</v>
      </c>
      <c r="AB13" s="19"/>
      <c r="AC13" s="19">
        <v>3.3963751776722201E-2</v>
      </c>
      <c r="AD13" s="19">
        <v>3.6881876205121802E-2</v>
      </c>
      <c r="AE13" s="19">
        <v>0.10939140211859701</v>
      </c>
      <c r="AF13" s="19"/>
      <c r="AG13" s="19">
        <v>2.75492762839613E-2</v>
      </c>
      <c r="AH13" s="19">
        <v>4.26738354677932E-2</v>
      </c>
      <c r="AI13" s="19">
        <v>4.2805941132218299E-2</v>
      </c>
      <c r="AJ13" s="19">
        <v>2.8852247814973499E-2</v>
      </c>
      <c r="AK13" s="19"/>
      <c r="AL13" s="19">
        <v>7.6159729665304002E-2</v>
      </c>
      <c r="AM13" s="19">
        <v>4.6953927772069401E-2</v>
      </c>
      <c r="AN13" s="19">
        <v>4.7916036727805797E-2</v>
      </c>
      <c r="AO13" s="19">
        <v>2.7362206747837899E-2</v>
      </c>
      <c r="AP13" s="19">
        <v>8.9243265796825594E-2</v>
      </c>
      <c r="AQ13" s="19"/>
      <c r="AR13" s="19">
        <v>0.10925983769934799</v>
      </c>
      <c r="AS13" s="19">
        <v>4.95489548547276E-2</v>
      </c>
      <c r="AT13" s="19">
        <v>4.0879879650979299E-2</v>
      </c>
      <c r="AU13" s="19">
        <v>3.5228925964140699E-2</v>
      </c>
      <c r="AV13" s="19">
        <v>3.6031620173304003E-2</v>
      </c>
      <c r="AW13" s="19"/>
      <c r="AX13" s="19">
        <v>6.5170544677538605E-2</v>
      </c>
      <c r="AY13" s="19">
        <v>4.90002252053411E-2</v>
      </c>
      <c r="AZ13" s="19">
        <v>5.4535441392206799E-2</v>
      </c>
      <c r="BA13" s="19">
        <v>4.0924894393869801E-2</v>
      </c>
      <c r="BB13" s="19">
        <v>4.7082144258039298E-2</v>
      </c>
      <c r="BC13" s="19">
        <v>7.9918362244113597E-2</v>
      </c>
      <c r="BD13" s="19"/>
      <c r="BE13" s="19">
        <v>6.2365832143752499E-2</v>
      </c>
      <c r="BF13" s="19">
        <v>5.6300357508720401E-2</v>
      </c>
      <c r="BG13" s="19">
        <v>3.5821221994356701E-2</v>
      </c>
      <c r="BH13" s="19"/>
      <c r="BI13" s="19">
        <v>5.2983431045527399E-2</v>
      </c>
      <c r="BJ13" s="19">
        <v>5.35497734486916E-2</v>
      </c>
      <c r="BK13" s="19"/>
      <c r="BL13" s="19">
        <v>3.4272444803216201E-2</v>
      </c>
      <c r="BM13" s="19">
        <v>4.10189541779497E-2</v>
      </c>
      <c r="BN13" s="19">
        <v>7.7505216721765802E-2</v>
      </c>
      <c r="BO13" s="19">
        <v>7.8752830606569901E-2</v>
      </c>
      <c r="BP13" s="19">
        <v>7.5634321584038905E-2</v>
      </c>
      <c r="BQ13" s="19"/>
      <c r="BR13" s="19">
        <v>4.5615225975720798E-2</v>
      </c>
      <c r="BS13" s="19">
        <v>0.110431046238974</v>
      </c>
      <c r="BT13" s="19">
        <v>9.0485333790325806E-2</v>
      </c>
      <c r="BU13" s="19">
        <v>6.5017675760537894E-2</v>
      </c>
      <c r="BV13" s="19"/>
      <c r="BW13" s="19">
        <v>4.3992791974102601E-2</v>
      </c>
      <c r="BX13" s="19">
        <v>4.4045447901628398E-2</v>
      </c>
      <c r="BY13" s="19">
        <v>5.4784491310601598E-2</v>
      </c>
      <c r="BZ13" s="19">
        <v>5.1845189181894701E-2</v>
      </c>
      <c r="CA13" s="19">
        <v>6.6028727407183102E-2</v>
      </c>
      <c r="CB13" s="19"/>
      <c r="CC13" s="19">
        <v>6.3295877589765098E-2</v>
      </c>
      <c r="CD13" s="19">
        <v>7.0580327542836205E-2</v>
      </c>
      <c r="CE13" s="19">
        <v>5.0335948911344998E-2</v>
      </c>
      <c r="CF13" s="19">
        <v>5.9070631405255203E-2</v>
      </c>
      <c r="CG13" s="19">
        <v>6.1057757354582201E-2</v>
      </c>
      <c r="CH13" s="19">
        <v>4.7226089377520299E-2</v>
      </c>
      <c r="CI13" s="19">
        <v>3.6443381999634102E-2</v>
      </c>
      <c r="CJ13" s="19">
        <v>3.6231763536443501E-2</v>
      </c>
      <c r="CK13" s="19">
        <v>4.2201111553495603E-2</v>
      </c>
      <c r="CL13" s="19">
        <v>4.5783222734897697E-2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341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0.12884666412240001</v>
      </c>
      <c r="D9" s="17">
        <v>0.12631801391144701</v>
      </c>
      <c r="E9" s="17">
        <v>0.13093443563125801</v>
      </c>
      <c r="F9" s="17"/>
      <c r="G9" s="17">
        <v>0.181866196106198</v>
      </c>
      <c r="H9" s="17">
        <v>0.15903030486216599</v>
      </c>
      <c r="I9" s="17">
        <v>0.146404024198342</v>
      </c>
      <c r="J9" s="17">
        <v>0.13851388911948001</v>
      </c>
      <c r="K9" s="17">
        <v>0.114574102111469</v>
      </c>
      <c r="L9" s="17">
        <v>7.3699458680365607E-2</v>
      </c>
      <c r="M9" s="17"/>
      <c r="N9" s="17">
        <v>9.5179250728648607E-2</v>
      </c>
      <c r="O9" s="17">
        <v>0.12407176622164701</v>
      </c>
      <c r="P9" s="17">
        <v>0.146817839998544</v>
      </c>
      <c r="Q9" s="17">
        <v>0.15440794081696399</v>
      </c>
      <c r="R9" s="17"/>
      <c r="S9" s="17">
        <v>0.18457937988030201</v>
      </c>
      <c r="T9" s="17">
        <v>0.102248550332511</v>
      </c>
      <c r="U9" s="17">
        <v>7.6044092635626198E-2</v>
      </c>
      <c r="V9" s="17">
        <v>9.8360505036876197E-2</v>
      </c>
      <c r="W9" s="17">
        <v>0.105392842513718</v>
      </c>
      <c r="X9" s="17">
        <v>0.14510395985519201</v>
      </c>
      <c r="Y9" s="17">
        <v>0.14783478350429599</v>
      </c>
      <c r="Z9" s="17">
        <v>0.19903313831650499</v>
      </c>
      <c r="AA9" s="17">
        <v>0.124492534672642</v>
      </c>
      <c r="AB9" s="17"/>
      <c r="AC9" s="17">
        <v>0.13213952225483699</v>
      </c>
      <c r="AD9" s="17">
        <v>0.114740596755256</v>
      </c>
      <c r="AE9" s="17">
        <v>0.13745878662519201</v>
      </c>
      <c r="AF9" s="17"/>
      <c r="AG9" s="17">
        <v>0.10430645791588999</v>
      </c>
      <c r="AH9" s="17">
        <v>0.114239404264772</v>
      </c>
      <c r="AI9" s="17">
        <v>0.111227408199287</v>
      </c>
      <c r="AJ9" s="17">
        <v>0.15605090086541301</v>
      </c>
      <c r="AK9" s="17"/>
      <c r="AL9" s="17">
        <v>0.13134943712870401</v>
      </c>
      <c r="AM9" s="17">
        <v>0.16236210374517501</v>
      </c>
      <c r="AN9" s="17">
        <v>9.5885718028798597E-2</v>
      </c>
      <c r="AO9" s="17">
        <v>0.13092606939955401</v>
      </c>
      <c r="AP9" s="17">
        <v>6.4154709236860202E-2</v>
      </c>
      <c r="AQ9" s="17"/>
      <c r="AR9" s="17">
        <v>0.178663556886032</v>
      </c>
      <c r="AS9" s="17">
        <v>0.14424599233838301</v>
      </c>
      <c r="AT9" s="17">
        <v>0.127871580685573</v>
      </c>
      <c r="AU9" s="17">
        <v>0.102144222606461</v>
      </c>
      <c r="AV9" s="17">
        <v>8.8624931096372594E-2</v>
      </c>
      <c r="AW9" s="17"/>
      <c r="AX9" s="17">
        <v>0.17520701803864899</v>
      </c>
      <c r="AY9" s="17">
        <v>0.108307484401325</v>
      </c>
      <c r="AZ9" s="17">
        <v>0.151403201932401</v>
      </c>
      <c r="BA9" s="17">
        <v>0.143363289915097</v>
      </c>
      <c r="BB9" s="17">
        <v>6.2952962583466596E-2</v>
      </c>
      <c r="BC9" s="17">
        <v>8.5219678733826201E-2</v>
      </c>
      <c r="BD9" s="17"/>
      <c r="BE9" s="17">
        <v>0.15157361095858099</v>
      </c>
      <c r="BF9" s="17">
        <v>0.13266718605876199</v>
      </c>
      <c r="BG9" s="17">
        <v>9.7213414307441404E-2</v>
      </c>
      <c r="BH9" s="17"/>
      <c r="BI9" s="17">
        <v>0.17400842131695199</v>
      </c>
      <c r="BJ9" s="17">
        <v>0.117381119307509</v>
      </c>
      <c r="BK9" s="17"/>
      <c r="BL9" s="17">
        <v>8.7594974858813804E-2</v>
      </c>
      <c r="BM9" s="17">
        <v>0.137543098582012</v>
      </c>
      <c r="BN9" s="17">
        <v>0.19798836750283999</v>
      </c>
      <c r="BO9" s="17">
        <v>0.17974426893432599</v>
      </c>
      <c r="BP9" s="17">
        <v>0.15328000422301399</v>
      </c>
      <c r="BQ9" s="17"/>
      <c r="BR9" s="17">
        <v>0.12975222275685</v>
      </c>
      <c r="BS9" s="17">
        <v>0.15789221116156299</v>
      </c>
      <c r="BT9" s="17">
        <v>7.3207604372567195E-2</v>
      </c>
      <c r="BU9" s="17">
        <v>0.13734035349587301</v>
      </c>
      <c r="BV9" s="17"/>
      <c r="BW9" s="17">
        <v>9.4578282444276907E-2</v>
      </c>
      <c r="BX9" s="17">
        <v>0.102654539881797</v>
      </c>
      <c r="BY9" s="17">
        <v>9.7574684698918696E-2</v>
      </c>
      <c r="BZ9" s="17">
        <v>0.139118912110512</v>
      </c>
      <c r="CA9" s="17">
        <v>0.20271697560986501</v>
      </c>
      <c r="CB9" s="17"/>
      <c r="CC9" s="17">
        <v>0.22792904003831699</v>
      </c>
      <c r="CD9" s="17">
        <v>0.22372163543646201</v>
      </c>
      <c r="CE9" s="17">
        <v>0.136208070068289</v>
      </c>
      <c r="CF9" s="17">
        <v>0.13147012770491001</v>
      </c>
      <c r="CG9" s="17">
        <v>0.116289709551906</v>
      </c>
      <c r="CH9" s="17">
        <v>0.114494277712389</v>
      </c>
      <c r="CI9" s="17">
        <v>9.9048000187867094E-2</v>
      </c>
      <c r="CJ9" s="17">
        <v>7.8120044795491506E-2</v>
      </c>
      <c r="CK9" s="17">
        <v>6.8203298960907197E-2</v>
      </c>
      <c r="CL9" s="17">
        <v>6.18921773158237E-2</v>
      </c>
    </row>
    <row r="10" spans="2:90" ht="45" x14ac:dyDescent="0.25">
      <c r="B10" s="18" t="s">
        <v>331</v>
      </c>
      <c r="C10" s="17">
        <v>0.24854850788094801</v>
      </c>
      <c r="D10" s="17">
        <v>0.26013057897191699</v>
      </c>
      <c r="E10" s="17">
        <v>0.23878037570537899</v>
      </c>
      <c r="F10" s="17"/>
      <c r="G10" s="17">
        <v>0.27998599229363702</v>
      </c>
      <c r="H10" s="17">
        <v>0.30292324820723499</v>
      </c>
      <c r="I10" s="17">
        <v>0.274540389358638</v>
      </c>
      <c r="J10" s="17">
        <v>0.23460562003978999</v>
      </c>
      <c r="K10" s="17">
        <v>0.214439830790076</v>
      </c>
      <c r="L10" s="17">
        <v>0.20991539781688701</v>
      </c>
      <c r="M10" s="17"/>
      <c r="N10" s="17">
        <v>0.25061400444707199</v>
      </c>
      <c r="O10" s="17">
        <v>0.24896703616945001</v>
      </c>
      <c r="P10" s="17">
        <v>0.26296101569456198</v>
      </c>
      <c r="Q10" s="17">
        <v>0.235054396099944</v>
      </c>
      <c r="R10" s="17"/>
      <c r="S10" s="17">
        <v>0.30282695986715202</v>
      </c>
      <c r="T10" s="17">
        <v>0.222746589550744</v>
      </c>
      <c r="U10" s="17">
        <v>0.23177793073275399</v>
      </c>
      <c r="V10" s="17">
        <v>0.198467751626005</v>
      </c>
      <c r="W10" s="17">
        <v>0.26386682453902199</v>
      </c>
      <c r="X10" s="17">
        <v>0.27154872281299502</v>
      </c>
      <c r="Y10" s="17">
        <v>0.21790598806870501</v>
      </c>
      <c r="Z10" s="17">
        <v>0.25848432251411102</v>
      </c>
      <c r="AA10" s="17">
        <v>0.26179107076633201</v>
      </c>
      <c r="AB10" s="17"/>
      <c r="AC10" s="17">
        <v>0.23635098612333999</v>
      </c>
      <c r="AD10" s="17">
        <v>0.25317092588846102</v>
      </c>
      <c r="AE10" s="17">
        <v>0.26302911333643503</v>
      </c>
      <c r="AF10" s="17"/>
      <c r="AG10" s="17">
        <v>0.23851546836395299</v>
      </c>
      <c r="AH10" s="17">
        <v>0.26816216631329898</v>
      </c>
      <c r="AI10" s="17">
        <v>0.24083673019722299</v>
      </c>
      <c r="AJ10" s="17">
        <v>0.25093638690075198</v>
      </c>
      <c r="AK10" s="17"/>
      <c r="AL10" s="17">
        <v>0.23837678810688401</v>
      </c>
      <c r="AM10" s="17">
        <v>0.248504524583083</v>
      </c>
      <c r="AN10" s="17">
        <v>0.28018834493462602</v>
      </c>
      <c r="AO10" s="17">
        <v>0.24556651438596899</v>
      </c>
      <c r="AP10" s="17">
        <v>0.24641204715794601</v>
      </c>
      <c r="AQ10" s="17"/>
      <c r="AR10" s="17">
        <v>0.20824438521973901</v>
      </c>
      <c r="AS10" s="17">
        <v>0.284566781941548</v>
      </c>
      <c r="AT10" s="17">
        <v>0.239186692151589</v>
      </c>
      <c r="AU10" s="17">
        <v>0.25491659119215898</v>
      </c>
      <c r="AV10" s="17">
        <v>0.23662973351653799</v>
      </c>
      <c r="AW10" s="17"/>
      <c r="AX10" s="17">
        <v>0.310371987590223</v>
      </c>
      <c r="AY10" s="17">
        <v>0.23983440983073601</v>
      </c>
      <c r="AZ10" s="17">
        <v>0.28029327628704598</v>
      </c>
      <c r="BA10" s="17">
        <v>0.23768262355558301</v>
      </c>
      <c r="BB10" s="17">
        <v>0.15851082378009801</v>
      </c>
      <c r="BC10" s="17">
        <v>0.181835156671113</v>
      </c>
      <c r="BD10" s="17"/>
      <c r="BE10" s="17">
        <v>0.25067778332167001</v>
      </c>
      <c r="BF10" s="17">
        <v>0.30072739368054402</v>
      </c>
      <c r="BG10" s="17">
        <v>0.19799764593831801</v>
      </c>
      <c r="BH10" s="17"/>
      <c r="BI10" s="17">
        <v>0.26730728219780397</v>
      </c>
      <c r="BJ10" s="17">
        <v>0.24378608097457699</v>
      </c>
      <c r="BK10" s="17"/>
      <c r="BL10" s="17">
        <v>0.22349412345672201</v>
      </c>
      <c r="BM10" s="17">
        <v>0.27462270651590098</v>
      </c>
      <c r="BN10" s="17">
        <v>0.24281338604737199</v>
      </c>
      <c r="BO10" s="17">
        <v>0.25843693317734101</v>
      </c>
      <c r="BP10" s="17">
        <v>0.264142171544683</v>
      </c>
      <c r="BQ10" s="17"/>
      <c r="BR10" s="17">
        <v>0.23952730707133499</v>
      </c>
      <c r="BS10" s="17">
        <v>0.282692255830998</v>
      </c>
      <c r="BT10" s="17">
        <v>0.30591260351035299</v>
      </c>
      <c r="BU10" s="17">
        <v>0.31005262650323201</v>
      </c>
      <c r="BV10" s="17"/>
      <c r="BW10" s="17">
        <v>0.21839905576797899</v>
      </c>
      <c r="BX10" s="17">
        <v>0.22331841929303001</v>
      </c>
      <c r="BY10" s="17">
        <v>0.232361412514378</v>
      </c>
      <c r="BZ10" s="17">
        <v>0.28245898755607202</v>
      </c>
      <c r="CA10" s="17">
        <v>0.28965188596907698</v>
      </c>
      <c r="CB10" s="17"/>
      <c r="CC10" s="17">
        <v>0.313868542748174</v>
      </c>
      <c r="CD10" s="17">
        <v>0.331400172940643</v>
      </c>
      <c r="CE10" s="17">
        <v>0.30932914375271597</v>
      </c>
      <c r="CF10" s="17">
        <v>0.27205135686639198</v>
      </c>
      <c r="CG10" s="17">
        <v>0.23172705938150401</v>
      </c>
      <c r="CH10" s="17">
        <v>0.20574993517585799</v>
      </c>
      <c r="CI10" s="17">
        <v>0.19977812783896401</v>
      </c>
      <c r="CJ10" s="17">
        <v>0.23789893381729099</v>
      </c>
      <c r="CK10" s="17">
        <v>0.20925573579408099</v>
      </c>
      <c r="CL10" s="17">
        <v>0.15332706120852599</v>
      </c>
    </row>
    <row r="11" spans="2:90" ht="30" x14ac:dyDescent="0.25">
      <c r="B11" s="18" t="s">
        <v>332</v>
      </c>
      <c r="C11" s="17">
        <v>0.34543339299835402</v>
      </c>
      <c r="D11" s="17">
        <v>0.35243120247783699</v>
      </c>
      <c r="E11" s="17">
        <v>0.33790489514910299</v>
      </c>
      <c r="F11" s="17"/>
      <c r="G11" s="17">
        <v>0.27011831448158902</v>
      </c>
      <c r="H11" s="17">
        <v>0.27194045800690803</v>
      </c>
      <c r="I11" s="17">
        <v>0.33652931559237897</v>
      </c>
      <c r="J11" s="17">
        <v>0.35114902826663102</v>
      </c>
      <c r="K11" s="17">
        <v>0.37661403149369599</v>
      </c>
      <c r="L11" s="17">
        <v>0.41356699153518001</v>
      </c>
      <c r="M11" s="17"/>
      <c r="N11" s="17">
        <v>0.37612704857795498</v>
      </c>
      <c r="O11" s="17">
        <v>0.34965029230981298</v>
      </c>
      <c r="P11" s="17">
        <v>0.34102136999306598</v>
      </c>
      <c r="Q11" s="17">
        <v>0.31129223109977699</v>
      </c>
      <c r="R11" s="17"/>
      <c r="S11" s="17">
        <v>0.27399291651750302</v>
      </c>
      <c r="T11" s="17">
        <v>0.38276954718434297</v>
      </c>
      <c r="U11" s="17">
        <v>0.40779661041364101</v>
      </c>
      <c r="V11" s="17">
        <v>0.395184384398789</v>
      </c>
      <c r="W11" s="17">
        <v>0.314641458223822</v>
      </c>
      <c r="X11" s="17">
        <v>0.33097306021067402</v>
      </c>
      <c r="Y11" s="17">
        <v>0.36802710446119902</v>
      </c>
      <c r="Z11" s="17">
        <v>0.30456042076172701</v>
      </c>
      <c r="AA11" s="17">
        <v>0.32386884097018698</v>
      </c>
      <c r="AB11" s="17"/>
      <c r="AC11" s="17">
        <v>0.36486363726842502</v>
      </c>
      <c r="AD11" s="17">
        <v>0.37091983471036899</v>
      </c>
      <c r="AE11" s="17">
        <v>0.27605980142810799</v>
      </c>
      <c r="AF11" s="17"/>
      <c r="AG11" s="17">
        <v>0.37439842889881098</v>
      </c>
      <c r="AH11" s="17">
        <v>0.36206781675981797</v>
      </c>
      <c r="AI11" s="17">
        <v>0.356687078613802</v>
      </c>
      <c r="AJ11" s="17">
        <v>0.34691695617877899</v>
      </c>
      <c r="AK11" s="17"/>
      <c r="AL11" s="17">
        <v>0.3349698943385</v>
      </c>
      <c r="AM11" s="17">
        <v>0.33049302630273403</v>
      </c>
      <c r="AN11" s="17">
        <v>0.34272329872245699</v>
      </c>
      <c r="AO11" s="17">
        <v>0.37757312301426399</v>
      </c>
      <c r="AP11" s="17">
        <v>0.31634626688753298</v>
      </c>
      <c r="AQ11" s="17"/>
      <c r="AR11" s="17">
        <v>0.26749665592840299</v>
      </c>
      <c r="AS11" s="17">
        <v>0.31974234613503599</v>
      </c>
      <c r="AT11" s="17">
        <v>0.37467587343032199</v>
      </c>
      <c r="AU11" s="17">
        <v>0.38912935429726098</v>
      </c>
      <c r="AV11" s="17">
        <v>0.34619917133464001</v>
      </c>
      <c r="AW11" s="17"/>
      <c r="AX11" s="17">
        <v>0.28233982237074701</v>
      </c>
      <c r="AY11" s="17">
        <v>0.37069252181006301</v>
      </c>
      <c r="AZ11" s="17">
        <v>0.32172365986460399</v>
      </c>
      <c r="BA11" s="17">
        <v>0.38066865610010098</v>
      </c>
      <c r="BB11" s="17">
        <v>0.40787320693903301</v>
      </c>
      <c r="BC11" s="17">
        <v>0.288530029891299</v>
      </c>
      <c r="BD11" s="17"/>
      <c r="BE11" s="17">
        <v>0.34294554145721001</v>
      </c>
      <c r="BF11" s="17">
        <v>0.29244706567189799</v>
      </c>
      <c r="BG11" s="17">
        <v>0.40110796351662598</v>
      </c>
      <c r="BH11" s="17"/>
      <c r="BI11" s="17">
        <v>0.32750784969845398</v>
      </c>
      <c r="BJ11" s="17">
        <v>0.34998428146690702</v>
      </c>
      <c r="BK11" s="17"/>
      <c r="BL11" s="17">
        <v>0.40452458965900301</v>
      </c>
      <c r="BM11" s="17">
        <v>0.34182058404882598</v>
      </c>
      <c r="BN11" s="17">
        <v>0.27373862833162799</v>
      </c>
      <c r="BO11" s="17">
        <v>0.31966932990856001</v>
      </c>
      <c r="BP11" s="17">
        <v>0.29029791930355497</v>
      </c>
      <c r="BQ11" s="17"/>
      <c r="BR11" s="17">
        <v>0.35615598084595501</v>
      </c>
      <c r="BS11" s="17">
        <v>0.29061004758655001</v>
      </c>
      <c r="BT11" s="17">
        <v>0.28118348222665102</v>
      </c>
      <c r="BU11" s="17">
        <v>0.30676008363693902</v>
      </c>
      <c r="BV11" s="17"/>
      <c r="BW11" s="17">
        <v>0.39396733102049702</v>
      </c>
      <c r="BX11" s="17">
        <v>0.38317009088203102</v>
      </c>
      <c r="BY11" s="17">
        <v>0.34915733231406898</v>
      </c>
      <c r="BZ11" s="17">
        <v>0.32065414215363802</v>
      </c>
      <c r="CA11" s="17">
        <v>0.29213167363028503</v>
      </c>
      <c r="CB11" s="17"/>
      <c r="CC11" s="17">
        <v>0.25380301377696002</v>
      </c>
      <c r="CD11" s="17">
        <v>0.27845732782361399</v>
      </c>
      <c r="CE11" s="17">
        <v>0.34092089268408099</v>
      </c>
      <c r="CF11" s="17">
        <v>0.32209657508209899</v>
      </c>
      <c r="CG11" s="17">
        <v>0.32085832408508802</v>
      </c>
      <c r="CH11" s="17">
        <v>0.36309058982622</v>
      </c>
      <c r="CI11" s="17">
        <v>0.39126395481947202</v>
      </c>
      <c r="CJ11" s="17">
        <v>0.36341719614460799</v>
      </c>
      <c r="CK11" s="17">
        <v>0.42830863741020803</v>
      </c>
      <c r="CL11" s="17">
        <v>0.43856787369669298</v>
      </c>
    </row>
    <row r="12" spans="2:90" ht="30" x14ac:dyDescent="0.25">
      <c r="B12" s="18" t="s">
        <v>333</v>
      </c>
      <c r="C12" s="17">
        <v>0.21053881930073201</v>
      </c>
      <c r="D12" s="17">
        <v>0.20775304259014901</v>
      </c>
      <c r="E12" s="17">
        <v>0.21405379082369</v>
      </c>
      <c r="F12" s="17"/>
      <c r="G12" s="17">
        <v>0.186788423988484</v>
      </c>
      <c r="H12" s="17">
        <v>0.182278063740793</v>
      </c>
      <c r="I12" s="17">
        <v>0.186581695485562</v>
      </c>
      <c r="J12" s="17">
        <v>0.20475182245536999</v>
      </c>
      <c r="K12" s="17">
        <v>0.232503613234326</v>
      </c>
      <c r="L12" s="17">
        <v>0.24765058771172599</v>
      </c>
      <c r="M12" s="17"/>
      <c r="N12" s="17">
        <v>0.23901392228416801</v>
      </c>
      <c r="O12" s="17">
        <v>0.20924294504743299</v>
      </c>
      <c r="P12" s="17">
        <v>0.18887810044672301</v>
      </c>
      <c r="Q12" s="17">
        <v>0.19938583085655601</v>
      </c>
      <c r="R12" s="17"/>
      <c r="S12" s="17">
        <v>0.17924288720388701</v>
      </c>
      <c r="T12" s="17">
        <v>0.21566348393042101</v>
      </c>
      <c r="U12" s="17">
        <v>0.214726726723179</v>
      </c>
      <c r="V12" s="17">
        <v>0.25846408637337598</v>
      </c>
      <c r="W12" s="17">
        <v>0.26012906786692702</v>
      </c>
      <c r="X12" s="17">
        <v>0.17269378565232901</v>
      </c>
      <c r="Y12" s="17">
        <v>0.19328229712054201</v>
      </c>
      <c r="Z12" s="17">
        <v>0.18809043530198</v>
      </c>
      <c r="AA12" s="17">
        <v>0.21676749658317901</v>
      </c>
      <c r="AB12" s="17"/>
      <c r="AC12" s="17">
        <v>0.216386845452719</v>
      </c>
      <c r="AD12" s="17">
        <v>0.20867256675374601</v>
      </c>
      <c r="AE12" s="17">
        <v>0.22045005679141899</v>
      </c>
      <c r="AF12" s="17"/>
      <c r="AG12" s="17">
        <v>0.235055591558815</v>
      </c>
      <c r="AH12" s="17">
        <v>0.207950339712626</v>
      </c>
      <c r="AI12" s="17">
        <v>0.22963620404624199</v>
      </c>
      <c r="AJ12" s="17">
        <v>0.206017870880909</v>
      </c>
      <c r="AK12" s="17"/>
      <c r="AL12" s="17">
        <v>0.21018800550045899</v>
      </c>
      <c r="AM12" s="17">
        <v>0.19643669524306401</v>
      </c>
      <c r="AN12" s="17">
        <v>0.22284375829338901</v>
      </c>
      <c r="AO12" s="17">
        <v>0.207037557633418</v>
      </c>
      <c r="AP12" s="17">
        <v>0.21452563688520801</v>
      </c>
      <c r="AQ12" s="17"/>
      <c r="AR12" s="17">
        <v>0.19798367934805</v>
      </c>
      <c r="AS12" s="17">
        <v>0.19268156431177</v>
      </c>
      <c r="AT12" s="17">
        <v>0.21058355869986001</v>
      </c>
      <c r="AU12" s="17">
        <v>0.21716471575666399</v>
      </c>
      <c r="AV12" s="17">
        <v>0.28711384247037902</v>
      </c>
      <c r="AW12" s="17"/>
      <c r="AX12" s="17">
        <v>0.16947914179597001</v>
      </c>
      <c r="AY12" s="17">
        <v>0.208797054763497</v>
      </c>
      <c r="AZ12" s="17">
        <v>0.16751617911943001</v>
      </c>
      <c r="BA12" s="17">
        <v>0.179786309450154</v>
      </c>
      <c r="BB12" s="17">
        <v>0.32219087227790599</v>
      </c>
      <c r="BC12" s="17">
        <v>0.36018777219752102</v>
      </c>
      <c r="BD12" s="17"/>
      <c r="BE12" s="17">
        <v>0.182500125865667</v>
      </c>
      <c r="BF12" s="17">
        <v>0.211963086619472</v>
      </c>
      <c r="BG12" s="17">
        <v>0.24654461152111601</v>
      </c>
      <c r="BH12" s="17"/>
      <c r="BI12" s="17">
        <v>0.15328270547541401</v>
      </c>
      <c r="BJ12" s="17">
        <v>0.225074846678114</v>
      </c>
      <c r="BK12" s="17"/>
      <c r="BL12" s="17">
        <v>0.234895929592115</v>
      </c>
      <c r="BM12" s="17">
        <v>0.183246858056346</v>
      </c>
      <c r="BN12" s="17">
        <v>0.19719681220538399</v>
      </c>
      <c r="BO12" s="17">
        <v>0.150294283611349</v>
      </c>
      <c r="BP12" s="17">
        <v>0.226973923353462</v>
      </c>
      <c r="BQ12" s="17"/>
      <c r="BR12" s="17">
        <v>0.21322416213506101</v>
      </c>
      <c r="BS12" s="17">
        <v>0.158850969353201</v>
      </c>
      <c r="BT12" s="17">
        <v>0.259135012191754</v>
      </c>
      <c r="BU12" s="17">
        <v>0.18335711092777701</v>
      </c>
      <c r="BV12" s="17"/>
      <c r="BW12" s="17">
        <v>0.230246725259314</v>
      </c>
      <c r="BX12" s="17">
        <v>0.229019431072923</v>
      </c>
      <c r="BY12" s="17">
        <v>0.2491184796051</v>
      </c>
      <c r="BZ12" s="17">
        <v>0.197520015534353</v>
      </c>
      <c r="CA12" s="17">
        <v>0.14330112710204301</v>
      </c>
      <c r="CB12" s="17"/>
      <c r="CC12" s="17">
        <v>0.132021830961571</v>
      </c>
      <c r="CD12" s="17">
        <v>0.112141262471676</v>
      </c>
      <c r="CE12" s="17">
        <v>0.14787306772263301</v>
      </c>
      <c r="CF12" s="17">
        <v>0.18940498892546401</v>
      </c>
      <c r="CG12" s="17">
        <v>0.26013194847873899</v>
      </c>
      <c r="CH12" s="17">
        <v>0.23652186844888301</v>
      </c>
      <c r="CI12" s="17">
        <v>0.26618094277290799</v>
      </c>
      <c r="CJ12" s="17">
        <v>0.26868771752350201</v>
      </c>
      <c r="CK12" s="17">
        <v>0.23868734073757</v>
      </c>
      <c r="CL12" s="17">
        <v>0.27845642850112501</v>
      </c>
    </row>
    <row r="13" spans="2:90" x14ac:dyDescent="0.25">
      <c r="B13" s="18" t="s">
        <v>163</v>
      </c>
      <c r="C13" s="19">
        <v>6.66326156975659E-2</v>
      </c>
      <c r="D13" s="19">
        <v>5.3367162048651398E-2</v>
      </c>
      <c r="E13" s="19">
        <v>7.8326502690569594E-2</v>
      </c>
      <c r="F13" s="19"/>
      <c r="G13" s="19">
        <v>8.1241073130092406E-2</v>
      </c>
      <c r="H13" s="19">
        <v>8.3827925182898597E-2</v>
      </c>
      <c r="I13" s="19">
        <v>5.5944575365077298E-2</v>
      </c>
      <c r="J13" s="19">
        <v>7.0979640118728496E-2</v>
      </c>
      <c r="K13" s="19">
        <v>6.1868422370433399E-2</v>
      </c>
      <c r="L13" s="19">
        <v>5.5167564255841697E-2</v>
      </c>
      <c r="M13" s="19"/>
      <c r="N13" s="19">
        <v>3.9065773962155902E-2</v>
      </c>
      <c r="O13" s="19">
        <v>6.8067960251656998E-2</v>
      </c>
      <c r="P13" s="19">
        <v>6.0321673867105498E-2</v>
      </c>
      <c r="Q13" s="19">
        <v>9.9859601126758499E-2</v>
      </c>
      <c r="R13" s="19"/>
      <c r="S13" s="19">
        <v>5.9357856531156203E-2</v>
      </c>
      <c r="T13" s="19">
        <v>7.6571829001980798E-2</v>
      </c>
      <c r="U13" s="19">
        <v>6.9654639494800399E-2</v>
      </c>
      <c r="V13" s="19">
        <v>4.9523272564953799E-2</v>
      </c>
      <c r="W13" s="19">
        <v>5.5969806856510103E-2</v>
      </c>
      <c r="X13" s="19">
        <v>7.9680471468810493E-2</v>
      </c>
      <c r="Y13" s="19">
        <v>7.2949826845258497E-2</v>
      </c>
      <c r="Z13" s="19">
        <v>4.9831683105676497E-2</v>
      </c>
      <c r="AA13" s="19">
        <v>7.3080057007660404E-2</v>
      </c>
      <c r="AB13" s="19"/>
      <c r="AC13" s="19">
        <v>5.0259008900679802E-2</v>
      </c>
      <c r="AD13" s="19">
        <v>5.2496075892167801E-2</v>
      </c>
      <c r="AE13" s="19">
        <v>0.103002241818846</v>
      </c>
      <c r="AF13" s="19"/>
      <c r="AG13" s="19">
        <v>4.7724053262530403E-2</v>
      </c>
      <c r="AH13" s="19">
        <v>4.7580272949485101E-2</v>
      </c>
      <c r="AI13" s="19">
        <v>6.1612578943446503E-2</v>
      </c>
      <c r="AJ13" s="19">
        <v>4.0077885174147301E-2</v>
      </c>
      <c r="AK13" s="19"/>
      <c r="AL13" s="19">
        <v>8.5115874925454402E-2</v>
      </c>
      <c r="AM13" s="19">
        <v>6.2203650125944199E-2</v>
      </c>
      <c r="AN13" s="19">
        <v>5.8358880020728601E-2</v>
      </c>
      <c r="AO13" s="19">
        <v>3.8896735566795897E-2</v>
      </c>
      <c r="AP13" s="19">
        <v>0.15856133983245299</v>
      </c>
      <c r="AQ13" s="19"/>
      <c r="AR13" s="19">
        <v>0.147611722617775</v>
      </c>
      <c r="AS13" s="19">
        <v>5.8763315273262402E-2</v>
      </c>
      <c r="AT13" s="19">
        <v>4.7682295032655399E-2</v>
      </c>
      <c r="AU13" s="19">
        <v>3.66451161474559E-2</v>
      </c>
      <c r="AV13" s="19">
        <v>4.1432321582070601E-2</v>
      </c>
      <c r="AW13" s="19"/>
      <c r="AX13" s="19">
        <v>6.2602030204411199E-2</v>
      </c>
      <c r="AY13" s="19">
        <v>7.2368529194379402E-2</v>
      </c>
      <c r="AZ13" s="19">
        <v>7.9063682796519999E-2</v>
      </c>
      <c r="BA13" s="19">
        <v>5.8499120979064602E-2</v>
      </c>
      <c r="BB13" s="19">
        <v>4.8472134419495501E-2</v>
      </c>
      <c r="BC13" s="19">
        <v>8.42273625062403E-2</v>
      </c>
      <c r="BD13" s="19"/>
      <c r="BE13" s="19">
        <v>7.2302938396872199E-2</v>
      </c>
      <c r="BF13" s="19">
        <v>6.2195267969324397E-2</v>
      </c>
      <c r="BG13" s="19">
        <v>5.7136364716498501E-2</v>
      </c>
      <c r="BH13" s="19"/>
      <c r="BI13" s="19">
        <v>7.7893741311376205E-2</v>
      </c>
      <c r="BJ13" s="19">
        <v>6.3773671572893195E-2</v>
      </c>
      <c r="BK13" s="19"/>
      <c r="BL13" s="19">
        <v>4.9490382433346802E-2</v>
      </c>
      <c r="BM13" s="19">
        <v>6.2766752796915903E-2</v>
      </c>
      <c r="BN13" s="19">
        <v>8.8262805912774897E-2</v>
      </c>
      <c r="BO13" s="19">
        <v>9.1855184368424395E-2</v>
      </c>
      <c r="BP13" s="19">
        <v>6.5305981575286595E-2</v>
      </c>
      <c r="BQ13" s="19"/>
      <c r="BR13" s="19">
        <v>6.1340327190798898E-2</v>
      </c>
      <c r="BS13" s="19">
        <v>0.109954516067688</v>
      </c>
      <c r="BT13" s="19">
        <v>8.0561297698674997E-2</v>
      </c>
      <c r="BU13" s="19">
        <v>6.2489825436179397E-2</v>
      </c>
      <c r="BV13" s="19"/>
      <c r="BW13" s="19">
        <v>6.2808605507932797E-2</v>
      </c>
      <c r="BX13" s="19">
        <v>6.18375188702198E-2</v>
      </c>
      <c r="BY13" s="19">
        <v>7.1788090867534293E-2</v>
      </c>
      <c r="BZ13" s="19">
        <v>6.0247942645424497E-2</v>
      </c>
      <c r="CA13" s="19">
        <v>7.2198337688729602E-2</v>
      </c>
      <c r="CB13" s="19"/>
      <c r="CC13" s="19">
        <v>7.2377572474978599E-2</v>
      </c>
      <c r="CD13" s="19">
        <v>5.4279601327605398E-2</v>
      </c>
      <c r="CE13" s="19">
        <v>6.5668825772279796E-2</v>
      </c>
      <c r="CF13" s="19">
        <v>8.4976951421135399E-2</v>
      </c>
      <c r="CG13" s="19">
        <v>7.0992958502763104E-2</v>
      </c>
      <c r="CH13" s="19">
        <v>8.0143328836649902E-2</v>
      </c>
      <c r="CI13" s="19">
        <v>4.37289743807888E-2</v>
      </c>
      <c r="CJ13" s="19">
        <v>5.1876107719107299E-2</v>
      </c>
      <c r="CK13" s="19">
        <v>5.5544987097233198E-2</v>
      </c>
      <c r="CL13" s="19">
        <v>6.7756459277831804E-2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342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5.3580920371486498E-2</v>
      </c>
      <c r="D9" s="17">
        <v>6.1462313646599299E-2</v>
      </c>
      <c r="E9" s="17">
        <v>4.5620737160088999E-2</v>
      </c>
      <c r="F9" s="17"/>
      <c r="G9" s="17">
        <v>9.5166724637962705E-2</v>
      </c>
      <c r="H9" s="17">
        <v>7.6920443868660496E-2</v>
      </c>
      <c r="I9" s="17">
        <v>6.9678109876734604E-2</v>
      </c>
      <c r="J9" s="17">
        <v>5.0990483275848902E-2</v>
      </c>
      <c r="K9" s="17">
        <v>3.59383778516578E-2</v>
      </c>
      <c r="L9" s="17">
        <v>2.0590995567698601E-2</v>
      </c>
      <c r="M9" s="17"/>
      <c r="N9" s="17">
        <v>6.8235210616187397E-2</v>
      </c>
      <c r="O9" s="17">
        <v>4.5410865953128897E-2</v>
      </c>
      <c r="P9" s="17">
        <v>4.89407525956298E-2</v>
      </c>
      <c r="Q9" s="17">
        <v>5.1124422362236098E-2</v>
      </c>
      <c r="R9" s="17"/>
      <c r="S9" s="17">
        <v>8.0596804948936507E-2</v>
      </c>
      <c r="T9" s="17">
        <v>4.0010095895430399E-2</v>
      </c>
      <c r="U9" s="17">
        <v>5.7300509723322297E-2</v>
      </c>
      <c r="V9" s="17">
        <v>6.3999685317531099E-2</v>
      </c>
      <c r="W9" s="17">
        <v>3.3290348773236E-2</v>
      </c>
      <c r="X9" s="17">
        <v>4.5961235226423897E-2</v>
      </c>
      <c r="Y9" s="17">
        <v>5.8183113458075399E-2</v>
      </c>
      <c r="Z9" s="17">
        <v>2.6572223467620198E-2</v>
      </c>
      <c r="AA9" s="17">
        <v>5.2448512452571497E-2</v>
      </c>
      <c r="AB9" s="17"/>
      <c r="AC9" s="17">
        <v>4.5656150668671201E-2</v>
      </c>
      <c r="AD9" s="17">
        <v>5.3419939190444403E-2</v>
      </c>
      <c r="AE9" s="17">
        <v>6.1495784621781603E-2</v>
      </c>
      <c r="AF9" s="17"/>
      <c r="AG9" s="17">
        <v>3.9275598519641797E-2</v>
      </c>
      <c r="AH9" s="17">
        <v>6.9839972989834395E-2</v>
      </c>
      <c r="AI9" s="17">
        <v>4.22770092916184E-2</v>
      </c>
      <c r="AJ9" s="17">
        <v>6.2991120597501504E-2</v>
      </c>
      <c r="AK9" s="17"/>
      <c r="AL9" s="17">
        <v>4.0486468133424498E-2</v>
      </c>
      <c r="AM9" s="17">
        <v>5.2144374271850397E-2</v>
      </c>
      <c r="AN9" s="17">
        <v>5.4794878710367902E-2</v>
      </c>
      <c r="AO9" s="17">
        <v>8.4176914651350507E-2</v>
      </c>
      <c r="AP9" s="17">
        <v>9.2965986838400502E-2</v>
      </c>
      <c r="AQ9" s="17"/>
      <c r="AR9" s="17">
        <v>5.2312883721605703E-2</v>
      </c>
      <c r="AS9" s="17">
        <v>4.7815496367435199E-2</v>
      </c>
      <c r="AT9" s="17">
        <v>4.9319153063110799E-2</v>
      </c>
      <c r="AU9" s="17">
        <v>6.7400439769163198E-2</v>
      </c>
      <c r="AV9" s="17">
        <v>6.8715115782184796E-2</v>
      </c>
      <c r="AW9" s="17"/>
      <c r="AX9" s="17">
        <v>7.9391030111151506E-2</v>
      </c>
      <c r="AY9" s="17">
        <v>3.8752279098348899E-2</v>
      </c>
      <c r="AZ9" s="17">
        <v>4.06350375354919E-2</v>
      </c>
      <c r="BA9" s="17">
        <v>4.8936692663518397E-2</v>
      </c>
      <c r="BB9" s="17">
        <v>4.7621439378032697E-2</v>
      </c>
      <c r="BC9" s="17">
        <v>8.3298890862290406E-2</v>
      </c>
      <c r="BD9" s="17"/>
      <c r="BE9" s="17">
        <v>5.0649933215316002E-2</v>
      </c>
      <c r="BF9" s="17">
        <v>8.0183236535167901E-2</v>
      </c>
      <c r="BG9" s="17">
        <v>3.2106972693142201E-2</v>
      </c>
      <c r="BH9" s="17"/>
      <c r="BI9" s="17">
        <v>6.9135657477014098E-2</v>
      </c>
      <c r="BJ9" s="17">
        <v>4.9631925769726797E-2</v>
      </c>
      <c r="BK9" s="17"/>
      <c r="BL9" s="17">
        <v>3.5803070521544099E-2</v>
      </c>
      <c r="BM9" s="17">
        <v>5.4110897342569797E-2</v>
      </c>
      <c r="BN9" s="17">
        <v>4.5715207177797E-2</v>
      </c>
      <c r="BO9" s="17">
        <v>9.7694073335322096E-2</v>
      </c>
      <c r="BP9" s="17">
        <v>6.4517962991754704E-2</v>
      </c>
      <c r="BQ9" s="17"/>
      <c r="BR9" s="17">
        <v>4.73275686201651E-2</v>
      </c>
      <c r="BS9" s="17">
        <v>9.0134650999369903E-2</v>
      </c>
      <c r="BT9" s="17">
        <v>8.58503295742266E-2</v>
      </c>
      <c r="BU9" s="17">
        <v>7.4788371701577899E-2</v>
      </c>
      <c r="BV9" s="17"/>
      <c r="BW9" s="17">
        <v>4.7587545823337997E-2</v>
      </c>
      <c r="BX9" s="17">
        <v>4.8206487045111102E-2</v>
      </c>
      <c r="BY9" s="17">
        <v>5.5055126333043797E-2</v>
      </c>
      <c r="BZ9" s="17">
        <v>5.0160691582943999E-2</v>
      </c>
      <c r="CA9" s="17">
        <v>6.3612719428756306E-2</v>
      </c>
      <c r="CB9" s="17"/>
      <c r="CC9" s="17">
        <v>7.6572237889432404E-2</v>
      </c>
      <c r="CD9" s="17">
        <v>6.6027079403637404E-2</v>
      </c>
      <c r="CE9" s="17">
        <v>4.7967083373741802E-2</v>
      </c>
      <c r="CF9" s="17">
        <v>4.2553116897716299E-2</v>
      </c>
      <c r="CG9" s="17">
        <v>4.6484977601836598E-2</v>
      </c>
      <c r="CH9" s="17">
        <v>5.5675231334567497E-2</v>
      </c>
      <c r="CI9" s="17">
        <v>4.6498323313264901E-2</v>
      </c>
      <c r="CJ9" s="17">
        <v>6.1086458636194101E-2</v>
      </c>
      <c r="CK9" s="17">
        <v>4.8541289004668697E-2</v>
      </c>
      <c r="CL9" s="17">
        <v>3.8967017704936498E-2</v>
      </c>
    </row>
    <row r="10" spans="2:90" ht="45" x14ac:dyDescent="0.25">
      <c r="B10" s="18" t="s">
        <v>331</v>
      </c>
      <c r="C10" s="17">
        <v>0.15932698179707</v>
      </c>
      <c r="D10" s="17">
        <v>0.17184608399926901</v>
      </c>
      <c r="E10" s="17">
        <v>0.14769299428424701</v>
      </c>
      <c r="F10" s="17"/>
      <c r="G10" s="17">
        <v>0.213918828071398</v>
      </c>
      <c r="H10" s="17">
        <v>0.21228747698742501</v>
      </c>
      <c r="I10" s="17">
        <v>0.17909947168613799</v>
      </c>
      <c r="J10" s="17">
        <v>0.151745354674891</v>
      </c>
      <c r="K10" s="17">
        <v>0.12027341535830099</v>
      </c>
      <c r="L10" s="17">
        <v>0.114508560312076</v>
      </c>
      <c r="M10" s="17"/>
      <c r="N10" s="17">
        <v>0.153694315851613</v>
      </c>
      <c r="O10" s="17">
        <v>0.16982354336306499</v>
      </c>
      <c r="P10" s="17">
        <v>0.15767502161428301</v>
      </c>
      <c r="Q10" s="17">
        <v>0.15832158850379699</v>
      </c>
      <c r="R10" s="17"/>
      <c r="S10" s="17">
        <v>0.181305744540702</v>
      </c>
      <c r="T10" s="17">
        <v>0.14484458995833999</v>
      </c>
      <c r="U10" s="17">
        <v>0.17729116772016201</v>
      </c>
      <c r="V10" s="17">
        <v>0.11203710721520201</v>
      </c>
      <c r="W10" s="17">
        <v>0.17123245297273801</v>
      </c>
      <c r="X10" s="17">
        <v>0.13919391424500799</v>
      </c>
      <c r="Y10" s="17">
        <v>0.150562087595324</v>
      </c>
      <c r="Z10" s="17">
        <v>0.219522986613264</v>
      </c>
      <c r="AA10" s="17">
        <v>0.169679934841756</v>
      </c>
      <c r="AB10" s="17"/>
      <c r="AC10" s="17">
        <v>0.14807355156612301</v>
      </c>
      <c r="AD10" s="17">
        <v>0.16763719576107899</v>
      </c>
      <c r="AE10" s="17">
        <v>0.144573129815141</v>
      </c>
      <c r="AF10" s="17"/>
      <c r="AG10" s="17">
        <v>0.14335476181075199</v>
      </c>
      <c r="AH10" s="17">
        <v>0.19184833198291501</v>
      </c>
      <c r="AI10" s="17">
        <v>0.161139059556025</v>
      </c>
      <c r="AJ10" s="17">
        <v>0.153355750712906</v>
      </c>
      <c r="AK10" s="17"/>
      <c r="AL10" s="17">
        <v>0.13407956574409299</v>
      </c>
      <c r="AM10" s="17">
        <v>0.15472356423618</v>
      </c>
      <c r="AN10" s="17">
        <v>0.19028118573437999</v>
      </c>
      <c r="AO10" s="17">
        <v>0.17690355659516999</v>
      </c>
      <c r="AP10" s="17">
        <v>0.21078641937911599</v>
      </c>
      <c r="AQ10" s="17"/>
      <c r="AR10" s="17">
        <v>0.139981320588205</v>
      </c>
      <c r="AS10" s="17">
        <v>0.16121776845481001</v>
      </c>
      <c r="AT10" s="17">
        <v>0.177818070834176</v>
      </c>
      <c r="AU10" s="17">
        <v>0.16389435405408201</v>
      </c>
      <c r="AV10" s="17">
        <v>0.14137126469547001</v>
      </c>
      <c r="AW10" s="17"/>
      <c r="AX10" s="17">
        <v>0.197710021361961</v>
      </c>
      <c r="AY10" s="17">
        <v>0.126276941263225</v>
      </c>
      <c r="AZ10" s="17">
        <v>0.145677458149511</v>
      </c>
      <c r="BA10" s="17">
        <v>0.17203273609894201</v>
      </c>
      <c r="BB10" s="17">
        <v>0.14396433040498099</v>
      </c>
      <c r="BC10" s="17">
        <v>0.20298632483656301</v>
      </c>
      <c r="BD10" s="17"/>
      <c r="BE10" s="17">
        <v>0.15886269397213201</v>
      </c>
      <c r="BF10" s="17">
        <v>0.19629103528887601</v>
      </c>
      <c r="BG10" s="17">
        <v>0.12703919656506499</v>
      </c>
      <c r="BH10" s="17"/>
      <c r="BI10" s="17">
        <v>0.173260776499783</v>
      </c>
      <c r="BJ10" s="17">
        <v>0.15578950767007299</v>
      </c>
      <c r="BK10" s="17"/>
      <c r="BL10" s="17">
        <v>0.13495605895249599</v>
      </c>
      <c r="BM10" s="17">
        <v>0.17383753648511499</v>
      </c>
      <c r="BN10" s="17">
        <v>0.20760224043838801</v>
      </c>
      <c r="BO10" s="17">
        <v>0.17166217016756599</v>
      </c>
      <c r="BP10" s="17">
        <v>0.16676946062133799</v>
      </c>
      <c r="BQ10" s="17"/>
      <c r="BR10" s="17">
        <v>0.15234618425174601</v>
      </c>
      <c r="BS10" s="17">
        <v>0.228593018620776</v>
      </c>
      <c r="BT10" s="17">
        <v>0.17562242680422999</v>
      </c>
      <c r="BU10" s="17">
        <v>0.17913964161516099</v>
      </c>
      <c r="BV10" s="17"/>
      <c r="BW10" s="17">
        <v>0.13214823448549001</v>
      </c>
      <c r="BX10" s="17">
        <v>0.154198130219003</v>
      </c>
      <c r="BY10" s="17">
        <v>0.160703178291659</v>
      </c>
      <c r="BZ10" s="17">
        <v>0.170766284123651</v>
      </c>
      <c r="CA10" s="17">
        <v>0.18164064038150499</v>
      </c>
      <c r="CB10" s="17"/>
      <c r="CC10" s="17">
        <v>0.18480247756006801</v>
      </c>
      <c r="CD10" s="17">
        <v>0.179764837568163</v>
      </c>
      <c r="CE10" s="17">
        <v>0.20289827449640599</v>
      </c>
      <c r="CF10" s="17">
        <v>0.158007956710254</v>
      </c>
      <c r="CG10" s="17">
        <v>0.14837467959138101</v>
      </c>
      <c r="CH10" s="17">
        <v>0.155033662328105</v>
      </c>
      <c r="CI10" s="17">
        <v>0.15540217493672401</v>
      </c>
      <c r="CJ10" s="17">
        <v>0.15500311739238301</v>
      </c>
      <c r="CK10" s="17">
        <v>0.12065581351214701</v>
      </c>
      <c r="CL10" s="17">
        <v>0.13464533002051099</v>
      </c>
    </row>
    <row r="11" spans="2:90" ht="30" x14ac:dyDescent="0.25">
      <c r="B11" s="18" t="s">
        <v>332</v>
      </c>
      <c r="C11" s="17">
        <v>0.218918268841862</v>
      </c>
      <c r="D11" s="17">
        <v>0.24552593302978601</v>
      </c>
      <c r="E11" s="17">
        <v>0.194539442567043</v>
      </c>
      <c r="F11" s="17"/>
      <c r="G11" s="17">
        <v>0.28857294727046501</v>
      </c>
      <c r="H11" s="17">
        <v>0.2420578817331</v>
      </c>
      <c r="I11" s="17">
        <v>0.241703955790355</v>
      </c>
      <c r="J11" s="17">
        <v>0.175819360344837</v>
      </c>
      <c r="K11" s="17">
        <v>0.200096733794946</v>
      </c>
      <c r="L11" s="17">
        <v>0.19856910604102199</v>
      </c>
      <c r="M11" s="17"/>
      <c r="N11" s="17">
        <v>0.240906190083439</v>
      </c>
      <c r="O11" s="17">
        <v>0.222853613050153</v>
      </c>
      <c r="P11" s="17">
        <v>0.21913215678461401</v>
      </c>
      <c r="Q11" s="17">
        <v>0.19243758232136701</v>
      </c>
      <c r="R11" s="17"/>
      <c r="S11" s="17">
        <v>0.21470212610439501</v>
      </c>
      <c r="T11" s="17">
        <v>0.20461417463186199</v>
      </c>
      <c r="U11" s="17">
        <v>0.23313952442872499</v>
      </c>
      <c r="V11" s="17">
        <v>0.20159330038526799</v>
      </c>
      <c r="W11" s="17">
        <v>0.23568796858864199</v>
      </c>
      <c r="X11" s="17">
        <v>0.24117822174099901</v>
      </c>
      <c r="Y11" s="17">
        <v>0.205247368123469</v>
      </c>
      <c r="Z11" s="17">
        <v>0.25267584260668502</v>
      </c>
      <c r="AA11" s="17">
        <v>0.21421677464460301</v>
      </c>
      <c r="AB11" s="17"/>
      <c r="AC11" s="17">
        <v>0.19026462548536599</v>
      </c>
      <c r="AD11" s="17">
        <v>0.246473256776822</v>
      </c>
      <c r="AE11" s="17">
        <v>0.213816826342109</v>
      </c>
      <c r="AF11" s="17"/>
      <c r="AG11" s="17">
        <v>0.22742075754230201</v>
      </c>
      <c r="AH11" s="17">
        <v>0.26506872184575703</v>
      </c>
      <c r="AI11" s="17">
        <v>0.23195565993295</v>
      </c>
      <c r="AJ11" s="17">
        <v>0.20448241987268601</v>
      </c>
      <c r="AK11" s="17"/>
      <c r="AL11" s="17">
        <v>0.213562144857358</v>
      </c>
      <c r="AM11" s="17">
        <v>0.199680491555459</v>
      </c>
      <c r="AN11" s="17">
        <v>0.25699628796005702</v>
      </c>
      <c r="AO11" s="17">
        <v>0.241908033920395</v>
      </c>
      <c r="AP11" s="17">
        <v>0.22762076509441601</v>
      </c>
      <c r="AQ11" s="17"/>
      <c r="AR11" s="17">
        <v>0.14251788709413199</v>
      </c>
      <c r="AS11" s="17">
        <v>0.23001906856256599</v>
      </c>
      <c r="AT11" s="17">
        <v>0.232321628259129</v>
      </c>
      <c r="AU11" s="17">
        <v>0.231925985217417</v>
      </c>
      <c r="AV11" s="17">
        <v>0.25761347365380999</v>
      </c>
      <c r="AW11" s="17"/>
      <c r="AX11" s="17">
        <v>0.21538235233573999</v>
      </c>
      <c r="AY11" s="17">
        <v>0.21851812113998501</v>
      </c>
      <c r="AZ11" s="17">
        <v>0.278935615286036</v>
      </c>
      <c r="BA11" s="17">
        <v>0.19723368771404201</v>
      </c>
      <c r="BB11" s="17">
        <v>0.20636417458851</v>
      </c>
      <c r="BC11" s="17">
        <v>0.20012801756756601</v>
      </c>
      <c r="BD11" s="17"/>
      <c r="BE11" s="17">
        <v>0.21271939079386801</v>
      </c>
      <c r="BF11" s="17">
        <v>0.25386389634892198</v>
      </c>
      <c r="BG11" s="17">
        <v>0.19462571179274399</v>
      </c>
      <c r="BH11" s="17"/>
      <c r="BI11" s="17">
        <v>0.18004185416110099</v>
      </c>
      <c r="BJ11" s="17">
        <v>0.22878810789272799</v>
      </c>
      <c r="BK11" s="17"/>
      <c r="BL11" s="17">
        <v>0.21022671820376701</v>
      </c>
      <c r="BM11" s="17">
        <v>0.22727271259090501</v>
      </c>
      <c r="BN11" s="17">
        <v>0.191373131441156</v>
      </c>
      <c r="BO11" s="17">
        <v>0.22595476669246201</v>
      </c>
      <c r="BP11" s="17">
        <v>0.245416294515449</v>
      </c>
      <c r="BQ11" s="17"/>
      <c r="BR11" s="17">
        <v>0.20930250428324601</v>
      </c>
      <c r="BS11" s="17">
        <v>0.24312018306917499</v>
      </c>
      <c r="BT11" s="17">
        <v>0.30792471523182702</v>
      </c>
      <c r="BU11" s="17">
        <v>0.242655478334594</v>
      </c>
      <c r="BV11" s="17"/>
      <c r="BW11" s="17">
        <v>0.211076974003576</v>
      </c>
      <c r="BX11" s="17">
        <v>0.223215433121458</v>
      </c>
      <c r="BY11" s="17">
        <v>0.221280348173687</v>
      </c>
      <c r="BZ11" s="17">
        <v>0.22272302974286401</v>
      </c>
      <c r="CA11" s="17">
        <v>0.22062132509794599</v>
      </c>
      <c r="CB11" s="17"/>
      <c r="CC11" s="17">
        <v>0.21048989117952599</v>
      </c>
      <c r="CD11" s="17">
        <v>0.24120316719457</v>
      </c>
      <c r="CE11" s="17">
        <v>0.20581034337197601</v>
      </c>
      <c r="CF11" s="17">
        <v>0.229424904462733</v>
      </c>
      <c r="CG11" s="17">
        <v>0.23118392183144901</v>
      </c>
      <c r="CH11" s="17">
        <v>0.20283912957650299</v>
      </c>
      <c r="CI11" s="17">
        <v>0.21862652274130601</v>
      </c>
      <c r="CJ11" s="17">
        <v>0.24412813490825699</v>
      </c>
      <c r="CK11" s="17">
        <v>0.23267806232704</v>
      </c>
      <c r="CL11" s="17">
        <v>0.17795397806930199</v>
      </c>
    </row>
    <row r="12" spans="2:90" ht="30" x14ac:dyDescent="0.25">
      <c r="B12" s="18" t="s">
        <v>333</v>
      </c>
      <c r="C12" s="17">
        <v>0.272631956341989</v>
      </c>
      <c r="D12" s="17">
        <v>0.28323931169650501</v>
      </c>
      <c r="E12" s="17">
        <v>0.26325728776811802</v>
      </c>
      <c r="F12" s="17"/>
      <c r="G12" s="17">
        <v>0.25184924258952401</v>
      </c>
      <c r="H12" s="17">
        <v>0.267945903850418</v>
      </c>
      <c r="I12" s="17">
        <v>0.26362281606758797</v>
      </c>
      <c r="J12" s="17">
        <v>0.311518559292634</v>
      </c>
      <c r="K12" s="17">
        <v>0.27373201022204902</v>
      </c>
      <c r="L12" s="17">
        <v>0.26311315127369</v>
      </c>
      <c r="M12" s="17"/>
      <c r="N12" s="17">
        <v>0.29701937118468003</v>
      </c>
      <c r="O12" s="17">
        <v>0.26628094389354001</v>
      </c>
      <c r="P12" s="17">
        <v>0.25950370601739098</v>
      </c>
      <c r="Q12" s="17">
        <v>0.25911353038565299</v>
      </c>
      <c r="R12" s="17"/>
      <c r="S12" s="17">
        <v>0.312164087468079</v>
      </c>
      <c r="T12" s="17">
        <v>0.24959532636159801</v>
      </c>
      <c r="U12" s="17">
        <v>0.23009503582473101</v>
      </c>
      <c r="V12" s="17">
        <v>0.31336252560126299</v>
      </c>
      <c r="W12" s="17">
        <v>0.28267316887941002</v>
      </c>
      <c r="X12" s="17">
        <v>0.26961040767265598</v>
      </c>
      <c r="Y12" s="17">
        <v>0.26869367936472199</v>
      </c>
      <c r="Z12" s="17">
        <v>0.228202347401604</v>
      </c>
      <c r="AA12" s="17">
        <v>0.26786551370015599</v>
      </c>
      <c r="AB12" s="17"/>
      <c r="AC12" s="17">
        <v>0.28683565305037201</v>
      </c>
      <c r="AD12" s="17">
        <v>0.27119770270648802</v>
      </c>
      <c r="AE12" s="17">
        <v>0.24821486421296199</v>
      </c>
      <c r="AF12" s="17"/>
      <c r="AG12" s="17">
        <v>0.307634528495283</v>
      </c>
      <c r="AH12" s="17">
        <v>0.27543136772381599</v>
      </c>
      <c r="AI12" s="17">
        <v>0.26526295821163498</v>
      </c>
      <c r="AJ12" s="17">
        <v>0.279853762250589</v>
      </c>
      <c r="AK12" s="17"/>
      <c r="AL12" s="17">
        <v>0.24455402735975501</v>
      </c>
      <c r="AM12" s="17">
        <v>0.28593532697819801</v>
      </c>
      <c r="AN12" s="17">
        <v>0.256367318877044</v>
      </c>
      <c r="AO12" s="17">
        <v>0.323062168764575</v>
      </c>
      <c r="AP12" s="17">
        <v>0.20717511695601701</v>
      </c>
      <c r="AQ12" s="17"/>
      <c r="AR12" s="17">
        <v>0.24892866368688099</v>
      </c>
      <c r="AS12" s="17">
        <v>0.25779987994763098</v>
      </c>
      <c r="AT12" s="17">
        <v>0.26114504591566801</v>
      </c>
      <c r="AU12" s="17">
        <v>0.30383184451647799</v>
      </c>
      <c r="AV12" s="17">
        <v>0.32997873470460598</v>
      </c>
      <c r="AW12" s="17"/>
      <c r="AX12" s="17">
        <v>0.28327529325621498</v>
      </c>
      <c r="AY12" s="17">
        <v>0.29717098236752598</v>
      </c>
      <c r="AZ12" s="17">
        <v>0.23562740466757501</v>
      </c>
      <c r="BA12" s="17">
        <v>0.24565006240892501</v>
      </c>
      <c r="BB12" s="17">
        <v>0.264573957797959</v>
      </c>
      <c r="BC12" s="17">
        <v>0.27705111394992299</v>
      </c>
      <c r="BD12" s="17"/>
      <c r="BE12" s="17">
        <v>0.26257763195609402</v>
      </c>
      <c r="BF12" s="17">
        <v>0.28236136313388599</v>
      </c>
      <c r="BG12" s="17">
        <v>0.28034376722057802</v>
      </c>
      <c r="BH12" s="17"/>
      <c r="BI12" s="17">
        <v>0.238669395154646</v>
      </c>
      <c r="BJ12" s="17">
        <v>0.28125427955329502</v>
      </c>
      <c r="BK12" s="17"/>
      <c r="BL12" s="17">
        <v>0.28733109082019498</v>
      </c>
      <c r="BM12" s="17">
        <v>0.29345743896410098</v>
      </c>
      <c r="BN12" s="17">
        <v>0.25030298346911101</v>
      </c>
      <c r="BO12" s="17">
        <v>0.232022662998008</v>
      </c>
      <c r="BP12" s="17">
        <v>0.260957234193749</v>
      </c>
      <c r="BQ12" s="17"/>
      <c r="BR12" s="17">
        <v>0.27274135766427599</v>
      </c>
      <c r="BS12" s="17">
        <v>0.25780438351289497</v>
      </c>
      <c r="BT12" s="17">
        <v>0.26962024570806098</v>
      </c>
      <c r="BU12" s="17">
        <v>0.32924764285144797</v>
      </c>
      <c r="BV12" s="17"/>
      <c r="BW12" s="17">
        <v>0.30979379511881699</v>
      </c>
      <c r="BX12" s="17">
        <v>0.28855350096604898</v>
      </c>
      <c r="BY12" s="17">
        <v>0.27315466180477499</v>
      </c>
      <c r="BZ12" s="17">
        <v>0.26241135176247299</v>
      </c>
      <c r="CA12" s="17">
        <v>0.232187083861774</v>
      </c>
      <c r="CB12" s="17"/>
      <c r="CC12" s="17">
        <v>0.25211785242613599</v>
      </c>
      <c r="CD12" s="17">
        <v>0.23920614612507299</v>
      </c>
      <c r="CE12" s="17">
        <v>0.23963801191144499</v>
      </c>
      <c r="CF12" s="17">
        <v>0.27858888978440299</v>
      </c>
      <c r="CG12" s="17">
        <v>0.28145444917566997</v>
      </c>
      <c r="CH12" s="17">
        <v>0.27282629904565497</v>
      </c>
      <c r="CI12" s="17">
        <v>0.33462755122319399</v>
      </c>
      <c r="CJ12" s="17">
        <v>0.247847854599649</v>
      </c>
      <c r="CK12" s="17">
        <v>0.27491481738925899</v>
      </c>
      <c r="CL12" s="17">
        <v>0.31378103848274203</v>
      </c>
    </row>
    <row r="13" spans="2:90" x14ac:dyDescent="0.25">
      <c r="B13" s="18" t="s">
        <v>163</v>
      </c>
      <c r="C13" s="19">
        <v>0.29554187264759302</v>
      </c>
      <c r="D13" s="19">
        <v>0.23792635762784101</v>
      </c>
      <c r="E13" s="19">
        <v>0.348889538220503</v>
      </c>
      <c r="F13" s="19"/>
      <c r="G13" s="19">
        <v>0.15049225743065001</v>
      </c>
      <c r="H13" s="19">
        <v>0.20078829356039599</v>
      </c>
      <c r="I13" s="19">
        <v>0.245895646579185</v>
      </c>
      <c r="J13" s="19">
        <v>0.30992624241178901</v>
      </c>
      <c r="K13" s="19">
        <v>0.36995946277304598</v>
      </c>
      <c r="L13" s="19">
        <v>0.40321818680551302</v>
      </c>
      <c r="M13" s="19"/>
      <c r="N13" s="19">
        <v>0.24014491226408</v>
      </c>
      <c r="O13" s="19">
        <v>0.29563103374011301</v>
      </c>
      <c r="P13" s="19">
        <v>0.31474836298808301</v>
      </c>
      <c r="Q13" s="19">
        <v>0.33900287642694699</v>
      </c>
      <c r="R13" s="19"/>
      <c r="S13" s="19">
        <v>0.21123123693788801</v>
      </c>
      <c r="T13" s="19">
        <v>0.36093581315277001</v>
      </c>
      <c r="U13" s="19">
        <v>0.30217376230305898</v>
      </c>
      <c r="V13" s="19">
        <v>0.30900738148073498</v>
      </c>
      <c r="W13" s="19">
        <v>0.27711606078597401</v>
      </c>
      <c r="X13" s="19">
        <v>0.30405622111491298</v>
      </c>
      <c r="Y13" s="19">
        <v>0.31731375145840901</v>
      </c>
      <c r="Z13" s="19">
        <v>0.27302659991082701</v>
      </c>
      <c r="AA13" s="19">
        <v>0.29578926436091302</v>
      </c>
      <c r="AB13" s="19"/>
      <c r="AC13" s="19">
        <v>0.32917001922946798</v>
      </c>
      <c r="AD13" s="19">
        <v>0.261271905565166</v>
      </c>
      <c r="AE13" s="19">
        <v>0.33189939500800603</v>
      </c>
      <c r="AF13" s="19"/>
      <c r="AG13" s="19">
        <v>0.28231435363202101</v>
      </c>
      <c r="AH13" s="19">
        <v>0.19781160545767801</v>
      </c>
      <c r="AI13" s="19">
        <v>0.29936531300777203</v>
      </c>
      <c r="AJ13" s="19">
        <v>0.29931694656631702</v>
      </c>
      <c r="AK13" s="19"/>
      <c r="AL13" s="19">
        <v>0.36731779390537</v>
      </c>
      <c r="AM13" s="19">
        <v>0.30751624295831198</v>
      </c>
      <c r="AN13" s="19">
        <v>0.241560328718152</v>
      </c>
      <c r="AO13" s="19">
        <v>0.17394932606850999</v>
      </c>
      <c r="AP13" s="19">
        <v>0.26145171173205001</v>
      </c>
      <c r="AQ13" s="19"/>
      <c r="AR13" s="19">
        <v>0.41625924490917598</v>
      </c>
      <c r="AS13" s="19">
        <v>0.30314778666755698</v>
      </c>
      <c r="AT13" s="19">
        <v>0.27939610192791697</v>
      </c>
      <c r="AU13" s="19">
        <v>0.23294737644286001</v>
      </c>
      <c r="AV13" s="19">
        <v>0.20232141116392899</v>
      </c>
      <c r="AW13" s="19"/>
      <c r="AX13" s="19">
        <v>0.224241302934932</v>
      </c>
      <c r="AY13" s="19">
        <v>0.31928167613091502</v>
      </c>
      <c r="AZ13" s="19">
        <v>0.299124484361386</v>
      </c>
      <c r="BA13" s="19">
        <v>0.336146821114572</v>
      </c>
      <c r="BB13" s="19">
        <v>0.33747609783051802</v>
      </c>
      <c r="BC13" s="19">
        <v>0.23653565278365701</v>
      </c>
      <c r="BD13" s="19"/>
      <c r="BE13" s="19">
        <v>0.31519035006259</v>
      </c>
      <c r="BF13" s="19">
        <v>0.18730046869314801</v>
      </c>
      <c r="BG13" s="19">
        <v>0.365884351728471</v>
      </c>
      <c r="BH13" s="19"/>
      <c r="BI13" s="19">
        <v>0.33889231670745601</v>
      </c>
      <c r="BJ13" s="19">
        <v>0.284536179114177</v>
      </c>
      <c r="BK13" s="19"/>
      <c r="BL13" s="19">
        <v>0.331683061501998</v>
      </c>
      <c r="BM13" s="19">
        <v>0.251321414617309</v>
      </c>
      <c r="BN13" s="19">
        <v>0.305006437473548</v>
      </c>
      <c r="BO13" s="19">
        <v>0.27266632680664099</v>
      </c>
      <c r="BP13" s="19">
        <v>0.26233904767770899</v>
      </c>
      <c r="BQ13" s="19"/>
      <c r="BR13" s="19">
        <v>0.31828238518056701</v>
      </c>
      <c r="BS13" s="19">
        <v>0.180347763797783</v>
      </c>
      <c r="BT13" s="19">
        <v>0.16098228268165601</v>
      </c>
      <c r="BU13" s="19">
        <v>0.17416886549721899</v>
      </c>
      <c r="BV13" s="19"/>
      <c r="BW13" s="19">
        <v>0.29939345056877797</v>
      </c>
      <c r="BX13" s="19">
        <v>0.28582644864837797</v>
      </c>
      <c r="BY13" s="19">
        <v>0.28980668539683502</v>
      </c>
      <c r="BZ13" s="19">
        <v>0.29393864278806803</v>
      </c>
      <c r="CA13" s="19">
        <v>0.30193823123001901</v>
      </c>
      <c r="CB13" s="19"/>
      <c r="CC13" s="19">
        <v>0.27601754094483699</v>
      </c>
      <c r="CD13" s="19">
        <v>0.27379876970855599</v>
      </c>
      <c r="CE13" s="19">
        <v>0.30368628684643101</v>
      </c>
      <c r="CF13" s="19">
        <v>0.29142513214489402</v>
      </c>
      <c r="CG13" s="19">
        <v>0.29250197179966397</v>
      </c>
      <c r="CH13" s="19">
        <v>0.31362567771516903</v>
      </c>
      <c r="CI13" s="19">
        <v>0.24484542778551099</v>
      </c>
      <c r="CJ13" s="19">
        <v>0.29193443446351702</v>
      </c>
      <c r="CK13" s="19">
        <v>0.32321001776688502</v>
      </c>
      <c r="CL13" s="19">
        <v>0.33465263572250897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343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0.100690061452208</v>
      </c>
      <c r="D9" s="17">
        <v>9.4144155905072205E-2</v>
      </c>
      <c r="E9" s="17">
        <v>0.10683658748774499</v>
      </c>
      <c r="F9" s="17"/>
      <c r="G9" s="17">
        <v>0.118904637792192</v>
      </c>
      <c r="H9" s="17">
        <v>0.111836086565731</v>
      </c>
      <c r="I9" s="17">
        <v>0.13020258478635199</v>
      </c>
      <c r="J9" s="17">
        <v>0.115794363625386</v>
      </c>
      <c r="K9" s="17">
        <v>9.5466356956477094E-2</v>
      </c>
      <c r="L9" s="17">
        <v>5.6610653884416197E-2</v>
      </c>
      <c r="M9" s="17"/>
      <c r="N9" s="17">
        <v>8.1445452667472301E-2</v>
      </c>
      <c r="O9" s="17">
        <v>9.5742897877555605E-2</v>
      </c>
      <c r="P9" s="17">
        <v>0.1060330221366</v>
      </c>
      <c r="Q9" s="17">
        <v>0.12140906628760501</v>
      </c>
      <c r="R9" s="17"/>
      <c r="S9" s="17">
        <v>0.16881239041479301</v>
      </c>
      <c r="T9" s="17">
        <v>8.81972074204974E-2</v>
      </c>
      <c r="U9" s="17">
        <v>6.9402220452294702E-2</v>
      </c>
      <c r="V9" s="17">
        <v>0.103446733660125</v>
      </c>
      <c r="W9" s="17">
        <v>8.8280607160030902E-2</v>
      </c>
      <c r="X9" s="17">
        <v>0.12066001891301199</v>
      </c>
      <c r="Y9" s="17">
        <v>8.3487072966299702E-2</v>
      </c>
      <c r="Z9" s="17">
        <v>4.4630718909228498E-2</v>
      </c>
      <c r="AA9" s="17">
        <v>8.2334813620685204E-2</v>
      </c>
      <c r="AB9" s="17"/>
      <c r="AC9" s="17">
        <v>0.119568410965609</v>
      </c>
      <c r="AD9" s="17">
        <v>7.3975723459123705E-2</v>
      </c>
      <c r="AE9" s="17">
        <v>0.115535286662431</v>
      </c>
      <c r="AF9" s="17"/>
      <c r="AG9" s="17">
        <v>7.2378797986154694E-2</v>
      </c>
      <c r="AH9" s="17">
        <v>8.6642921367609593E-2</v>
      </c>
      <c r="AI9" s="17">
        <v>6.5414613430771401E-2</v>
      </c>
      <c r="AJ9" s="17">
        <v>0.14672720373557999</v>
      </c>
      <c r="AK9" s="17"/>
      <c r="AL9" s="17">
        <v>0.102770910753836</v>
      </c>
      <c r="AM9" s="17">
        <v>0.11283316571034301</v>
      </c>
      <c r="AN9" s="17">
        <v>8.85782806282987E-2</v>
      </c>
      <c r="AO9" s="17">
        <v>9.7087605458652401E-2</v>
      </c>
      <c r="AP9" s="17">
        <v>7.2559482730882405E-2</v>
      </c>
      <c r="AQ9" s="17"/>
      <c r="AR9" s="17">
        <v>0.11535081766397599</v>
      </c>
      <c r="AS9" s="17">
        <v>0.109881038053534</v>
      </c>
      <c r="AT9" s="17">
        <v>8.7984698498461106E-2</v>
      </c>
      <c r="AU9" s="17">
        <v>9.3749419819059404E-2</v>
      </c>
      <c r="AV9" s="17">
        <v>0.100267501581462</v>
      </c>
      <c r="AW9" s="17"/>
      <c r="AX9" s="17">
        <v>0.152646225832823</v>
      </c>
      <c r="AY9" s="17">
        <v>9.7469391507438594E-2</v>
      </c>
      <c r="AZ9" s="17">
        <v>0.127305263734354</v>
      </c>
      <c r="BA9" s="17">
        <v>7.3574549166960101E-2</v>
      </c>
      <c r="BB9" s="17">
        <v>3.7033684052539199E-2</v>
      </c>
      <c r="BC9" s="17">
        <v>5.7606318622052302E-2</v>
      </c>
      <c r="BD9" s="17"/>
      <c r="BE9" s="17">
        <v>0.105006494827519</v>
      </c>
      <c r="BF9" s="17">
        <v>0.124446059037453</v>
      </c>
      <c r="BG9" s="17">
        <v>7.2508256892481901E-2</v>
      </c>
      <c r="BH9" s="17"/>
      <c r="BI9" s="17">
        <v>0.129512027470157</v>
      </c>
      <c r="BJ9" s="17">
        <v>9.3372818644128594E-2</v>
      </c>
      <c r="BK9" s="17"/>
      <c r="BL9" s="17">
        <v>7.1107910471370203E-2</v>
      </c>
      <c r="BM9" s="17">
        <v>0.108689039747596</v>
      </c>
      <c r="BN9" s="17">
        <v>0.144434179839705</v>
      </c>
      <c r="BO9" s="17">
        <v>0.162552051707676</v>
      </c>
      <c r="BP9" s="17">
        <v>0.105680014360875</v>
      </c>
      <c r="BQ9" s="17"/>
      <c r="BR9" s="17">
        <v>9.6604146908289196E-2</v>
      </c>
      <c r="BS9" s="17">
        <v>0.12625289281444299</v>
      </c>
      <c r="BT9" s="17">
        <v>9.0041259984925195E-2</v>
      </c>
      <c r="BU9" s="17">
        <v>0.15212354082386401</v>
      </c>
      <c r="BV9" s="17"/>
      <c r="BW9" s="17">
        <v>8.8206803412222395E-2</v>
      </c>
      <c r="BX9" s="17">
        <v>9.7572930764750501E-2</v>
      </c>
      <c r="BY9" s="17">
        <v>8.1947788530126298E-2</v>
      </c>
      <c r="BZ9" s="17">
        <v>0.11238768190238201</v>
      </c>
      <c r="CA9" s="17">
        <v>0.119862360214334</v>
      </c>
      <c r="CB9" s="17"/>
      <c r="CC9" s="17">
        <v>0.13287485905983301</v>
      </c>
      <c r="CD9" s="17">
        <v>0.15856724750173301</v>
      </c>
      <c r="CE9" s="17">
        <v>0.104507940904426</v>
      </c>
      <c r="CF9" s="17">
        <v>9.9596964900119406E-2</v>
      </c>
      <c r="CG9" s="17">
        <v>9.2977604660941696E-2</v>
      </c>
      <c r="CH9" s="17">
        <v>9.1751611650514001E-2</v>
      </c>
      <c r="CI9" s="17">
        <v>7.8307317971101797E-2</v>
      </c>
      <c r="CJ9" s="17">
        <v>7.2347466093688598E-2</v>
      </c>
      <c r="CK9" s="17">
        <v>8.8322756774179195E-2</v>
      </c>
      <c r="CL9" s="17">
        <v>7.2001671634279299E-2</v>
      </c>
    </row>
    <row r="10" spans="2:90" ht="45" x14ac:dyDescent="0.25">
      <c r="B10" s="18" t="s">
        <v>331</v>
      </c>
      <c r="C10" s="17">
        <v>0.18587021531391501</v>
      </c>
      <c r="D10" s="17">
        <v>0.18544522516332601</v>
      </c>
      <c r="E10" s="17">
        <v>0.18664897801746799</v>
      </c>
      <c r="F10" s="17"/>
      <c r="G10" s="17">
        <v>0.24226320387185801</v>
      </c>
      <c r="H10" s="17">
        <v>0.23346143994121701</v>
      </c>
      <c r="I10" s="17">
        <v>0.23600674805164101</v>
      </c>
      <c r="J10" s="17">
        <v>0.19891185761470601</v>
      </c>
      <c r="K10" s="17">
        <v>0.13526380326419199</v>
      </c>
      <c r="L10" s="17">
        <v>0.116098611433299</v>
      </c>
      <c r="M10" s="17"/>
      <c r="N10" s="17">
        <v>0.16574831604812701</v>
      </c>
      <c r="O10" s="17">
        <v>0.17260741439114399</v>
      </c>
      <c r="P10" s="17">
        <v>0.195335164670808</v>
      </c>
      <c r="Q10" s="17">
        <v>0.214166081180408</v>
      </c>
      <c r="R10" s="17"/>
      <c r="S10" s="17">
        <v>0.24472156339524201</v>
      </c>
      <c r="T10" s="17">
        <v>0.18310938496472001</v>
      </c>
      <c r="U10" s="17">
        <v>0.15296480887052399</v>
      </c>
      <c r="V10" s="17">
        <v>0.179269267626704</v>
      </c>
      <c r="W10" s="17">
        <v>0.174605920562104</v>
      </c>
      <c r="X10" s="17">
        <v>0.181080890667799</v>
      </c>
      <c r="Y10" s="17">
        <v>0.14490702312484799</v>
      </c>
      <c r="Z10" s="17">
        <v>0.21177357038507599</v>
      </c>
      <c r="AA10" s="17">
        <v>0.18243303235831099</v>
      </c>
      <c r="AB10" s="17"/>
      <c r="AC10" s="17">
        <v>0.171639272865478</v>
      </c>
      <c r="AD10" s="17">
        <v>0.185929659841548</v>
      </c>
      <c r="AE10" s="17">
        <v>0.20669731246385101</v>
      </c>
      <c r="AF10" s="17"/>
      <c r="AG10" s="17">
        <v>0.14305057770594401</v>
      </c>
      <c r="AH10" s="17">
        <v>0.213591280345305</v>
      </c>
      <c r="AI10" s="17">
        <v>0.15323114967500101</v>
      </c>
      <c r="AJ10" s="17">
        <v>0.215538770138474</v>
      </c>
      <c r="AK10" s="17"/>
      <c r="AL10" s="17">
        <v>0.163481557961971</v>
      </c>
      <c r="AM10" s="17">
        <v>0.19157684719179199</v>
      </c>
      <c r="AN10" s="17">
        <v>0.19471917446337</v>
      </c>
      <c r="AO10" s="17">
        <v>0.208926436850463</v>
      </c>
      <c r="AP10" s="17">
        <v>0.205679826592918</v>
      </c>
      <c r="AQ10" s="17"/>
      <c r="AR10" s="17">
        <v>0.18963337082079501</v>
      </c>
      <c r="AS10" s="17">
        <v>0.199560671585851</v>
      </c>
      <c r="AT10" s="17">
        <v>0.188287515843646</v>
      </c>
      <c r="AU10" s="17">
        <v>0.16314446511688799</v>
      </c>
      <c r="AV10" s="17">
        <v>0.195252324202186</v>
      </c>
      <c r="AW10" s="17"/>
      <c r="AX10" s="17">
        <v>0.25932396653127199</v>
      </c>
      <c r="AY10" s="17">
        <v>0.16828845591083999</v>
      </c>
      <c r="AZ10" s="17">
        <v>0.20936776375943</v>
      </c>
      <c r="BA10" s="17">
        <v>0.16795376730212</v>
      </c>
      <c r="BB10" s="17">
        <v>0.121024014275083</v>
      </c>
      <c r="BC10" s="17">
        <v>0.107871953452626</v>
      </c>
      <c r="BD10" s="17"/>
      <c r="BE10" s="17">
        <v>0.19812097678733301</v>
      </c>
      <c r="BF10" s="17">
        <v>0.23116801199230599</v>
      </c>
      <c r="BG10" s="17">
        <v>0.13010550907322799</v>
      </c>
      <c r="BH10" s="17"/>
      <c r="BI10" s="17">
        <v>0.19063172043867799</v>
      </c>
      <c r="BJ10" s="17">
        <v>0.184661377266292</v>
      </c>
      <c r="BK10" s="17"/>
      <c r="BL10" s="17">
        <v>0.139049836544237</v>
      </c>
      <c r="BM10" s="17">
        <v>0.201358710998814</v>
      </c>
      <c r="BN10" s="17">
        <v>0.24814119572659599</v>
      </c>
      <c r="BO10" s="17">
        <v>0.237977155932934</v>
      </c>
      <c r="BP10" s="17">
        <v>0.21880752396906</v>
      </c>
      <c r="BQ10" s="17"/>
      <c r="BR10" s="17">
        <v>0.17409229354181199</v>
      </c>
      <c r="BS10" s="17">
        <v>0.25779801867352098</v>
      </c>
      <c r="BT10" s="17">
        <v>0.255889196049912</v>
      </c>
      <c r="BU10" s="17">
        <v>0.20381842792774801</v>
      </c>
      <c r="BV10" s="17"/>
      <c r="BW10" s="17">
        <v>0.18014416351447399</v>
      </c>
      <c r="BX10" s="17">
        <v>0.191289690063984</v>
      </c>
      <c r="BY10" s="17">
        <v>0.18881450641832101</v>
      </c>
      <c r="BZ10" s="17">
        <v>0.16845466581639101</v>
      </c>
      <c r="CA10" s="17">
        <v>0.19698967817962301</v>
      </c>
      <c r="CB10" s="17"/>
      <c r="CC10" s="17">
        <v>0.21032969867267801</v>
      </c>
      <c r="CD10" s="17">
        <v>0.222641193190878</v>
      </c>
      <c r="CE10" s="17">
        <v>0.22653748152495101</v>
      </c>
      <c r="CF10" s="17">
        <v>0.222600841461391</v>
      </c>
      <c r="CG10" s="17">
        <v>0.17932293443852301</v>
      </c>
      <c r="CH10" s="17">
        <v>0.15763674301691299</v>
      </c>
      <c r="CI10" s="17">
        <v>0.189394802225265</v>
      </c>
      <c r="CJ10" s="17">
        <v>0.13787867158309799</v>
      </c>
      <c r="CK10" s="17">
        <v>0.142447967648588</v>
      </c>
      <c r="CL10" s="17">
        <v>0.13301773679072501</v>
      </c>
    </row>
    <row r="11" spans="2:90" ht="30" x14ac:dyDescent="0.25">
      <c r="B11" s="18" t="s">
        <v>332</v>
      </c>
      <c r="C11" s="17">
        <v>0.24732012917750401</v>
      </c>
      <c r="D11" s="17">
        <v>0.26999785436211299</v>
      </c>
      <c r="E11" s="17">
        <v>0.22613761840153601</v>
      </c>
      <c r="F11" s="17"/>
      <c r="G11" s="17">
        <v>0.27144069492032102</v>
      </c>
      <c r="H11" s="17">
        <v>0.29291674526457301</v>
      </c>
      <c r="I11" s="17">
        <v>0.230200726193314</v>
      </c>
      <c r="J11" s="17">
        <v>0.24288392204699</v>
      </c>
      <c r="K11" s="17">
        <v>0.25060694829963898</v>
      </c>
      <c r="L11" s="17">
        <v>0.216224543940853</v>
      </c>
      <c r="M11" s="17"/>
      <c r="N11" s="17">
        <v>0.27646141997104701</v>
      </c>
      <c r="O11" s="17">
        <v>0.24273481739920399</v>
      </c>
      <c r="P11" s="17">
        <v>0.26653127337411298</v>
      </c>
      <c r="Q11" s="17">
        <v>0.20236332470235799</v>
      </c>
      <c r="R11" s="17"/>
      <c r="S11" s="17">
        <v>0.25929910364914599</v>
      </c>
      <c r="T11" s="17">
        <v>0.239600506014362</v>
      </c>
      <c r="U11" s="17">
        <v>0.246003237419607</v>
      </c>
      <c r="V11" s="17">
        <v>0.26277596653747998</v>
      </c>
      <c r="W11" s="17">
        <v>0.22883469877593199</v>
      </c>
      <c r="X11" s="17">
        <v>0.24988540683677901</v>
      </c>
      <c r="Y11" s="17">
        <v>0.25603771314454699</v>
      </c>
      <c r="Z11" s="17">
        <v>0.233704250402018</v>
      </c>
      <c r="AA11" s="17">
        <v>0.239186425329978</v>
      </c>
      <c r="AB11" s="17"/>
      <c r="AC11" s="17">
        <v>0.23640987180265099</v>
      </c>
      <c r="AD11" s="17">
        <v>0.26798350492799999</v>
      </c>
      <c r="AE11" s="17">
        <v>0.23196300808658099</v>
      </c>
      <c r="AF11" s="17"/>
      <c r="AG11" s="17">
        <v>0.269627656634918</v>
      </c>
      <c r="AH11" s="17">
        <v>0.27584464078688897</v>
      </c>
      <c r="AI11" s="17">
        <v>0.25378838096943601</v>
      </c>
      <c r="AJ11" s="17">
        <v>0.21453792004705699</v>
      </c>
      <c r="AK11" s="17"/>
      <c r="AL11" s="17">
        <v>0.22942160935205799</v>
      </c>
      <c r="AM11" s="17">
        <v>0.24260215368180099</v>
      </c>
      <c r="AN11" s="17">
        <v>0.27307070956986301</v>
      </c>
      <c r="AO11" s="17">
        <v>0.289744329421254</v>
      </c>
      <c r="AP11" s="17">
        <v>0.22391903616743</v>
      </c>
      <c r="AQ11" s="17"/>
      <c r="AR11" s="17">
        <v>0.18125315757173699</v>
      </c>
      <c r="AS11" s="17">
        <v>0.24568486392078201</v>
      </c>
      <c r="AT11" s="17">
        <v>0.26242778815686102</v>
      </c>
      <c r="AU11" s="17">
        <v>0.286333610978867</v>
      </c>
      <c r="AV11" s="17">
        <v>0.24478088752470101</v>
      </c>
      <c r="AW11" s="17"/>
      <c r="AX11" s="17">
        <v>0.25202765525229398</v>
      </c>
      <c r="AY11" s="17">
        <v>0.25330711993211902</v>
      </c>
      <c r="AZ11" s="17">
        <v>0.25763495550413201</v>
      </c>
      <c r="BA11" s="17">
        <v>0.25693703047208</v>
      </c>
      <c r="BB11" s="17">
        <v>0.22162850106905299</v>
      </c>
      <c r="BC11" s="17">
        <v>0.19553674310333199</v>
      </c>
      <c r="BD11" s="17"/>
      <c r="BE11" s="17">
        <v>0.26006204993672</v>
      </c>
      <c r="BF11" s="17">
        <v>0.254156630121671</v>
      </c>
      <c r="BG11" s="17">
        <v>0.226835319334831</v>
      </c>
      <c r="BH11" s="17"/>
      <c r="BI11" s="17">
        <v>0.23394844395287701</v>
      </c>
      <c r="BJ11" s="17">
        <v>0.25071489646995299</v>
      </c>
      <c r="BK11" s="17"/>
      <c r="BL11" s="17">
        <v>0.24834679406613999</v>
      </c>
      <c r="BM11" s="17">
        <v>0.25762013782408799</v>
      </c>
      <c r="BN11" s="17">
        <v>0.177752984313782</v>
      </c>
      <c r="BO11" s="17">
        <v>0.251796266893689</v>
      </c>
      <c r="BP11" s="17">
        <v>0.26605178915935401</v>
      </c>
      <c r="BQ11" s="17"/>
      <c r="BR11" s="17">
        <v>0.24634418249016199</v>
      </c>
      <c r="BS11" s="17">
        <v>0.28043360759288299</v>
      </c>
      <c r="BT11" s="17">
        <v>0.19416647192031</v>
      </c>
      <c r="BU11" s="17">
        <v>0.29699040635242302</v>
      </c>
      <c r="BV11" s="17"/>
      <c r="BW11" s="17">
        <v>0.26670070621665798</v>
      </c>
      <c r="BX11" s="17">
        <v>0.25419756564034601</v>
      </c>
      <c r="BY11" s="17">
        <v>0.24089812390584101</v>
      </c>
      <c r="BZ11" s="17">
        <v>0.23220614169922801</v>
      </c>
      <c r="CA11" s="17">
        <v>0.25121249406600299</v>
      </c>
      <c r="CB11" s="17"/>
      <c r="CC11" s="17">
        <v>0.23987304539305801</v>
      </c>
      <c r="CD11" s="17">
        <v>0.26021454495797403</v>
      </c>
      <c r="CE11" s="17">
        <v>0.26364372676595499</v>
      </c>
      <c r="CF11" s="17">
        <v>0.23747111606882501</v>
      </c>
      <c r="CG11" s="17">
        <v>0.22003966800206601</v>
      </c>
      <c r="CH11" s="17">
        <v>0.23613999918120099</v>
      </c>
      <c r="CI11" s="17">
        <v>0.28474277182006902</v>
      </c>
      <c r="CJ11" s="17">
        <v>0.28169887941441601</v>
      </c>
      <c r="CK11" s="17">
        <v>0.22014502059270699</v>
      </c>
      <c r="CL11" s="17">
        <v>0.24111050940810899</v>
      </c>
    </row>
    <row r="12" spans="2:90" ht="30" x14ac:dyDescent="0.25">
      <c r="B12" s="18" t="s">
        <v>333</v>
      </c>
      <c r="C12" s="17">
        <v>0.37084345306404698</v>
      </c>
      <c r="D12" s="17">
        <v>0.387795989367475</v>
      </c>
      <c r="E12" s="17">
        <v>0.35513237460782998</v>
      </c>
      <c r="F12" s="17"/>
      <c r="G12" s="17">
        <v>0.279373245052917</v>
      </c>
      <c r="H12" s="17">
        <v>0.281640992943891</v>
      </c>
      <c r="I12" s="17">
        <v>0.32840072293470002</v>
      </c>
      <c r="J12" s="17">
        <v>0.35649303969562601</v>
      </c>
      <c r="K12" s="17">
        <v>0.39358054915504298</v>
      </c>
      <c r="L12" s="17">
        <v>0.50108621444109902</v>
      </c>
      <c r="M12" s="17"/>
      <c r="N12" s="17">
        <v>0.41851479011310799</v>
      </c>
      <c r="O12" s="17">
        <v>0.38991334077864698</v>
      </c>
      <c r="P12" s="17">
        <v>0.33923380509723899</v>
      </c>
      <c r="Q12" s="17">
        <v>0.32666939788154897</v>
      </c>
      <c r="R12" s="17"/>
      <c r="S12" s="17">
        <v>0.25594872925149897</v>
      </c>
      <c r="T12" s="17">
        <v>0.39325409121469102</v>
      </c>
      <c r="U12" s="17">
        <v>0.41820183263764099</v>
      </c>
      <c r="V12" s="17">
        <v>0.365028734447574</v>
      </c>
      <c r="W12" s="17">
        <v>0.43575474155227301</v>
      </c>
      <c r="X12" s="17">
        <v>0.34736385561875099</v>
      </c>
      <c r="Y12" s="17">
        <v>0.40571584142947897</v>
      </c>
      <c r="Z12" s="17">
        <v>0.39474588703432001</v>
      </c>
      <c r="AA12" s="17">
        <v>0.38966334649490603</v>
      </c>
      <c r="AB12" s="17"/>
      <c r="AC12" s="17">
        <v>0.38647003088827098</v>
      </c>
      <c r="AD12" s="17">
        <v>0.39327113500302202</v>
      </c>
      <c r="AE12" s="17">
        <v>0.31354921802873498</v>
      </c>
      <c r="AF12" s="17"/>
      <c r="AG12" s="17">
        <v>0.44264116376078799</v>
      </c>
      <c r="AH12" s="17">
        <v>0.36003926961735999</v>
      </c>
      <c r="AI12" s="17">
        <v>0.434486213436658</v>
      </c>
      <c r="AJ12" s="17">
        <v>0.34547313269302998</v>
      </c>
      <c r="AK12" s="17"/>
      <c r="AL12" s="17">
        <v>0.35845677660067699</v>
      </c>
      <c r="AM12" s="17">
        <v>0.35737429025460599</v>
      </c>
      <c r="AN12" s="17">
        <v>0.38115012158527101</v>
      </c>
      <c r="AO12" s="17">
        <v>0.36753441529601699</v>
      </c>
      <c r="AP12" s="17">
        <v>0.41262998837619802</v>
      </c>
      <c r="AQ12" s="17"/>
      <c r="AR12" s="17">
        <v>0.341936025110675</v>
      </c>
      <c r="AS12" s="17">
        <v>0.343788068769182</v>
      </c>
      <c r="AT12" s="17">
        <v>0.37215192706350497</v>
      </c>
      <c r="AU12" s="17">
        <v>0.40560080582838598</v>
      </c>
      <c r="AV12" s="17">
        <v>0.43655788200596402</v>
      </c>
      <c r="AW12" s="17"/>
      <c r="AX12" s="17">
        <v>0.256336181965094</v>
      </c>
      <c r="AY12" s="17">
        <v>0.374061022118377</v>
      </c>
      <c r="AZ12" s="17">
        <v>0.30813476431697201</v>
      </c>
      <c r="BA12" s="17">
        <v>0.388804032080099</v>
      </c>
      <c r="BB12" s="17">
        <v>0.55526301454012394</v>
      </c>
      <c r="BC12" s="17">
        <v>0.54438384421622898</v>
      </c>
      <c r="BD12" s="17"/>
      <c r="BE12" s="17">
        <v>0.34138208069366199</v>
      </c>
      <c r="BF12" s="17">
        <v>0.318972241569348</v>
      </c>
      <c r="BG12" s="17">
        <v>0.45737343711828898</v>
      </c>
      <c r="BH12" s="17"/>
      <c r="BI12" s="17">
        <v>0.32289456938953798</v>
      </c>
      <c r="BJ12" s="17">
        <v>0.38301658601424998</v>
      </c>
      <c r="BK12" s="17"/>
      <c r="BL12" s="17">
        <v>0.45645065977886201</v>
      </c>
      <c r="BM12" s="17">
        <v>0.35130119958003703</v>
      </c>
      <c r="BN12" s="17">
        <v>0.26176335815025498</v>
      </c>
      <c r="BO12" s="17">
        <v>0.23325048411789101</v>
      </c>
      <c r="BP12" s="17">
        <v>0.335622258264409</v>
      </c>
      <c r="BQ12" s="17"/>
      <c r="BR12" s="17">
        <v>0.385499610512194</v>
      </c>
      <c r="BS12" s="17">
        <v>0.24679405900787499</v>
      </c>
      <c r="BT12" s="17">
        <v>0.38561693264064301</v>
      </c>
      <c r="BU12" s="17">
        <v>0.28123939727275998</v>
      </c>
      <c r="BV12" s="17"/>
      <c r="BW12" s="17">
        <v>0.38665788247013</v>
      </c>
      <c r="BX12" s="17">
        <v>0.38244105788812599</v>
      </c>
      <c r="BY12" s="17">
        <v>0.39445618643382402</v>
      </c>
      <c r="BZ12" s="17">
        <v>0.38596528819536602</v>
      </c>
      <c r="CA12" s="17">
        <v>0.31047929904474802</v>
      </c>
      <c r="CB12" s="17"/>
      <c r="CC12" s="17">
        <v>0.30156310925629498</v>
      </c>
      <c r="CD12" s="17">
        <v>0.23639536117790899</v>
      </c>
      <c r="CE12" s="17">
        <v>0.32002923738438799</v>
      </c>
      <c r="CF12" s="17">
        <v>0.329901912906025</v>
      </c>
      <c r="CG12" s="17">
        <v>0.41426065084710401</v>
      </c>
      <c r="CH12" s="17">
        <v>0.41435984868041398</v>
      </c>
      <c r="CI12" s="17">
        <v>0.38120682261639199</v>
      </c>
      <c r="CJ12" s="17">
        <v>0.45747727684561301</v>
      </c>
      <c r="CK12" s="17">
        <v>0.46281794450078501</v>
      </c>
      <c r="CL12" s="17">
        <v>0.450864335784184</v>
      </c>
    </row>
    <row r="13" spans="2:90" x14ac:dyDescent="0.25">
      <c r="B13" s="18" t="s">
        <v>163</v>
      </c>
      <c r="C13" s="19">
        <v>9.5276140992325301E-2</v>
      </c>
      <c r="D13" s="19">
        <v>6.2616775202013197E-2</v>
      </c>
      <c r="E13" s="19">
        <v>0.12524444148542099</v>
      </c>
      <c r="F13" s="19"/>
      <c r="G13" s="19">
        <v>8.8018218362712106E-2</v>
      </c>
      <c r="H13" s="19">
        <v>8.0144735284588806E-2</v>
      </c>
      <c r="I13" s="19">
        <v>7.5189218033993602E-2</v>
      </c>
      <c r="J13" s="19">
        <v>8.5916817017292396E-2</v>
      </c>
      <c r="K13" s="19">
        <v>0.12508234232464899</v>
      </c>
      <c r="L13" s="19">
        <v>0.109979976300333</v>
      </c>
      <c r="M13" s="19"/>
      <c r="N13" s="19">
        <v>5.7830021200246197E-2</v>
      </c>
      <c r="O13" s="19">
        <v>9.9001529553449097E-2</v>
      </c>
      <c r="P13" s="19">
        <v>9.2866734721239894E-2</v>
      </c>
      <c r="Q13" s="19">
        <v>0.13539212994808</v>
      </c>
      <c r="R13" s="19"/>
      <c r="S13" s="19">
        <v>7.1218213289320195E-2</v>
      </c>
      <c r="T13" s="19">
        <v>9.5838810385729806E-2</v>
      </c>
      <c r="U13" s="19">
        <v>0.11342790061993401</v>
      </c>
      <c r="V13" s="19">
        <v>8.9479297728117302E-2</v>
      </c>
      <c r="W13" s="19">
        <v>7.2524031949659895E-2</v>
      </c>
      <c r="X13" s="19">
        <v>0.101009827963659</v>
      </c>
      <c r="Y13" s="19">
        <v>0.109852349334826</v>
      </c>
      <c r="Z13" s="19">
        <v>0.115145573269357</v>
      </c>
      <c r="AA13" s="19">
        <v>0.10638238219612001</v>
      </c>
      <c r="AB13" s="19"/>
      <c r="AC13" s="19">
        <v>8.5912413477991403E-2</v>
      </c>
      <c r="AD13" s="19">
        <v>7.8839976768306702E-2</v>
      </c>
      <c r="AE13" s="19">
        <v>0.13225517475840201</v>
      </c>
      <c r="AF13" s="19"/>
      <c r="AG13" s="19">
        <v>7.2301803912194595E-2</v>
      </c>
      <c r="AH13" s="19">
        <v>6.3881887882835595E-2</v>
      </c>
      <c r="AI13" s="19">
        <v>9.3079642488133399E-2</v>
      </c>
      <c r="AJ13" s="19">
        <v>7.7722973385858193E-2</v>
      </c>
      <c r="AK13" s="19"/>
      <c r="AL13" s="19">
        <v>0.14586914533145801</v>
      </c>
      <c r="AM13" s="19">
        <v>9.56135431614583E-2</v>
      </c>
      <c r="AN13" s="19">
        <v>6.2481713753197603E-2</v>
      </c>
      <c r="AO13" s="19">
        <v>3.6707212973614602E-2</v>
      </c>
      <c r="AP13" s="19">
        <v>8.5211666132571903E-2</v>
      </c>
      <c r="AQ13" s="19"/>
      <c r="AR13" s="19">
        <v>0.17182662883281699</v>
      </c>
      <c r="AS13" s="19">
        <v>0.10108535767064999</v>
      </c>
      <c r="AT13" s="19">
        <v>8.9148070437525803E-2</v>
      </c>
      <c r="AU13" s="19">
        <v>5.1171698256798598E-2</v>
      </c>
      <c r="AV13" s="19">
        <v>2.3141404685687199E-2</v>
      </c>
      <c r="AW13" s="19"/>
      <c r="AX13" s="19">
        <v>7.9665970418517307E-2</v>
      </c>
      <c r="AY13" s="19">
        <v>0.106874010531226</v>
      </c>
      <c r="AZ13" s="19">
        <v>9.7557252685111701E-2</v>
      </c>
      <c r="BA13" s="19">
        <v>0.11273062097874099</v>
      </c>
      <c r="BB13" s="19">
        <v>6.5050786063200194E-2</v>
      </c>
      <c r="BC13" s="19">
        <v>9.4601140605761094E-2</v>
      </c>
      <c r="BD13" s="19"/>
      <c r="BE13" s="19">
        <v>9.5428397754766206E-2</v>
      </c>
      <c r="BF13" s="19">
        <v>7.1257057279222005E-2</v>
      </c>
      <c r="BG13" s="19">
        <v>0.113177477581171</v>
      </c>
      <c r="BH13" s="19"/>
      <c r="BI13" s="19">
        <v>0.12301323874875</v>
      </c>
      <c r="BJ13" s="19">
        <v>8.8234321605376101E-2</v>
      </c>
      <c r="BK13" s="19"/>
      <c r="BL13" s="19">
        <v>8.5044799139391003E-2</v>
      </c>
      <c r="BM13" s="19">
        <v>8.1030911849465606E-2</v>
      </c>
      <c r="BN13" s="19">
        <v>0.16790828196966201</v>
      </c>
      <c r="BO13" s="19">
        <v>0.11442404134781101</v>
      </c>
      <c r="BP13" s="19">
        <v>7.3838414246302206E-2</v>
      </c>
      <c r="BQ13" s="19"/>
      <c r="BR13" s="19">
        <v>9.7459766547542695E-2</v>
      </c>
      <c r="BS13" s="19">
        <v>8.8721421911276702E-2</v>
      </c>
      <c r="BT13" s="19">
        <v>7.428613940421E-2</v>
      </c>
      <c r="BU13" s="19">
        <v>6.5828227623205504E-2</v>
      </c>
      <c r="BV13" s="19"/>
      <c r="BW13" s="19">
        <v>7.8290444386515501E-2</v>
      </c>
      <c r="BX13" s="19">
        <v>7.4498755642794304E-2</v>
      </c>
      <c r="BY13" s="19">
        <v>9.3883394711888002E-2</v>
      </c>
      <c r="BZ13" s="19">
        <v>0.100986222386633</v>
      </c>
      <c r="CA13" s="19">
        <v>0.12145616849529201</v>
      </c>
      <c r="CB13" s="19"/>
      <c r="CC13" s="19">
        <v>0.11535928761813601</v>
      </c>
      <c r="CD13" s="19">
        <v>0.12218165317150501</v>
      </c>
      <c r="CE13" s="19">
        <v>8.5281613420279997E-2</v>
      </c>
      <c r="CF13" s="19">
        <v>0.11042916466364</v>
      </c>
      <c r="CG13" s="19">
        <v>9.3399142051365597E-2</v>
      </c>
      <c r="CH13" s="19">
        <v>0.100111797470958</v>
      </c>
      <c r="CI13" s="19">
        <v>6.6348285367172105E-2</v>
      </c>
      <c r="CJ13" s="19">
        <v>5.0597706063183499E-2</v>
      </c>
      <c r="CK13" s="19">
        <v>8.6266310483741004E-2</v>
      </c>
      <c r="CL13" s="19">
        <v>0.103005746382702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344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8.3927914498740805E-2</v>
      </c>
      <c r="D9" s="17">
        <v>8.0898960808769904E-2</v>
      </c>
      <c r="E9" s="17">
        <v>8.6710627109131105E-2</v>
      </c>
      <c r="F9" s="17"/>
      <c r="G9" s="17">
        <v>0.11383914862627199</v>
      </c>
      <c r="H9" s="17">
        <v>9.2893594557084597E-2</v>
      </c>
      <c r="I9" s="17">
        <v>0.101021017439635</v>
      </c>
      <c r="J9" s="17">
        <v>8.3519612772496005E-2</v>
      </c>
      <c r="K9" s="17">
        <v>9.8049393132396398E-2</v>
      </c>
      <c r="L9" s="17">
        <v>4.2796624852746101E-2</v>
      </c>
      <c r="M9" s="17"/>
      <c r="N9" s="17">
        <v>5.9368497124991801E-2</v>
      </c>
      <c r="O9" s="17">
        <v>7.9152740491492804E-2</v>
      </c>
      <c r="P9" s="17">
        <v>0.108311231871536</v>
      </c>
      <c r="Q9" s="17">
        <v>9.4295229032144795E-2</v>
      </c>
      <c r="R9" s="17"/>
      <c r="S9" s="17">
        <v>0.130563469603661</v>
      </c>
      <c r="T9" s="17">
        <v>6.3787543956838402E-2</v>
      </c>
      <c r="U9" s="17">
        <v>4.9755093867746202E-2</v>
      </c>
      <c r="V9" s="17">
        <v>7.9296626541044996E-2</v>
      </c>
      <c r="W9" s="17">
        <v>7.1268067569640201E-2</v>
      </c>
      <c r="X9" s="17">
        <v>7.67623923961257E-2</v>
      </c>
      <c r="Y9" s="17">
        <v>0.11274032951299801</v>
      </c>
      <c r="Z9" s="17">
        <v>7.6917210888410498E-2</v>
      </c>
      <c r="AA9" s="17">
        <v>7.8791562549040697E-2</v>
      </c>
      <c r="AB9" s="17"/>
      <c r="AC9" s="17">
        <v>9.5277103934471696E-2</v>
      </c>
      <c r="AD9" s="17">
        <v>7.0899340589596196E-2</v>
      </c>
      <c r="AE9" s="17">
        <v>8.37676902257731E-2</v>
      </c>
      <c r="AF9" s="17"/>
      <c r="AG9" s="17">
        <v>6.9235408764961801E-2</v>
      </c>
      <c r="AH9" s="17">
        <v>8.1056000293711794E-2</v>
      </c>
      <c r="AI9" s="17">
        <v>5.8499502533154203E-2</v>
      </c>
      <c r="AJ9" s="17">
        <v>0.110706453602333</v>
      </c>
      <c r="AK9" s="17"/>
      <c r="AL9" s="17">
        <v>8.5720944967207502E-2</v>
      </c>
      <c r="AM9" s="17">
        <v>9.2550519720627694E-2</v>
      </c>
      <c r="AN9" s="17">
        <v>6.4735557090770196E-2</v>
      </c>
      <c r="AO9" s="17">
        <v>0.10034244791481201</v>
      </c>
      <c r="AP9" s="17">
        <v>9.5868365439782804E-3</v>
      </c>
      <c r="AQ9" s="17"/>
      <c r="AR9" s="17">
        <v>0.12372629840004901</v>
      </c>
      <c r="AS9" s="17">
        <v>9.7304722293100096E-2</v>
      </c>
      <c r="AT9" s="17">
        <v>8.2790433730731597E-2</v>
      </c>
      <c r="AU9" s="17">
        <v>4.8549493144215701E-2</v>
      </c>
      <c r="AV9" s="17">
        <v>5.9581526563986298E-2</v>
      </c>
      <c r="AW9" s="17"/>
      <c r="AX9" s="17">
        <v>0.141119796750724</v>
      </c>
      <c r="AY9" s="17">
        <v>5.9240707327410498E-2</v>
      </c>
      <c r="AZ9" s="17">
        <v>0.10732573385503701</v>
      </c>
      <c r="BA9" s="17">
        <v>8.2685034688514306E-2</v>
      </c>
      <c r="BB9" s="17">
        <v>2.02066941934031E-2</v>
      </c>
      <c r="BC9" s="17">
        <v>6.1409074610865998E-2</v>
      </c>
      <c r="BD9" s="17"/>
      <c r="BE9" s="17">
        <v>9.8255027009250706E-2</v>
      </c>
      <c r="BF9" s="17">
        <v>8.7961190598925904E-2</v>
      </c>
      <c r="BG9" s="17">
        <v>6.3376878940245199E-2</v>
      </c>
      <c r="BH9" s="17"/>
      <c r="BI9" s="17">
        <v>0.12382514296941299</v>
      </c>
      <c r="BJ9" s="17">
        <v>7.3798914002816601E-2</v>
      </c>
      <c r="BK9" s="17"/>
      <c r="BL9" s="17">
        <v>5.7931739099167802E-2</v>
      </c>
      <c r="BM9" s="17">
        <v>7.90224039781596E-2</v>
      </c>
      <c r="BN9" s="17">
        <v>0.12755798518590999</v>
      </c>
      <c r="BO9" s="17">
        <v>0.148410566452779</v>
      </c>
      <c r="BP9" s="17">
        <v>0.10331885637431901</v>
      </c>
      <c r="BQ9" s="17"/>
      <c r="BR9" s="17">
        <v>8.1684420022176601E-2</v>
      </c>
      <c r="BS9" s="17">
        <v>0.116014146050789</v>
      </c>
      <c r="BT9" s="17">
        <v>4.3953492784001701E-2</v>
      </c>
      <c r="BU9" s="17">
        <v>0.13701561237195001</v>
      </c>
      <c r="BV9" s="17"/>
      <c r="BW9" s="17">
        <v>6.0359179322125499E-2</v>
      </c>
      <c r="BX9" s="17">
        <v>6.7544348537156601E-2</v>
      </c>
      <c r="BY9" s="17">
        <v>6.9780692179278306E-2</v>
      </c>
      <c r="BZ9" s="17">
        <v>8.5594717175324797E-2</v>
      </c>
      <c r="CA9" s="17">
        <v>0.12515616286665199</v>
      </c>
      <c r="CB9" s="17"/>
      <c r="CC9" s="17">
        <v>0.141929860252065</v>
      </c>
      <c r="CD9" s="17">
        <v>0.13863171961364701</v>
      </c>
      <c r="CE9" s="17">
        <v>9.5821154791235499E-2</v>
      </c>
      <c r="CF9" s="17">
        <v>8.4793673334101996E-2</v>
      </c>
      <c r="CG9" s="17">
        <v>8.4690201976461502E-2</v>
      </c>
      <c r="CH9" s="17">
        <v>7.2458444598785102E-2</v>
      </c>
      <c r="CI9" s="17">
        <v>6.0707761140569798E-2</v>
      </c>
      <c r="CJ9" s="17">
        <v>4.1593095953355301E-2</v>
      </c>
      <c r="CK9" s="17">
        <v>5.3532181682011501E-2</v>
      </c>
      <c r="CL9" s="17">
        <v>2.8448821725371699E-2</v>
      </c>
    </row>
    <row r="10" spans="2:90" ht="45" x14ac:dyDescent="0.25">
      <c r="B10" s="18" t="s">
        <v>331</v>
      </c>
      <c r="C10" s="17">
        <v>0.16626551267166401</v>
      </c>
      <c r="D10" s="17">
        <v>0.18154085173436099</v>
      </c>
      <c r="E10" s="17">
        <v>0.15226568650714201</v>
      </c>
      <c r="F10" s="17"/>
      <c r="G10" s="17">
        <v>0.236755134019941</v>
      </c>
      <c r="H10" s="17">
        <v>0.248257745502074</v>
      </c>
      <c r="I10" s="17">
        <v>0.18503429970927299</v>
      </c>
      <c r="J10" s="17">
        <v>0.16448043742708399</v>
      </c>
      <c r="K10" s="17">
        <v>0.11788257577436</v>
      </c>
      <c r="L10" s="17">
        <v>9.6107060072420494E-2</v>
      </c>
      <c r="M10" s="17"/>
      <c r="N10" s="17">
        <v>0.16655841368136301</v>
      </c>
      <c r="O10" s="17">
        <v>0.156411726429626</v>
      </c>
      <c r="P10" s="17">
        <v>0.15935049111640101</v>
      </c>
      <c r="Q10" s="17">
        <v>0.18235049495757899</v>
      </c>
      <c r="R10" s="17"/>
      <c r="S10" s="17">
        <v>0.263496540874467</v>
      </c>
      <c r="T10" s="17">
        <v>0.12982728511079999</v>
      </c>
      <c r="U10" s="17">
        <v>0.13138706263507299</v>
      </c>
      <c r="V10" s="17">
        <v>0.11280625369080501</v>
      </c>
      <c r="W10" s="17">
        <v>0.17013671842766301</v>
      </c>
      <c r="X10" s="17">
        <v>0.17583652110383199</v>
      </c>
      <c r="Y10" s="17">
        <v>0.158898800315002</v>
      </c>
      <c r="Z10" s="17">
        <v>0.185890547357213</v>
      </c>
      <c r="AA10" s="17">
        <v>0.155509789986816</v>
      </c>
      <c r="AB10" s="17"/>
      <c r="AC10" s="17">
        <v>0.154219390246805</v>
      </c>
      <c r="AD10" s="17">
        <v>0.167041011350543</v>
      </c>
      <c r="AE10" s="17">
        <v>0.175512769015678</v>
      </c>
      <c r="AF10" s="17"/>
      <c r="AG10" s="17">
        <v>0.145105660423863</v>
      </c>
      <c r="AH10" s="17">
        <v>0.194045016193994</v>
      </c>
      <c r="AI10" s="17">
        <v>0.158188873370746</v>
      </c>
      <c r="AJ10" s="17">
        <v>0.16329256063376699</v>
      </c>
      <c r="AK10" s="17"/>
      <c r="AL10" s="17">
        <v>0.14389266553951499</v>
      </c>
      <c r="AM10" s="17">
        <v>0.18670758513730301</v>
      </c>
      <c r="AN10" s="17">
        <v>0.181484696913503</v>
      </c>
      <c r="AO10" s="17">
        <v>0.183641659229937</v>
      </c>
      <c r="AP10" s="17">
        <v>0.19920724970943399</v>
      </c>
      <c r="AQ10" s="17"/>
      <c r="AR10" s="17">
        <v>0.16352156440353499</v>
      </c>
      <c r="AS10" s="17">
        <v>0.186931211737529</v>
      </c>
      <c r="AT10" s="17">
        <v>0.17440575001834799</v>
      </c>
      <c r="AU10" s="17">
        <v>0.14782130114208999</v>
      </c>
      <c r="AV10" s="17">
        <v>0.153868593898284</v>
      </c>
      <c r="AW10" s="17"/>
      <c r="AX10" s="17">
        <v>0.23985602145694501</v>
      </c>
      <c r="AY10" s="17">
        <v>0.16249135339535101</v>
      </c>
      <c r="AZ10" s="17">
        <v>0.171271847195202</v>
      </c>
      <c r="BA10" s="17">
        <v>0.14341972364269501</v>
      </c>
      <c r="BB10" s="17">
        <v>8.3996839248275904E-2</v>
      </c>
      <c r="BC10" s="17">
        <v>0.10797266572770201</v>
      </c>
      <c r="BD10" s="17"/>
      <c r="BE10" s="17">
        <v>0.190980850637328</v>
      </c>
      <c r="BF10" s="17">
        <v>0.20191769494141101</v>
      </c>
      <c r="BG10" s="17">
        <v>0.10143275943607399</v>
      </c>
      <c r="BH10" s="17"/>
      <c r="BI10" s="17">
        <v>0.174416077063348</v>
      </c>
      <c r="BJ10" s="17">
        <v>0.164196269420191</v>
      </c>
      <c r="BK10" s="17"/>
      <c r="BL10" s="17">
        <v>0.12849101635607199</v>
      </c>
      <c r="BM10" s="17">
        <v>0.18013372028689201</v>
      </c>
      <c r="BN10" s="17">
        <v>0.23464538844278701</v>
      </c>
      <c r="BO10" s="17">
        <v>0.22141673479219501</v>
      </c>
      <c r="BP10" s="17">
        <v>0.17700147664911001</v>
      </c>
      <c r="BQ10" s="17"/>
      <c r="BR10" s="17">
        <v>0.154464043390204</v>
      </c>
      <c r="BS10" s="17">
        <v>0.22811775146146501</v>
      </c>
      <c r="BT10" s="17">
        <v>0.21664009218069299</v>
      </c>
      <c r="BU10" s="17">
        <v>0.217132089456129</v>
      </c>
      <c r="BV10" s="17"/>
      <c r="BW10" s="17">
        <v>0.13506844686664601</v>
      </c>
      <c r="BX10" s="17">
        <v>0.15161368754726701</v>
      </c>
      <c r="BY10" s="17">
        <v>0.15361149739809901</v>
      </c>
      <c r="BZ10" s="17">
        <v>0.182598764234042</v>
      </c>
      <c r="CA10" s="17">
        <v>0.19534835742936399</v>
      </c>
      <c r="CB10" s="17"/>
      <c r="CC10" s="17">
        <v>0.22301835855958099</v>
      </c>
      <c r="CD10" s="17">
        <v>0.204786230473509</v>
      </c>
      <c r="CE10" s="17">
        <v>0.23043621981473</v>
      </c>
      <c r="CF10" s="17">
        <v>0.15966575101180699</v>
      </c>
      <c r="CG10" s="17">
        <v>0.18115188925210901</v>
      </c>
      <c r="CH10" s="17">
        <v>0.13778824714649901</v>
      </c>
      <c r="CI10" s="17">
        <v>0.14613169042878199</v>
      </c>
      <c r="CJ10" s="17">
        <v>0.117747330732187</v>
      </c>
      <c r="CK10" s="17">
        <v>9.61146677437823E-2</v>
      </c>
      <c r="CL10" s="17">
        <v>0.11283965110857</v>
      </c>
    </row>
    <row r="11" spans="2:90" ht="30" x14ac:dyDescent="0.25">
      <c r="B11" s="18" t="s">
        <v>332</v>
      </c>
      <c r="C11" s="17">
        <v>0.30295074029281899</v>
      </c>
      <c r="D11" s="17">
        <v>0.32308600127833398</v>
      </c>
      <c r="E11" s="17">
        <v>0.28436917804519302</v>
      </c>
      <c r="F11" s="17"/>
      <c r="G11" s="17">
        <v>0.31348421623265099</v>
      </c>
      <c r="H11" s="17">
        <v>0.29630832361878401</v>
      </c>
      <c r="I11" s="17">
        <v>0.32250128258641397</v>
      </c>
      <c r="J11" s="17">
        <v>0.29487375550281297</v>
      </c>
      <c r="K11" s="17">
        <v>0.29606338997229997</v>
      </c>
      <c r="L11" s="17">
        <v>0.29987928298498501</v>
      </c>
      <c r="M11" s="17"/>
      <c r="N11" s="17">
        <v>0.31052534519388297</v>
      </c>
      <c r="O11" s="17">
        <v>0.30797498967743803</v>
      </c>
      <c r="P11" s="17">
        <v>0.30313586824067901</v>
      </c>
      <c r="Q11" s="17">
        <v>0.290741171850388</v>
      </c>
      <c r="R11" s="17"/>
      <c r="S11" s="17">
        <v>0.26893156220717801</v>
      </c>
      <c r="T11" s="17">
        <v>0.31348161361405102</v>
      </c>
      <c r="U11" s="17">
        <v>0.31863757805723297</v>
      </c>
      <c r="V11" s="17">
        <v>0.330891553176554</v>
      </c>
      <c r="W11" s="17">
        <v>0.327719907338616</v>
      </c>
      <c r="X11" s="17">
        <v>0.28156398034167701</v>
      </c>
      <c r="Y11" s="17">
        <v>0.28968274647444803</v>
      </c>
      <c r="Z11" s="17">
        <v>0.32153885776729102</v>
      </c>
      <c r="AA11" s="17">
        <v>0.29866197686867402</v>
      </c>
      <c r="AB11" s="17"/>
      <c r="AC11" s="17">
        <v>0.29279392574475799</v>
      </c>
      <c r="AD11" s="17">
        <v>0.31538202784713099</v>
      </c>
      <c r="AE11" s="17">
        <v>0.30021859562430298</v>
      </c>
      <c r="AF11" s="17"/>
      <c r="AG11" s="17">
        <v>0.29493220353703298</v>
      </c>
      <c r="AH11" s="17">
        <v>0.34035356233365599</v>
      </c>
      <c r="AI11" s="17">
        <v>0.29589801117412901</v>
      </c>
      <c r="AJ11" s="17">
        <v>0.28028909813340902</v>
      </c>
      <c r="AK11" s="17"/>
      <c r="AL11" s="17">
        <v>0.30298168709823198</v>
      </c>
      <c r="AM11" s="17">
        <v>0.27723791365665101</v>
      </c>
      <c r="AN11" s="17">
        <v>0.31376006484165297</v>
      </c>
      <c r="AO11" s="17">
        <v>0.32134334776915602</v>
      </c>
      <c r="AP11" s="17">
        <v>0.32438233484691298</v>
      </c>
      <c r="AQ11" s="17"/>
      <c r="AR11" s="17">
        <v>0.27542774182956797</v>
      </c>
      <c r="AS11" s="17">
        <v>0.30073411128298499</v>
      </c>
      <c r="AT11" s="17">
        <v>0.310589562893124</v>
      </c>
      <c r="AU11" s="17">
        <v>0.32471842870065198</v>
      </c>
      <c r="AV11" s="17">
        <v>0.303393672830299</v>
      </c>
      <c r="AW11" s="17"/>
      <c r="AX11" s="17">
        <v>0.30885318371223103</v>
      </c>
      <c r="AY11" s="17">
        <v>0.30302677026625902</v>
      </c>
      <c r="AZ11" s="17">
        <v>0.33991036381181899</v>
      </c>
      <c r="BA11" s="17">
        <v>0.30300603094369</v>
      </c>
      <c r="BB11" s="17">
        <v>0.277064768516746</v>
      </c>
      <c r="BC11" s="17">
        <v>0.25119235250793698</v>
      </c>
      <c r="BD11" s="17"/>
      <c r="BE11" s="17">
        <v>0.30417867085315198</v>
      </c>
      <c r="BF11" s="17">
        <v>0.31176419105018</v>
      </c>
      <c r="BG11" s="17">
        <v>0.29340729799026399</v>
      </c>
      <c r="BH11" s="17"/>
      <c r="BI11" s="17">
        <v>0.30900010705867897</v>
      </c>
      <c r="BJ11" s="17">
        <v>0.30141494341368302</v>
      </c>
      <c r="BK11" s="17"/>
      <c r="BL11" s="17">
        <v>0.296352633262015</v>
      </c>
      <c r="BM11" s="17">
        <v>0.32293603808851901</v>
      </c>
      <c r="BN11" s="17">
        <v>0.261796239776801</v>
      </c>
      <c r="BO11" s="17">
        <v>0.301896390730513</v>
      </c>
      <c r="BP11" s="17">
        <v>0.31122065533472398</v>
      </c>
      <c r="BQ11" s="17"/>
      <c r="BR11" s="17">
        <v>0.30336232566905202</v>
      </c>
      <c r="BS11" s="17">
        <v>0.34151133452212701</v>
      </c>
      <c r="BT11" s="17">
        <v>0.31454841447846699</v>
      </c>
      <c r="BU11" s="17">
        <v>0.242705795102137</v>
      </c>
      <c r="BV11" s="17"/>
      <c r="BW11" s="17">
        <v>0.31278217387158502</v>
      </c>
      <c r="BX11" s="17">
        <v>0.29626532413142898</v>
      </c>
      <c r="BY11" s="17">
        <v>0.306228869354502</v>
      </c>
      <c r="BZ11" s="17">
        <v>0.30225966170341301</v>
      </c>
      <c r="CA11" s="17">
        <v>0.30910027782907201</v>
      </c>
      <c r="CB11" s="17"/>
      <c r="CC11" s="17">
        <v>0.31822274421093699</v>
      </c>
      <c r="CD11" s="17">
        <v>0.34414039844099698</v>
      </c>
      <c r="CE11" s="17">
        <v>0.30103658231828601</v>
      </c>
      <c r="CF11" s="17">
        <v>0.315091326162523</v>
      </c>
      <c r="CG11" s="17">
        <v>0.27685187688670898</v>
      </c>
      <c r="CH11" s="17">
        <v>0.289525339521364</v>
      </c>
      <c r="CI11" s="17">
        <v>0.28543214809307899</v>
      </c>
      <c r="CJ11" s="17">
        <v>0.30327606437798899</v>
      </c>
      <c r="CK11" s="17">
        <v>0.33434340605274199</v>
      </c>
      <c r="CL11" s="17">
        <v>0.29738882158428698</v>
      </c>
    </row>
    <row r="12" spans="2:90" ht="30" x14ac:dyDescent="0.25">
      <c r="B12" s="18" t="s">
        <v>333</v>
      </c>
      <c r="C12" s="17">
        <v>0.38222273893830799</v>
      </c>
      <c r="D12" s="17">
        <v>0.35689121006497598</v>
      </c>
      <c r="E12" s="17">
        <v>0.40615313124150898</v>
      </c>
      <c r="F12" s="17"/>
      <c r="G12" s="17">
        <v>0.23614727312311001</v>
      </c>
      <c r="H12" s="17">
        <v>0.29114366627389698</v>
      </c>
      <c r="I12" s="17">
        <v>0.31703458382191602</v>
      </c>
      <c r="J12" s="17">
        <v>0.40351306151909899</v>
      </c>
      <c r="K12" s="17">
        <v>0.43930205827104102</v>
      </c>
      <c r="L12" s="17">
        <v>0.50536609810785005</v>
      </c>
      <c r="M12" s="17"/>
      <c r="N12" s="17">
        <v>0.42674088207070199</v>
      </c>
      <c r="O12" s="17">
        <v>0.390447183414041</v>
      </c>
      <c r="P12" s="17">
        <v>0.37133936892261299</v>
      </c>
      <c r="Q12" s="17">
        <v>0.33243591025282798</v>
      </c>
      <c r="R12" s="17"/>
      <c r="S12" s="17">
        <v>0.27948575942109799</v>
      </c>
      <c r="T12" s="17">
        <v>0.41918154911168998</v>
      </c>
      <c r="U12" s="17">
        <v>0.44427474536739803</v>
      </c>
      <c r="V12" s="17">
        <v>0.411069075878149</v>
      </c>
      <c r="W12" s="17">
        <v>0.38090093445226197</v>
      </c>
      <c r="X12" s="17">
        <v>0.38871256716359398</v>
      </c>
      <c r="Y12" s="17">
        <v>0.37718575226980799</v>
      </c>
      <c r="Z12" s="17">
        <v>0.357011242138638</v>
      </c>
      <c r="AA12" s="17">
        <v>0.39530202199296799</v>
      </c>
      <c r="AB12" s="17"/>
      <c r="AC12" s="17">
        <v>0.40995065791757501</v>
      </c>
      <c r="AD12" s="17">
        <v>0.40038237787622999</v>
      </c>
      <c r="AE12" s="17">
        <v>0.32852860031421199</v>
      </c>
      <c r="AF12" s="17"/>
      <c r="AG12" s="17">
        <v>0.44229069817911898</v>
      </c>
      <c r="AH12" s="17">
        <v>0.34562485274910898</v>
      </c>
      <c r="AI12" s="17">
        <v>0.42623024657359898</v>
      </c>
      <c r="AJ12" s="17">
        <v>0.40832924613450999</v>
      </c>
      <c r="AK12" s="17"/>
      <c r="AL12" s="17">
        <v>0.37959045909047401</v>
      </c>
      <c r="AM12" s="17">
        <v>0.38308315744357702</v>
      </c>
      <c r="AN12" s="17">
        <v>0.38561911193313098</v>
      </c>
      <c r="AO12" s="17">
        <v>0.369159460395454</v>
      </c>
      <c r="AP12" s="17">
        <v>0.34081497282911999</v>
      </c>
      <c r="AQ12" s="17"/>
      <c r="AR12" s="17">
        <v>0.30763778896161798</v>
      </c>
      <c r="AS12" s="17">
        <v>0.35549613659539098</v>
      </c>
      <c r="AT12" s="17">
        <v>0.38283006290684102</v>
      </c>
      <c r="AU12" s="17">
        <v>0.43945910251371501</v>
      </c>
      <c r="AV12" s="17">
        <v>0.43551659587183</v>
      </c>
      <c r="AW12" s="17"/>
      <c r="AX12" s="17">
        <v>0.250237362530221</v>
      </c>
      <c r="AY12" s="17">
        <v>0.40281895484402003</v>
      </c>
      <c r="AZ12" s="17">
        <v>0.31711957855330902</v>
      </c>
      <c r="BA12" s="17">
        <v>0.39863731067508901</v>
      </c>
      <c r="BB12" s="17">
        <v>0.57284305694395199</v>
      </c>
      <c r="BC12" s="17">
        <v>0.52708657420057603</v>
      </c>
      <c r="BD12" s="17"/>
      <c r="BE12" s="17">
        <v>0.33082825145003503</v>
      </c>
      <c r="BF12" s="17">
        <v>0.33762280153813801</v>
      </c>
      <c r="BG12" s="17">
        <v>0.49356519359734602</v>
      </c>
      <c r="BH12" s="17"/>
      <c r="BI12" s="17">
        <v>0.33265974501455398</v>
      </c>
      <c r="BJ12" s="17">
        <v>0.39480565783459698</v>
      </c>
      <c r="BK12" s="17"/>
      <c r="BL12" s="17">
        <v>0.46949525706976902</v>
      </c>
      <c r="BM12" s="17">
        <v>0.35731440597134401</v>
      </c>
      <c r="BN12" s="17">
        <v>0.27697687111428898</v>
      </c>
      <c r="BO12" s="17">
        <v>0.26073547851960499</v>
      </c>
      <c r="BP12" s="17">
        <v>0.342553245726539</v>
      </c>
      <c r="BQ12" s="17"/>
      <c r="BR12" s="17">
        <v>0.40074566223159103</v>
      </c>
      <c r="BS12" s="17">
        <v>0.21214569953995899</v>
      </c>
      <c r="BT12" s="17">
        <v>0.33643528214908802</v>
      </c>
      <c r="BU12" s="17">
        <v>0.35729688947382598</v>
      </c>
      <c r="BV12" s="17"/>
      <c r="BW12" s="17">
        <v>0.429144497339361</v>
      </c>
      <c r="BX12" s="17">
        <v>0.43639260041153799</v>
      </c>
      <c r="BY12" s="17">
        <v>0.40914564234835099</v>
      </c>
      <c r="BZ12" s="17">
        <v>0.37362279882230198</v>
      </c>
      <c r="CA12" s="17">
        <v>0.28380115602788702</v>
      </c>
      <c r="CB12" s="17"/>
      <c r="CC12" s="17">
        <v>0.233181979552715</v>
      </c>
      <c r="CD12" s="17">
        <v>0.23163544734534899</v>
      </c>
      <c r="CE12" s="17">
        <v>0.32083194776121798</v>
      </c>
      <c r="CF12" s="17">
        <v>0.36554986953786101</v>
      </c>
      <c r="CG12" s="17">
        <v>0.39771991235565701</v>
      </c>
      <c r="CH12" s="17">
        <v>0.43546254813169399</v>
      </c>
      <c r="CI12" s="17">
        <v>0.45604097326383097</v>
      </c>
      <c r="CJ12" s="17">
        <v>0.49411791420502998</v>
      </c>
      <c r="CK12" s="17">
        <v>0.46177973390973598</v>
      </c>
      <c r="CL12" s="17">
        <v>0.50984580670374102</v>
      </c>
    </row>
    <row r="13" spans="2:90" x14ac:dyDescent="0.25">
      <c r="B13" s="18" t="s">
        <v>163</v>
      </c>
      <c r="C13" s="19">
        <v>6.4633093598468305E-2</v>
      </c>
      <c r="D13" s="19">
        <v>5.7582976113559503E-2</v>
      </c>
      <c r="E13" s="19">
        <v>7.0501377097024698E-2</v>
      </c>
      <c r="F13" s="19"/>
      <c r="G13" s="19">
        <v>9.9774227998026294E-2</v>
      </c>
      <c r="H13" s="19">
        <v>7.1396670048161498E-2</v>
      </c>
      <c r="I13" s="19">
        <v>7.4408816442761996E-2</v>
      </c>
      <c r="J13" s="19">
        <v>5.3613132778507697E-2</v>
      </c>
      <c r="K13" s="19">
        <v>4.8702582849902101E-2</v>
      </c>
      <c r="L13" s="19">
        <v>5.5850933981998599E-2</v>
      </c>
      <c r="M13" s="19"/>
      <c r="N13" s="19">
        <v>3.6806861929061102E-2</v>
      </c>
      <c r="O13" s="19">
        <v>6.6013359987402598E-2</v>
      </c>
      <c r="P13" s="19">
        <v>5.7863039848771197E-2</v>
      </c>
      <c r="Q13" s="19">
        <v>0.10017719390706099</v>
      </c>
      <c r="R13" s="19"/>
      <c r="S13" s="19">
        <v>5.7522667893596301E-2</v>
      </c>
      <c r="T13" s="19">
        <v>7.3722008206620407E-2</v>
      </c>
      <c r="U13" s="19">
        <v>5.5945520072549298E-2</v>
      </c>
      <c r="V13" s="19">
        <v>6.5936490713446899E-2</v>
      </c>
      <c r="W13" s="19">
        <v>4.9974372211819197E-2</v>
      </c>
      <c r="X13" s="19">
        <v>7.7124538994771494E-2</v>
      </c>
      <c r="Y13" s="19">
        <v>6.1492371427744399E-2</v>
      </c>
      <c r="Z13" s="19">
        <v>5.8642141848447897E-2</v>
      </c>
      <c r="AA13" s="19">
        <v>7.1734648602500201E-2</v>
      </c>
      <c r="AB13" s="19"/>
      <c r="AC13" s="19">
        <v>4.7758922156389501E-2</v>
      </c>
      <c r="AD13" s="19">
        <v>4.6295242336499898E-2</v>
      </c>
      <c r="AE13" s="19">
        <v>0.111972344820034</v>
      </c>
      <c r="AF13" s="19"/>
      <c r="AG13" s="19">
        <v>4.84360290950233E-2</v>
      </c>
      <c r="AH13" s="19">
        <v>3.89205684295287E-2</v>
      </c>
      <c r="AI13" s="19">
        <v>6.1183366348372403E-2</v>
      </c>
      <c r="AJ13" s="19">
        <v>3.7382641495980903E-2</v>
      </c>
      <c r="AK13" s="19"/>
      <c r="AL13" s="19">
        <v>8.7814243304572298E-2</v>
      </c>
      <c r="AM13" s="19">
        <v>6.0420824041841299E-2</v>
      </c>
      <c r="AN13" s="19">
        <v>5.4400569220943197E-2</v>
      </c>
      <c r="AO13" s="19">
        <v>2.5513084690641001E-2</v>
      </c>
      <c r="AP13" s="19">
        <v>0.126008606070555</v>
      </c>
      <c r="AQ13" s="19"/>
      <c r="AR13" s="19">
        <v>0.12968660640523</v>
      </c>
      <c r="AS13" s="19">
        <v>5.95338180909952E-2</v>
      </c>
      <c r="AT13" s="19">
        <v>4.9384190450955601E-2</v>
      </c>
      <c r="AU13" s="19">
        <v>3.9451674499326399E-2</v>
      </c>
      <c r="AV13" s="19">
        <v>4.7639610835600699E-2</v>
      </c>
      <c r="AW13" s="19"/>
      <c r="AX13" s="19">
        <v>5.99336355498798E-2</v>
      </c>
      <c r="AY13" s="19">
        <v>7.24222141669605E-2</v>
      </c>
      <c r="AZ13" s="19">
        <v>6.4372476584632202E-2</v>
      </c>
      <c r="BA13" s="19">
        <v>7.2251900050011697E-2</v>
      </c>
      <c r="BB13" s="19">
        <v>4.5888641097623001E-2</v>
      </c>
      <c r="BC13" s="19">
        <v>5.2339332952919197E-2</v>
      </c>
      <c r="BD13" s="19"/>
      <c r="BE13" s="19">
        <v>7.5757200050233606E-2</v>
      </c>
      <c r="BF13" s="19">
        <v>6.07341218713447E-2</v>
      </c>
      <c r="BG13" s="19">
        <v>4.8217870036070802E-2</v>
      </c>
      <c r="BH13" s="19"/>
      <c r="BI13" s="19">
        <v>6.0098927894004797E-2</v>
      </c>
      <c r="BJ13" s="19">
        <v>6.5784215328712606E-2</v>
      </c>
      <c r="BK13" s="19"/>
      <c r="BL13" s="19">
        <v>4.7729354212975701E-2</v>
      </c>
      <c r="BM13" s="19">
        <v>6.0593431675084901E-2</v>
      </c>
      <c r="BN13" s="19">
        <v>9.9023515480213098E-2</v>
      </c>
      <c r="BO13" s="19">
        <v>6.7540829504908001E-2</v>
      </c>
      <c r="BP13" s="19">
        <v>6.5905765915308404E-2</v>
      </c>
      <c r="BQ13" s="19"/>
      <c r="BR13" s="19">
        <v>5.9743548686976601E-2</v>
      </c>
      <c r="BS13" s="19">
        <v>0.10221106842566</v>
      </c>
      <c r="BT13" s="19">
        <v>8.8422718407749304E-2</v>
      </c>
      <c r="BU13" s="19">
        <v>4.5849613595958502E-2</v>
      </c>
      <c r="BV13" s="19"/>
      <c r="BW13" s="19">
        <v>6.2645702600282793E-2</v>
      </c>
      <c r="BX13" s="19">
        <v>4.8184039372610003E-2</v>
      </c>
      <c r="BY13" s="19">
        <v>6.1233298719769597E-2</v>
      </c>
      <c r="BZ13" s="19">
        <v>5.5924058064917501E-2</v>
      </c>
      <c r="CA13" s="19">
        <v>8.6594045847025403E-2</v>
      </c>
      <c r="CB13" s="19"/>
      <c r="CC13" s="19">
        <v>8.3647057424701604E-2</v>
      </c>
      <c r="CD13" s="19">
        <v>8.0806204126497694E-2</v>
      </c>
      <c r="CE13" s="19">
        <v>5.1874095314531098E-2</v>
      </c>
      <c r="CF13" s="19">
        <v>7.4899379953706297E-2</v>
      </c>
      <c r="CG13" s="19">
        <v>5.9586119529062703E-2</v>
      </c>
      <c r="CH13" s="19">
        <v>6.4765420601658699E-2</v>
      </c>
      <c r="CI13" s="19">
        <v>5.16874270737381E-2</v>
      </c>
      <c r="CJ13" s="19">
        <v>4.3265594731438997E-2</v>
      </c>
      <c r="CK13" s="19">
        <v>5.42300106117286E-2</v>
      </c>
      <c r="CL13" s="19">
        <v>5.1476898878029302E-2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2:N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14" width="20.7109375" customWidth="1"/>
  </cols>
  <sheetData>
    <row r="2" spans="2:14" ht="39.950000000000003" customHeight="1" x14ac:dyDescent="0.25">
      <c r="D2" s="30" t="s">
        <v>334</v>
      </c>
      <c r="E2" s="26"/>
      <c r="F2" s="26"/>
      <c r="G2" s="26"/>
      <c r="H2" s="26"/>
      <c r="I2" s="26"/>
      <c r="J2" s="26"/>
      <c r="K2" s="26"/>
      <c r="L2" s="26"/>
      <c r="M2" s="26"/>
      <c r="N2" s="26"/>
    </row>
    <row r="6" spans="2:14" ht="50.1" customHeight="1" x14ac:dyDescent="0.25">
      <c r="B6" s="20" t="s">
        <v>15</v>
      </c>
      <c r="C6" s="20" t="s">
        <v>345</v>
      </c>
      <c r="D6" s="20" t="s">
        <v>346</v>
      </c>
      <c r="E6" s="20" t="s">
        <v>301</v>
      </c>
      <c r="F6" s="20" t="s">
        <v>347</v>
      </c>
      <c r="G6" s="20" t="s">
        <v>348</v>
      </c>
      <c r="H6" s="20" t="s">
        <v>349</v>
      </c>
      <c r="I6" s="20" t="s">
        <v>350</v>
      </c>
      <c r="J6" s="20" t="s">
        <v>302</v>
      </c>
      <c r="K6" s="20" t="s">
        <v>351</v>
      </c>
      <c r="L6" s="20" t="s">
        <v>352</v>
      </c>
      <c r="M6" s="20" t="s">
        <v>353</v>
      </c>
    </row>
    <row r="7" spans="2:14" ht="30" x14ac:dyDescent="0.25">
      <c r="B7" s="18" t="s">
        <v>330</v>
      </c>
      <c r="C7" s="17">
        <v>7.7095387065373999E-2</v>
      </c>
      <c r="D7" s="17">
        <v>0.13132275987258499</v>
      </c>
      <c r="E7" s="17">
        <v>9.75111682059666E-2</v>
      </c>
      <c r="F7" s="17">
        <v>0.13973323379470401</v>
      </c>
      <c r="G7" s="17">
        <v>0.120339826815328</v>
      </c>
      <c r="H7" s="17">
        <v>9.7226526749969497E-2</v>
      </c>
      <c r="I7" s="17">
        <v>0.12860667397094</v>
      </c>
      <c r="J7" s="17">
        <v>0.12605229939322901</v>
      </c>
      <c r="K7" s="17">
        <v>0.12791661269875501</v>
      </c>
      <c r="L7" s="17">
        <v>0.121457252046677</v>
      </c>
      <c r="M7" s="17">
        <v>0.22431735655579599</v>
      </c>
    </row>
    <row r="8" spans="2:14" ht="45" x14ac:dyDescent="0.25">
      <c r="B8" s="18" t="s">
        <v>331</v>
      </c>
      <c r="C8" s="17">
        <v>0.202033782928453</v>
      </c>
      <c r="D8" s="17">
        <v>0.21770681928034799</v>
      </c>
      <c r="E8" s="17">
        <v>0.201409839592853</v>
      </c>
      <c r="F8" s="17">
        <v>0.184808352550447</v>
      </c>
      <c r="G8" s="17">
        <v>0.215588954410395</v>
      </c>
      <c r="H8" s="17">
        <v>0.23101494053753899</v>
      </c>
      <c r="I8" s="17">
        <v>0.215768965605284</v>
      </c>
      <c r="J8" s="17">
        <v>0.25748620171727099</v>
      </c>
      <c r="K8" s="17">
        <v>0.26219211718581698</v>
      </c>
      <c r="L8" s="17">
        <v>0.25728816932988902</v>
      </c>
      <c r="M8" s="17">
        <v>0.29746894066214902</v>
      </c>
    </row>
    <row r="9" spans="2:14" ht="30" x14ac:dyDescent="0.25">
      <c r="B9" s="18" t="s">
        <v>332</v>
      </c>
      <c r="C9" s="17">
        <v>0.36871085940616299</v>
      </c>
      <c r="D9" s="17">
        <v>0.26177448744152498</v>
      </c>
      <c r="E9" s="17">
        <v>0.29348103535963299</v>
      </c>
      <c r="F9" s="17">
        <v>0.23968290460715699</v>
      </c>
      <c r="G9" s="17">
        <v>0.25975944635383302</v>
      </c>
      <c r="H9" s="17">
        <v>0.28926965637401503</v>
      </c>
      <c r="I9" s="17">
        <v>0.26754328019735901</v>
      </c>
      <c r="J9" s="17">
        <v>0.369746537603517</v>
      </c>
      <c r="K9" s="17">
        <v>0.25725547668482901</v>
      </c>
      <c r="L9" s="17">
        <v>0.30645976950994602</v>
      </c>
      <c r="M9" s="17">
        <v>0.25811173256255998</v>
      </c>
    </row>
    <row r="10" spans="2:14" ht="30" x14ac:dyDescent="0.25">
      <c r="B10" s="18" t="s">
        <v>333</v>
      </c>
      <c r="C10" s="17">
        <v>0.26984458312013299</v>
      </c>
      <c r="D10" s="17">
        <v>0.191367152570421</v>
      </c>
      <c r="E10" s="17">
        <v>0.26580987911134002</v>
      </c>
      <c r="F10" s="17">
        <v>0.348466512397832</v>
      </c>
      <c r="G10" s="17">
        <v>0.29407119991290598</v>
      </c>
      <c r="H10" s="17">
        <v>0.27993918928278499</v>
      </c>
      <c r="I10" s="17">
        <v>0.324265468786261</v>
      </c>
      <c r="J10" s="17">
        <v>0.170138167922984</v>
      </c>
      <c r="K10" s="17">
        <v>0.12825862768905699</v>
      </c>
      <c r="L10" s="17">
        <v>0.22113405386632301</v>
      </c>
      <c r="M10" s="17">
        <v>0.171229877725597</v>
      </c>
    </row>
    <row r="11" spans="2:14" x14ac:dyDescent="0.25">
      <c r="B11" s="18" t="s">
        <v>163</v>
      </c>
      <c r="C11" s="17">
        <v>8.2315387479877294E-2</v>
      </c>
      <c r="D11" s="17">
        <v>0.19782878083512101</v>
      </c>
      <c r="E11" s="17">
        <v>0.14178807773020699</v>
      </c>
      <c r="F11" s="17">
        <v>8.7308996649860304E-2</v>
      </c>
      <c r="G11" s="17">
        <v>0.11024057250753801</v>
      </c>
      <c r="H11" s="17">
        <v>0.10254968705569199</v>
      </c>
      <c r="I11" s="17">
        <v>6.3815611440156503E-2</v>
      </c>
      <c r="J11" s="17">
        <v>7.6576793362998996E-2</v>
      </c>
      <c r="K11" s="17">
        <v>0.22437716574154301</v>
      </c>
      <c r="L11" s="17">
        <v>9.3660755247164301E-2</v>
      </c>
      <c r="M11" s="17">
        <v>4.88720924938989E-2</v>
      </c>
    </row>
    <row r="12" spans="2:14" x14ac:dyDescent="0.25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</row>
    <row r="13" spans="2:14" x14ac:dyDescent="0.25">
      <c r="B13" t="s">
        <v>114</v>
      </c>
    </row>
    <row r="14" spans="2:14" x14ac:dyDescent="0.25">
      <c r="B14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">
    <mergeCell ref="D2:N2"/>
  </mergeCells>
  <pageMargins left="0.7" right="0.7" top="0.75" bottom="0.75" header="0.3" footer="0.3"/>
  <pageSetup paperSize="9" orientation="portrait" horizontalDpi="300" verticalDpi="300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354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7.7095387065373999E-2</v>
      </c>
      <c r="D9" s="17">
        <v>7.3031128993317707E-2</v>
      </c>
      <c r="E9" s="17">
        <v>8.0608939587564002E-2</v>
      </c>
      <c r="F9" s="17"/>
      <c r="G9" s="17">
        <v>0.12301442735328499</v>
      </c>
      <c r="H9" s="17">
        <v>9.45306047588967E-2</v>
      </c>
      <c r="I9" s="17">
        <v>8.1075777216165199E-2</v>
      </c>
      <c r="J9" s="17">
        <v>8.0781992091181407E-2</v>
      </c>
      <c r="K9" s="17">
        <v>7.1473202616577206E-2</v>
      </c>
      <c r="L9" s="17">
        <v>4.2263706978655897E-2</v>
      </c>
      <c r="M9" s="17"/>
      <c r="N9" s="17">
        <v>4.7231035653873502E-2</v>
      </c>
      <c r="O9" s="17">
        <v>7.0837061874235899E-2</v>
      </c>
      <c r="P9" s="17">
        <v>0.104069470722452</v>
      </c>
      <c r="Q9" s="17">
        <v>9.3270382786419401E-2</v>
      </c>
      <c r="R9" s="17"/>
      <c r="S9" s="17">
        <v>0.103027618178045</v>
      </c>
      <c r="T9" s="17">
        <v>6.4652827839216997E-2</v>
      </c>
      <c r="U9" s="17">
        <v>3.9282252897480302E-2</v>
      </c>
      <c r="V9" s="17">
        <v>6.7355345422969004E-2</v>
      </c>
      <c r="W9" s="17">
        <v>7.0981926155170905E-2</v>
      </c>
      <c r="X9" s="17">
        <v>7.9613511122247294E-2</v>
      </c>
      <c r="Y9" s="17">
        <v>9.1799251981855901E-2</v>
      </c>
      <c r="Z9" s="17">
        <v>0.105858872071304</v>
      </c>
      <c r="AA9" s="17">
        <v>7.9654962973445695E-2</v>
      </c>
      <c r="AB9" s="17"/>
      <c r="AC9" s="17">
        <v>8.1959363805067506E-2</v>
      </c>
      <c r="AD9" s="17">
        <v>6.9128801623088501E-2</v>
      </c>
      <c r="AE9" s="17">
        <v>6.7378710353952806E-2</v>
      </c>
      <c r="AF9" s="17"/>
      <c r="AG9" s="17">
        <v>6.8699017594377701E-2</v>
      </c>
      <c r="AH9" s="17">
        <v>7.6463554906639794E-2</v>
      </c>
      <c r="AI9" s="17">
        <v>4.5655121514757702E-2</v>
      </c>
      <c r="AJ9" s="17">
        <v>0.10672590118698801</v>
      </c>
      <c r="AK9" s="17"/>
      <c r="AL9" s="17">
        <v>7.8359232806176196E-2</v>
      </c>
      <c r="AM9" s="17">
        <v>9.2868970951737101E-2</v>
      </c>
      <c r="AN9" s="17">
        <v>6.1596066901753899E-2</v>
      </c>
      <c r="AO9" s="17">
        <v>7.6422878845666606E-2</v>
      </c>
      <c r="AP9" s="17">
        <v>5.7913702227620802E-2</v>
      </c>
      <c r="AQ9" s="17"/>
      <c r="AR9" s="17">
        <v>0.123379938638925</v>
      </c>
      <c r="AS9" s="17">
        <v>7.8132697881979005E-2</v>
      </c>
      <c r="AT9" s="17">
        <v>7.5019338229906196E-2</v>
      </c>
      <c r="AU9" s="17">
        <v>6.1840256967445703E-2</v>
      </c>
      <c r="AV9" s="17">
        <v>5.95032707364773E-2</v>
      </c>
      <c r="AW9" s="17"/>
      <c r="AX9" s="17">
        <v>0.107643981960468</v>
      </c>
      <c r="AY9" s="17">
        <v>6.2072258574732302E-2</v>
      </c>
      <c r="AZ9" s="17">
        <v>0.103454198079375</v>
      </c>
      <c r="BA9" s="17">
        <v>8.0245866031308094E-2</v>
      </c>
      <c r="BB9" s="17">
        <v>2.92159146688615E-2</v>
      </c>
      <c r="BC9" s="17">
        <v>6.0644501363528801E-2</v>
      </c>
      <c r="BD9" s="17"/>
      <c r="BE9" s="17">
        <v>8.3687065476210507E-2</v>
      </c>
      <c r="BF9" s="17">
        <v>8.9341277916665005E-2</v>
      </c>
      <c r="BG9" s="17">
        <v>5.6897385552471202E-2</v>
      </c>
      <c r="BH9" s="17"/>
      <c r="BI9" s="17">
        <v>0.116651967163825</v>
      </c>
      <c r="BJ9" s="17">
        <v>6.7052869457194797E-2</v>
      </c>
      <c r="BK9" s="17"/>
      <c r="BL9" s="17">
        <v>5.0595152629217897E-2</v>
      </c>
      <c r="BM9" s="17">
        <v>8.8137386556456698E-2</v>
      </c>
      <c r="BN9" s="17">
        <v>0.124783195460516</v>
      </c>
      <c r="BO9" s="17">
        <v>0.110725419773736</v>
      </c>
      <c r="BP9" s="17">
        <v>8.1491189548378307E-2</v>
      </c>
      <c r="BQ9" s="17"/>
      <c r="BR9" s="17">
        <v>7.3217745985717494E-2</v>
      </c>
      <c r="BS9" s="17">
        <v>0.114374973430955</v>
      </c>
      <c r="BT9" s="17">
        <v>7.9911157775123601E-2</v>
      </c>
      <c r="BU9" s="17">
        <v>8.2527005946342297E-2</v>
      </c>
      <c r="BV9" s="17"/>
      <c r="BW9" s="17">
        <v>4.8355064754897599E-2</v>
      </c>
      <c r="BX9" s="17">
        <v>5.2531797450365902E-2</v>
      </c>
      <c r="BY9" s="17">
        <v>6.2158061823336601E-2</v>
      </c>
      <c r="BZ9" s="17">
        <v>8.4701814041205206E-2</v>
      </c>
      <c r="CA9" s="17">
        <v>0.13132056247357901</v>
      </c>
      <c r="CB9" s="17"/>
      <c r="CC9" s="17">
        <v>0.13419102190172599</v>
      </c>
      <c r="CD9" s="17">
        <v>0.13005714062390999</v>
      </c>
      <c r="CE9" s="17">
        <v>9.7635122371654906E-2</v>
      </c>
      <c r="CF9" s="17">
        <v>7.9203704028289898E-2</v>
      </c>
      <c r="CG9" s="17">
        <v>7.3503938188651294E-2</v>
      </c>
      <c r="CH9" s="17">
        <v>5.6416259509260797E-2</v>
      </c>
      <c r="CI9" s="17">
        <v>3.99575047380272E-2</v>
      </c>
      <c r="CJ9" s="17">
        <v>6.5799719859023206E-2</v>
      </c>
      <c r="CK9" s="17">
        <v>4.6323311393936299E-2</v>
      </c>
      <c r="CL9" s="17">
        <v>2.07977487659462E-2</v>
      </c>
    </row>
    <row r="10" spans="2:90" ht="45" x14ac:dyDescent="0.25">
      <c r="B10" s="18" t="s">
        <v>331</v>
      </c>
      <c r="C10" s="17">
        <v>0.202033782928453</v>
      </c>
      <c r="D10" s="17">
        <v>0.20997176546801699</v>
      </c>
      <c r="E10" s="17">
        <v>0.19464129688360901</v>
      </c>
      <c r="F10" s="17"/>
      <c r="G10" s="17">
        <v>0.241413184467031</v>
      </c>
      <c r="H10" s="17">
        <v>0.25652965922136201</v>
      </c>
      <c r="I10" s="17">
        <v>0.217915616885139</v>
      </c>
      <c r="J10" s="17">
        <v>0.19585004398861</v>
      </c>
      <c r="K10" s="17">
        <v>0.17346258508734799</v>
      </c>
      <c r="L10" s="17">
        <v>0.15750520478154201</v>
      </c>
      <c r="M10" s="17"/>
      <c r="N10" s="17">
        <v>0.20179855738084601</v>
      </c>
      <c r="O10" s="17">
        <v>0.19197719024186799</v>
      </c>
      <c r="P10" s="17">
        <v>0.22284486120817401</v>
      </c>
      <c r="Q10" s="17">
        <v>0.196514650925905</v>
      </c>
      <c r="R10" s="17"/>
      <c r="S10" s="17">
        <v>0.25286072848965102</v>
      </c>
      <c r="T10" s="17">
        <v>0.19064744832201899</v>
      </c>
      <c r="U10" s="17">
        <v>0.193011042637528</v>
      </c>
      <c r="V10" s="17">
        <v>0.14651561744407801</v>
      </c>
      <c r="W10" s="17">
        <v>0.218132652335983</v>
      </c>
      <c r="X10" s="17">
        <v>0.19147525034892701</v>
      </c>
      <c r="Y10" s="17">
        <v>0.18228612587686399</v>
      </c>
      <c r="Z10" s="17">
        <v>0.25133380871686101</v>
      </c>
      <c r="AA10" s="17">
        <v>0.20368803513175801</v>
      </c>
      <c r="AB10" s="17"/>
      <c r="AC10" s="17">
        <v>0.185600788655188</v>
      </c>
      <c r="AD10" s="17">
        <v>0.20421913828570501</v>
      </c>
      <c r="AE10" s="17">
        <v>0.22882978248660199</v>
      </c>
      <c r="AF10" s="17"/>
      <c r="AG10" s="17">
        <v>0.182941198084979</v>
      </c>
      <c r="AH10" s="17">
        <v>0.21750285845109499</v>
      </c>
      <c r="AI10" s="17">
        <v>0.19975441394170501</v>
      </c>
      <c r="AJ10" s="17">
        <v>0.193395532439428</v>
      </c>
      <c r="AK10" s="17"/>
      <c r="AL10" s="17">
        <v>0.18608297071055399</v>
      </c>
      <c r="AM10" s="17">
        <v>0.203598285694956</v>
      </c>
      <c r="AN10" s="17">
        <v>0.21867796733087499</v>
      </c>
      <c r="AO10" s="17">
        <v>0.20912627331821099</v>
      </c>
      <c r="AP10" s="17">
        <v>0.18498721724709899</v>
      </c>
      <c r="AQ10" s="17"/>
      <c r="AR10" s="17">
        <v>0.20185200125157801</v>
      </c>
      <c r="AS10" s="17">
        <v>0.219492636625159</v>
      </c>
      <c r="AT10" s="17">
        <v>0.210262121752988</v>
      </c>
      <c r="AU10" s="17">
        <v>0.20395913313879199</v>
      </c>
      <c r="AV10" s="17">
        <v>0.159442060744689</v>
      </c>
      <c r="AW10" s="17"/>
      <c r="AX10" s="17">
        <v>0.25150024656352199</v>
      </c>
      <c r="AY10" s="17">
        <v>0.18464647368466</v>
      </c>
      <c r="AZ10" s="17">
        <v>0.23616768877797001</v>
      </c>
      <c r="BA10" s="17">
        <v>0.219279063754238</v>
      </c>
      <c r="BB10" s="17">
        <v>0.10721154295617399</v>
      </c>
      <c r="BC10" s="17">
        <v>0.15313921604013001</v>
      </c>
      <c r="BD10" s="17"/>
      <c r="BE10" s="17">
        <v>0.21187124679309099</v>
      </c>
      <c r="BF10" s="17">
        <v>0.22540128083116501</v>
      </c>
      <c r="BG10" s="17">
        <v>0.169060771195568</v>
      </c>
      <c r="BH10" s="17"/>
      <c r="BI10" s="17">
        <v>0.211888584015509</v>
      </c>
      <c r="BJ10" s="17">
        <v>0.19953187267242101</v>
      </c>
      <c r="BK10" s="17"/>
      <c r="BL10" s="17">
        <v>0.16764773533858399</v>
      </c>
      <c r="BM10" s="17">
        <v>0.22051479580811401</v>
      </c>
      <c r="BN10" s="17">
        <v>0.264814781210577</v>
      </c>
      <c r="BO10" s="17">
        <v>0.243696840589995</v>
      </c>
      <c r="BP10" s="17">
        <v>0.21028772990137001</v>
      </c>
      <c r="BQ10" s="17"/>
      <c r="BR10" s="17">
        <v>0.19776316221103599</v>
      </c>
      <c r="BS10" s="17">
        <v>0.23703416343427</v>
      </c>
      <c r="BT10" s="17">
        <v>0.20898301419415999</v>
      </c>
      <c r="BU10" s="17">
        <v>0.23377146104209801</v>
      </c>
      <c r="BV10" s="17"/>
      <c r="BW10" s="17">
        <v>0.18195493514668901</v>
      </c>
      <c r="BX10" s="17">
        <v>0.17519288820898199</v>
      </c>
      <c r="BY10" s="17">
        <v>0.17220922061254099</v>
      </c>
      <c r="BZ10" s="17">
        <v>0.22742934993710301</v>
      </c>
      <c r="CA10" s="17">
        <v>0.24953903140313399</v>
      </c>
      <c r="CB10" s="17"/>
      <c r="CC10" s="17">
        <v>0.28345223203342002</v>
      </c>
      <c r="CD10" s="17">
        <v>0.25252274561763499</v>
      </c>
      <c r="CE10" s="17">
        <v>0.24200238724265399</v>
      </c>
      <c r="CF10" s="17">
        <v>0.24160293928353099</v>
      </c>
      <c r="CG10" s="17">
        <v>0.17854318924783399</v>
      </c>
      <c r="CH10" s="17">
        <v>0.19011283822664901</v>
      </c>
      <c r="CI10" s="17">
        <v>0.182355820781231</v>
      </c>
      <c r="CJ10" s="17">
        <v>0.13608777853592499</v>
      </c>
      <c r="CK10" s="17">
        <v>0.14257297855860701</v>
      </c>
      <c r="CL10" s="17">
        <v>0.142570875262018</v>
      </c>
    </row>
    <row r="11" spans="2:90" ht="30" x14ac:dyDescent="0.25">
      <c r="B11" s="18" t="s">
        <v>332</v>
      </c>
      <c r="C11" s="17">
        <v>0.36871085940616299</v>
      </c>
      <c r="D11" s="17">
        <v>0.38187903556303299</v>
      </c>
      <c r="E11" s="17">
        <v>0.356531418041794</v>
      </c>
      <c r="F11" s="17"/>
      <c r="G11" s="17">
        <v>0.29346252304991299</v>
      </c>
      <c r="H11" s="17">
        <v>0.31556887261843802</v>
      </c>
      <c r="I11" s="17">
        <v>0.34557361618315402</v>
      </c>
      <c r="J11" s="17">
        <v>0.378502305595047</v>
      </c>
      <c r="K11" s="17">
        <v>0.37210583402574399</v>
      </c>
      <c r="L11" s="17">
        <v>0.44789460644552398</v>
      </c>
      <c r="M11" s="17"/>
      <c r="N11" s="17">
        <v>0.37087799441667102</v>
      </c>
      <c r="O11" s="17">
        <v>0.40711015164278602</v>
      </c>
      <c r="P11" s="17">
        <v>0.34209197097051403</v>
      </c>
      <c r="Q11" s="17">
        <v>0.34768411771909802</v>
      </c>
      <c r="R11" s="17"/>
      <c r="S11" s="17">
        <v>0.33099996125131598</v>
      </c>
      <c r="T11" s="17">
        <v>0.37986243933675101</v>
      </c>
      <c r="U11" s="17">
        <v>0.37397412897900401</v>
      </c>
      <c r="V11" s="17">
        <v>0.428799531084681</v>
      </c>
      <c r="W11" s="17">
        <v>0.36137623163902399</v>
      </c>
      <c r="X11" s="17">
        <v>0.37630629173458502</v>
      </c>
      <c r="Y11" s="17">
        <v>0.38421011184341403</v>
      </c>
      <c r="Z11" s="17">
        <v>0.34667329011220199</v>
      </c>
      <c r="AA11" s="17">
        <v>0.34034942918373901</v>
      </c>
      <c r="AB11" s="17"/>
      <c r="AC11" s="17">
        <v>0.394313679396536</v>
      </c>
      <c r="AD11" s="17">
        <v>0.38611622815610303</v>
      </c>
      <c r="AE11" s="17">
        <v>0.305991940661964</v>
      </c>
      <c r="AF11" s="17"/>
      <c r="AG11" s="17">
        <v>0.386686099125505</v>
      </c>
      <c r="AH11" s="17">
        <v>0.35756039405613999</v>
      </c>
      <c r="AI11" s="17">
        <v>0.40906492078151202</v>
      </c>
      <c r="AJ11" s="17">
        <v>0.39195499289748498</v>
      </c>
      <c r="AK11" s="17"/>
      <c r="AL11" s="17">
        <v>0.354007104995685</v>
      </c>
      <c r="AM11" s="17">
        <v>0.37207228745134102</v>
      </c>
      <c r="AN11" s="17">
        <v>0.37572198106051302</v>
      </c>
      <c r="AO11" s="17">
        <v>0.36065319777691601</v>
      </c>
      <c r="AP11" s="17">
        <v>0.33113423756197202</v>
      </c>
      <c r="AQ11" s="17"/>
      <c r="AR11" s="17">
        <v>0.27018963211327601</v>
      </c>
      <c r="AS11" s="17">
        <v>0.36904896248603802</v>
      </c>
      <c r="AT11" s="17">
        <v>0.39542424891525002</v>
      </c>
      <c r="AU11" s="17">
        <v>0.38926273017521801</v>
      </c>
      <c r="AV11" s="17">
        <v>0.35931300367614699</v>
      </c>
      <c r="AW11" s="17"/>
      <c r="AX11" s="17">
        <v>0.31043065419584098</v>
      </c>
      <c r="AY11" s="17">
        <v>0.38704595474806203</v>
      </c>
      <c r="AZ11" s="17">
        <v>0.387110327012892</v>
      </c>
      <c r="BA11" s="17">
        <v>0.39376676090442803</v>
      </c>
      <c r="BB11" s="17">
        <v>0.43088267905704197</v>
      </c>
      <c r="BC11" s="17">
        <v>0.26912438515909598</v>
      </c>
      <c r="BD11" s="17"/>
      <c r="BE11" s="17">
        <v>0.36707238925916802</v>
      </c>
      <c r="BF11" s="17">
        <v>0.35124619881036401</v>
      </c>
      <c r="BG11" s="17">
        <v>0.38949516371794102</v>
      </c>
      <c r="BH11" s="17"/>
      <c r="BI11" s="17">
        <v>0.37040732178300301</v>
      </c>
      <c r="BJ11" s="17">
        <v>0.36828016612457398</v>
      </c>
      <c r="BK11" s="17"/>
      <c r="BL11" s="17">
        <v>0.42531808765038098</v>
      </c>
      <c r="BM11" s="17">
        <v>0.360802219356749</v>
      </c>
      <c r="BN11" s="17">
        <v>0.29325769767858201</v>
      </c>
      <c r="BO11" s="17">
        <v>0.343659874844087</v>
      </c>
      <c r="BP11" s="17">
        <v>0.31587225619526699</v>
      </c>
      <c r="BQ11" s="17"/>
      <c r="BR11" s="17">
        <v>0.38813645714380202</v>
      </c>
      <c r="BS11" s="17">
        <v>0.27738587195653802</v>
      </c>
      <c r="BT11" s="17">
        <v>0.24831167818708599</v>
      </c>
      <c r="BU11" s="17">
        <v>0.3088090397387</v>
      </c>
      <c r="BV11" s="17"/>
      <c r="BW11" s="17">
        <v>0.37748466813033099</v>
      </c>
      <c r="BX11" s="17">
        <v>0.408752713267729</v>
      </c>
      <c r="BY11" s="17">
        <v>0.39478277949377999</v>
      </c>
      <c r="BZ11" s="17">
        <v>0.35403395250028602</v>
      </c>
      <c r="CA11" s="17">
        <v>0.32352119102198101</v>
      </c>
      <c r="CB11" s="17"/>
      <c r="CC11" s="17">
        <v>0.29309774234411001</v>
      </c>
      <c r="CD11" s="17">
        <v>0.378105277351105</v>
      </c>
      <c r="CE11" s="17">
        <v>0.33327061831027399</v>
      </c>
      <c r="CF11" s="17">
        <v>0.33175254557675399</v>
      </c>
      <c r="CG11" s="17">
        <v>0.39884931934953799</v>
      </c>
      <c r="CH11" s="17">
        <v>0.38064532488049002</v>
      </c>
      <c r="CI11" s="17">
        <v>0.400813318297424</v>
      </c>
      <c r="CJ11" s="17">
        <v>0.39975324824388297</v>
      </c>
      <c r="CK11" s="17">
        <v>0.37443195775230298</v>
      </c>
      <c r="CL11" s="17">
        <v>0.43951856530196098</v>
      </c>
    </row>
    <row r="12" spans="2:90" ht="30" x14ac:dyDescent="0.25">
      <c r="B12" s="18" t="s">
        <v>333</v>
      </c>
      <c r="C12" s="17">
        <v>0.26984458312013299</v>
      </c>
      <c r="D12" s="17">
        <v>0.26874891978446402</v>
      </c>
      <c r="E12" s="17">
        <v>0.27163248781178001</v>
      </c>
      <c r="F12" s="17"/>
      <c r="G12" s="17">
        <v>0.237999836001513</v>
      </c>
      <c r="H12" s="17">
        <v>0.246818393823203</v>
      </c>
      <c r="I12" s="17">
        <v>0.25993614697813999</v>
      </c>
      <c r="J12" s="17">
        <v>0.26288772387848602</v>
      </c>
      <c r="K12" s="17">
        <v>0.30947194978258902</v>
      </c>
      <c r="L12" s="17">
        <v>0.28581682820446502</v>
      </c>
      <c r="M12" s="17"/>
      <c r="N12" s="17">
        <v>0.31507455325078798</v>
      </c>
      <c r="O12" s="17">
        <v>0.25548105217974199</v>
      </c>
      <c r="P12" s="17">
        <v>0.25160116288661999</v>
      </c>
      <c r="Q12" s="17">
        <v>0.24970634812703801</v>
      </c>
      <c r="R12" s="17"/>
      <c r="S12" s="17">
        <v>0.221346762372053</v>
      </c>
      <c r="T12" s="17">
        <v>0.27280575435600102</v>
      </c>
      <c r="U12" s="17">
        <v>0.31638074583445502</v>
      </c>
      <c r="V12" s="17">
        <v>0.29400305896300599</v>
      </c>
      <c r="W12" s="17">
        <v>0.28767340804584501</v>
      </c>
      <c r="X12" s="17">
        <v>0.237006788499974</v>
      </c>
      <c r="Y12" s="17">
        <v>0.25806073770245302</v>
      </c>
      <c r="Z12" s="17">
        <v>0.26039529054218702</v>
      </c>
      <c r="AA12" s="17">
        <v>0.29457289641205497</v>
      </c>
      <c r="AB12" s="17"/>
      <c r="AC12" s="17">
        <v>0.27286057072434899</v>
      </c>
      <c r="AD12" s="17">
        <v>0.27582600232097099</v>
      </c>
      <c r="AE12" s="17">
        <v>0.262074547757016</v>
      </c>
      <c r="AF12" s="17"/>
      <c r="AG12" s="17">
        <v>0.29362578995382999</v>
      </c>
      <c r="AH12" s="17">
        <v>0.28649418084966</v>
      </c>
      <c r="AI12" s="17">
        <v>0.27300020298604399</v>
      </c>
      <c r="AJ12" s="17">
        <v>0.25937793679839</v>
      </c>
      <c r="AK12" s="17"/>
      <c r="AL12" s="17">
        <v>0.27850979006151699</v>
      </c>
      <c r="AM12" s="17">
        <v>0.24984433015055399</v>
      </c>
      <c r="AN12" s="17">
        <v>0.26371099835721901</v>
      </c>
      <c r="AO12" s="17">
        <v>0.29716647197815899</v>
      </c>
      <c r="AP12" s="17">
        <v>0.286086299795282</v>
      </c>
      <c r="AQ12" s="17"/>
      <c r="AR12" s="17">
        <v>0.24876005331557599</v>
      </c>
      <c r="AS12" s="17">
        <v>0.247225143371855</v>
      </c>
      <c r="AT12" s="17">
        <v>0.26010623471688199</v>
      </c>
      <c r="AU12" s="17">
        <v>0.29102280854548301</v>
      </c>
      <c r="AV12" s="17">
        <v>0.36034109345601201</v>
      </c>
      <c r="AW12" s="17"/>
      <c r="AX12" s="17">
        <v>0.243137328064678</v>
      </c>
      <c r="AY12" s="17">
        <v>0.282641676631322</v>
      </c>
      <c r="AZ12" s="17">
        <v>0.19926427031049901</v>
      </c>
      <c r="BA12" s="17">
        <v>0.22461397020627699</v>
      </c>
      <c r="BB12" s="17">
        <v>0.36956901679513199</v>
      </c>
      <c r="BC12" s="17">
        <v>0.40324098943084202</v>
      </c>
      <c r="BD12" s="17"/>
      <c r="BE12" s="17">
        <v>0.25324956504274898</v>
      </c>
      <c r="BF12" s="17">
        <v>0.25219348335933001</v>
      </c>
      <c r="BG12" s="17">
        <v>0.31021066521711799</v>
      </c>
      <c r="BH12" s="17"/>
      <c r="BI12" s="17">
        <v>0.21652201264742699</v>
      </c>
      <c r="BJ12" s="17">
        <v>0.28338197314608399</v>
      </c>
      <c r="BK12" s="17"/>
      <c r="BL12" s="17">
        <v>0.29334785545283198</v>
      </c>
      <c r="BM12" s="17">
        <v>0.25958236171138799</v>
      </c>
      <c r="BN12" s="17">
        <v>0.220929481695362</v>
      </c>
      <c r="BO12" s="17">
        <v>0.20214932011835399</v>
      </c>
      <c r="BP12" s="17">
        <v>0.28951874680968198</v>
      </c>
      <c r="BQ12" s="17"/>
      <c r="BR12" s="17">
        <v>0.27031618044685801</v>
      </c>
      <c r="BS12" s="17">
        <v>0.187734008832767</v>
      </c>
      <c r="BT12" s="17">
        <v>0.34176959663600898</v>
      </c>
      <c r="BU12" s="17">
        <v>0.30451912961969801</v>
      </c>
      <c r="BV12" s="17"/>
      <c r="BW12" s="17">
        <v>0.31161720594568398</v>
      </c>
      <c r="BX12" s="17">
        <v>0.303978140465336</v>
      </c>
      <c r="BY12" s="17">
        <v>0.287098904589975</v>
      </c>
      <c r="BZ12" s="17">
        <v>0.24486340194116901</v>
      </c>
      <c r="CA12" s="17">
        <v>0.199904021072981</v>
      </c>
      <c r="CB12" s="17"/>
      <c r="CC12" s="17">
        <v>0.19741880642512999</v>
      </c>
      <c r="CD12" s="17">
        <v>0.138302654599087</v>
      </c>
      <c r="CE12" s="17">
        <v>0.24022662890942301</v>
      </c>
      <c r="CF12" s="17">
        <v>0.25080477429320103</v>
      </c>
      <c r="CG12" s="17">
        <v>0.26042070364049202</v>
      </c>
      <c r="CH12" s="17">
        <v>0.29237181126554501</v>
      </c>
      <c r="CI12" s="17">
        <v>0.31731750441964801</v>
      </c>
      <c r="CJ12" s="17">
        <v>0.33902180701833301</v>
      </c>
      <c r="CK12" s="17">
        <v>0.36890035331241899</v>
      </c>
      <c r="CL12" s="17">
        <v>0.32500284103131</v>
      </c>
    </row>
    <row r="13" spans="2:90" x14ac:dyDescent="0.25">
      <c r="B13" s="18" t="s">
        <v>163</v>
      </c>
      <c r="C13" s="19">
        <v>8.2315387479877294E-2</v>
      </c>
      <c r="D13" s="19">
        <v>6.6369150191167806E-2</v>
      </c>
      <c r="E13" s="19">
        <v>9.6585857675252601E-2</v>
      </c>
      <c r="F13" s="19"/>
      <c r="G13" s="19">
        <v>0.10411002912825799</v>
      </c>
      <c r="H13" s="19">
        <v>8.6552469578101296E-2</v>
      </c>
      <c r="I13" s="19">
        <v>9.5498842737401807E-2</v>
      </c>
      <c r="J13" s="19">
        <v>8.1977934446675102E-2</v>
      </c>
      <c r="K13" s="19">
        <v>7.3486428487741506E-2</v>
      </c>
      <c r="L13" s="19">
        <v>6.6519653589813696E-2</v>
      </c>
      <c r="M13" s="19"/>
      <c r="N13" s="19">
        <v>6.5017859297821404E-2</v>
      </c>
      <c r="O13" s="19">
        <v>7.4594544061367798E-2</v>
      </c>
      <c r="P13" s="19">
        <v>7.9392534212239796E-2</v>
      </c>
      <c r="Q13" s="19">
        <v>0.11282450044153999</v>
      </c>
      <c r="R13" s="19"/>
      <c r="S13" s="19">
        <v>9.1764929708935405E-2</v>
      </c>
      <c r="T13" s="19">
        <v>9.2031530146011203E-2</v>
      </c>
      <c r="U13" s="19">
        <v>7.7351829651533102E-2</v>
      </c>
      <c r="V13" s="19">
        <v>6.3326447085265802E-2</v>
      </c>
      <c r="W13" s="19">
        <v>6.1835781823976699E-2</v>
      </c>
      <c r="X13" s="19">
        <v>0.11559815829426601</v>
      </c>
      <c r="Y13" s="19">
        <v>8.3643772595412502E-2</v>
      </c>
      <c r="Z13" s="19">
        <v>3.5738738557445998E-2</v>
      </c>
      <c r="AA13" s="19">
        <v>8.1734676299002301E-2</v>
      </c>
      <c r="AB13" s="19"/>
      <c r="AC13" s="19">
        <v>6.5265597418860094E-2</v>
      </c>
      <c r="AD13" s="19">
        <v>6.4709829614132006E-2</v>
      </c>
      <c r="AE13" s="19">
        <v>0.135725018740465</v>
      </c>
      <c r="AF13" s="19"/>
      <c r="AG13" s="19">
        <v>6.8047895241308207E-2</v>
      </c>
      <c r="AH13" s="19">
        <v>6.1979011736465597E-2</v>
      </c>
      <c r="AI13" s="19">
        <v>7.2525340775982106E-2</v>
      </c>
      <c r="AJ13" s="19">
        <v>4.8545636677708899E-2</v>
      </c>
      <c r="AK13" s="19"/>
      <c r="AL13" s="19">
        <v>0.10304090142606701</v>
      </c>
      <c r="AM13" s="19">
        <v>8.1616125751412E-2</v>
      </c>
      <c r="AN13" s="19">
        <v>8.0292986349639203E-2</v>
      </c>
      <c r="AO13" s="19">
        <v>5.6631178081047499E-2</v>
      </c>
      <c r="AP13" s="19">
        <v>0.139878543168026</v>
      </c>
      <c r="AQ13" s="19"/>
      <c r="AR13" s="19">
        <v>0.15581837468064499</v>
      </c>
      <c r="AS13" s="19">
        <v>8.6100559634968502E-2</v>
      </c>
      <c r="AT13" s="19">
        <v>5.9188056384973299E-2</v>
      </c>
      <c r="AU13" s="19">
        <v>5.3915071173061602E-2</v>
      </c>
      <c r="AV13" s="19">
        <v>6.1400571386675297E-2</v>
      </c>
      <c r="AW13" s="19"/>
      <c r="AX13" s="19">
        <v>8.7287789215490103E-2</v>
      </c>
      <c r="AY13" s="19">
        <v>8.3593636361222898E-2</v>
      </c>
      <c r="AZ13" s="19">
        <v>7.4003515819264301E-2</v>
      </c>
      <c r="BA13" s="19">
        <v>8.2094339103749706E-2</v>
      </c>
      <c r="BB13" s="19">
        <v>6.3120846522790694E-2</v>
      </c>
      <c r="BC13" s="19">
        <v>0.113850908006403</v>
      </c>
      <c r="BD13" s="19"/>
      <c r="BE13" s="19">
        <v>8.4119733428781804E-2</v>
      </c>
      <c r="BF13" s="19">
        <v>8.18177590824756E-2</v>
      </c>
      <c r="BG13" s="19">
        <v>7.4336014316901899E-2</v>
      </c>
      <c r="BH13" s="19"/>
      <c r="BI13" s="19">
        <v>8.4530114390235403E-2</v>
      </c>
      <c r="BJ13" s="19">
        <v>8.1753118599725796E-2</v>
      </c>
      <c r="BK13" s="19"/>
      <c r="BL13" s="19">
        <v>6.3091168928985794E-2</v>
      </c>
      <c r="BM13" s="19">
        <v>7.0963236567291602E-2</v>
      </c>
      <c r="BN13" s="19">
        <v>9.6214843954963006E-2</v>
      </c>
      <c r="BO13" s="19">
        <v>9.9768544673827203E-2</v>
      </c>
      <c r="BP13" s="19">
        <v>0.102830077545302</v>
      </c>
      <c r="BQ13" s="19"/>
      <c r="BR13" s="19">
        <v>7.0566454212586296E-2</v>
      </c>
      <c r="BS13" s="19">
        <v>0.18347098234547099</v>
      </c>
      <c r="BT13" s="19">
        <v>0.121024553207622</v>
      </c>
      <c r="BU13" s="19">
        <v>7.0373363653161894E-2</v>
      </c>
      <c r="BV13" s="19"/>
      <c r="BW13" s="19">
        <v>8.0588126022398801E-2</v>
      </c>
      <c r="BX13" s="19">
        <v>5.9544460607588001E-2</v>
      </c>
      <c r="BY13" s="19">
        <v>8.3751033480367207E-2</v>
      </c>
      <c r="BZ13" s="19">
        <v>8.8971481580236406E-2</v>
      </c>
      <c r="CA13" s="19">
        <v>9.5715194028324804E-2</v>
      </c>
      <c r="CB13" s="19"/>
      <c r="CC13" s="19">
        <v>9.1840197295613796E-2</v>
      </c>
      <c r="CD13" s="19">
        <v>0.101012181808263</v>
      </c>
      <c r="CE13" s="19">
        <v>8.6865243165993505E-2</v>
      </c>
      <c r="CF13" s="19">
        <v>9.6636036818223997E-2</v>
      </c>
      <c r="CG13" s="19">
        <v>8.8682849573484698E-2</v>
      </c>
      <c r="CH13" s="19">
        <v>8.0453766118055298E-2</v>
      </c>
      <c r="CI13" s="19">
        <v>5.9555851763670703E-2</v>
      </c>
      <c r="CJ13" s="19">
        <v>5.9337446342836497E-2</v>
      </c>
      <c r="CK13" s="19">
        <v>6.7771398982734904E-2</v>
      </c>
      <c r="CL13" s="19">
        <v>7.2109969638765301E-2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138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7.2435067285556098E-2</v>
      </c>
      <c r="D9" s="17">
        <v>8.2070799129462996E-2</v>
      </c>
      <c r="E9" s="17">
        <v>6.3729214015790001E-2</v>
      </c>
      <c r="F9" s="17"/>
      <c r="G9" s="17">
        <v>0.15743699806285699</v>
      </c>
      <c r="H9" s="17">
        <v>0.14798217848360401</v>
      </c>
      <c r="I9" s="17">
        <v>7.7341199425667001E-2</v>
      </c>
      <c r="J9" s="17">
        <v>4.3513384811634803E-2</v>
      </c>
      <c r="K9" s="17">
        <v>2.9989667391219301E-2</v>
      </c>
      <c r="L9" s="17">
        <v>2.54785484093876E-2</v>
      </c>
      <c r="M9" s="17"/>
      <c r="N9" s="17">
        <v>0.10321024185364799</v>
      </c>
      <c r="O9" s="17">
        <v>6.9085662585172194E-2</v>
      </c>
      <c r="P9" s="17">
        <v>5.7070002436744198E-2</v>
      </c>
      <c r="Q9" s="17">
        <v>5.5656240217297301E-2</v>
      </c>
      <c r="R9" s="17"/>
      <c r="S9" s="17">
        <v>0.16388048305038</v>
      </c>
      <c r="T9" s="17">
        <v>4.30815719030571E-2</v>
      </c>
      <c r="U9" s="17">
        <v>5.0865123892089803E-2</v>
      </c>
      <c r="V9" s="17">
        <v>4.6566031502639701E-2</v>
      </c>
      <c r="W9" s="17">
        <v>5.6633632398072002E-2</v>
      </c>
      <c r="X9" s="17">
        <v>8.9651995788571096E-2</v>
      </c>
      <c r="Y9" s="17">
        <v>4.2187640540521598E-2</v>
      </c>
      <c r="Z9" s="17">
        <v>4.48990111089934E-2</v>
      </c>
      <c r="AA9" s="17">
        <v>6.7509288793149505E-2</v>
      </c>
      <c r="AB9" s="17"/>
      <c r="AC9" s="17">
        <v>4.8124289238185597E-2</v>
      </c>
      <c r="AD9" s="17">
        <v>8.5440521640949493E-2</v>
      </c>
      <c r="AE9" s="17">
        <v>7.26643531850545E-2</v>
      </c>
      <c r="AF9" s="17"/>
      <c r="AG9" s="17">
        <v>5.46133257936776E-2</v>
      </c>
      <c r="AH9" s="17">
        <v>0.130953997637451</v>
      </c>
      <c r="AI9" s="17">
        <v>6.6498578107884301E-2</v>
      </c>
      <c r="AJ9" s="17">
        <v>4.16771787776513E-2</v>
      </c>
      <c r="AK9" s="17"/>
      <c r="AL9" s="17">
        <v>3.88095442025337E-2</v>
      </c>
      <c r="AM9" s="17">
        <v>5.7950143517678201E-2</v>
      </c>
      <c r="AN9" s="17">
        <v>8.5081375845385596E-2</v>
      </c>
      <c r="AO9" s="17">
        <v>0.14980691504315</v>
      </c>
      <c r="AP9" s="17">
        <v>0.19421858185617899</v>
      </c>
      <c r="AQ9" s="17"/>
      <c r="AR9" s="17">
        <v>6.4883108551802599E-2</v>
      </c>
      <c r="AS9" s="17">
        <v>7.2876218362257703E-2</v>
      </c>
      <c r="AT9" s="17">
        <v>5.9775499436892102E-2</v>
      </c>
      <c r="AU9" s="17">
        <v>6.8126521459111897E-2</v>
      </c>
      <c r="AV9" s="17">
        <v>0.14413811252914399</v>
      </c>
      <c r="AW9" s="17"/>
      <c r="AX9" s="17">
        <v>0.163125892716457</v>
      </c>
      <c r="AY9" s="17">
        <v>5.6659598728736098E-2</v>
      </c>
      <c r="AZ9" s="17">
        <v>5.0525298664607601E-2</v>
      </c>
      <c r="BA9" s="17">
        <v>4.1192414361499903E-2</v>
      </c>
      <c r="BB9" s="17">
        <v>1.89844270195079E-2</v>
      </c>
      <c r="BC9" s="17">
        <v>3.5454888496714403E-2</v>
      </c>
      <c r="BD9" s="17"/>
      <c r="BE9" s="17">
        <v>6.5020584361226305E-2</v>
      </c>
      <c r="BF9" s="17">
        <v>0.130332924121734</v>
      </c>
      <c r="BG9" s="17">
        <v>2.8060521822441599E-2</v>
      </c>
      <c r="BH9" s="17"/>
      <c r="BI9" s="17">
        <v>5.6309123705709598E-2</v>
      </c>
      <c r="BJ9" s="17">
        <v>7.6529078242672605E-2</v>
      </c>
      <c r="BK9" s="17"/>
      <c r="BL9" s="17">
        <v>6.2464047883499602E-2</v>
      </c>
      <c r="BM9" s="17">
        <v>6.9543632482048104E-2</v>
      </c>
      <c r="BN9" s="17">
        <v>5.01236235085325E-2</v>
      </c>
      <c r="BO9" s="17">
        <v>8.5896499845927801E-2</v>
      </c>
      <c r="BP9" s="17">
        <v>9.6280278108588899E-2</v>
      </c>
      <c r="BQ9" s="17"/>
      <c r="BR9" s="17">
        <v>5.2456331631540898E-2</v>
      </c>
      <c r="BS9" s="17">
        <v>0.162684476084968</v>
      </c>
      <c r="BT9" s="17">
        <v>0.21218320843131599</v>
      </c>
      <c r="BU9" s="17">
        <v>0.14288945718909299</v>
      </c>
      <c r="BV9" s="17"/>
      <c r="BW9" s="17">
        <v>6.8451009826990997E-2</v>
      </c>
      <c r="BX9" s="17">
        <v>6.0858860036921598E-2</v>
      </c>
      <c r="BY9" s="17">
        <v>7.2075688932663196E-2</v>
      </c>
      <c r="BZ9" s="17">
        <v>7.0188279348766799E-2</v>
      </c>
      <c r="CA9" s="17">
        <v>7.9498952756135194E-2</v>
      </c>
      <c r="CB9" s="17"/>
      <c r="CC9" s="17">
        <v>9.4177591318809303E-2</v>
      </c>
      <c r="CD9" s="17">
        <v>9.27685264392549E-2</v>
      </c>
      <c r="CE9" s="17">
        <v>9.9319816242650502E-2</v>
      </c>
      <c r="CF9" s="17">
        <v>0.102977129884194</v>
      </c>
      <c r="CG9" s="17">
        <v>6.3208348819823401E-2</v>
      </c>
      <c r="CH9" s="17">
        <v>4.8071432974577999E-2</v>
      </c>
      <c r="CI9" s="17">
        <v>4.53727301261505E-2</v>
      </c>
      <c r="CJ9" s="17">
        <v>6.01557774364119E-2</v>
      </c>
      <c r="CK9" s="17">
        <v>5.0175486685435498E-2</v>
      </c>
      <c r="CL9" s="17">
        <v>2.8092425547835E-2</v>
      </c>
    </row>
    <row r="10" spans="2:90" ht="30" x14ac:dyDescent="0.25">
      <c r="B10" s="18" t="s">
        <v>133</v>
      </c>
      <c r="C10" s="17">
        <v>0.424309491076727</v>
      </c>
      <c r="D10" s="17">
        <v>0.43800998260482399</v>
      </c>
      <c r="E10" s="17">
        <v>0.41269389149951602</v>
      </c>
      <c r="F10" s="17"/>
      <c r="G10" s="17">
        <v>0.41636202694760199</v>
      </c>
      <c r="H10" s="17">
        <v>0.47095917371373802</v>
      </c>
      <c r="I10" s="17">
        <v>0.49294615200889502</v>
      </c>
      <c r="J10" s="17">
        <v>0.431212516846598</v>
      </c>
      <c r="K10" s="17">
        <v>0.39369007909706899</v>
      </c>
      <c r="L10" s="17">
        <v>0.36193909313066103</v>
      </c>
      <c r="M10" s="17"/>
      <c r="N10" s="17">
        <v>0.41105667197802398</v>
      </c>
      <c r="O10" s="17">
        <v>0.41392718834327402</v>
      </c>
      <c r="P10" s="17">
        <v>0.46490582419209597</v>
      </c>
      <c r="Q10" s="17">
        <v>0.41440913644545901</v>
      </c>
      <c r="R10" s="17"/>
      <c r="S10" s="17">
        <v>0.44195996518986902</v>
      </c>
      <c r="T10" s="17">
        <v>0.42561492432054199</v>
      </c>
      <c r="U10" s="17">
        <v>0.43195491763189903</v>
      </c>
      <c r="V10" s="17">
        <v>0.41695995353752602</v>
      </c>
      <c r="W10" s="17">
        <v>0.38895450471214599</v>
      </c>
      <c r="X10" s="17">
        <v>0.408278062244117</v>
      </c>
      <c r="Y10" s="17">
        <v>0.41302266758853201</v>
      </c>
      <c r="Z10" s="17">
        <v>0.42764638160762197</v>
      </c>
      <c r="AA10" s="17">
        <v>0.44528471635350902</v>
      </c>
      <c r="AB10" s="17"/>
      <c r="AC10" s="17">
        <v>0.41107895280912599</v>
      </c>
      <c r="AD10" s="17">
        <v>0.43099659313535998</v>
      </c>
      <c r="AE10" s="17">
        <v>0.45318187907270702</v>
      </c>
      <c r="AF10" s="17"/>
      <c r="AG10" s="17">
        <v>0.42268742858455599</v>
      </c>
      <c r="AH10" s="17">
        <v>0.45640283025600598</v>
      </c>
      <c r="AI10" s="17">
        <v>0.385126665070542</v>
      </c>
      <c r="AJ10" s="17">
        <v>0.44573047987858599</v>
      </c>
      <c r="AK10" s="17"/>
      <c r="AL10" s="17">
        <v>0.39160619739445401</v>
      </c>
      <c r="AM10" s="17">
        <v>0.42345714571684001</v>
      </c>
      <c r="AN10" s="17">
        <v>0.46879195238892601</v>
      </c>
      <c r="AO10" s="17">
        <v>0.44866359242590098</v>
      </c>
      <c r="AP10" s="17">
        <v>0.37298167824336498</v>
      </c>
      <c r="AQ10" s="17"/>
      <c r="AR10" s="17">
        <v>0.39164062280279199</v>
      </c>
      <c r="AS10" s="17">
        <v>0.42783352143349601</v>
      </c>
      <c r="AT10" s="17">
        <v>0.43094868178109802</v>
      </c>
      <c r="AU10" s="17">
        <v>0.462149315617641</v>
      </c>
      <c r="AV10" s="17">
        <v>0.41060984675016499</v>
      </c>
      <c r="AW10" s="17"/>
      <c r="AX10" s="17">
        <v>0.43648735225287399</v>
      </c>
      <c r="AY10" s="17">
        <v>0.40694493081222</v>
      </c>
      <c r="AZ10" s="17">
        <v>0.51798870605714897</v>
      </c>
      <c r="BA10" s="17">
        <v>0.52114446522802904</v>
      </c>
      <c r="BB10" s="17">
        <v>0.22421839129969101</v>
      </c>
      <c r="BC10" s="17">
        <v>0.361473844148191</v>
      </c>
      <c r="BD10" s="17"/>
      <c r="BE10" s="17">
        <v>0.43353299704354498</v>
      </c>
      <c r="BF10" s="17">
        <v>0.470021947089103</v>
      </c>
      <c r="BG10" s="17">
        <v>0.37287837725974798</v>
      </c>
      <c r="BH10" s="17"/>
      <c r="BI10" s="17">
        <v>0.38056677278218398</v>
      </c>
      <c r="BJ10" s="17">
        <v>0.43541477413227098</v>
      </c>
      <c r="BK10" s="17"/>
      <c r="BL10" s="17">
        <v>0.38487135360390201</v>
      </c>
      <c r="BM10" s="17">
        <v>0.44788879812777099</v>
      </c>
      <c r="BN10" s="17">
        <v>0.45400982684993502</v>
      </c>
      <c r="BO10" s="17">
        <v>0.43361653429977398</v>
      </c>
      <c r="BP10" s="17">
        <v>0.47953085259859601</v>
      </c>
      <c r="BQ10" s="17"/>
      <c r="BR10" s="17">
        <v>0.41335208322987999</v>
      </c>
      <c r="BS10" s="17">
        <v>0.45326829996765899</v>
      </c>
      <c r="BT10" s="17">
        <v>0.52289283303401002</v>
      </c>
      <c r="BU10" s="17">
        <v>0.45975485279822798</v>
      </c>
      <c r="BV10" s="17"/>
      <c r="BW10" s="17">
        <v>0.43135385880824201</v>
      </c>
      <c r="BX10" s="17">
        <v>0.41865717280236098</v>
      </c>
      <c r="BY10" s="17">
        <v>0.41393365805705701</v>
      </c>
      <c r="BZ10" s="17">
        <v>0.426913562379649</v>
      </c>
      <c r="CA10" s="17">
        <v>0.44801220195057501</v>
      </c>
      <c r="CB10" s="17"/>
      <c r="CC10" s="17">
        <v>0.45874077561306298</v>
      </c>
      <c r="CD10" s="17">
        <v>0.42783704977133302</v>
      </c>
      <c r="CE10" s="17">
        <v>0.45275986983806199</v>
      </c>
      <c r="CF10" s="17">
        <v>0.39600035692573599</v>
      </c>
      <c r="CG10" s="17">
        <v>0.45709178039231302</v>
      </c>
      <c r="CH10" s="17">
        <v>0.456697571399587</v>
      </c>
      <c r="CI10" s="17">
        <v>0.42795680779895701</v>
      </c>
      <c r="CJ10" s="17">
        <v>0.41143164653590297</v>
      </c>
      <c r="CK10" s="17">
        <v>0.39613380514543001</v>
      </c>
      <c r="CL10" s="17">
        <v>0.38871321499717298</v>
      </c>
    </row>
    <row r="11" spans="2:90" ht="30" x14ac:dyDescent="0.25">
      <c r="B11" s="18" t="s">
        <v>134</v>
      </c>
      <c r="C11" s="17">
        <v>0.390483107991412</v>
      </c>
      <c r="D11" s="17">
        <v>0.39153867363880701</v>
      </c>
      <c r="E11" s="17">
        <v>0.390154197332786</v>
      </c>
      <c r="F11" s="17"/>
      <c r="G11" s="17">
        <v>0.238710323887627</v>
      </c>
      <c r="H11" s="17">
        <v>0.238687990350753</v>
      </c>
      <c r="I11" s="17">
        <v>0.28292128705775399</v>
      </c>
      <c r="J11" s="17">
        <v>0.42012708559136702</v>
      </c>
      <c r="K11" s="17">
        <v>0.48179878345125499</v>
      </c>
      <c r="L11" s="17">
        <v>0.56067516414915397</v>
      </c>
      <c r="M11" s="17"/>
      <c r="N11" s="17">
        <v>0.40491338225377499</v>
      </c>
      <c r="O11" s="17">
        <v>0.41240483012656798</v>
      </c>
      <c r="P11" s="17">
        <v>0.378166574344595</v>
      </c>
      <c r="Q11" s="17">
        <v>0.36200398822503999</v>
      </c>
      <c r="R11" s="17"/>
      <c r="S11" s="17">
        <v>0.248764568534278</v>
      </c>
      <c r="T11" s="17">
        <v>0.40794229469465998</v>
      </c>
      <c r="U11" s="17">
        <v>0.43761122312075201</v>
      </c>
      <c r="V11" s="17">
        <v>0.44783187124226598</v>
      </c>
      <c r="W11" s="17">
        <v>0.41205827938707501</v>
      </c>
      <c r="X11" s="17">
        <v>0.39012376870500298</v>
      </c>
      <c r="Y11" s="17">
        <v>0.43959639692098501</v>
      </c>
      <c r="Z11" s="17">
        <v>0.44164657343399699</v>
      </c>
      <c r="AA11" s="17">
        <v>0.38380954356687802</v>
      </c>
      <c r="AB11" s="17"/>
      <c r="AC11" s="17">
        <v>0.46239683068559201</v>
      </c>
      <c r="AD11" s="17">
        <v>0.38179631991829699</v>
      </c>
      <c r="AE11" s="17">
        <v>0.301840677081196</v>
      </c>
      <c r="AF11" s="17"/>
      <c r="AG11" s="17">
        <v>0.437482274395811</v>
      </c>
      <c r="AH11" s="17">
        <v>0.31385147313349498</v>
      </c>
      <c r="AI11" s="17">
        <v>0.45515760809406097</v>
      </c>
      <c r="AJ11" s="17">
        <v>0.43269521214784301</v>
      </c>
      <c r="AK11" s="17"/>
      <c r="AL11" s="17">
        <v>0.42833137482871902</v>
      </c>
      <c r="AM11" s="17">
        <v>0.40974045167177298</v>
      </c>
      <c r="AN11" s="17">
        <v>0.345818747488567</v>
      </c>
      <c r="AO11" s="17">
        <v>0.30534043364068297</v>
      </c>
      <c r="AP11" s="17">
        <v>0.27413795679245401</v>
      </c>
      <c r="AQ11" s="17"/>
      <c r="AR11" s="17">
        <v>0.342299801253373</v>
      </c>
      <c r="AS11" s="17">
        <v>0.40859162470411298</v>
      </c>
      <c r="AT11" s="17">
        <v>0.40547695515326998</v>
      </c>
      <c r="AU11" s="17">
        <v>0.37443790130341897</v>
      </c>
      <c r="AV11" s="17">
        <v>0.35544440494847601</v>
      </c>
      <c r="AW11" s="17"/>
      <c r="AX11" s="17">
        <v>0.24890923736630999</v>
      </c>
      <c r="AY11" s="17">
        <v>0.41743056880555801</v>
      </c>
      <c r="AZ11" s="17">
        <v>0.31611016963934702</v>
      </c>
      <c r="BA11" s="17">
        <v>0.34723352290541099</v>
      </c>
      <c r="BB11" s="17">
        <v>0.69019798550219202</v>
      </c>
      <c r="BC11" s="17">
        <v>0.534963561703652</v>
      </c>
      <c r="BD11" s="17"/>
      <c r="BE11" s="17">
        <v>0.35248409538556102</v>
      </c>
      <c r="BF11" s="17">
        <v>0.29204885865315</v>
      </c>
      <c r="BG11" s="17">
        <v>0.53368452378223996</v>
      </c>
      <c r="BH11" s="17"/>
      <c r="BI11" s="17">
        <v>0.445225882666902</v>
      </c>
      <c r="BJ11" s="17">
        <v>0.37658516036219503</v>
      </c>
      <c r="BK11" s="17"/>
      <c r="BL11" s="17">
        <v>0.47722055146824899</v>
      </c>
      <c r="BM11" s="17">
        <v>0.371795118574272</v>
      </c>
      <c r="BN11" s="17">
        <v>0.38112198102709599</v>
      </c>
      <c r="BO11" s="17">
        <v>0.32696293774458102</v>
      </c>
      <c r="BP11" s="17">
        <v>0.28311321971872799</v>
      </c>
      <c r="BQ11" s="17"/>
      <c r="BR11" s="17">
        <v>0.43099516476317201</v>
      </c>
      <c r="BS11" s="17">
        <v>0.22271427583981199</v>
      </c>
      <c r="BT11" s="17">
        <v>0.128956124940626</v>
      </c>
      <c r="BU11" s="17">
        <v>0.235695031270439</v>
      </c>
      <c r="BV11" s="17"/>
      <c r="BW11" s="17">
        <v>0.383080419376926</v>
      </c>
      <c r="BX11" s="17">
        <v>0.41026472663896502</v>
      </c>
      <c r="BY11" s="17">
        <v>0.40905243657221901</v>
      </c>
      <c r="BZ11" s="17">
        <v>0.40809166415957099</v>
      </c>
      <c r="CA11" s="17">
        <v>0.34375760290075902</v>
      </c>
      <c r="CB11" s="17"/>
      <c r="CC11" s="17">
        <v>0.33326954147042798</v>
      </c>
      <c r="CD11" s="17">
        <v>0.33713543975365201</v>
      </c>
      <c r="CE11" s="17">
        <v>0.32346754386284499</v>
      </c>
      <c r="CF11" s="17">
        <v>0.36195108621407701</v>
      </c>
      <c r="CG11" s="17">
        <v>0.37399713413019298</v>
      </c>
      <c r="CH11" s="17">
        <v>0.39004975404970399</v>
      </c>
      <c r="CI11" s="17">
        <v>0.42338841129118698</v>
      </c>
      <c r="CJ11" s="17">
        <v>0.44929511606551298</v>
      </c>
      <c r="CK11" s="17">
        <v>0.45792092656831701</v>
      </c>
      <c r="CL11" s="17">
        <v>0.51134737034507205</v>
      </c>
    </row>
    <row r="12" spans="2:90" x14ac:dyDescent="0.25">
      <c r="B12" s="18" t="s">
        <v>111</v>
      </c>
      <c r="C12" s="19">
        <v>0.112772333646305</v>
      </c>
      <c r="D12" s="19">
        <v>8.8380544626906296E-2</v>
      </c>
      <c r="E12" s="19">
        <v>0.13342269715190899</v>
      </c>
      <c r="F12" s="19"/>
      <c r="G12" s="19">
        <v>0.18749065110191299</v>
      </c>
      <c r="H12" s="19">
        <v>0.142370657451906</v>
      </c>
      <c r="I12" s="19">
        <v>0.14679136150768399</v>
      </c>
      <c r="J12" s="19">
        <v>0.105147012750401</v>
      </c>
      <c r="K12" s="19">
        <v>9.4521470060455998E-2</v>
      </c>
      <c r="L12" s="19">
        <v>5.1907194310797301E-2</v>
      </c>
      <c r="M12" s="19"/>
      <c r="N12" s="19">
        <v>8.0819703914552607E-2</v>
      </c>
      <c r="O12" s="19">
        <v>0.104582318944986</v>
      </c>
      <c r="P12" s="19">
        <v>9.98575990265647E-2</v>
      </c>
      <c r="Q12" s="19">
        <v>0.16793063511220399</v>
      </c>
      <c r="R12" s="19"/>
      <c r="S12" s="19">
        <v>0.14539498322547401</v>
      </c>
      <c r="T12" s="19">
        <v>0.123361209081741</v>
      </c>
      <c r="U12" s="19">
        <v>7.9568735355259601E-2</v>
      </c>
      <c r="V12" s="19">
        <v>8.8642143717568303E-2</v>
      </c>
      <c r="W12" s="19">
        <v>0.14235358350270599</v>
      </c>
      <c r="X12" s="19">
        <v>0.111946173262309</v>
      </c>
      <c r="Y12" s="19">
        <v>0.10519329494996101</v>
      </c>
      <c r="Z12" s="19">
        <v>8.58080338493874E-2</v>
      </c>
      <c r="AA12" s="19">
        <v>0.10339645128646401</v>
      </c>
      <c r="AB12" s="19"/>
      <c r="AC12" s="19">
        <v>7.8399927267096298E-2</v>
      </c>
      <c r="AD12" s="19">
        <v>0.10176656530539401</v>
      </c>
      <c r="AE12" s="19">
        <v>0.172313090661043</v>
      </c>
      <c r="AF12" s="19"/>
      <c r="AG12" s="19">
        <v>8.5216971225954605E-2</v>
      </c>
      <c r="AH12" s="19">
        <v>9.8791698973048098E-2</v>
      </c>
      <c r="AI12" s="19">
        <v>9.3217148727513202E-2</v>
      </c>
      <c r="AJ12" s="19">
        <v>7.9897129195919694E-2</v>
      </c>
      <c r="AK12" s="19"/>
      <c r="AL12" s="19">
        <v>0.141252883574293</v>
      </c>
      <c r="AM12" s="19">
        <v>0.10885225909370801</v>
      </c>
      <c r="AN12" s="19">
        <v>0.100307924277121</v>
      </c>
      <c r="AO12" s="19">
        <v>9.6189058890266604E-2</v>
      </c>
      <c r="AP12" s="19">
        <v>0.158661783108001</v>
      </c>
      <c r="AQ12" s="19"/>
      <c r="AR12" s="19">
        <v>0.20117646739203199</v>
      </c>
      <c r="AS12" s="19">
        <v>9.0698635500132893E-2</v>
      </c>
      <c r="AT12" s="19">
        <v>0.103798863628739</v>
      </c>
      <c r="AU12" s="19">
        <v>9.5286261619828297E-2</v>
      </c>
      <c r="AV12" s="19">
        <v>8.9807635772214997E-2</v>
      </c>
      <c r="AW12" s="19"/>
      <c r="AX12" s="19">
        <v>0.15147751766435799</v>
      </c>
      <c r="AY12" s="19">
        <v>0.118964901653486</v>
      </c>
      <c r="AZ12" s="19">
        <v>0.11537582563889601</v>
      </c>
      <c r="BA12" s="19">
        <v>9.0429597505060202E-2</v>
      </c>
      <c r="BB12" s="19">
        <v>6.6599196178609696E-2</v>
      </c>
      <c r="BC12" s="19">
        <v>6.8107705651442904E-2</v>
      </c>
      <c r="BD12" s="19"/>
      <c r="BE12" s="19">
        <v>0.14896232320966801</v>
      </c>
      <c r="BF12" s="19">
        <v>0.107596270136013</v>
      </c>
      <c r="BG12" s="19">
        <v>6.5376577135570602E-2</v>
      </c>
      <c r="BH12" s="19"/>
      <c r="BI12" s="19">
        <v>0.117898220845204</v>
      </c>
      <c r="BJ12" s="19">
        <v>0.111470987262862</v>
      </c>
      <c r="BK12" s="19"/>
      <c r="BL12" s="19">
        <v>7.5444047044349496E-2</v>
      </c>
      <c r="BM12" s="19">
        <v>0.110772450815908</v>
      </c>
      <c r="BN12" s="19">
        <v>0.11474456861443599</v>
      </c>
      <c r="BO12" s="19">
        <v>0.15352402810971799</v>
      </c>
      <c r="BP12" s="19">
        <v>0.141075649574087</v>
      </c>
      <c r="BQ12" s="19"/>
      <c r="BR12" s="19">
        <v>0.10319642037540799</v>
      </c>
      <c r="BS12" s="19">
        <v>0.16133294810755999</v>
      </c>
      <c r="BT12" s="19">
        <v>0.13596783359404799</v>
      </c>
      <c r="BU12" s="19">
        <v>0.16166065874224</v>
      </c>
      <c r="BV12" s="19"/>
      <c r="BW12" s="19">
        <v>0.117114711987842</v>
      </c>
      <c r="BX12" s="19">
        <v>0.110219240521752</v>
      </c>
      <c r="BY12" s="19">
        <v>0.104938216438061</v>
      </c>
      <c r="BZ12" s="19">
        <v>9.4806494112012696E-2</v>
      </c>
      <c r="CA12" s="19">
        <v>0.128731242392531</v>
      </c>
      <c r="CB12" s="19"/>
      <c r="CC12" s="19">
        <v>0.1138120915977</v>
      </c>
      <c r="CD12" s="19">
        <v>0.14225898403576001</v>
      </c>
      <c r="CE12" s="19">
        <v>0.12445277005644199</v>
      </c>
      <c r="CF12" s="19">
        <v>0.13907142697599301</v>
      </c>
      <c r="CG12" s="19">
        <v>0.10570273665767101</v>
      </c>
      <c r="CH12" s="19">
        <v>0.105181241576131</v>
      </c>
      <c r="CI12" s="19">
        <v>0.103282050783705</v>
      </c>
      <c r="CJ12" s="19">
        <v>7.9117459962172398E-2</v>
      </c>
      <c r="CK12" s="19">
        <v>9.5769781600817394E-2</v>
      </c>
      <c r="CL12" s="19">
        <v>7.1846989109920503E-2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355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0.13132275987258499</v>
      </c>
      <c r="D9" s="17">
        <v>0.121592566302758</v>
      </c>
      <c r="E9" s="17">
        <v>0.14058155967519401</v>
      </c>
      <c r="F9" s="17"/>
      <c r="G9" s="17">
        <v>0.16483020296495501</v>
      </c>
      <c r="H9" s="17">
        <v>0.149756931581109</v>
      </c>
      <c r="I9" s="17">
        <v>0.13471657467499901</v>
      </c>
      <c r="J9" s="17">
        <v>0.16257351750260199</v>
      </c>
      <c r="K9" s="17">
        <v>0.122689816889081</v>
      </c>
      <c r="L9" s="17">
        <v>8.4092609364101997E-2</v>
      </c>
      <c r="M9" s="17"/>
      <c r="N9" s="17">
        <v>8.3108379994328796E-2</v>
      </c>
      <c r="O9" s="17">
        <v>0.120318105820752</v>
      </c>
      <c r="P9" s="17">
        <v>0.16764674453944201</v>
      </c>
      <c r="Q9" s="17">
        <v>0.163916282354614</v>
      </c>
      <c r="R9" s="17"/>
      <c r="S9" s="17">
        <v>0.15938477606778301</v>
      </c>
      <c r="T9" s="17">
        <v>0.102005024312587</v>
      </c>
      <c r="U9" s="17">
        <v>9.1751822090531399E-2</v>
      </c>
      <c r="V9" s="17">
        <v>0.11089577069312601</v>
      </c>
      <c r="W9" s="17">
        <v>0.120916868579263</v>
      </c>
      <c r="X9" s="17">
        <v>0.15366929901808599</v>
      </c>
      <c r="Y9" s="17">
        <v>0.13524959448649801</v>
      </c>
      <c r="Z9" s="17">
        <v>0.18630723083527101</v>
      </c>
      <c r="AA9" s="17">
        <v>0.14817343537993799</v>
      </c>
      <c r="AB9" s="17"/>
      <c r="AC9" s="17">
        <v>0.137347880810574</v>
      </c>
      <c r="AD9" s="17">
        <v>0.111782738400537</v>
      </c>
      <c r="AE9" s="17">
        <v>0.15035952319888701</v>
      </c>
      <c r="AF9" s="17"/>
      <c r="AG9" s="17">
        <v>0.107455351714486</v>
      </c>
      <c r="AH9" s="17">
        <v>0.11855411645941</v>
      </c>
      <c r="AI9" s="17">
        <v>9.4099768660744404E-2</v>
      </c>
      <c r="AJ9" s="17">
        <v>0.161999396997066</v>
      </c>
      <c r="AK9" s="17"/>
      <c r="AL9" s="17">
        <v>0.15063395130927801</v>
      </c>
      <c r="AM9" s="17">
        <v>0.14548350789272499</v>
      </c>
      <c r="AN9" s="17">
        <v>9.9262426567519393E-2</v>
      </c>
      <c r="AO9" s="17">
        <v>0.12362079940794</v>
      </c>
      <c r="AP9" s="17">
        <v>0.11346532523765</v>
      </c>
      <c r="AQ9" s="17"/>
      <c r="AR9" s="17">
        <v>0.19579646705012199</v>
      </c>
      <c r="AS9" s="17">
        <v>0.14006165853081501</v>
      </c>
      <c r="AT9" s="17">
        <v>0.13442085429328801</v>
      </c>
      <c r="AU9" s="17">
        <v>9.7186639926969701E-2</v>
      </c>
      <c r="AV9" s="17">
        <v>8.6042472930663305E-2</v>
      </c>
      <c r="AW9" s="17"/>
      <c r="AX9" s="17">
        <v>0.187326234709455</v>
      </c>
      <c r="AY9" s="17">
        <v>0.10304821410829999</v>
      </c>
      <c r="AZ9" s="17">
        <v>0.17568109858016501</v>
      </c>
      <c r="BA9" s="17">
        <v>0.14912625613781499</v>
      </c>
      <c r="BB9" s="17">
        <v>4.2284611917505002E-2</v>
      </c>
      <c r="BC9" s="17">
        <v>7.7687721823835001E-2</v>
      </c>
      <c r="BD9" s="17"/>
      <c r="BE9" s="17">
        <v>0.136216081954562</v>
      </c>
      <c r="BF9" s="17">
        <v>0.143710564285776</v>
      </c>
      <c r="BG9" s="17">
        <v>0.11339742104537499</v>
      </c>
      <c r="BH9" s="17"/>
      <c r="BI9" s="17">
        <v>0.178807328736967</v>
      </c>
      <c r="BJ9" s="17">
        <v>0.119267505911032</v>
      </c>
      <c r="BK9" s="17"/>
      <c r="BL9" s="17">
        <v>8.8634318776830506E-2</v>
      </c>
      <c r="BM9" s="17">
        <v>0.111834733889809</v>
      </c>
      <c r="BN9" s="17">
        <v>0.21928027626178301</v>
      </c>
      <c r="BO9" s="17">
        <v>0.23086341806838701</v>
      </c>
      <c r="BP9" s="17">
        <v>0.156762255923731</v>
      </c>
      <c r="BQ9" s="17"/>
      <c r="BR9" s="17">
        <v>0.125436421047491</v>
      </c>
      <c r="BS9" s="17">
        <v>0.201704939255333</v>
      </c>
      <c r="BT9" s="17">
        <v>0.122296340211781</v>
      </c>
      <c r="BU9" s="17">
        <v>0.13722841218058601</v>
      </c>
      <c r="BV9" s="17"/>
      <c r="BW9" s="17">
        <v>6.4535643324199296E-2</v>
      </c>
      <c r="BX9" s="17">
        <v>7.0289712470760005E-2</v>
      </c>
      <c r="BY9" s="17">
        <v>0.116236627380984</v>
      </c>
      <c r="BZ9" s="17">
        <v>0.149437013949828</v>
      </c>
      <c r="CA9" s="17">
        <v>0.242220909669046</v>
      </c>
      <c r="CB9" s="17"/>
      <c r="CC9" s="17">
        <v>0.27114723409256403</v>
      </c>
      <c r="CD9" s="17">
        <v>0.260679335188018</v>
      </c>
      <c r="CE9" s="17">
        <v>0.16829974462517899</v>
      </c>
      <c r="CF9" s="17">
        <v>0.12691511735752101</v>
      </c>
      <c r="CG9" s="17">
        <v>0.11457206158503699</v>
      </c>
      <c r="CH9" s="17">
        <v>7.6807677281861095E-2</v>
      </c>
      <c r="CI9" s="17">
        <v>7.40056933267072E-2</v>
      </c>
      <c r="CJ9" s="17">
        <v>6.4140999106349794E-2</v>
      </c>
      <c r="CK9" s="17">
        <v>6.7656011289881801E-2</v>
      </c>
      <c r="CL9" s="17">
        <v>4.0050461774638703E-2</v>
      </c>
    </row>
    <row r="10" spans="2:90" ht="45" x14ac:dyDescent="0.25">
      <c r="B10" s="18" t="s">
        <v>331</v>
      </c>
      <c r="C10" s="17">
        <v>0.21770681928034799</v>
      </c>
      <c r="D10" s="17">
        <v>0.22981809490499899</v>
      </c>
      <c r="E10" s="17">
        <v>0.20566323774985401</v>
      </c>
      <c r="F10" s="17"/>
      <c r="G10" s="17">
        <v>0.25333478528633702</v>
      </c>
      <c r="H10" s="17">
        <v>0.24814748745603801</v>
      </c>
      <c r="I10" s="17">
        <v>0.24716134124716799</v>
      </c>
      <c r="J10" s="17">
        <v>0.19579255400294701</v>
      </c>
      <c r="K10" s="17">
        <v>0.210239050221601</v>
      </c>
      <c r="L10" s="17">
        <v>0.179793210193221</v>
      </c>
      <c r="M10" s="17"/>
      <c r="N10" s="17">
        <v>0.21525456169215801</v>
      </c>
      <c r="O10" s="17">
        <v>0.215277641988003</v>
      </c>
      <c r="P10" s="17">
        <v>0.233992557024993</v>
      </c>
      <c r="Q10" s="17">
        <v>0.20778177717998</v>
      </c>
      <c r="R10" s="17"/>
      <c r="S10" s="17">
        <v>0.25028944655941598</v>
      </c>
      <c r="T10" s="17">
        <v>0.224486115014291</v>
      </c>
      <c r="U10" s="17">
        <v>0.19099160152073499</v>
      </c>
      <c r="V10" s="17">
        <v>0.221193047769523</v>
      </c>
      <c r="W10" s="17">
        <v>0.19238616338494299</v>
      </c>
      <c r="X10" s="17">
        <v>0.20761142157302401</v>
      </c>
      <c r="Y10" s="17">
        <v>0.22528211367846801</v>
      </c>
      <c r="Z10" s="17">
        <v>0.19075669401697601</v>
      </c>
      <c r="AA10" s="17">
        <v>0.217148687460305</v>
      </c>
      <c r="AB10" s="17"/>
      <c r="AC10" s="17">
        <v>0.20830727655219899</v>
      </c>
      <c r="AD10" s="17">
        <v>0.23220468566479199</v>
      </c>
      <c r="AE10" s="17">
        <v>0.206012990889784</v>
      </c>
      <c r="AF10" s="17"/>
      <c r="AG10" s="17">
        <v>0.19100979863383699</v>
      </c>
      <c r="AH10" s="17">
        <v>0.25409312666043099</v>
      </c>
      <c r="AI10" s="17">
        <v>0.17821884062968599</v>
      </c>
      <c r="AJ10" s="17">
        <v>0.23106485846048</v>
      </c>
      <c r="AK10" s="17"/>
      <c r="AL10" s="17">
        <v>0.20521248521449101</v>
      </c>
      <c r="AM10" s="17">
        <v>0.232662298521191</v>
      </c>
      <c r="AN10" s="17">
        <v>0.22055907683761899</v>
      </c>
      <c r="AO10" s="17">
        <v>0.226806821787152</v>
      </c>
      <c r="AP10" s="17">
        <v>0.19942898098548301</v>
      </c>
      <c r="AQ10" s="17"/>
      <c r="AR10" s="17">
        <v>0.18293757589854101</v>
      </c>
      <c r="AS10" s="17">
        <v>0.23646118202949901</v>
      </c>
      <c r="AT10" s="17">
        <v>0.219437001406843</v>
      </c>
      <c r="AU10" s="17">
        <v>0.23249931148554001</v>
      </c>
      <c r="AV10" s="17">
        <v>0.20961832659335999</v>
      </c>
      <c r="AW10" s="17"/>
      <c r="AX10" s="17">
        <v>0.25544486295059099</v>
      </c>
      <c r="AY10" s="17">
        <v>0.192174236377297</v>
      </c>
      <c r="AZ10" s="17">
        <v>0.28404965883260103</v>
      </c>
      <c r="BA10" s="17">
        <v>0.22753398851598</v>
      </c>
      <c r="BB10" s="17">
        <v>0.14443403100131</v>
      </c>
      <c r="BC10" s="17">
        <v>0.16754452726291599</v>
      </c>
      <c r="BD10" s="17"/>
      <c r="BE10" s="17">
        <v>0.21307386200317799</v>
      </c>
      <c r="BF10" s="17">
        <v>0.24381850681209799</v>
      </c>
      <c r="BG10" s="17">
        <v>0.19999432465567801</v>
      </c>
      <c r="BH10" s="17"/>
      <c r="BI10" s="17">
        <v>0.22639887536553599</v>
      </c>
      <c r="BJ10" s="17">
        <v>0.21550010358173299</v>
      </c>
      <c r="BK10" s="17"/>
      <c r="BL10" s="17">
        <v>0.20024706277330201</v>
      </c>
      <c r="BM10" s="17">
        <v>0.236104557052947</v>
      </c>
      <c r="BN10" s="17">
        <v>0.23699746886381301</v>
      </c>
      <c r="BO10" s="17">
        <v>0.23667001580036201</v>
      </c>
      <c r="BP10" s="17">
        <v>0.22618193036280601</v>
      </c>
      <c r="BQ10" s="17"/>
      <c r="BR10" s="17">
        <v>0.22113285741701499</v>
      </c>
      <c r="BS10" s="17">
        <v>0.24170010108734699</v>
      </c>
      <c r="BT10" s="17">
        <v>0.16236419857885601</v>
      </c>
      <c r="BU10" s="17">
        <v>0.20299523711112</v>
      </c>
      <c r="BV10" s="17"/>
      <c r="BW10" s="17">
        <v>0.20515316394173999</v>
      </c>
      <c r="BX10" s="17">
        <v>0.22511345560107901</v>
      </c>
      <c r="BY10" s="17">
        <v>0.20620838671038599</v>
      </c>
      <c r="BZ10" s="17">
        <v>0.23190878664586501</v>
      </c>
      <c r="CA10" s="17">
        <v>0.235113820872664</v>
      </c>
      <c r="CB10" s="17"/>
      <c r="CC10" s="17">
        <v>0.251081263044868</v>
      </c>
      <c r="CD10" s="17">
        <v>0.24560845054518099</v>
      </c>
      <c r="CE10" s="17">
        <v>0.26689968114164497</v>
      </c>
      <c r="CF10" s="17">
        <v>0.218712778029098</v>
      </c>
      <c r="CG10" s="17">
        <v>0.23031089082453099</v>
      </c>
      <c r="CH10" s="17">
        <v>0.203740964839278</v>
      </c>
      <c r="CI10" s="17">
        <v>0.220576559379875</v>
      </c>
      <c r="CJ10" s="17">
        <v>0.198951601602013</v>
      </c>
      <c r="CK10" s="17">
        <v>0.170594263370518</v>
      </c>
      <c r="CL10" s="17">
        <v>0.18937119778728501</v>
      </c>
    </row>
    <row r="11" spans="2:90" ht="30" x14ac:dyDescent="0.25">
      <c r="B11" s="18" t="s">
        <v>332</v>
      </c>
      <c r="C11" s="17">
        <v>0.26177448744152498</v>
      </c>
      <c r="D11" s="17">
        <v>0.28312233740556098</v>
      </c>
      <c r="E11" s="17">
        <v>0.242503138277715</v>
      </c>
      <c r="F11" s="17"/>
      <c r="G11" s="17">
        <v>0.24361830801102199</v>
      </c>
      <c r="H11" s="17">
        <v>0.22786643928113601</v>
      </c>
      <c r="I11" s="17">
        <v>0.239082341531418</v>
      </c>
      <c r="J11" s="17">
        <v>0.28869974879500199</v>
      </c>
      <c r="K11" s="17">
        <v>0.27546568412136602</v>
      </c>
      <c r="L11" s="17">
        <v>0.28186803559991602</v>
      </c>
      <c r="M11" s="17"/>
      <c r="N11" s="17">
        <v>0.27313150087949301</v>
      </c>
      <c r="O11" s="17">
        <v>0.27325159748725703</v>
      </c>
      <c r="P11" s="17">
        <v>0.260999940168745</v>
      </c>
      <c r="Q11" s="17">
        <v>0.23780561575463199</v>
      </c>
      <c r="R11" s="17"/>
      <c r="S11" s="17">
        <v>0.23114161990554599</v>
      </c>
      <c r="T11" s="17">
        <v>0.226342716690664</v>
      </c>
      <c r="U11" s="17">
        <v>0.340700877429439</v>
      </c>
      <c r="V11" s="17">
        <v>0.27950247161965902</v>
      </c>
      <c r="W11" s="17">
        <v>0.27651928502550099</v>
      </c>
      <c r="X11" s="17">
        <v>0.27189240125161002</v>
      </c>
      <c r="Y11" s="17">
        <v>0.248902473789363</v>
      </c>
      <c r="Z11" s="17">
        <v>0.30249224598318902</v>
      </c>
      <c r="AA11" s="17">
        <v>0.24294909609037299</v>
      </c>
      <c r="AB11" s="17"/>
      <c r="AC11" s="17">
        <v>0.26440967243142099</v>
      </c>
      <c r="AD11" s="17">
        <v>0.29058792971589298</v>
      </c>
      <c r="AE11" s="17">
        <v>0.20309961901483201</v>
      </c>
      <c r="AF11" s="17"/>
      <c r="AG11" s="17">
        <v>0.294557687656953</v>
      </c>
      <c r="AH11" s="17">
        <v>0.27913579106764203</v>
      </c>
      <c r="AI11" s="17">
        <v>0.29839395548724001</v>
      </c>
      <c r="AJ11" s="17">
        <v>0.269807159519105</v>
      </c>
      <c r="AK11" s="17"/>
      <c r="AL11" s="17">
        <v>0.24852282821188801</v>
      </c>
      <c r="AM11" s="17">
        <v>0.25322197282353198</v>
      </c>
      <c r="AN11" s="17">
        <v>0.283436347803874</v>
      </c>
      <c r="AO11" s="17">
        <v>0.24310460833575001</v>
      </c>
      <c r="AP11" s="17">
        <v>0.33044151485534601</v>
      </c>
      <c r="AQ11" s="17"/>
      <c r="AR11" s="17">
        <v>0.20758247707021699</v>
      </c>
      <c r="AS11" s="17">
        <v>0.245914439459303</v>
      </c>
      <c r="AT11" s="17">
        <v>0.289733912461274</v>
      </c>
      <c r="AU11" s="17">
        <v>0.295334655286626</v>
      </c>
      <c r="AV11" s="17">
        <v>0.25420182345018</v>
      </c>
      <c r="AW11" s="17"/>
      <c r="AX11" s="17">
        <v>0.227446258161529</v>
      </c>
      <c r="AY11" s="17">
        <v>0.28117595310562499</v>
      </c>
      <c r="AZ11" s="17">
        <v>0.20983989052631699</v>
      </c>
      <c r="BA11" s="17">
        <v>0.276281404632091</v>
      </c>
      <c r="BB11" s="17">
        <v>0.32286207820521301</v>
      </c>
      <c r="BC11" s="17">
        <v>0.24730378281545601</v>
      </c>
      <c r="BD11" s="17"/>
      <c r="BE11" s="17">
        <v>0.25495334503719402</v>
      </c>
      <c r="BF11" s="17">
        <v>0.25559133042125098</v>
      </c>
      <c r="BG11" s="17">
        <v>0.27756200242212398</v>
      </c>
      <c r="BH11" s="17"/>
      <c r="BI11" s="17">
        <v>0.24632778537331201</v>
      </c>
      <c r="BJ11" s="17">
        <v>0.26569605440010102</v>
      </c>
      <c r="BK11" s="17"/>
      <c r="BL11" s="17">
        <v>0.29425931326647697</v>
      </c>
      <c r="BM11" s="17">
        <v>0.28291099848748702</v>
      </c>
      <c r="BN11" s="17">
        <v>0.220481739282468</v>
      </c>
      <c r="BO11" s="17">
        <v>0.23049297005463501</v>
      </c>
      <c r="BP11" s="17">
        <v>0.209576808678168</v>
      </c>
      <c r="BQ11" s="17"/>
      <c r="BR11" s="17">
        <v>0.27239719764204101</v>
      </c>
      <c r="BS11" s="17">
        <v>0.17732075516301099</v>
      </c>
      <c r="BT11" s="17">
        <v>0.21742775406932099</v>
      </c>
      <c r="BU11" s="17">
        <v>0.26169981183963398</v>
      </c>
      <c r="BV11" s="17"/>
      <c r="BW11" s="17">
        <v>0.26728925747608501</v>
      </c>
      <c r="BX11" s="17">
        <v>0.29148893980187501</v>
      </c>
      <c r="BY11" s="17">
        <v>0.26111659162902801</v>
      </c>
      <c r="BZ11" s="17">
        <v>0.27239923527238802</v>
      </c>
      <c r="CA11" s="17">
        <v>0.21159668918465899</v>
      </c>
      <c r="CB11" s="17"/>
      <c r="CC11" s="17">
        <v>0.175520451139002</v>
      </c>
      <c r="CD11" s="17">
        <v>0.224478285537693</v>
      </c>
      <c r="CE11" s="17">
        <v>0.24636224571538001</v>
      </c>
      <c r="CF11" s="17">
        <v>0.27444014554620699</v>
      </c>
      <c r="CG11" s="17">
        <v>0.25522983082717798</v>
      </c>
      <c r="CH11" s="17">
        <v>0.28964428366329198</v>
      </c>
      <c r="CI11" s="17">
        <v>0.30093210939481502</v>
      </c>
      <c r="CJ11" s="17">
        <v>0.26609629355150299</v>
      </c>
      <c r="CK11" s="17">
        <v>0.30487233104532802</v>
      </c>
      <c r="CL11" s="17">
        <v>0.27707254812542798</v>
      </c>
    </row>
    <row r="12" spans="2:90" ht="30" x14ac:dyDescent="0.25">
      <c r="B12" s="18" t="s">
        <v>333</v>
      </c>
      <c r="C12" s="17">
        <v>0.191367152570421</v>
      </c>
      <c r="D12" s="17">
        <v>0.210865073930984</v>
      </c>
      <c r="E12" s="17">
        <v>0.173943975013403</v>
      </c>
      <c r="F12" s="17"/>
      <c r="G12" s="17">
        <v>0.20102657888655501</v>
      </c>
      <c r="H12" s="17">
        <v>0.23979330598095</v>
      </c>
      <c r="I12" s="17">
        <v>0.21324258453971301</v>
      </c>
      <c r="J12" s="17">
        <v>0.16528288114777401</v>
      </c>
      <c r="K12" s="17">
        <v>0.16684339058426401</v>
      </c>
      <c r="L12" s="17">
        <v>0.17184234510003801</v>
      </c>
      <c r="M12" s="17"/>
      <c r="N12" s="17">
        <v>0.24191738766332899</v>
      </c>
      <c r="O12" s="17">
        <v>0.19311156042056199</v>
      </c>
      <c r="P12" s="17">
        <v>0.15162808267098299</v>
      </c>
      <c r="Q12" s="17">
        <v>0.169729331256501</v>
      </c>
      <c r="R12" s="17"/>
      <c r="S12" s="17">
        <v>0.18717586717141499</v>
      </c>
      <c r="T12" s="17">
        <v>0.194629374024513</v>
      </c>
      <c r="U12" s="17">
        <v>0.18766378536212799</v>
      </c>
      <c r="V12" s="17">
        <v>0.21028682587737499</v>
      </c>
      <c r="W12" s="17">
        <v>0.22719532258210601</v>
      </c>
      <c r="X12" s="17">
        <v>0.15449888103948001</v>
      </c>
      <c r="Y12" s="17">
        <v>0.180130659456714</v>
      </c>
      <c r="Z12" s="17">
        <v>0.18752955660175799</v>
      </c>
      <c r="AA12" s="17">
        <v>0.194995341515834</v>
      </c>
      <c r="AB12" s="17"/>
      <c r="AC12" s="17">
        <v>0.18749275614876501</v>
      </c>
      <c r="AD12" s="17">
        <v>0.186375094831814</v>
      </c>
      <c r="AE12" s="17">
        <v>0.20449102461116</v>
      </c>
      <c r="AF12" s="17"/>
      <c r="AG12" s="17">
        <v>0.21492868595408601</v>
      </c>
      <c r="AH12" s="17">
        <v>0.20583033422569599</v>
      </c>
      <c r="AI12" s="17">
        <v>0.24467056579442301</v>
      </c>
      <c r="AJ12" s="17">
        <v>0.16912032985037301</v>
      </c>
      <c r="AK12" s="17"/>
      <c r="AL12" s="17">
        <v>0.17734807274415601</v>
      </c>
      <c r="AM12" s="17">
        <v>0.165489844572378</v>
      </c>
      <c r="AN12" s="17">
        <v>0.204716851482864</v>
      </c>
      <c r="AO12" s="17">
        <v>0.26841791595462999</v>
      </c>
      <c r="AP12" s="17">
        <v>0.21704881590056099</v>
      </c>
      <c r="AQ12" s="17"/>
      <c r="AR12" s="17">
        <v>0.156982940862959</v>
      </c>
      <c r="AS12" s="17">
        <v>0.17019401187191599</v>
      </c>
      <c r="AT12" s="17">
        <v>0.173121302853111</v>
      </c>
      <c r="AU12" s="17">
        <v>0.22351302408780299</v>
      </c>
      <c r="AV12" s="17">
        <v>0.30200616394736601</v>
      </c>
      <c r="AW12" s="17"/>
      <c r="AX12" s="17">
        <v>0.18743651022605601</v>
      </c>
      <c r="AY12" s="17">
        <v>0.19259639791105401</v>
      </c>
      <c r="AZ12" s="17">
        <v>0.14027476753951501</v>
      </c>
      <c r="BA12" s="17">
        <v>0.15383372173447901</v>
      </c>
      <c r="BB12" s="17">
        <v>0.265139140929329</v>
      </c>
      <c r="BC12" s="17">
        <v>0.28831977053563601</v>
      </c>
      <c r="BD12" s="17"/>
      <c r="BE12" s="17">
        <v>0.194786656640385</v>
      </c>
      <c r="BF12" s="17">
        <v>0.218770630710338</v>
      </c>
      <c r="BG12" s="17">
        <v>0.16301367022862301</v>
      </c>
      <c r="BH12" s="17"/>
      <c r="BI12" s="17">
        <v>0.137173462507934</v>
      </c>
      <c r="BJ12" s="17">
        <v>0.20512570008262199</v>
      </c>
      <c r="BK12" s="17"/>
      <c r="BL12" s="17">
        <v>0.193194841399284</v>
      </c>
      <c r="BM12" s="17">
        <v>0.209190129446339</v>
      </c>
      <c r="BN12" s="17">
        <v>0.13719351489588999</v>
      </c>
      <c r="BO12" s="17">
        <v>0.12684847842009001</v>
      </c>
      <c r="BP12" s="17">
        <v>0.22182158858244899</v>
      </c>
      <c r="BQ12" s="17"/>
      <c r="BR12" s="17">
        <v>0.18011833288638401</v>
      </c>
      <c r="BS12" s="17">
        <v>0.160557776608904</v>
      </c>
      <c r="BT12" s="17">
        <v>0.354410113963116</v>
      </c>
      <c r="BU12" s="17">
        <v>0.26361949541213803</v>
      </c>
      <c r="BV12" s="17"/>
      <c r="BW12" s="17">
        <v>0.22938427158642999</v>
      </c>
      <c r="BX12" s="17">
        <v>0.21650205278278201</v>
      </c>
      <c r="BY12" s="17">
        <v>0.19461367342229899</v>
      </c>
      <c r="BZ12" s="17">
        <v>0.179606476316886</v>
      </c>
      <c r="CA12" s="17">
        <v>0.13768165015272699</v>
      </c>
      <c r="CB12" s="17"/>
      <c r="CC12" s="17">
        <v>0.123792306157968</v>
      </c>
      <c r="CD12" s="17">
        <v>0.122927064551498</v>
      </c>
      <c r="CE12" s="17">
        <v>0.180868375631661</v>
      </c>
      <c r="CF12" s="17">
        <v>0.18315456162824501</v>
      </c>
      <c r="CG12" s="17">
        <v>0.19042983768580099</v>
      </c>
      <c r="CH12" s="17">
        <v>0.202405464100745</v>
      </c>
      <c r="CI12" s="17">
        <v>0.223892629216839</v>
      </c>
      <c r="CJ12" s="17">
        <v>0.246989375074608</v>
      </c>
      <c r="CK12" s="17">
        <v>0.22892561683089799</v>
      </c>
      <c r="CL12" s="17">
        <v>0.22357856791073799</v>
      </c>
    </row>
    <row r="13" spans="2:90" x14ac:dyDescent="0.25">
      <c r="B13" s="18" t="s">
        <v>163</v>
      </c>
      <c r="C13" s="19">
        <v>0.19782878083512101</v>
      </c>
      <c r="D13" s="19">
        <v>0.15460192745569801</v>
      </c>
      <c r="E13" s="19">
        <v>0.23730808928383401</v>
      </c>
      <c r="F13" s="19"/>
      <c r="G13" s="19">
        <v>0.137190124851131</v>
      </c>
      <c r="H13" s="19">
        <v>0.134435835700768</v>
      </c>
      <c r="I13" s="19">
        <v>0.165797158006702</v>
      </c>
      <c r="J13" s="19">
        <v>0.18765129855167501</v>
      </c>
      <c r="K13" s="19">
        <v>0.224762058183689</v>
      </c>
      <c r="L13" s="19">
        <v>0.28240379974272201</v>
      </c>
      <c r="M13" s="19"/>
      <c r="N13" s="19">
        <v>0.18658816977069101</v>
      </c>
      <c r="O13" s="19">
        <v>0.19804109428342601</v>
      </c>
      <c r="P13" s="19">
        <v>0.185732675595837</v>
      </c>
      <c r="Q13" s="19">
        <v>0.220766993454273</v>
      </c>
      <c r="R13" s="19"/>
      <c r="S13" s="19">
        <v>0.17200829029584</v>
      </c>
      <c r="T13" s="19">
        <v>0.252536769957945</v>
      </c>
      <c r="U13" s="19">
        <v>0.188891913597167</v>
      </c>
      <c r="V13" s="19">
        <v>0.17812188404031601</v>
      </c>
      <c r="W13" s="19">
        <v>0.182982360428186</v>
      </c>
      <c r="X13" s="19">
        <v>0.21232799711780001</v>
      </c>
      <c r="Y13" s="19">
        <v>0.21043515858895601</v>
      </c>
      <c r="Z13" s="19">
        <v>0.132914272562807</v>
      </c>
      <c r="AA13" s="19">
        <v>0.19673343955354999</v>
      </c>
      <c r="AB13" s="19"/>
      <c r="AC13" s="19">
        <v>0.202442414057041</v>
      </c>
      <c r="AD13" s="19">
        <v>0.17904955138696399</v>
      </c>
      <c r="AE13" s="19">
        <v>0.236036842285337</v>
      </c>
      <c r="AF13" s="19"/>
      <c r="AG13" s="19">
        <v>0.19204847604063699</v>
      </c>
      <c r="AH13" s="19">
        <v>0.14238663158682099</v>
      </c>
      <c r="AI13" s="19">
        <v>0.184616869427907</v>
      </c>
      <c r="AJ13" s="19">
        <v>0.16800825517297699</v>
      </c>
      <c r="AK13" s="19"/>
      <c r="AL13" s="19">
        <v>0.21828266252018699</v>
      </c>
      <c r="AM13" s="19">
        <v>0.203142376190174</v>
      </c>
      <c r="AN13" s="19">
        <v>0.19202529730812401</v>
      </c>
      <c r="AO13" s="19">
        <v>0.138049854514528</v>
      </c>
      <c r="AP13" s="19">
        <v>0.13961536302096</v>
      </c>
      <c r="AQ13" s="19"/>
      <c r="AR13" s="19">
        <v>0.25670053911815999</v>
      </c>
      <c r="AS13" s="19">
        <v>0.207368708108466</v>
      </c>
      <c r="AT13" s="19">
        <v>0.18328692898548399</v>
      </c>
      <c r="AU13" s="19">
        <v>0.151466369213061</v>
      </c>
      <c r="AV13" s="19">
        <v>0.148131213078431</v>
      </c>
      <c r="AW13" s="19"/>
      <c r="AX13" s="19">
        <v>0.142346133952369</v>
      </c>
      <c r="AY13" s="19">
        <v>0.231005198497725</v>
      </c>
      <c r="AZ13" s="19">
        <v>0.19015458452140199</v>
      </c>
      <c r="BA13" s="19">
        <v>0.19322462897963499</v>
      </c>
      <c r="BB13" s="19">
        <v>0.225280137946644</v>
      </c>
      <c r="BC13" s="19">
        <v>0.219144197562157</v>
      </c>
      <c r="BD13" s="19"/>
      <c r="BE13" s="19">
        <v>0.20097005436468099</v>
      </c>
      <c r="BF13" s="19">
        <v>0.13810896777053799</v>
      </c>
      <c r="BG13" s="19">
        <v>0.24603258164819999</v>
      </c>
      <c r="BH13" s="19"/>
      <c r="BI13" s="19">
        <v>0.211292548016251</v>
      </c>
      <c r="BJ13" s="19">
        <v>0.194410636024513</v>
      </c>
      <c r="BK13" s="19"/>
      <c r="BL13" s="19">
        <v>0.22366446378410601</v>
      </c>
      <c r="BM13" s="19">
        <v>0.15995958112341699</v>
      </c>
      <c r="BN13" s="19">
        <v>0.18604700069604599</v>
      </c>
      <c r="BO13" s="19">
        <v>0.175125117656525</v>
      </c>
      <c r="BP13" s="19">
        <v>0.185657416452846</v>
      </c>
      <c r="BQ13" s="19"/>
      <c r="BR13" s="19">
        <v>0.20091519100707</v>
      </c>
      <c r="BS13" s="19">
        <v>0.21871642788540499</v>
      </c>
      <c r="BT13" s="19">
        <v>0.14350159317692601</v>
      </c>
      <c r="BU13" s="19">
        <v>0.13445704345652201</v>
      </c>
      <c r="BV13" s="19"/>
      <c r="BW13" s="19">
        <v>0.23363766367154501</v>
      </c>
      <c r="BX13" s="19">
        <v>0.19660583934350401</v>
      </c>
      <c r="BY13" s="19">
        <v>0.22182472085730401</v>
      </c>
      <c r="BZ13" s="19">
        <v>0.166648487815032</v>
      </c>
      <c r="CA13" s="19">
        <v>0.173386930120905</v>
      </c>
      <c r="CB13" s="19"/>
      <c r="CC13" s="19">
        <v>0.17845874556559699</v>
      </c>
      <c r="CD13" s="19">
        <v>0.14630686417760999</v>
      </c>
      <c r="CE13" s="19">
        <v>0.13756995288613499</v>
      </c>
      <c r="CF13" s="19">
        <v>0.196777397438929</v>
      </c>
      <c r="CG13" s="19">
        <v>0.20945737907745199</v>
      </c>
      <c r="CH13" s="19">
        <v>0.22740161011482399</v>
      </c>
      <c r="CI13" s="19">
        <v>0.18059300868176401</v>
      </c>
      <c r="CJ13" s="19">
        <v>0.22382173066552599</v>
      </c>
      <c r="CK13" s="19">
        <v>0.227951777463374</v>
      </c>
      <c r="CL13" s="19">
        <v>0.26992722440191003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356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9.75111682059666E-2</v>
      </c>
      <c r="D9" s="17">
        <v>8.9850418340061702E-2</v>
      </c>
      <c r="E9" s="17">
        <v>0.104058358013814</v>
      </c>
      <c r="F9" s="17"/>
      <c r="G9" s="17">
        <v>0.141281408781085</v>
      </c>
      <c r="H9" s="17">
        <v>0.13970421352511</v>
      </c>
      <c r="I9" s="17">
        <v>0.12645903477723</v>
      </c>
      <c r="J9" s="17">
        <v>0.10670675471485599</v>
      </c>
      <c r="K9" s="17">
        <v>6.5495376099026795E-2</v>
      </c>
      <c r="L9" s="17">
        <v>4.2213223369605098E-2</v>
      </c>
      <c r="M9" s="17"/>
      <c r="N9" s="17">
        <v>7.3650831094550007E-2</v>
      </c>
      <c r="O9" s="17">
        <v>8.1897581295164001E-2</v>
      </c>
      <c r="P9" s="17">
        <v>0.101052366975576</v>
      </c>
      <c r="Q9" s="17">
        <v>0.13532141873217499</v>
      </c>
      <c r="R9" s="17"/>
      <c r="S9" s="17">
        <v>0.171300344340894</v>
      </c>
      <c r="T9" s="17">
        <v>8.1259754290045394E-2</v>
      </c>
      <c r="U9" s="17">
        <v>9.1038963327524106E-2</v>
      </c>
      <c r="V9" s="17">
        <v>5.60251059278455E-2</v>
      </c>
      <c r="W9" s="17">
        <v>6.1805222135348198E-2</v>
      </c>
      <c r="X9" s="17">
        <v>9.7951804455821495E-2</v>
      </c>
      <c r="Y9" s="17">
        <v>9.0500221153007696E-2</v>
      </c>
      <c r="Z9" s="17">
        <v>6.9562818590929998E-2</v>
      </c>
      <c r="AA9" s="17">
        <v>0.10820705516398001</v>
      </c>
      <c r="AB9" s="17"/>
      <c r="AC9" s="17">
        <v>8.38846577898925E-2</v>
      </c>
      <c r="AD9" s="17">
        <v>9.3182417602690401E-2</v>
      </c>
      <c r="AE9" s="17">
        <v>0.11628398769362</v>
      </c>
      <c r="AF9" s="17"/>
      <c r="AG9" s="17">
        <v>7.0762987270481706E-2</v>
      </c>
      <c r="AH9" s="17">
        <v>0.107433858839278</v>
      </c>
      <c r="AI9" s="17">
        <v>8.0046155971928601E-2</v>
      </c>
      <c r="AJ9" s="17">
        <v>0.10596756097938501</v>
      </c>
      <c r="AK9" s="17"/>
      <c r="AL9" s="17">
        <v>9.7128189306781507E-2</v>
      </c>
      <c r="AM9" s="17">
        <v>0.108789884752109</v>
      </c>
      <c r="AN9" s="17">
        <v>8.8133490431479902E-2</v>
      </c>
      <c r="AO9" s="17">
        <v>0.119956205573822</v>
      </c>
      <c r="AP9" s="17">
        <v>6.9653154509958501E-2</v>
      </c>
      <c r="AQ9" s="17"/>
      <c r="AR9" s="17">
        <v>0.14041485976455001</v>
      </c>
      <c r="AS9" s="17">
        <v>0.10310110056415001</v>
      </c>
      <c r="AT9" s="17">
        <v>0.104122731373645</v>
      </c>
      <c r="AU9" s="17">
        <v>7.5613392699773602E-2</v>
      </c>
      <c r="AV9" s="17">
        <v>6.22053535662122E-2</v>
      </c>
      <c r="AW9" s="17"/>
      <c r="AX9" s="17">
        <v>0.189652454532141</v>
      </c>
      <c r="AY9" s="17">
        <v>7.5230979839821605E-2</v>
      </c>
      <c r="AZ9" s="17">
        <v>0.109205639244415</v>
      </c>
      <c r="BA9" s="17">
        <v>6.47092392556326E-2</v>
      </c>
      <c r="BB9" s="17">
        <v>2.3424918028408102E-2</v>
      </c>
      <c r="BC9" s="17">
        <v>5.8704998337799102E-2</v>
      </c>
      <c r="BD9" s="17"/>
      <c r="BE9" s="17">
        <v>0.109832571107378</v>
      </c>
      <c r="BF9" s="17">
        <v>0.11474357235315</v>
      </c>
      <c r="BG9" s="17">
        <v>6.4225090231623205E-2</v>
      </c>
      <c r="BH9" s="17"/>
      <c r="BI9" s="17">
        <v>0.13847362420484799</v>
      </c>
      <c r="BJ9" s="17">
        <v>8.7111730625184805E-2</v>
      </c>
      <c r="BK9" s="17"/>
      <c r="BL9" s="17">
        <v>4.6656008360161497E-2</v>
      </c>
      <c r="BM9" s="17">
        <v>8.3826129772011995E-2</v>
      </c>
      <c r="BN9" s="17">
        <v>0.182629068153779</v>
      </c>
      <c r="BO9" s="17">
        <v>0.179961627602266</v>
      </c>
      <c r="BP9" s="17">
        <v>0.149499847312064</v>
      </c>
      <c r="BQ9" s="17"/>
      <c r="BR9" s="17">
        <v>8.8961693340633197E-2</v>
      </c>
      <c r="BS9" s="17">
        <v>0.169363430502497</v>
      </c>
      <c r="BT9" s="17">
        <v>0.100456808017533</v>
      </c>
      <c r="BU9" s="17">
        <v>0.144132239729553</v>
      </c>
      <c r="BV9" s="17"/>
      <c r="BW9" s="17">
        <v>7.2266117021523704E-2</v>
      </c>
      <c r="BX9" s="17">
        <v>6.7011681559490804E-2</v>
      </c>
      <c r="BY9" s="17">
        <v>8.4597944865306293E-2</v>
      </c>
      <c r="BZ9" s="17">
        <v>0.12473759470082101</v>
      </c>
      <c r="CA9" s="17">
        <v>0.13461324181984499</v>
      </c>
      <c r="CB9" s="17"/>
      <c r="CC9" s="17">
        <v>0.16230017991100201</v>
      </c>
      <c r="CD9" s="17">
        <v>0.14880565892219599</v>
      </c>
      <c r="CE9" s="17">
        <v>0.121257592348244</v>
      </c>
      <c r="CF9" s="17">
        <v>0.12874174965629701</v>
      </c>
      <c r="CG9" s="17">
        <v>0.101554588154794</v>
      </c>
      <c r="CH9" s="17">
        <v>0.100823325757373</v>
      </c>
      <c r="CI9" s="17">
        <v>4.5533615848381698E-2</v>
      </c>
      <c r="CJ9" s="17">
        <v>6.2588112978308796E-2</v>
      </c>
      <c r="CK9" s="17">
        <v>3.2098193675742903E-2</v>
      </c>
      <c r="CL9" s="17">
        <v>3.7374730196491499E-2</v>
      </c>
    </row>
    <row r="10" spans="2:90" ht="45" x14ac:dyDescent="0.25">
      <c r="B10" s="18" t="s">
        <v>331</v>
      </c>
      <c r="C10" s="17">
        <v>0.201409839592853</v>
      </c>
      <c r="D10" s="17">
        <v>0.19850524026917399</v>
      </c>
      <c r="E10" s="17">
        <v>0.20458269286413699</v>
      </c>
      <c r="F10" s="17"/>
      <c r="G10" s="17">
        <v>0.283779101773867</v>
      </c>
      <c r="H10" s="17">
        <v>0.27313674411177102</v>
      </c>
      <c r="I10" s="17">
        <v>0.23743128478761599</v>
      </c>
      <c r="J10" s="17">
        <v>0.18489704031153301</v>
      </c>
      <c r="K10" s="17">
        <v>0.169257758047968</v>
      </c>
      <c r="L10" s="17">
        <v>0.12086374680238</v>
      </c>
      <c r="M10" s="17"/>
      <c r="N10" s="17">
        <v>0.20679687676616201</v>
      </c>
      <c r="O10" s="17">
        <v>0.19419809470622301</v>
      </c>
      <c r="P10" s="17">
        <v>0.21379750587464899</v>
      </c>
      <c r="Q10" s="17">
        <v>0.19283057186323499</v>
      </c>
      <c r="R10" s="17"/>
      <c r="S10" s="17">
        <v>0.28742846125483001</v>
      </c>
      <c r="T10" s="17">
        <v>0.15977501542811301</v>
      </c>
      <c r="U10" s="17">
        <v>0.232445379771855</v>
      </c>
      <c r="V10" s="17">
        <v>0.18428651286949699</v>
      </c>
      <c r="W10" s="17">
        <v>0.19604077335540501</v>
      </c>
      <c r="X10" s="17">
        <v>0.19204735895731201</v>
      </c>
      <c r="Y10" s="17">
        <v>0.14696882374769599</v>
      </c>
      <c r="Z10" s="17">
        <v>0.17775823919598699</v>
      </c>
      <c r="AA10" s="17">
        <v>0.201068876036199</v>
      </c>
      <c r="AB10" s="17"/>
      <c r="AC10" s="17">
        <v>0.17452583344297901</v>
      </c>
      <c r="AD10" s="17">
        <v>0.20877204962253501</v>
      </c>
      <c r="AE10" s="17">
        <v>0.22576185490616599</v>
      </c>
      <c r="AF10" s="17"/>
      <c r="AG10" s="17">
        <v>0.15432122851215499</v>
      </c>
      <c r="AH10" s="17">
        <v>0.25017123981438599</v>
      </c>
      <c r="AI10" s="17">
        <v>0.21042369858892901</v>
      </c>
      <c r="AJ10" s="17">
        <v>0.18869571674477101</v>
      </c>
      <c r="AK10" s="17"/>
      <c r="AL10" s="17">
        <v>0.183056099921134</v>
      </c>
      <c r="AM10" s="17">
        <v>0.21629190294077799</v>
      </c>
      <c r="AN10" s="17">
        <v>0.223965322497862</v>
      </c>
      <c r="AO10" s="17">
        <v>0.21344222741998101</v>
      </c>
      <c r="AP10" s="17">
        <v>0.24810934456453901</v>
      </c>
      <c r="AQ10" s="17"/>
      <c r="AR10" s="17">
        <v>0.20462674581159301</v>
      </c>
      <c r="AS10" s="17">
        <v>0.19951034931231701</v>
      </c>
      <c r="AT10" s="17">
        <v>0.19743203811892299</v>
      </c>
      <c r="AU10" s="17">
        <v>0.218922496756044</v>
      </c>
      <c r="AV10" s="17">
        <v>0.196521685103207</v>
      </c>
      <c r="AW10" s="17"/>
      <c r="AX10" s="17">
        <v>0.26846476053597201</v>
      </c>
      <c r="AY10" s="17">
        <v>0.21509613603779501</v>
      </c>
      <c r="AZ10" s="17">
        <v>0.23475319431754299</v>
      </c>
      <c r="BA10" s="17">
        <v>0.186805170997589</v>
      </c>
      <c r="BB10" s="17">
        <v>6.4337410305469994E-2</v>
      </c>
      <c r="BC10" s="17">
        <v>9.6443214263613894E-2</v>
      </c>
      <c r="BD10" s="17"/>
      <c r="BE10" s="17">
        <v>0.22991287913278599</v>
      </c>
      <c r="BF10" s="17">
        <v>0.23784745152668901</v>
      </c>
      <c r="BG10" s="17">
        <v>0.13332231268040201</v>
      </c>
      <c r="BH10" s="17"/>
      <c r="BI10" s="17">
        <v>0.23271289072786799</v>
      </c>
      <c r="BJ10" s="17">
        <v>0.193462705603243</v>
      </c>
      <c r="BK10" s="17"/>
      <c r="BL10" s="17">
        <v>0.14112045753359201</v>
      </c>
      <c r="BM10" s="17">
        <v>0.23730041282348499</v>
      </c>
      <c r="BN10" s="17">
        <v>0.23939790537122099</v>
      </c>
      <c r="BO10" s="17">
        <v>0.25087521691749998</v>
      </c>
      <c r="BP10" s="17">
        <v>0.254370186876689</v>
      </c>
      <c r="BQ10" s="17"/>
      <c r="BR10" s="17">
        <v>0.18820993613436199</v>
      </c>
      <c r="BS10" s="17">
        <v>0.26956759701454702</v>
      </c>
      <c r="BT10" s="17">
        <v>0.25734742313610398</v>
      </c>
      <c r="BU10" s="17">
        <v>0.284147169787826</v>
      </c>
      <c r="BV10" s="17"/>
      <c r="BW10" s="17">
        <v>0.18083450830841899</v>
      </c>
      <c r="BX10" s="17">
        <v>0.17991647908282801</v>
      </c>
      <c r="BY10" s="17">
        <v>0.19347274682400301</v>
      </c>
      <c r="BZ10" s="17">
        <v>0.22582059344663399</v>
      </c>
      <c r="CA10" s="17">
        <v>0.224732543569518</v>
      </c>
      <c r="CB10" s="17"/>
      <c r="CC10" s="17">
        <v>0.259300048261007</v>
      </c>
      <c r="CD10" s="17">
        <v>0.24822017570528199</v>
      </c>
      <c r="CE10" s="17">
        <v>0.27873482142287098</v>
      </c>
      <c r="CF10" s="17">
        <v>0.22481084735488399</v>
      </c>
      <c r="CG10" s="17">
        <v>0.196359208431271</v>
      </c>
      <c r="CH10" s="17">
        <v>0.194707166365166</v>
      </c>
      <c r="CI10" s="17">
        <v>0.21788534694019401</v>
      </c>
      <c r="CJ10" s="17">
        <v>0.12885971450749401</v>
      </c>
      <c r="CK10" s="17">
        <v>0.10899857728029599</v>
      </c>
      <c r="CL10" s="17">
        <v>0.11934266357604401</v>
      </c>
    </row>
    <row r="11" spans="2:90" ht="30" x14ac:dyDescent="0.25">
      <c r="B11" s="18" t="s">
        <v>332</v>
      </c>
      <c r="C11" s="17">
        <v>0.29348103535963299</v>
      </c>
      <c r="D11" s="17">
        <v>0.32144485299167003</v>
      </c>
      <c r="E11" s="17">
        <v>0.26672890722811798</v>
      </c>
      <c r="F11" s="17"/>
      <c r="G11" s="17">
        <v>0.299738023402355</v>
      </c>
      <c r="H11" s="17">
        <v>0.26049448540435299</v>
      </c>
      <c r="I11" s="17">
        <v>0.29792570627016601</v>
      </c>
      <c r="J11" s="17">
        <v>0.313433747797219</v>
      </c>
      <c r="K11" s="17">
        <v>0.31196490290795198</v>
      </c>
      <c r="L11" s="17">
        <v>0.28477598238038199</v>
      </c>
      <c r="M11" s="17"/>
      <c r="N11" s="17">
        <v>0.27991896957617701</v>
      </c>
      <c r="O11" s="17">
        <v>0.32535990740440601</v>
      </c>
      <c r="P11" s="17">
        <v>0.30556403732868098</v>
      </c>
      <c r="Q11" s="17">
        <v>0.26381147641752101</v>
      </c>
      <c r="R11" s="17"/>
      <c r="S11" s="17">
        <v>0.28740819723119898</v>
      </c>
      <c r="T11" s="17">
        <v>0.29302548234481202</v>
      </c>
      <c r="U11" s="17">
        <v>0.29716647707529198</v>
      </c>
      <c r="V11" s="17">
        <v>0.313375049234136</v>
      </c>
      <c r="W11" s="17">
        <v>0.25972125764881199</v>
      </c>
      <c r="X11" s="17">
        <v>0.29180167159271703</v>
      </c>
      <c r="Y11" s="17">
        <v>0.30941585870546601</v>
      </c>
      <c r="Z11" s="17">
        <v>0.26718089575809301</v>
      </c>
      <c r="AA11" s="17">
        <v>0.30309264342078701</v>
      </c>
      <c r="AB11" s="17"/>
      <c r="AC11" s="17">
        <v>0.29176823968724203</v>
      </c>
      <c r="AD11" s="17">
        <v>0.317042072891428</v>
      </c>
      <c r="AE11" s="17">
        <v>0.245428327434079</v>
      </c>
      <c r="AF11" s="17"/>
      <c r="AG11" s="17">
        <v>0.305330062699186</v>
      </c>
      <c r="AH11" s="17">
        <v>0.30478662064435802</v>
      </c>
      <c r="AI11" s="17">
        <v>0.30092735483929001</v>
      </c>
      <c r="AJ11" s="17">
        <v>0.28195300572176901</v>
      </c>
      <c r="AK11" s="17"/>
      <c r="AL11" s="17">
        <v>0.26810595922984198</v>
      </c>
      <c r="AM11" s="17">
        <v>0.28605442583880802</v>
      </c>
      <c r="AN11" s="17">
        <v>0.303165464069235</v>
      </c>
      <c r="AO11" s="17">
        <v>0.33035104115011898</v>
      </c>
      <c r="AP11" s="17">
        <v>0.31833053201680001</v>
      </c>
      <c r="AQ11" s="17"/>
      <c r="AR11" s="17">
        <v>0.219732968785947</v>
      </c>
      <c r="AS11" s="17">
        <v>0.29327283855841402</v>
      </c>
      <c r="AT11" s="17">
        <v>0.31153871402998601</v>
      </c>
      <c r="AU11" s="17">
        <v>0.32718303520339198</v>
      </c>
      <c r="AV11" s="17">
        <v>0.29819996132744903</v>
      </c>
      <c r="AW11" s="17"/>
      <c r="AX11" s="17">
        <v>0.28334963101716998</v>
      </c>
      <c r="AY11" s="17">
        <v>0.30375754612002698</v>
      </c>
      <c r="AZ11" s="17">
        <v>0.34075635852751901</v>
      </c>
      <c r="BA11" s="17">
        <v>0.32475627259046502</v>
      </c>
      <c r="BB11" s="17">
        <v>0.219329708207568</v>
      </c>
      <c r="BC11" s="17">
        <v>0.223812087838062</v>
      </c>
      <c r="BD11" s="17"/>
      <c r="BE11" s="17">
        <v>0.27477496140830199</v>
      </c>
      <c r="BF11" s="17">
        <v>0.310935388715601</v>
      </c>
      <c r="BG11" s="17">
        <v>0.30381280356125301</v>
      </c>
      <c r="BH11" s="17"/>
      <c r="BI11" s="17">
        <v>0.271699603389704</v>
      </c>
      <c r="BJ11" s="17">
        <v>0.29901084641875297</v>
      </c>
      <c r="BK11" s="17"/>
      <c r="BL11" s="17">
        <v>0.31866393249055402</v>
      </c>
      <c r="BM11" s="17">
        <v>0.31045067382790098</v>
      </c>
      <c r="BN11" s="17">
        <v>0.23074311740044201</v>
      </c>
      <c r="BO11" s="17">
        <v>0.26249921288828398</v>
      </c>
      <c r="BP11" s="17">
        <v>0.26745731168570103</v>
      </c>
      <c r="BQ11" s="17"/>
      <c r="BR11" s="17">
        <v>0.29770462333994602</v>
      </c>
      <c r="BS11" s="17">
        <v>0.245365693475977</v>
      </c>
      <c r="BT11" s="17">
        <v>0.31261143958479398</v>
      </c>
      <c r="BU11" s="17">
        <v>0.277569519221743</v>
      </c>
      <c r="BV11" s="17"/>
      <c r="BW11" s="17">
        <v>0.313154851229211</v>
      </c>
      <c r="BX11" s="17">
        <v>0.310795525390479</v>
      </c>
      <c r="BY11" s="17">
        <v>0.29071802399968999</v>
      </c>
      <c r="BZ11" s="17">
        <v>0.26256415897978103</v>
      </c>
      <c r="CA11" s="17">
        <v>0.30349544644653198</v>
      </c>
      <c r="CB11" s="17"/>
      <c r="CC11" s="17">
        <v>0.30381819827789902</v>
      </c>
      <c r="CD11" s="17">
        <v>0.288702839436356</v>
      </c>
      <c r="CE11" s="17">
        <v>0.30516663286107099</v>
      </c>
      <c r="CF11" s="17">
        <v>0.24660374763169701</v>
      </c>
      <c r="CG11" s="17">
        <v>0.30940107315194998</v>
      </c>
      <c r="CH11" s="17">
        <v>0.27505763130348998</v>
      </c>
      <c r="CI11" s="17">
        <v>0.30655163158858501</v>
      </c>
      <c r="CJ11" s="17">
        <v>0.30130497839484</v>
      </c>
      <c r="CK11" s="17">
        <v>0.33331613305052998</v>
      </c>
      <c r="CL11" s="17">
        <v>0.29666881923441801</v>
      </c>
    </row>
    <row r="12" spans="2:90" ht="30" x14ac:dyDescent="0.25">
      <c r="B12" s="18" t="s">
        <v>333</v>
      </c>
      <c r="C12" s="17">
        <v>0.26580987911134002</v>
      </c>
      <c r="D12" s="17">
        <v>0.275509754899318</v>
      </c>
      <c r="E12" s="17">
        <v>0.25787773111768802</v>
      </c>
      <c r="F12" s="17"/>
      <c r="G12" s="17">
        <v>0.18146257631266</v>
      </c>
      <c r="H12" s="17">
        <v>0.21359631829075101</v>
      </c>
      <c r="I12" s="17">
        <v>0.232862248133865</v>
      </c>
      <c r="J12" s="17">
        <v>0.26802461053167498</v>
      </c>
      <c r="K12" s="17">
        <v>0.28747993060878901</v>
      </c>
      <c r="L12" s="17">
        <v>0.34823172566855198</v>
      </c>
      <c r="M12" s="17"/>
      <c r="N12" s="17">
        <v>0.32627797043678602</v>
      </c>
      <c r="O12" s="17">
        <v>0.26459128448895602</v>
      </c>
      <c r="P12" s="17">
        <v>0.24453153712394399</v>
      </c>
      <c r="Q12" s="17">
        <v>0.22026108926274299</v>
      </c>
      <c r="R12" s="17"/>
      <c r="S12" s="17">
        <v>0.16515127067101101</v>
      </c>
      <c r="T12" s="17">
        <v>0.29703036408794498</v>
      </c>
      <c r="U12" s="17">
        <v>0.25584970962752002</v>
      </c>
      <c r="V12" s="17">
        <v>0.28013543847030398</v>
      </c>
      <c r="W12" s="17">
        <v>0.32679716155677702</v>
      </c>
      <c r="X12" s="17">
        <v>0.23720893561002701</v>
      </c>
      <c r="Y12" s="17">
        <v>0.31081442781542501</v>
      </c>
      <c r="Z12" s="17">
        <v>0.30136829087456801</v>
      </c>
      <c r="AA12" s="17">
        <v>0.27906449185920501</v>
      </c>
      <c r="AB12" s="17"/>
      <c r="AC12" s="17">
        <v>0.30047161983841902</v>
      </c>
      <c r="AD12" s="17">
        <v>0.26891795917741501</v>
      </c>
      <c r="AE12" s="17">
        <v>0.21847924839468399</v>
      </c>
      <c r="AF12" s="17"/>
      <c r="AG12" s="17">
        <v>0.34568332586343498</v>
      </c>
      <c r="AH12" s="17">
        <v>0.24958196720641301</v>
      </c>
      <c r="AI12" s="17">
        <v>0.28917297832220501</v>
      </c>
      <c r="AJ12" s="17">
        <v>0.28519464432559</v>
      </c>
      <c r="AK12" s="17"/>
      <c r="AL12" s="17">
        <v>0.26128081574880901</v>
      </c>
      <c r="AM12" s="17">
        <v>0.245695182548647</v>
      </c>
      <c r="AN12" s="17">
        <v>0.26916836171790998</v>
      </c>
      <c r="AO12" s="17">
        <v>0.27626123636017702</v>
      </c>
      <c r="AP12" s="17">
        <v>0.233321349585288</v>
      </c>
      <c r="AQ12" s="17"/>
      <c r="AR12" s="17">
        <v>0.20997092528036901</v>
      </c>
      <c r="AS12" s="17">
        <v>0.25103313008669298</v>
      </c>
      <c r="AT12" s="17">
        <v>0.26105623385966598</v>
      </c>
      <c r="AU12" s="17">
        <v>0.29018909425303502</v>
      </c>
      <c r="AV12" s="17">
        <v>0.36651434904050201</v>
      </c>
      <c r="AW12" s="17"/>
      <c r="AX12" s="17">
        <v>0.16599545904297799</v>
      </c>
      <c r="AY12" s="17">
        <v>0.25884515938166203</v>
      </c>
      <c r="AZ12" s="17">
        <v>0.196114636330081</v>
      </c>
      <c r="BA12" s="17">
        <v>0.252062382393752</v>
      </c>
      <c r="BB12" s="17">
        <v>0.51606952998570499</v>
      </c>
      <c r="BC12" s="17">
        <v>0.41533024220744702</v>
      </c>
      <c r="BD12" s="17"/>
      <c r="BE12" s="17">
        <v>0.23693740391256901</v>
      </c>
      <c r="BF12" s="17">
        <v>0.24009805399505199</v>
      </c>
      <c r="BG12" s="17">
        <v>0.32848744279011799</v>
      </c>
      <c r="BH12" s="17"/>
      <c r="BI12" s="17">
        <v>0.205179566905796</v>
      </c>
      <c r="BJ12" s="17">
        <v>0.28120253885083601</v>
      </c>
      <c r="BK12" s="17"/>
      <c r="BL12" s="17">
        <v>0.33690158648055901</v>
      </c>
      <c r="BM12" s="17">
        <v>0.25018643290371501</v>
      </c>
      <c r="BN12" s="17">
        <v>0.18406803870788699</v>
      </c>
      <c r="BO12" s="17">
        <v>0.16481667805793199</v>
      </c>
      <c r="BP12" s="17">
        <v>0.22657234165749399</v>
      </c>
      <c r="BQ12" s="17"/>
      <c r="BR12" s="17">
        <v>0.278085827912257</v>
      </c>
      <c r="BS12" s="17">
        <v>0.17666851838527001</v>
      </c>
      <c r="BT12" s="17">
        <v>0.228946087480004</v>
      </c>
      <c r="BU12" s="17">
        <v>0.23599401368641801</v>
      </c>
      <c r="BV12" s="17"/>
      <c r="BW12" s="17">
        <v>0.29142214368951802</v>
      </c>
      <c r="BX12" s="17">
        <v>0.312037555292976</v>
      </c>
      <c r="BY12" s="17">
        <v>0.29063246710593799</v>
      </c>
      <c r="BZ12" s="17">
        <v>0.25230221075299097</v>
      </c>
      <c r="CA12" s="17">
        <v>0.18241804186461899</v>
      </c>
      <c r="CB12" s="17"/>
      <c r="CC12" s="17">
        <v>0.15189657539573401</v>
      </c>
      <c r="CD12" s="17">
        <v>0.155481226709901</v>
      </c>
      <c r="CE12" s="17">
        <v>0.19136652901829801</v>
      </c>
      <c r="CF12" s="17">
        <v>0.256768687697564</v>
      </c>
      <c r="CG12" s="17">
        <v>0.25327822534286198</v>
      </c>
      <c r="CH12" s="17">
        <v>0.27786902012728998</v>
      </c>
      <c r="CI12" s="17">
        <v>0.29940202972267799</v>
      </c>
      <c r="CJ12" s="17">
        <v>0.38495746194262598</v>
      </c>
      <c r="CK12" s="17">
        <v>0.39837734262191399</v>
      </c>
      <c r="CL12" s="17">
        <v>0.34324187251671501</v>
      </c>
    </row>
    <row r="13" spans="2:90" x14ac:dyDescent="0.25">
      <c r="B13" s="18" t="s">
        <v>163</v>
      </c>
      <c r="C13" s="19">
        <v>0.14178807773020699</v>
      </c>
      <c r="D13" s="19">
        <v>0.114689733499776</v>
      </c>
      <c r="E13" s="19">
        <v>0.166752310776243</v>
      </c>
      <c r="F13" s="19"/>
      <c r="G13" s="19">
        <v>9.3738889730033303E-2</v>
      </c>
      <c r="H13" s="19">
        <v>0.11306823866801501</v>
      </c>
      <c r="I13" s="19">
        <v>0.105321726031124</v>
      </c>
      <c r="J13" s="19">
        <v>0.126937846644717</v>
      </c>
      <c r="K13" s="19">
        <v>0.165802032336265</v>
      </c>
      <c r="L13" s="19">
        <v>0.20391532177908001</v>
      </c>
      <c r="M13" s="19"/>
      <c r="N13" s="19">
        <v>0.113355352126325</v>
      </c>
      <c r="O13" s="19">
        <v>0.133953132105251</v>
      </c>
      <c r="P13" s="19">
        <v>0.13505455269715</v>
      </c>
      <c r="Q13" s="19">
        <v>0.187775443724325</v>
      </c>
      <c r="R13" s="19"/>
      <c r="S13" s="19">
        <v>8.8711726502065505E-2</v>
      </c>
      <c r="T13" s="19">
        <v>0.16890938384908399</v>
      </c>
      <c r="U13" s="19">
        <v>0.12349947019780901</v>
      </c>
      <c r="V13" s="19">
        <v>0.16617789349821799</v>
      </c>
      <c r="W13" s="19">
        <v>0.15563558530365801</v>
      </c>
      <c r="X13" s="19">
        <v>0.18099022938412301</v>
      </c>
      <c r="Y13" s="19">
        <v>0.14230066857840501</v>
      </c>
      <c r="Z13" s="19">
        <v>0.184129755580421</v>
      </c>
      <c r="AA13" s="19">
        <v>0.10856693351983</v>
      </c>
      <c r="AB13" s="19"/>
      <c r="AC13" s="19">
        <v>0.14934964924146801</v>
      </c>
      <c r="AD13" s="19">
        <v>0.112085500705932</v>
      </c>
      <c r="AE13" s="19">
        <v>0.19404658157145099</v>
      </c>
      <c r="AF13" s="19"/>
      <c r="AG13" s="19">
        <v>0.123902395654742</v>
      </c>
      <c r="AH13" s="19">
        <v>8.8026313495565597E-2</v>
      </c>
      <c r="AI13" s="19">
        <v>0.119429812277648</v>
      </c>
      <c r="AJ13" s="19">
        <v>0.138189072228485</v>
      </c>
      <c r="AK13" s="19"/>
      <c r="AL13" s="19">
        <v>0.19042893579343301</v>
      </c>
      <c r="AM13" s="19">
        <v>0.14316860391965799</v>
      </c>
      <c r="AN13" s="19">
        <v>0.115567361283514</v>
      </c>
      <c r="AO13" s="19">
        <v>5.9989289495901398E-2</v>
      </c>
      <c r="AP13" s="19">
        <v>0.130585619323415</v>
      </c>
      <c r="AQ13" s="19"/>
      <c r="AR13" s="19">
        <v>0.22525450035753999</v>
      </c>
      <c r="AS13" s="19">
        <v>0.15308258147842499</v>
      </c>
      <c r="AT13" s="19">
        <v>0.12585028261778</v>
      </c>
      <c r="AU13" s="19">
        <v>8.8091981087755206E-2</v>
      </c>
      <c r="AV13" s="19">
        <v>7.6558650962629607E-2</v>
      </c>
      <c r="AW13" s="19"/>
      <c r="AX13" s="19">
        <v>9.2537694871739101E-2</v>
      </c>
      <c r="AY13" s="19">
        <v>0.14707017862069499</v>
      </c>
      <c r="AZ13" s="19">
        <v>0.11917017158044101</v>
      </c>
      <c r="BA13" s="19">
        <v>0.17166693476256001</v>
      </c>
      <c r="BB13" s="19">
        <v>0.176838433472848</v>
      </c>
      <c r="BC13" s="19">
        <v>0.205709457353078</v>
      </c>
      <c r="BD13" s="19"/>
      <c r="BE13" s="19">
        <v>0.148542184438966</v>
      </c>
      <c r="BF13" s="19">
        <v>9.6375533409508204E-2</v>
      </c>
      <c r="BG13" s="19">
        <v>0.17015235073660401</v>
      </c>
      <c r="BH13" s="19"/>
      <c r="BI13" s="19">
        <v>0.15193431477178401</v>
      </c>
      <c r="BJ13" s="19">
        <v>0.139212178501983</v>
      </c>
      <c r="BK13" s="19"/>
      <c r="BL13" s="19">
        <v>0.156658015135134</v>
      </c>
      <c r="BM13" s="19">
        <v>0.118236350672887</v>
      </c>
      <c r="BN13" s="19">
        <v>0.16316187036667101</v>
      </c>
      <c r="BO13" s="19">
        <v>0.141847264534018</v>
      </c>
      <c r="BP13" s="19">
        <v>0.102100312468052</v>
      </c>
      <c r="BQ13" s="19"/>
      <c r="BR13" s="19">
        <v>0.14703791927280199</v>
      </c>
      <c r="BS13" s="19">
        <v>0.13903476062171</v>
      </c>
      <c r="BT13" s="19">
        <v>0.100638241781564</v>
      </c>
      <c r="BU13" s="19">
        <v>5.8157057574460699E-2</v>
      </c>
      <c r="BV13" s="19"/>
      <c r="BW13" s="19">
        <v>0.142322379751328</v>
      </c>
      <c r="BX13" s="19">
        <v>0.13023875867422699</v>
      </c>
      <c r="BY13" s="19">
        <v>0.14057881720506299</v>
      </c>
      <c r="BZ13" s="19">
        <v>0.13457544211977299</v>
      </c>
      <c r="CA13" s="19">
        <v>0.15474072629948399</v>
      </c>
      <c r="CB13" s="19"/>
      <c r="CC13" s="19">
        <v>0.122684998154359</v>
      </c>
      <c r="CD13" s="19">
        <v>0.158790099226264</v>
      </c>
      <c r="CE13" s="19">
        <v>0.10347442434951599</v>
      </c>
      <c r="CF13" s="19">
        <v>0.14307496765955799</v>
      </c>
      <c r="CG13" s="19">
        <v>0.139406904919123</v>
      </c>
      <c r="CH13" s="19">
        <v>0.151542856446681</v>
      </c>
      <c r="CI13" s="19">
        <v>0.13062737590016099</v>
      </c>
      <c r="CJ13" s="19">
        <v>0.122289732176731</v>
      </c>
      <c r="CK13" s="19">
        <v>0.12720975337151699</v>
      </c>
      <c r="CL13" s="19">
        <v>0.20337191447633099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357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0.13973323379470401</v>
      </c>
      <c r="D9" s="17">
        <v>0.124008830657807</v>
      </c>
      <c r="E9" s="17">
        <v>0.15463191852629801</v>
      </c>
      <c r="F9" s="17"/>
      <c r="G9" s="17">
        <v>9.3386612847883702E-2</v>
      </c>
      <c r="H9" s="17">
        <v>0.10194644396156199</v>
      </c>
      <c r="I9" s="17">
        <v>0.12704672888452101</v>
      </c>
      <c r="J9" s="17">
        <v>0.14977944140258501</v>
      </c>
      <c r="K9" s="17">
        <v>0.180263871209347</v>
      </c>
      <c r="L9" s="17">
        <v>0.162118218188569</v>
      </c>
      <c r="M9" s="17"/>
      <c r="N9" s="17">
        <v>0.13741422373206899</v>
      </c>
      <c r="O9" s="17">
        <v>0.120133661936819</v>
      </c>
      <c r="P9" s="17">
        <v>0.162256836646855</v>
      </c>
      <c r="Q9" s="17">
        <v>0.14298786569197</v>
      </c>
      <c r="R9" s="17"/>
      <c r="S9" s="17">
        <v>0.126011621800377</v>
      </c>
      <c r="T9" s="17">
        <v>0.192162182109406</v>
      </c>
      <c r="U9" s="17">
        <v>0.11588856344737999</v>
      </c>
      <c r="V9" s="17">
        <v>0.197328064966899</v>
      </c>
      <c r="W9" s="17">
        <v>0.112386424453774</v>
      </c>
      <c r="X9" s="17">
        <v>0.113457313293097</v>
      </c>
      <c r="Y9" s="17">
        <v>0.123212145871661</v>
      </c>
      <c r="Z9" s="17">
        <v>8.7037264004908493E-2</v>
      </c>
      <c r="AA9" s="17">
        <v>0.131655275098638</v>
      </c>
      <c r="AB9" s="17"/>
      <c r="AC9" s="17">
        <v>0.17774007588200599</v>
      </c>
      <c r="AD9" s="17">
        <v>0.12809369719425701</v>
      </c>
      <c r="AE9" s="17">
        <v>9.0030199763785193E-2</v>
      </c>
      <c r="AF9" s="17"/>
      <c r="AG9" s="17">
        <v>0.14527047274819099</v>
      </c>
      <c r="AH9" s="17">
        <v>0.101050473160725</v>
      </c>
      <c r="AI9" s="17">
        <v>0.14338917255724701</v>
      </c>
      <c r="AJ9" s="17">
        <v>0.17881096571869201</v>
      </c>
      <c r="AK9" s="17"/>
      <c r="AL9" s="17">
        <v>0.155782102962116</v>
      </c>
      <c r="AM9" s="17">
        <v>0.141222921548605</v>
      </c>
      <c r="AN9" s="17">
        <v>0.125440498796725</v>
      </c>
      <c r="AO9" s="17">
        <v>0.103523684187956</v>
      </c>
      <c r="AP9" s="17">
        <v>0.184903341967422</v>
      </c>
      <c r="AQ9" s="17"/>
      <c r="AR9" s="17">
        <v>0.12791274580647399</v>
      </c>
      <c r="AS9" s="17">
        <v>0.14662763945607299</v>
      </c>
      <c r="AT9" s="17">
        <v>0.13515456614339899</v>
      </c>
      <c r="AU9" s="17">
        <v>0.141101646794178</v>
      </c>
      <c r="AV9" s="17">
        <v>0.130112099747898</v>
      </c>
      <c r="AW9" s="17"/>
      <c r="AX9" s="17">
        <v>0.108705793969888</v>
      </c>
      <c r="AY9" s="17">
        <v>0.125061488311007</v>
      </c>
      <c r="AZ9" s="17">
        <v>0.16893720741409601</v>
      </c>
      <c r="BA9" s="17">
        <v>0.15953416725271599</v>
      </c>
      <c r="BB9" s="17">
        <v>0.18570676833236699</v>
      </c>
      <c r="BC9" s="17">
        <v>0.12689021335338399</v>
      </c>
      <c r="BD9" s="17"/>
      <c r="BE9" s="17">
        <v>0.132425226302888</v>
      </c>
      <c r="BF9" s="17">
        <v>0.123101606624548</v>
      </c>
      <c r="BG9" s="17">
        <v>0.16608265329733099</v>
      </c>
      <c r="BH9" s="17"/>
      <c r="BI9" s="17">
        <v>0.17284143591568099</v>
      </c>
      <c r="BJ9" s="17">
        <v>0.131327812953277</v>
      </c>
      <c r="BK9" s="17"/>
      <c r="BL9" s="17">
        <v>0.158213495303652</v>
      </c>
      <c r="BM9" s="17">
        <v>0.14695726116142799</v>
      </c>
      <c r="BN9" s="17">
        <v>9.9828954555952698E-2</v>
      </c>
      <c r="BO9" s="17">
        <v>0.14844893588831401</v>
      </c>
      <c r="BP9" s="17">
        <v>9.4475301849147805E-2</v>
      </c>
      <c r="BQ9" s="17"/>
      <c r="BR9" s="17">
        <v>0.1497337603044</v>
      </c>
      <c r="BS9" s="17">
        <v>0.107984671473682</v>
      </c>
      <c r="BT9" s="17">
        <v>7.4050023662387596E-2</v>
      </c>
      <c r="BU9" s="17">
        <v>6.0364763809800097E-2</v>
      </c>
      <c r="BV9" s="17"/>
      <c r="BW9" s="17">
        <v>0.171746632628337</v>
      </c>
      <c r="BX9" s="17">
        <v>0.158745863105797</v>
      </c>
      <c r="BY9" s="17">
        <v>0.14986701477318001</v>
      </c>
      <c r="BZ9" s="17">
        <v>0.11423735034412701</v>
      </c>
      <c r="CA9" s="17">
        <v>0.11203263807468899</v>
      </c>
      <c r="CB9" s="17"/>
      <c r="CC9" s="17">
        <v>8.9558192187539298E-2</v>
      </c>
      <c r="CD9" s="17">
        <v>0.11323084187706201</v>
      </c>
      <c r="CE9" s="17">
        <v>0.11364537815735901</v>
      </c>
      <c r="CF9" s="17">
        <v>0.15863362630449801</v>
      </c>
      <c r="CG9" s="17">
        <v>0.13885332700234401</v>
      </c>
      <c r="CH9" s="17">
        <v>0.12929287760677899</v>
      </c>
      <c r="CI9" s="17">
        <v>0.16091192682322</v>
      </c>
      <c r="CJ9" s="17">
        <v>0.15730174687836601</v>
      </c>
      <c r="CK9" s="17">
        <v>0.178017080330272</v>
      </c>
      <c r="CL9" s="17">
        <v>0.18440796534526899</v>
      </c>
    </row>
    <row r="10" spans="2:90" ht="45" x14ac:dyDescent="0.25">
      <c r="B10" s="18" t="s">
        <v>331</v>
      </c>
      <c r="C10" s="17">
        <v>0.184808352550447</v>
      </c>
      <c r="D10" s="17">
        <v>0.17791899106304501</v>
      </c>
      <c r="E10" s="17">
        <v>0.19205296443602499</v>
      </c>
      <c r="F10" s="17"/>
      <c r="G10" s="17">
        <v>0.19530894784619901</v>
      </c>
      <c r="H10" s="17">
        <v>0.19283411488662</v>
      </c>
      <c r="I10" s="17">
        <v>0.19135157660016899</v>
      </c>
      <c r="J10" s="17">
        <v>0.193577084048107</v>
      </c>
      <c r="K10" s="17">
        <v>0.15920247856993899</v>
      </c>
      <c r="L10" s="17">
        <v>0.180834572486712</v>
      </c>
      <c r="M10" s="17"/>
      <c r="N10" s="17">
        <v>0.189821634360896</v>
      </c>
      <c r="O10" s="17">
        <v>0.184936472519587</v>
      </c>
      <c r="P10" s="17">
        <v>0.19064594652775499</v>
      </c>
      <c r="Q10" s="17">
        <v>0.17403093116925999</v>
      </c>
      <c r="R10" s="17"/>
      <c r="S10" s="17">
        <v>0.186611712940949</v>
      </c>
      <c r="T10" s="17">
        <v>0.214069507936681</v>
      </c>
      <c r="U10" s="17">
        <v>0.208439955223261</v>
      </c>
      <c r="V10" s="17">
        <v>0.18100652259122799</v>
      </c>
      <c r="W10" s="17">
        <v>0.23828706729075499</v>
      </c>
      <c r="X10" s="17">
        <v>0.17287483494719499</v>
      </c>
      <c r="Y10" s="17">
        <v>0.16233432034694401</v>
      </c>
      <c r="Z10" s="17">
        <v>0.15161648287496299</v>
      </c>
      <c r="AA10" s="17">
        <v>0.13405418142982101</v>
      </c>
      <c r="AB10" s="17"/>
      <c r="AC10" s="17">
        <v>0.192145467427697</v>
      </c>
      <c r="AD10" s="17">
        <v>0.20218935239657401</v>
      </c>
      <c r="AE10" s="17">
        <v>0.151437954374193</v>
      </c>
      <c r="AF10" s="17"/>
      <c r="AG10" s="17">
        <v>0.19938510609789001</v>
      </c>
      <c r="AH10" s="17">
        <v>0.17873694571713999</v>
      </c>
      <c r="AI10" s="17">
        <v>0.16611159322478</v>
      </c>
      <c r="AJ10" s="17">
        <v>0.18612049064421199</v>
      </c>
      <c r="AK10" s="17"/>
      <c r="AL10" s="17">
        <v>0.17205869252285699</v>
      </c>
      <c r="AM10" s="17">
        <v>0.18571269613268701</v>
      </c>
      <c r="AN10" s="17">
        <v>0.19683444600555899</v>
      </c>
      <c r="AO10" s="17">
        <v>0.206043753050446</v>
      </c>
      <c r="AP10" s="17">
        <v>0.16207645999186901</v>
      </c>
      <c r="AQ10" s="17"/>
      <c r="AR10" s="17">
        <v>0.167634209431999</v>
      </c>
      <c r="AS10" s="17">
        <v>0.180743893464551</v>
      </c>
      <c r="AT10" s="17">
        <v>0.19261688728276199</v>
      </c>
      <c r="AU10" s="17">
        <v>0.20530471676293</v>
      </c>
      <c r="AV10" s="17">
        <v>0.16773944078123501</v>
      </c>
      <c r="AW10" s="17"/>
      <c r="AX10" s="17">
        <v>0.184176821213036</v>
      </c>
      <c r="AY10" s="17">
        <v>0.170892968073042</v>
      </c>
      <c r="AZ10" s="17">
        <v>0.17759604739311699</v>
      </c>
      <c r="BA10" s="17">
        <v>0.20655237163974999</v>
      </c>
      <c r="BB10" s="17">
        <v>0.193253800326285</v>
      </c>
      <c r="BC10" s="17">
        <v>0.19567858132803001</v>
      </c>
      <c r="BD10" s="17"/>
      <c r="BE10" s="17">
        <v>0.187245374568592</v>
      </c>
      <c r="BF10" s="17">
        <v>0.192783270660281</v>
      </c>
      <c r="BG10" s="17">
        <v>0.17398316374387601</v>
      </c>
      <c r="BH10" s="17"/>
      <c r="BI10" s="17">
        <v>0.19570292857147401</v>
      </c>
      <c r="BJ10" s="17">
        <v>0.182042467045368</v>
      </c>
      <c r="BK10" s="17"/>
      <c r="BL10" s="17">
        <v>0.19267680641505699</v>
      </c>
      <c r="BM10" s="17">
        <v>0.20494483233128499</v>
      </c>
      <c r="BN10" s="17">
        <v>0.18027268717515199</v>
      </c>
      <c r="BO10" s="17">
        <v>0.19217385213844301</v>
      </c>
      <c r="BP10" s="17">
        <v>0.15470552690802999</v>
      </c>
      <c r="BQ10" s="17"/>
      <c r="BR10" s="17">
        <v>0.18675129027654</v>
      </c>
      <c r="BS10" s="17">
        <v>0.20508740083265001</v>
      </c>
      <c r="BT10" s="17">
        <v>0.12617681345343901</v>
      </c>
      <c r="BU10" s="17">
        <v>0.20168608183650699</v>
      </c>
      <c r="BV10" s="17"/>
      <c r="BW10" s="17">
        <v>0.19245735958896801</v>
      </c>
      <c r="BX10" s="17">
        <v>0.191805552136178</v>
      </c>
      <c r="BY10" s="17">
        <v>0.193038871840606</v>
      </c>
      <c r="BZ10" s="17">
        <v>0.19602959178447699</v>
      </c>
      <c r="CA10" s="17">
        <v>0.15514066238826399</v>
      </c>
      <c r="CB10" s="17"/>
      <c r="CC10" s="17">
        <v>0.15032876996101699</v>
      </c>
      <c r="CD10" s="17">
        <v>0.182182416104164</v>
      </c>
      <c r="CE10" s="17">
        <v>0.15626113244543199</v>
      </c>
      <c r="CF10" s="17">
        <v>0.19306053017219099</v>
      </c>
      <c r="CG10" s="17">
        <v>0.18247301638697799</v>
      </c>
      <c r="CH10" s="17">
        <v>0.18455949473438901</v>
      </c>
      <c r="CI10" s="17">
        <v>0.23180455378548301</v>
      </c>
      <c r="CJ10" s="17">
        <v>0.207631777038608</v>
      </c>
      <c r="CK10" s="17">
        <v>0.17588560402497899</v>
      </c>
      <c r="CL10" s="17">
        <v>0.19186088448930999</v>
      </c>
    </row>
    <row r="11" spans="2:90" ht="30" x14ac:dyDescent="0.25">
      <c r="B11" s="18" t="s">
        <v>332</v>
      </c>
      <c r="C11" s="17">
        <v>0.23968290460715699</v>
      </c>
      <c r="D11" s="17">
        <v>0.25119299009415902</v>
      </c>
      <c r="E11" s="17">
        <v>0.22891934861075999</v>
      </c>
      <c r="F11" s="17"/>
      <c r="G11" s="17">
        <v>0.29242781186823902</v>
      </c>
      <c r="H11" s="17">
        <v>0.26758925747955598</v>
      </c>
      <c r="I11" s="17">
        <v>0.23649260417656701</v>
      </c>
      <c r="J11" s="17">
        <v>0.229515876576698</v>
      </c>
      <c r="K11" s="17">
        <v>0.22268101873721499</v>
      </c>
      <c r="L11" s="17">
        <v>0.21679855929251499</v>
      </c>
      <c r="M11" s="17"/>
      <c r="N11" s="17">
        <v>0.26776489654937502</v>
      </c>
      <c r="O11" s="17">
        <v>0.26420550089973599</v>
      </c>
      <c r="P11" s="17">
        <v>0.213188290280585</v>
      </c>
      <c r="Q11" s="17">
        <v>0.20790220704865001</v>
      </c>
      <c r="R11" s="17"/>
      <c r="S11" s="17">
        <v>0.234729681675243</v>
      </c>
      <c r="T11" s="17">
        <v>0.19564235059122201</v>
      </c>
      <c r="U11" s="17">
        <v>0.266964623242748</v>
      </c>
      <c r="V11" s="17">
        <v>0.254347249582346</v>
      </c>
      <c r="W11" s="17">
        <v>0.23862358533438499</v>
      </c>
      <c r="X11" s="17">
        <v>0.27302113485940299</v>
      </c>
      <c r="Y11" s="17">
        <v>0.24677839405778601</v>
      </c>
      <c r="Z11" s="17">
        <v>0.217581386264906</v>
      </c>
      <c r="AA11" s="17">
        <v>0.24371435339311101</v>
      </c>
      <c r="AB11" s="17"/>
      <c r="AC11" s="17">
        <v>0.219561999268715</v>
      </c>
      <c r="AD11" s="17">
        <v>0.25997631614115602</v>
      </c>
      <c r="AE11" s="17">
        <v>0.238268633300071</v>
      </c>
      <c r="AF11" s="17"/>
      <c r="AG11" s="17">
        <v>0.25608561905722999</v>
      </c>
      <c r="AH11" s="17">
        <v>0.26015156439085502</v>
      </c>
      <c r="AI11" s="17">
        <v>0.25754983119990099</v>
      </c>
      <c r="AJ11" s="17">
        <v>0.22617230497406501</v>
      </c>
      <c r="AK11" s="17"/>
      <c r="AL11" s="17">
        <v>0.206453974388522</v>
      </c>
      <c r="AM11" s="17">
        <v>0.24174301466929701</v>
      </c>
      <c r="AN11" s="17">
        <v>0.25309810950036699</v>
      </c>
      <c r="AO11" s="17">
        <v>0.29924705923370898</v>
      </c>
      <c r="AP11" s="17">
        <v>0.21695681266581199</v>
      </c>
      <c r="AQ11" s="17"/>
      <c r="AR11" s="17">
        <v>0.16524906320973801</v>
      </c>
      <c r="AS11" s="17">
        <v>0.23656453096560601</v>
      </c>
      <c r="AT11" s="17">
        <v>0.26092147002888399</v>
      </c>
      <c r="AU11" s="17">
        <v>0.248284651788889</v>
      </c>
      <c r="AV11" s="17">
        <v>0.26731748841997699</v>
      </c>
      <c r="AW11" s="17"/>
      <c r="AX11" s="17">
        <v>0.24006662791821001</v>
      </c>
      <c r="AY11" s="17">
        <v>0.230244319753345</v>
      </c>
      <c r="AZ11" s="17">
        <v>0.23943523698336</v>
      </c>
      <c r="BA11" s="17">
        <v>0.26480180975184903</v>
      </c>
      <c r="BB11" s="17">
        <v>0.223194889658205</v>
      </c>
      <c r="BC11" s="17">
        <v>0.246640568049461</v>
      </c>
      <c r="BD11" s="17"/>
      <c r="BE11" s="17">
        <v>0.24773755048265</v>
      </c>
      <c r="BF11" s="17">
        <v>0.26285403578238797</v>
      </c>
      <c r="BG11" s="17">
        <v>0.20915339486748399</v>
      </c>
      <c r="BH11" s="17"/>
      <c r="BI11" s="17">
        <v>0.23005625241626201</v>
      </c>
      <c r="BJ11" s="17">
        <v>0.24212689303826601</v>
      </c>
      <c r="BK11" s="17"/>
      <c r="BL11" s="17">
        <v>0.23593236209194801</v>
      </c>
      <c r="BM11" s="17">
        <v>0.25039940041196301</v>
      </c>
      <c r="BN11" s="17">
        <v>0.24978775724555699</v>
      </c>
      <c r="BO11" s="17">
        <v>0.259999375703164</v>
      </c>
      <c r="BP11" s="17">
        <v>0.227112904874963</v>
      </c>
      <c r="BQ11" s="17"/>
      <c r="BR11" s="17">
        <v>0.23775908367506399</v>
      </c>
      <c r="BS11" s="17">
        <v>0.27960928788649098</v>
      </c>
      <c r="BT11" s="17">
        <v>0.23361941939742301</v>
      </c>
      <c r="BU11" s="17">
        <v>0.24369960830768</v>
      </c>
      <c r="BV11" s="17"/>
      <c r="BW11" s="17">
        <v>0.24813668839867101</v>
      </c>
      <c r="BX11" s="17">
        <v>0.267916642721164</v>
      </c>
      <c r="BY11" s="17">
        <v>0.22254812937233601</v>
      </c>
      <c r="BZ11" s="17">
        <v>0.23785788354988499</v>
      </c>
      <c r="CA11" s="17">
        <v>0.229219811923592</v>
      </c>
      <c r="CB11" s="17"/>
      <c r="CC11" s="17">
        <v>0.221832013088895</v>
      </c>
      <c r="CD11" s="17">
        <v>0.257226308389781</v>
      </c>
      <c r="CE11" s="17">
        <v>0.24884210959330799</v>
      </c>
      <c r="CF11" s="17">
        <v>0.19444858815378099</v>
      </c>
      <c r="CG11" s="17">
        <v>0.241721054434715</v>
      </c>
      <c r="CH11" s="17">
        <v>0.242845008953403</v>
      </c>
      <c r="CI11" s="17">
        <v>0.23858709109585699</v>
      </c>
      <c r="CJ11" s="17">
        <v>0.26026308087989197</v>
      </c>
      <c r="CK11" s="17">
        <v>0.26132773480034299</v>
      </c>
      <c r="CL11" s="17">
        <v>0.24502175701788001</v>
      </c>
    </row>
    <row r="12" spans="2:90" ht="30" x14ac:dyDescent="0.25">
      <c r="B12" s="18" t="s">
        <v>333</v>
      </c>
      <c r="C12" s="17">
        <v>0.348466512397832</v>
      </c>
      <c r="D12" s="17">
        <v>0.37052298876735301</v>
      </c>
      <c r="E12" s="17">
        <v>0.32828311126250198</v>
      </c>
      <c r="F12" s="17"/>
      <c r="G12" s="17">
        <v>0.31031366611225603</v>
      </c>
      <c r="H12" s="17">
        <v>0.34282519169028403</v>
      </c>
      <c r="I12" s="17">
        <v>0.33899494990205398</v>
      </c>
      <c r="J12" s="17">
        <v>0.33667348296286898</v>
      </c>
      <c r="K12" s="17">
        <v>0.358350806726009</v>
      </c>
      <c r="L12" s="17">
        <v>0.377964563937982</v>
      </c>
      <c r="M12" s="17"/>
      <c r="N12" s="17">
        <v>0.35829455933816501</v>
      </c>
      <c r="O12" s="17">
        <v>0.34113293995694799</v>
      </c>
      <c r="P12" s="17">
        <v>0.35180120615089</v>
      </c>
      <c r="Q12" s="17">
        <v>0.34132008383665602</v>
      </c>
      <c r="R12" s="17"/>
      <c r="S12" s="17">
        <v>0.36784817613533599</v>
      </c>
      <c r="T12" s="17">
        <v>0.32066301125887298</v>
      </c>
      <c r="U12" s="17">
        <v>0.336244870698236</v>
      </c>
      <c r="V12" s="17">
        <v>0.29113953610478499</v>
      </c>
      <c r="W12" s="17">
        <v>0.33073363611802797</v>
      </c>
      <c r="X12" s="17">
        <v>0.31223139397420702</v>
      </c>
      <c r="Y12" s="17">
        <v>0.37112163111306001</v>
      </c>
      <c r="Z12" s="17">
        <v>0.45505359403544299</v>
      </c>
      <c r="AA12" s="17">
        <v>0.40257694187204701</v>
      </c>
      <c r="AB12" s="17"/>
      <c r="AC12" s="17">
        <v>0.338167392134467</v>
      </c>
      <c r="AD12" s="17">
        <v>0.34852351150697303</v>
      </c>
      <c r="AE12" s="17">
        <v>0.37473036073041099</v>
      </c>
      <c r="AF12" s="17"/>
      <c r="AG12" s="17">
        <v>0.351633434877623</v>
      </c>
      <c r="AH12" s="17">
        <v>0.38263642793262798</v>
      </c>
      <c r="AI12" s="17">
        <v>0.33861113216621203</v>
      </c>
      <c r="AJ12" s="17">
        <v>0.34429665285452399</v>
      </c>
      <c r="AK12" s="17"/>
      <c r="AL12" s="17">
        <v>0.35479089346541398</v>
      </c>
      <c r="AM12" s="17">
        <v>0.33198385696723298</v>
      </c>
      <c r="AN12" s="17">
        <v>0.35559586244706398</v>
      </c>
      <c r="AO12" s="17">
        <v>0.35596896356906899</v>
      </c>
      <c r="AP12" s="17">
        <v>0.31222527458714799</v>
      </c>
      <c r="AQ12" s="17"/>
      <c r="AR12" s="17">
        <v>0.35786426705929703</v>
      </c>
      <c r="AS12" s="17">
        <v>0.35296458031968098</v>
      </c>
      <c r="AT12" s="17">
        <v>0.34337108029827701</v>
      </c>
      <c r="AU12" s="17">
        <v>0.34133952406627799</v>
      </c>
      <c r="AV12" s="17">
        <v>0.39308063487165601</v>
      </c>
      <c r="AW12" s="17"/>
      <c r="AX12" s="17">
        <v>0.36965507060837399</v>
      </c>
      <c r="AY12" s="17">
        <v>0.39319457294093302</v>
      </c>
      <c r="AZ12" s="17">
        <v>0.31829807190133802</v>
      </c>
      <c r="BA12" s="17">
        <v>0.27566976253756598</v>
      </c>
      <c r="BB12" s="17">
        <v>0.34130671841198001</v>
      </c>
      <c r="BC12" s="17">
        <v>0.32775897420300099</v>
      </c>
      <c r="BD12" s="17"/>
      <c r="BE12" s="17">
        <v>0.33777954194752602</v>
      </c>
      <c r="BF12" s="17">
        <v>0.338513836486449</v>
      </c>
      <c r="BG12" s="17">
        <v>0.37596142843756403</v>
      </c>
      <c r="BH12" s="17"/>
      <c r="BI12" s="17">
        <v>0.304514507529347</v>
      </c>
      <c r="BJ12" s="17">
        <v>0.35962492856292999</v>
      </c>
      <c r="BK12" s="17"/>
      <c r="BL12" s="17">
        <v>0.35231936729711399</v>
      </c>
      <c r="BM12" s="17">
        <v>0.32262631562795702</v>
      </c>
      <c r="BN12" s="17">
        <v>0.33078341967295299</v>
      </c>
      <c r="BO12" s="17">
        <v>0.28842143304590501</v>
      </c>
      <c r="BP12" s="17">
        <v>0.42110743866778699</v>
      </c>
      <c r="BQ12" s="17"/>
      <c r="BR12" s="17">
        <v>0.34556755890822799</v>
      </c>
      <c r="BS12" s="17">
        <v>0.277703410771521</v>
      </c>
      <c r="BT12" s="17">
        <v>0.45627331798260501</v>
      </c>
      <c r="BU12" s="17">
        <v>0.39016060375324702</v>
      </c>
      <c r="BV12" s="17"/>
      <c r="BW12" s="17">
        <v>0.32537441950232998</v>
      </c>
      <c r="BX12" s="17">
        <v>0.32005753082191402</v>
      </c>
      <c r="BY12" s="17">
        <v>0.340106758008272</v>
      </c>
      <c r="BZ12" s="17">
        <v>0.36106539699529999</v>
      </c>
      <c r="CA12" s="17">
        <v>0.38469169185749502</v>
      </c>
      <c r="CB12" s="17"/>
      <c r="CC12" s="17">
        <v>0.408285965011916</v>
      </c>
      <c r="CD12" s="17">
        <v>0.33120120333291198</v>
      </c>
      <c r="CE12" s="17">
        <v>0.40867153827923097</v>
      </c>
      <c r="CF12" s="17">
        <v>0.34506885716602198</v>
      </c>
      <c r="CG12" s="17">
        <v>0.34800297708195399</v>
      </c>
      <c r="CH12" s="17">
        <v>0.352428690142437</v>
      </c>
      <c r="CI12" s="17">
        <v>0.30848707272120401</v>
      </c>
      <c r="CJ12" s="17">
        <v>0.311043630526391</v>
      </c>
      <c r="CK12" s="17">
        <v>0.32276245432426398</v>
      </c>
      <c r="CL12" s="17">
        <v>0.32230641244957697</v>
      </c>
    </row>
    <row r="13" spans="2:90" x14ac:dyDescent="0.25">
      <c r="B13" s="18" t="s">
        <v>163</v>
      </c>
      <c r="C13" s="19">
        <v>8.7308996649860304E-2</v>
      </c>
      <c r="D13" s="19">
        <v>7.6356199417635703E-2</v>
      </c>
      <c r="E13" s="19">
        <v>9.6112657164414805E-2</v>
      </c>
      <c r="F13" s="19"/>
      <c r="G13" s="19">
        <v>0.10856296132542299</v>
      </c>
      <c r="H13" s="19">
        <v>9.4804991981977602E-2</v>
      </c>
      <c r="I13" s="19">
        <v>0.106114140436689</v>
      </c>
      <c r="J13" s="19">
        <v>9.0454115009741404E-2</v>
      </c>
      <c r="K13" s="19">
        <v>7.950182475749E-2</v>
      </c>
      <c r="L13" s="19">
        <v>6.2284086094221203E-2</v>
      </c>
      <c r="M13" s="19"/>
      <c r="N13" s="19">
        <v>4.6704686019495602E-2</v>
      </c>
      <c r="O13" s="19">
        <v>8.9591424686909699E-2</v>
      </c>
      <c r="P13" s="19">
        <v>8.2107720393914896E-2</v>
      </c>
      <c r="Q13" s="19">
        <v>0.13375891225346401</v>
      </c>
      <c r="R13" s="19"/>
      <c r="S13" s="19">
        <v>8.4798807448095398E-2</v>
      </c>
      <c r="T13" s="19">
        <v>7.7462948103817694E-2</v>
      </c>
      <c r="U13" s="19">
        <v>7.2461987388374893E-2</v>
      </c>
      <c r="V13" s="19">
        <v>7.6178626754742407E-2</v>
      </c>
      <c r="W13" s="19">
        <v>7.9969286803057593E-2</v>
      </c>
      <c r="X13" s="19">
        <v>0.128415322926098</v>
      </c>
      <c r="Y13" s="19">
        <v>9.6553508610548497E-2</v>
      </c>
      <c r="Z13" s="19">
        <v>8.8711272819779793E-2</v>
      </c>
      <c r="AA13" s="19">
        <v>8.7999248206382497E-2</v>
      </c>
      <c r="AB13" s="19"/>
      <c r="AC13" s="19">
        <v>7.2385065287114803E-2</v>
      </c>
      <c r="AD13" s="19">
        <v>6.1217122761039099E-2</v>
      </c>
      <c r="AE13" s="19">
        <v>0.145532851831539</v>
      </c>
      <c r="AF13" s="19"/>
      <c r="AG13" s="19">
        <v>4.7625367219065497E-2</v>
      </c>
      <c r="AH13" s="19">
        <v>7.7424588798651897E-2</v>
      </c>
      <c r="AI13" s="19">
        <v>9.4338270851859196E-2</v>
      </c>
      <c r="AJ13" s="19">
        <v>6.4599585808507096E-2</v>
      </c>
      <c r="AK13" s="19"/>
      <c r="AL13" s="19">
        <v>0.110914336661091</v>
      </c>
      <c r="AM13" s="19">
        <v>9.9337510682177804E-2</v>
      </c>
      <c r="AN13" s="19">
        <v>6.9031083250285896E-2</v>
      </c>
      <c r="AO13" s="19">
        <v>3.5216539958819397E-2</v>
      </c>
      <c r="AP13" s="19">
        <v>0.12383811078775001</v>
      </c>
      <c r="AQ13" s="19"/>
      <c r="AR13" s="19">
        <v>0.181339714492493</v>
      </c>
      <c r="AS13" s="19">
        <v>8.3099355794089003E-2</v>
      </c>
      <c r="AT13" s="19">
        <v>6.7935996246677205E-2</v>
      </c>
      <c r="AU13" s="19">
        <v>6.3969460587725305E-2</v>
      </c>
      <c r="AV13" s="19">
        <v>4.1750336179234702E-2</v>
      </c>
      <c r="AW13" s="19"/>
      <c r="AX13" s="19">
        <v>9.7395686290492403E-2</v>
      </c>
      <c r="AY13" s="19">
        <v>8.0606650921671699E-2</v>
      </c>
      <c r="AZ13" s="19">
        <v>9.5733436308089101E-2</v>
      </c>
      <c r="BA13" s="19">
        <v>9.3441888818120197E-2</v>
      </c>
      <c r="BB13" s="19">
        <v>5.65378232711631E-2</v>
      </c>
      <c r="BC13" s="19">
        <v>0.103031663066124</v>
      </c>
      <c r="BD13" s="19"/>
      <c r="BE13" s="19">
        <v>9.4812306698343798E-2</v>
      </c>
      <c r="BF13" s="19">
        <v>8.2747250446334894E-2</v>
      </c>
      <c r="BG13" s="19">
        <v>7.4819359653744699E-2</v>
      </c>
      <c r="BH13" s="19"/>
      <c r="BI13" s="19">
        <v>9.6884875567235504E-2</v>
      </c>
      <c r="BJ13" s="19">
        <v>8.4877898400158497E-2</v>
      </c>
      <c r="BK13" s="19"/>
      <c r="BL13" s="19">
        <v>6.0857968892228997E-2</v>
      </c>
      <c r="BM13" s="19">
        <v>7.5072190467366504E-2</v>
      </c>
      <c r="BN13" s="19">
        <v>0.13932718135038499</v>
      </c>
      <c r="BO13" s="19">
        <v>0.11095640322417499</v>
      </c>
      <c r="BP13" s="19">
        <v>0.102598827700072</v>
      </c>
      <c r="BQ13" s="19"/>
      <c r="BR13" s="19">
        <v>8.0188306835768303E-2</v>
      </c>
      <c r="BS13" s="19">
        <v>0.129615229035656</v>
      </c>
      <c r="BT13" s="19">
        <v>0.10988042550414499</v>
      </c>
      <c r="BU13" s="19">
        <v>0.104088942292766</v>
      </c>
      <c r="BV13" s="19"/>
      <c r="BW13" s="19">
        <v>6.2284899881694201E-2</v>
      </c>
      <c r="BX13" s="19">
        <v>6.1474411214947101E-2</v>
      </c>
      <c r="BY13" s="19">
        <v>9.4439226005606502E-2</v>
      </c>
      <c r="BZ13" s="19">
        <v>9.08097773262104E-2</v>
      </c>
      <c r="CA13" s="19">
        <v>0.11891519575596</v>
      </c>
      <c r="CB13" s="19"/>
      <c r="CC13" s="19">
        <v>0.129995059750632</v>
      </c>
      <c r="CD13" s="19">
        <v>0.116159230296081</v>
      </c>
      <c r="CE13" s="19">
        <v>7.2579841524670105E-2</v>
      </c>
      <c r="CF13" s="19">
        <v>0.108788398203507</v>
      </c>
      <c r="CG13" s="19">
        <v>8.89496250940085E-2</v>
      </c>
      <c r="CH13" s="19">
        <v>9.0873928562992201E-2</v>
      </c>
      <c r="CI13" s="19">
        <v>6.02093555742357E-2</v>
      </c>
      <c r="CJ13" s="19">
        <v>6.37597646767427E-2</v>
      </c>
      <c r="CK13" s="19">
        <v>6.2007126520141703E-2</v>
      </c>
      <c r="CL13" s="19">
        <v>5.6402980697963699E-2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358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0.120339826815328</v>
      </c>
      <c r="D9" s="17">
        <v>0.119538546893207</v>
      </c>
      <c r="E9" s="17">
        <v>0.12016463635254999</v>
      </c>
      <c r="F9" s="17"/>
      <c r="G9" s="17">
        <v>0.117723052503779</v>
      </c>
      <c r="H9" s="17">
        <v>0.14667535297825601</v>
      </c>
      <c r="I9" s="17">
        <v>0.148868525356353</v>
      </c>
      <c r="J9" s="17">
        <v>0.133746241876053</v>
      </c>
      <c r="K9" s="17">
        <v>0.11447644133542299</v>
      </c>
      <c r="L9" s="17">
        <v>7.6870353332574998E-2</v>
      </c>
      <c r="M9" s="17"/>
      <c r="N9" s="17">
        <v>9.4178239020534502E-2</v>
      </c>
      <c r="O9" s="17">
        <v>0.11703294894176</v>
      </c>
      <c r="P9" s="17">
        <v>0.13076055825702501</v>
      </c>
      <c r="Q9" s="17">
        <v>0.142824329762062</v>
      </c>
      <c r="R9" s="17"/>
      <c r="S9" s="17">
        <v>0.17755630331976099</v>
      </c>
      <c r="T9" s="17">
        <v>0.117319337834301</v>
      </c>
      <c r="U9" s="17">
        <v>0.15352964109039</v>
      </c>
      <c r="V9" s="17">
        <v>9.2514796771002897E-2</v>
      </c>
      <c r="W9" s="17">
        <v>7.1497502131578197E-2</v>
      </c>
      <c r="X9" s="17">
        <v>8.6506353806867095E-2</v>
      </c>
      <c r="Y9" s="17">
        <v>0.112139893590391</v>
      </c>
      <c r="Z9" s="17">
        <v>9.7004069976490095E-2</v>
      </c>
      <c r="AA9" s="17">
        <v>0.12730057933736599</v>
      </c>
      <c r="AB9" s="17"/>
      <c r="AC9" s="17">
        <v>0.11161809471654301</v>
      </c>
      <c r="AD9" s="17">
        <v>0.13609668482253101</v>
      </c>
      <c r="AE9" s="17">
        <v>0.104174706130755</v>
      </c>
      <c r="AF9" s="17"/>
      <c r="AG9" s="17">
        <v>8.9271194310104898E-2</v>
      </c>
      <c r="AH9" s="17">
        <v>0.14028282679264201</v>
      </c>
      <c r="AI9" s="17">
        <v>0.108991518567131</v>
      </c>
      <c r="AJ9" s="17">
        <v>0.13262431903979299</v>
      </c>
      <c r="AK9" s="17"/>
      <c r="AL9" s="17">
        <v>0.121961640250906</v>
      </c>
      <c r="AM9" s="17">
        <v>0.115123953503697</v>
      </c>
      <c r="AN9" s="17">
        <v>0.12183496311721299</v>
      </c>
      <c r="AO9" s="17">
        <v>0.11414061070874899</v>
      </c>
      <c r="AP9" s="17">
        <v>0.144718947303457</v>
      </c>
      <c r="AQ9" s="17"/>
      <c r="AR9" s="17">
        <v>0.14286494727784099</v>
      </c>
      <c r="AS9" s="17">
        <v>0.129338224452478</v>
      </c>
      <c r="AT9" s="17">
        <v>0.116277669799429</v>
      </c>
      <c r="AU9" s="17">
        <v>0.11981396361890601</v>
      </c>
      <c r="AV9" s="17">
        <v>8.6531805594124503E-2</v>
      </c>
      <c r="AW9" s="17"/>
      <c r="AX9" s="17">
        <v>0.183586027280045</v>
      </c>
      <c r="AY9" s="17">
        <v>0.102947901113061</v>
      </c>
      <c r="AZ9" s="17">
        <v>0.11619225502767599</v>
      </c>
      <c r="BA9" s="17">
        <v>0.108337608180745</v>
      </c>
      <c r="BB9" s="17">
        <v>7.3481121780403905E-2</v>
      </c>
      <c r="BC9" s="17">
        <v>9.3980890200726599E-2</v>
      </c>
      <c r="BD9" s="17"/>
      <c r="BE9" s="17">
        <v>0.112159779838972</v>
      </c>
      <c r="BF9" s="17">
        <v>0.14797412808956301</v>
      </c>
      <c r="BG9" s="17">
        <v>0.103042942987427</v>
      </c>
      <c r="BH9" s="17"/>
      <c r="BI9" s="17">
        <v>0.17400898568550699</v>
      </c>
      <c r="BJ9" s="17">
        <v>0.10671444586408101</v>
      </c>
      <c r="BK9" s="17"/>
      <c r="BL9" s="17">
        <v>6.93017779118619E-2</v>
      </c>
      <c r="BM9" s="17">
        <v>9.8977099701437504E-2</v>
      </c>
      <c r="BN9" s="17">
        <v>0.18261692777476901</v>
      </c>
      <c r="BO9" s="17">
        <v>0.19579515491538099</v>
      </c>
      <c r="BP9" s="17">
        <v>0.19424094518257401</v>
      </c>
      <c r="BQ9" s="17"/>
      <c r="BR9" s="17">
        <v>0.111401990789184</v>
      </c>
      <c r="BS9" s="17">
        <v>0.16406087737844499</v>
      </c>
      <c r="BT9" s="17">
        <v>0.15496162211207801</v>
      </c>
      <c r="BU9" s="17">
        <v>0.17112817748542899</v>
      </c>
      <c r="BV9" s="17"/>
      <c r="BW9" s="17">
        <v>0.10761387163797501</v>
      </c>
      <c r="BX9" s="17">
        <v>8.4489493880783195E-2</v>
      </c>
      <c r="BY9" s="17">
        <v>0.12943921253802501</v>
      </c>
      <c r="BZ9" s="17">
        <v>0.12843639310277999</v>
      </c>
      <c r="CA9" s="17">
        <v>0.14847008771912401</v>
      </c>
      <c r="CB9" s="17"/>
      <c r="CC9" s="17">
        <v>0.16457269762235699</v>
      </c>
      <c r="CD9" s="17">
        <v>0.165626543092349</v>
      </c>
      <c r="CE9" s="17">
        <v>0.15285680593665901</v>
      </c>
      <c r="CF9" s="17">
        <v>0.146600191325826</v>
      </c>
      <c r="CG9" s="17">
        <v>0.12744675218096499</v>
      </c>
      <c r="CH9" s="17">
        <v>9.2860477146695694E-2</v>
      </c>
      <c r="CI9" s="17">
        <v>7.9149766179885603E-2</v>
      </c>
      <c r="CJ9" s="17">
        <v>0.110842964938542</v>
      </c>
      <c r="CK9" s="17">
        <v>7.0774042508208707E-2</v>
      </c>
      <c r="CL9" s="17">
        <v>7.6508868991049001E-2</v>
      </c>
    </row>
    <row r="10" spans="2:90" ht="45" x14ac:dyDescent="0.25">
      <c r="B10" s="18" t="s">
        <v>331</v>
      </c>
      <c r="C10" s="17">
        <v>0.215588954410395</v>
      </c>
      <c r="D10" s="17">
        <v>0.219861247464194</v>
      </c>
      <c r="E10" s="17">
        <v>0.211501829832899</v>
      </c>
      <c r="F10" s="17"/>
      <c r="G10" s="17">
        <v>0.28860868778124898</v>
      </c>
      <c r="H10" s="17">
        <v>0.300779515952251</v>
      </c>
      <c r="I10" s="17">
        <v>0.23342295132222199</v>
      </c>
      <c r="J10" s="17">
        <v>0.184827119395714</v>
      </c>
      <c r="K10" s="17">
        <v>0.18820163639198001</v>
      </c>
      <c r="L10" s="17">
        <v>0.14905530480863</v>
      </c>
      <c r="M10" s="17"/>
      <c r="N10" s="17">
        <v>0.216890279275961</v>
      </c>
      <c r="O10" s="17">
        <v>0.21443494869404101</v>
      </c>
      <c r="P10" s="17">
        <v>0.209757175067987</v>
      </c>
      <c r="Q10" s="17">
        <v>0.22070251489409801</v>
      </c>
      <c r="R10" s="17"/>
      <c r="S10" s="17">
        <v>0.27027177032550198</v>
      </c>
      <c r="T10" s="17">
        <v>0.20665326887466001</v>
      </c>
      <c r="U10" s="17">
        <v>0.220141386378094</v>
      </c>
      <c r="V10" s="17">
        <v>0.18378524844387101</v>
      </c>
      <c r="W10" s="17">
        <v>0.19767667459090801</v>
      </c>
      <c r="X10" s="17">
        <v>0.21578957131131499</v>
      </c>
      <c r="Y10" s="17">
        <v>0.21043075585518101</v>
      </c>
      <c r="Z10" s="17">
        <v>0.15032919618110899</v>
      </c>
      <c r="AA10" s="17">
        <v>0.22406867829095001</v>
      </c>
      <c r="AB10" s="17"/>
      <c r="AC10" s="17">
        <v>0.17694998028405701</v>
      </c>
      <c r="AD10" s="17">
        <v>0.23451141723428501</v>
      </c>
      <c r="AE10" s="17">
        <v>0.247048239391288</v>
      </c>
      <c r="AF10" s="17"/>
      <c r="AG10" s="17">
        <v>0.156880472643151</v>
      </c>
      <c r="AH10" s="17">
        <v>0.28692679454422598</v>
      </c>
      <c r="AI10" s="17">
        <v>0.24984443078320101</v>
      </c>
      <c r="AJ10" s="17">
        <v>0.18296044481868601</v>
      </c>
      <c r="AK10" s="17"/>
      <c r="AL10" s="17">
        <v>0.18885433792578499</v>
      </c>
      <c r="AM10" s="17">
        <v>0.20566777924435301</v>
      </c>
      <c r="AN10" s="17">
        <v>0.245087247925067</v>
      </c>
      <c r="AO10" s="17">
        <v>0.26005547358063702</v>
      </c>
      <c r="AP10" s="17">
        <v>0.15156684785916699</v>
      </c>
      <c r="AQ10" s="17"/>
      <c r="AR10" s="17">
        <v>0.20218311012981999</v>
      </c>
      <c r="AS10" s="17">
        <v>0.21320524953042599</v>
      </c>
      <c r="AT10" s="17">
        <v>0.23453749196870199</v>
      </c>
      <c r="AU10" s="17">
        <v>0.212053974775675</v>
      </c>
      <c r="AV10" s="17">
        <v>0.220613561774717</v>
      </c>
      <c r="AW10" s="17"/>
      <c r="AX10" s="17">
        <v>0.26436638427234599</v>
      </c>
      <c r="AY10" s="17">
        <v>0.20150532270354701</v>
      </c>
      <c r="AZ10" s="17">
        <v>0.24740388501106</v>
      </c>
      <c r="BA10" s="17">
        <v>0.21789513940677899</v>
      </c>
      <c r="BB10" s="17">
        <v>0.14205418009044399</v>
      </c>
      <c r="BC10" s="17">
        <v>0.161269546899037</v>
      </c>
      <c r="BD10" s="17"/>
      <c r="BE10" s="17">
        <v>0.21904297032541101</v>
      </c>
      <c r="BF10" s="17">
        <v>0.27087582120410503</v>
      </c>
      <c r="BG10" s="17">
        <v>0.160117756178141</v>
      </c>
      <c r="BH10" s="17"/>
      <c r="BI10" s="17">
        <v>0.22815769759318499</v>
      </c>
      <c r="BJ10" s="17">
        <v>0.21239803587265199</v>
      </c>
      <c r="BK10" s="17"/>
      <c r="BL10" s="17">
        <v>0.17356276337915899</v>
      </c>
      <c r="BM10" s="17">
        <v>0.21541172910428499</v>
      </c>
      <c r="BN10" s="17">
        <v>0.279992660306146</v>
      </c>
      <c r="BO10" s="17">
        <v>0.25253265378855899</v>
      </c>
      <c r="BP10" s="17">
        <v>0.26365942266346598</v>
      </c>
      <c r="BQ10" s="17"/>
      <c r="BR10" s="17">
        <v>0.205266328723963</v>
      </c>
      <c r="BS10" s="17">
        <v>0.25815191618045402</v>
      </c>
      <c r="BT10" s="17">
        <v>0.29501368040062598</v>
      </c>
      <c r="BU10" s="17">
        <v>0.25188809189053302</v>
      </c>
      <c r="BV10" s="17"/>
      <c r="BW10" s="17">
        <v>0.184977973608559</v>
      </c>
      <c r="BX10" s="17">
        <v>0.21093210330246201</v>
      </c>
      <c r="BY10" s="17">
        <v>0.19996331539713899</v>
      </c>
      <c r="BZ10" s="17">
        <v>0.22747512334916101</v>
      </c>
      <c r="CA10" s="17">
        <v>0.255609993586361</v>
      </c>
      <c r="CB10" s="17"/>
      <c r="CC10" s="17">
        <v>0.25931258761038301</v>
      </c>
      <c r="CD10" s="17">
        <v>0.28409244401892703</v>
      </c>
      <c r="CE10" s="17">
        <v>0.23548160708784599</v>
      </c>
      <c r="CF10" s="17">
        <v>0.23878059879910901</v>
      </c>
      <c r="CG10" s="17">
        <v>0.201117681637597</v>
      </c>
      <c r="CH10" s="17">
        <v>0.21632172737227401</v>
      </c>
      <c r="CI10" s="17">
        <v>0.21486196297606699</v>
      </c>
      <c r="CJ10" s="17">
        <v>0.185266367012178</v>
      </c>
      <c r="CK10" s="17">
        <v>0.14448798949761399</v>
      </c>
      <c r="CL10" s="17">
        <v>0.15773874771419899</v>
      </c>
    </row>
    <row r="11" spans="2:90" ht="30" x14ac:dyDescent="0.25">
      <c r="B11" s="18" t="s">
        <v>332</v>
      </c>
      <c r="C11" s="17">
        <v>0.25975944635383302</v>
      </c>
      <c r="D11" s="17">
        <v>0.274946912115411</v>
      </c>
      <c r="E11" s="17">
        <v>0.24624496186358499</v>
      </c>
      <c r="F11" s="17"/>
      <c r="G11" s="17">
        <v>0.26530917106558799</v>
      </c>
      <c r="H11" s="17">
        <v>0.22565693688902899</v>
      </c>
      <c r="I11" s="17">
        <v>0.26037902092553999</v>
      </c>
      <c r="J11" s="17">
        <v>0.28101744331150103</v>
      </c>
      <c r="K11" s="17">
        <v>0.25388788701590798</v>
      </c>
      <c r="L11" s="17">
        <v>0.27045841494154799</v>
      </c>
      <c r="M11" s="17"/>
      <c r="N11" s="17">
        <v>0.25856227006827998</v>
      </c>
      <c r="O11" s="17">
        <v>0.26591942419595399</v>
      </c>
      <c r="P11" s="17">
        <v>0.25072414164471002</v>
      </c>
      <c r="Q11" s="17">
        <v>0.26085595828792302</v>
      </c>
      <c r="R11" s="17"/>
      <c r="S11" s="17">
        <v>0.240139099479169</v>
      </c>
      <c r="T11" s="17">
        <v>0.25837194179783302</v>
      </c>
      <c r="U11" s="17">
        <v>0.26349997705704098</v>
      </c>
      <c r="V11" s="17">
        <v>0.268689846248505</v>
      </c>
      <c r="W11" s="17">
        <v>0.23571766633266</v>
      </c>
      <c r="X11" s="17">
        <v>0.25104771688725902</v>
      </c>
      <c r="Y11" s="17">
        <v>0.26553615037814898</v>
      </c>
      <c r="Z11" s="17">
        <v>0.29538122067509998</v>
      </c>
      <c r="AA11" s="17">
        <v>0.28005593926067901</v>
      </c>
      <c r="AB11" s="17"/>
      <c r="AC11" s="17">
        <v>0.255639846003683</v>
      </c>
      <c r="AD11" s="17">
        <v>0.27945113668782401</v>
      </c>
      <c r="AE11" s="17">
        <v>0.24385947077933301</v>
      </c>
      <c r="AF11" s="17"/>
      <c r="AG11" s="17">
        <v>0.30084792600385502</v>
      </c>
      <c r="AH11" s="17">
        <v>0.27967941031156501</v>
      </c>
      <c r="AI11" s="17">
        <v>0.26639234146038498</v>
      </c>
      <c r="AJ11" s="17">
        <v>0.24384582415777201</v>
      </c>
      <c r="AK11" s="17"/>
      <c r="AL11" s="17">
        <v>0.24671599723882501</v>
      </c>
      <c r="AM11" s="17">
        <v>0.26339471661378999</v>
      </c>
      <c r="AN11" s="17">
        <v>0.26625567082121399</v>
      </c>
      <c r="AO11" s="17">
        <v>0.27030020302515201</v>
      </c>
      <c r="AP11" s="17">
        <v>0.37888257885822602</v>
      </c>
      <c r="AQ11" s="17"/>
      <c r="AR11" s="17">
        <v>0.244835048601065</v>
      </c>
      <c r="AS11" s="17">
        <v>0.26425963095844301</v>
      </c>
      <c r="AT11" s="17">
        <v>0.26058148870084802</v>
      </c>
      <c r="AU11" s="17">
        <v>0.27122806789888398</v>
      </c>
      <c r="AV11" s="17">
        <v>0.28018152353616799</v>
      </c>
      <c r="AW11" s="17"/>
      <c r="AX11" s="17">
        <v>0.26370792846991098</v>
      </c>
      <c r="AY11" s="17">
        <v>0.25933745958916699</v>
      </c>
      <c r="AZ11" s="17">
        <v>0.26551665732149499</v>
      </c>
      <c r="BA11" s="17">
        <v>0.27214915462621803</v>
      </c>
      <c r="BB11" s="17">
        <v>0.234316191067649</v>
      </c>
      <c r="BC11" s="17">
        <v>0.23950214794515001</v>
      </c>
      <c r="BD11" s="17"/>
      <c r="BE11" s="17">
        <v>0.247449495304089</v>
      </c>
      <c r="BF11" s="17">
        <v>0.26007965697903901</v>
      </c>
      <c r="BG11" s="17">
        <v>0.27829108494454802</v>
      </c>
      <c r="BH11" s="17"/>
      <c r="BI11" s="17">
        <v>0.24787344407474299</v>
      </c>
      <c r="BJ11" s="17">
        <v>0.26277703247683698</v>
      </c>
      <c r="BK11" s="17"/>
      <c r="BL11" s="17">
        <v>0.26853715696052199</v>
      </c>
      <c r="BM11" s="17">
        <v>0.27537869013973598</v>
      </c>
      <c r="BN11" s="17">
        <v>0.216144353871842</v>
      </c>
      <c r="BO11" s="17">
        <v>0.22805772623890999</v>
      </c>
      <c r="BP11" s="17">
        <v>0.27006714085718497</v>
      </c>
      <c r="BQ11" s="17"/>
      <c r="BR11" s="17">
        <v>0.26493777976053901</v>
      </c>
      <c r="BS11" s="17">
        <v>0.24981762417949399</v>
      </c>
      <c r="BT11" s="17">
        <v>0.208611631395621</v>
      </c>
      <c r="BU11" s="17">
        <v>0.26402576206447798</v>
      </c>
      <c r="BV11" s="17"/>
      <c r="BW11" s="17">
        <v>0.26444809306505201</v>
      </c>
      <c r="BX11" s="17">
        <v>0.25378341418587302</v>
      </c>
      <c r="BY11" s="17">
        <v>0.246583505213054</v>
      </c>
      <c r="BZ11" s="17">
        <v>0.287732769803833</v>
      </c>
      <c r="CA11" s="17">
        <v>0.244686924614303</v>
      </c>
      <c r="CB11" s="17"/>
      <c r="CC11" s="17">
        <v>0.26482400235904402</v>
      </c>
      <c r="CD11" s="17">
        <v>0.243878932134486</v>
      </c>
      <c r="CE11" s="17">
        <v>0.24692787787152001</v>
      </c>
      <c r="CF11" s="17">
        <v>0.264454034404982</v>
      </c>
      <c r="CG11" s="17">
        <v>0.25364167396338599</v>
      </c>
      <c r="CH11" s="17">
        <v>0.23437740622679201</v>
      </c>
      <c r="CI11" s="17">
        <v>0.28133846400097601</v>
      </c>
      <c r="CJ11" s="17">
        <v>0.27515894489734399</v>
      </c>
      <c r="CK11" s="17">
        <v>0.250572755128875</v>
      </c>
      <c r="CL11" s="17">
        <v>0.29270167932840602</v>
      </c>
    </row>
    <row r="12" spans="2:90" ht="30" x14ac:dyDescent="0.25">
      <c r="B12" s="18" t="s">
        <v>333</v>
      </c>
      <c r="C12" s="17">
        <v>0.29407119991290598</v>
      </c>
      <c r="D12" s="17">
        <v>0.29497104770566701</v>
      </c>
      <c r="E12" s="17">
        <v>0.29407654625386997</v>
      </c>
      <c r="F12" s="17"/>
      <c r="G12" s="17">
        <v>0.23479594775002499</v>
      </c>
      <c r="H12" s="17">
        <v>0.235088843136423</v>
      </c>
      <c r="I12" s="17">
        <v>0.27161601074851899</v>
      </c>
      <c r="J12" s="17">
        <v>0.265687414569518</v>
      </c>
      <c r="K12" s="17">
        <v>0.33861179006297298</v>
      </c>
      <c r="L12" s="17">
        <v>0.36919262066657499</v>
      </c>
      <c r="M12" s="17"/>
      <c r="N12" s="17">
        <v>0.34796450698659898</v>
      </c>
      <c r="O12" s="17">
        <v>0.27686092312205302</v>
      </c>
      <c r="P12" s="17">
        <v>0.309669930193329</v>
      </c>
      <c r="Q12" s="17">
        <v>0.23997842292076599</v>
      </c>
      <c r="R12" s="17"/>
      <c r="S12" s="17">
        <v>0.210627089286753</v>
      </c>
      <c r="T12" s="17">
        <v>0.30192633262786001</v>
      </c>
      <c r="U12" s="17">
        <v>0.26942355648948102</v>
      </c>
      <c r="V12" s="17">
        <v>0.343784197876221</v>
      </c>
      <c r="W12" s="17">
        <v>0.36146732243423702</v>
      </c>
      <c r="X12" s="17">
        <v>0.29691282610448699</v>
      </c>
      <c r="Y12" s="17">
        <v>0.29363354772250799</v>
      </c>
      <c r="Z12" s="17">
        <v>0.36391661597487501</v>
      </c>
      <c r="AA12" s="17">
        <v>0.28935277759058903</v>
      </c>
      <c r="AB12" s="17"/>
      <c r="AC12" s="17">
        <v>0.339774454833149</v>
      </c>
      <c r="AD12" s="17">
        <v>0.26371196588057799</v>
      </c>
      <c r="AE12" s="17">
        <v>0.26280881093669101</v>
      </c>
      <c r="AF12" s="17"/>
      <c r="AG12" s="17">
        <v>0.36803154850358499</v>
      </c>
      <c r="AH12" s="17">
        <v>0.22640276031192999</v>
      </c>
      <c r="AI12" s="17">
        <v>0.27583469459350102</v>
      </c>
      <c r="AJ12" s="17">
        <v>0.33444235053348298</v>
      </c>
      <c r="AK12" s="17"/>
      <c r="AL12" s="17">
        <v>0.31252915468803499</v>
      </c>
      <c r="AM12" s="17">
        <v>0.307411708285725</v>
      </c>
      <c r="AN12" s="17">
        <v>0.27230936795389299</v>
      </c>
      <c r="AO12" s="17">
        <v>0.298948860415854</v>
      </c>
      <c r="AP12" s="17">
        <v>0.24177982293334199</v>
      </c>
      <c r="AQ12" s="17"/>
      <c r="AR12" s="17">
        <v>0.23383995284236</v>
      </c>
      <c r="AS12" s="17">
        <v>0.28887515764527899</v>
      </c>
      <c r="AT12" s="17">
        <v>0.29156221588642101</v>
      </c>
      <c r="AU12" s="17">
        <v>0.31169413035110199</v>
      </c>
      <c r="AV12" s="17">
        <v>0.34010028231426098</v>
      </c>
      <c r="AW12" s="17"/>
      <c r="AX12" s="17">
        <v>0.20081002199071199</v>
      </c>
      <c r="AY12" s="17">
        <v>0.31528631733592599</v>
      </c>
      <c r="AZ12" s="17">
        <v>0.26642234105373103</v>
      </c>
      <c r="BA12" s="17">
        <v>0.28670354229991502</v>
      </c>
      <c r="BB12" s="17">
        <v>0.44485898980975602</v>
      </c>
      <c r="BC12" s="17">
        <v>0.35265155966270401</v>
      </c>
      <c r="BD12" s="17"/>
      <c r="BE12" s="17">
        <v>0.29020176886772597</v>
      </c>
      <c r="BF12" s="17">
        <v>0.248566965274026</v>
      </c>
      <c r="BG12" s="17">
        <v>0.343399203571844</v>
      </c>
      <c r="BH12" s="17"/>
      <c r="BI12" s="17">
        <v>0.25420416008885999</v>
      </c>
      <c r="BJ12" s="17">
        <v>0.304192536196845</v>
      </c>
      <c r="BK12" s="17"/>
      <c r="BL12" s="17">
        <v>0.37773056026140001</v>
      </c>
      <c r="BM12" s="17">
        <v>0.30744271908750898</v>
      </c>
      <c r="BN12" s="17">
        <v>0.18526788540932099</v>
      </c>
      <c r="BO12" s="17">
        <v>0.212751016034568</v>
      </c>
      <c r="BP12" s="17">
        <v>0.186228723220424</v>
      </c>
      <c r="BQ12" s="17"/>
      <c r="BR12" s="17">
        <v>0.30786383401096301</v>
      </c>
      <c r="BS12" s="17">
        <v>0.189313589689937</v>
      </c>
      <c r="BT12" s="17">
        <v>0.25402602706351002</v>
      </c>
      <c r="BU12" s="17">
        <v>0.24343859743638999</v>
      </c>
      <c r="BV12" s="17"/>
      <c r="BW12" s="17">
        <v>0.32738978577853001</v>
      </c>
      <c r="BX12" s="17">
        <v>0.34893888331992001</v>
      </c>
      <c r="BY12" s="17">
        <v>0.30838305702029101</v>
      </c>
      <c r="BZ12" s="17">
        <v>0.25173468053442999</v>
      </c>
      <c r="CA12" s="17">
        <v>0.23702681014754801</v>
      </c>
      <c r="CB12" s="17"/>
      <c r="CC12" s="17">
        <v>0.21657493976641101</v>
      </c>
      <c r="CD12" s="17">
        <v>0.180215459997279</v>
      </c>
      <c r="CE12" s="17">
        <v>0.245325648383209</v>
      </c>
      <c r="CF12" s="17">
        <v>0.25245394113344599</v>
      </c>
      <c r="CG12" s="17">
        <v>0.30004724335502397</v>
      </c>
      <c r="CH12" s="17">
        <v>0.31681099477718599</v>
      </c>
      <c r="CI12" s="17">
        <v>0.34697639717425699</v>
      </c>
      <c r="CJ12" s="17">
        <v>0.34406105997715303</v>
      </c>
      <c r="CK12" s="17">
        <v>0.44123792336499801</v>
      </c>
      <c r="CL12" s="17">
        <v>0.33333759370347399</v>
      </c>
    </row>
    <row r="13" spans="2:90" x14ac:dyDescent="0.25">
      <c r="B13" s="18" t="s">
        <v>163</v>
      </c>
      <c r="C13" s="19">
        <v>0.11024057250753801</v>
      </c>
      <c r="D13" s="19">
        <v>9.0682245821521401E-2</v>
      </c>
      <c r="E13" s="19">
        <v>0.12801202569709599</v>
      </c>
      <c r="F13" s="19"/>
      <c r="G13" s="19">
        <v>9.3563140899358896E-2</v>
      </c>
      <c r="H13" s="19">
        <v>9.1799351044040897E-2</v>
      </c>
      <c r="I13" s="19">
        <v>8.5713491647364901E-2</v>
      </c>
      <c r="J13" s="19">
        <v>0.13472178084721401</v>
      </c>
      <c r="K13" s="19">
        <v>0.104822245193716</v>
      </c>
      <c r="L13" s="19">
        <v>0.134423306250672</v>
      </c>
      <c r="M13" s="19"/>
      <c r="N13" s="19">
        <v>8.2404704648625704E-2</v>
      </c>
      <c r="O13" s="19">
        <v>0.12575175504619199</v>
      </c>
      <c r="P13" s="19">
        <v>9.9088194836949306E-2</v>
      </c>
      <c r="Q13" s="19">
        <v>0.13563877413514999</v>
      </c>
      <c r="R13" s="19"/>
      <c r="S13" s="19">
        <v>0.10140573758881501</v>
      </c>
      <c r="T13" s="19">
        <v>0.115729118865346</v>
      </c>
      <c r="U13" s="19">
        <v>9.3405438984993705E-2</v>
      </c>
      <c r="V13" s="19">
        <v>0.1112259106604</v>
      </c>
      <c r="W13" s="19">
        <v>0.13364083451061701</v>
      </c>
      <c r="X13" s="19">
        <v>0.149743531890072</v>
      </c>
      <c r="Y13" s="19">
        <v>0.118259652453771</v>
      </c>
      <c r="Z13" s="19">
        <v>9.3368897192425901E-2</v>
      </c>
      <c r="AA13" s="19">
        <v>7.9222025520415906E-2</v>
      </c>
      <c r="AB13" s="19"/>
      <c r="AC13" s="19">
        <v>0.116017624162569</v>
      </c>
      <c r="AD13" s="19">
        <v>8.6228795374782105E-2</v>
      </c>
      <c r="AE13" s="19">
        <v>0.14210877276193401</v>
      </c>
      <c r="AF13" s="19"/>
      <c r="AG13" s="19">
        <v>8.4968858539303402E-2</v>
      </c>
      <c r="AH13" s="19">
        <v>6.6708208039637201E-2</v>
      </c>
      <c r="AI13" s="19">
        <v>9.8937014595782094E-2</v>
      </c>
      <c r="AJ13" s="19">
        <v>0.106127061450266</v>
      </c>
      <c r="AK13" s="19"/>
      <c r="AL13" s="19">
        <v>0.12993886989644901</v>
      </c>
      <c r="AM13" s="19">
        <v>0.108401842352435</v>
      </c>
      <c r="AN13" s="19">
        <v>9.4512750182613001E-2</v>
      </c>
      <c r="AO13" s="19">
        <v>5.6554852269607901E-2</v>
      </c>
      <c r="AP13" s="19">
        <v>8.3051803045807407E-2</v>
      </c>
      <c r="AQ13" s="19"/>
      <c r="AR13" s="19">
        <v>0.17627694114891501</v>
      </c>
      <c r="AS13" s="19">
        <v>0.104321737413373</v>
      </c>
      <c r="AT13" s="19">
        <v>9.7041133644600694E-2</v>
      </c>
      <c r="AU13" s="19">
        <v>8.5209863355433194E-2</v>
      </c>
      <c r="AV13" s="19">
        <v>7.2572826780728905E-2</v>
      </c>
      <c r="AW13" s="19"/>
      <c r="AX13" s="19">
        <v>8.7529637986986097E-2</v>
      </c>
      <c r="AY13" s="19">
        <v>0.1209229992583</v>
      </c>
      <c r="AZ13" s="19">
        <v>0.104464861586038</v>
      </c>
      <c r="BA13" s="19">
        <v>0.11491455548634399</v>
      </c>
      <c r="BB13" s="19">
        <v>0.105289517251747</v>
      </c>
      <c r="BC13" s="19">
        <v>0.15259585529238201</v>
      </c>
      <c r="BD13" s="19"/>
      <c r="BE13" s="19">
        <v>0.13114598566380201</v>
      </c>
      <c r="BF13" s="19">
        <v>7.2503428453266405E-2</v>
      </c>
      <c r="BG13" s="19">
        <v>0.11514901231803901</v>
      </c>
      <c r="BH13" s="19"/>
      <c r="BI13" s="19">
        <v>9.5755712557704806E-2</v>
      </c>
      <c r="BJ13" s="19">
        <v>0.113917949589585</v>
      </c>
      <c r="BK13" s="19"/>
      <c r="BL13" s="19">
        <v>0.110867741487057</v>
      </c>
      <c r="BM13" s="19">
        <v>0.102789761967032</v>
      </c>
      <c r="BN13" s="19">
        <v>0.135978172637922</v>
      </c>
      <c r="BO13" s="19">
        <v>0.110863449022581</v>
      </c>
      <c r="BP13" s="19">
        <v>8.5803768076350595E-2</v>
      </c>
      <c r="BQ13" s="19"/>
      <c r="BR13" s="19">
        <v>0.110530066715352</v>
      </c>
      <c r="BS13" s="19">
        <v>0.13865599257166999</v>
      </c>
      <c r="BT13" s="19">
        <v>8.7387039028164401E-2</v>
      </c>
      <c r="BU13" s="19">
        <v>6.9519371123170706E-2</v>
      </c>
      <c r="BV13" s="19"/>
      <c r="BW13" s="19">
        <v>0.115570275909885</v>
      </c>
      <c r="BX13" s="19">
        <v>0.10185610531096199</v>
      </c>
      <c r="BY13" s="19">
        <v>0.115630909831491</v>
      </c>
      <c r="BZ13" s="19">
        <v>0.104621033209797</v>
      </c>
      <c r="CA13" s="19">
        <v>0.114206183932664</v>
      </c>
      <c r="CB13" s="19"/>
      <c r="CC13" s="19">
        <v>9.4715772641805002E-2</v>
      </c>
      <c r="CD13" s="19">
        <v>0.12618662075695899</v>
      </c>
      <c r="CE13" s="19">
        <v>0.119408060720766</v>
      </c>
      <c r="CF13" s="19">
        <v>9.7711234336636296E-2</v>
      </c>
      <c r="CG13" s="19">
        <v>0.11774664886302801</v>
      </c>
      <c r="CH13" s="19">
        <v>0.139629394477051</v>
      </c>
      <c r="CI13" s="19">
        <v>7.7673409668815002E-2</v>
      </c>
      <c r="CJ13" s="19">
        <v>8.4670663174783903E-2</v>
      </c>
      <c r="CK13" s="19">
        <v>9.2927289500305002E-2</v>
      </c>
      <c r="CL13" s="19">
        <v>0.139713110262872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359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9.7226526749969497E-2</v>
      </c>
      <c r="D9" s="17">
        <v>9.1623033129069706E-2</v>
      </c>
      <c r="E9" s="17">
        <v>0.102469703564583</v>
      </c>
      <c r="F9" s="17"/>
      <c r="G9" s="17">
        <v>0.117865503338341</v>
      </c>
      <c r="H9" s="17">
        <v>0.12264968522825601</v>
      </c>
      <c r="I9" s="17">
        <v>9.8730902342923393E-2</v>
      </c>
      <c r="J9" s="17">
        <v>0.108907906059983</v>
      </c>
      <c r="K9" s="17">
        <v>8.4145531827240702E-2</v>
      </c>
      <c r="L9" s="17">
        <v>6.8985691068089605E-2</v>
      </c>
      <c r="M9" s="17"/>
      <c r="N9" s="17">
        <v>8.0670393344685495E-2</v>
      </c>
      <c r="O9" s="17">
        <v>7.8643860386207007E-2</v>
      </c>
      <c r="P9" s="17">
        <v>0.121626497502589</v>
      </c>
      <c r="Q9" s="17">
        <v>0.11348598294723999</v>
      </c>
      <c r="R9" s="17"/>
      <c r="S9" s="17">
        <v>7.8648360934025593E-2</v>
      </c>
      <c r="T9" s="17">
        <v>9.06612359967683E-2</v>
      </c>
      <c r="U9" s="17">
        <v>8.2412858011766302E-2</v>
      </c>
      <c r="V9" s="17">
        <v>0.1069531665578</v>
      </c>
      <c r="W9" s="17">
        <v>0.110297053791874</v>
      </c>
      <c r="X9" s="17">
        <v>0.11971719487967999</v>
      </c>
      <c r="Y9" s="17">
        <v>7.0321962209969405E-2</v>
      </c>
      <c r="Z9" s="17">
        <v>0.136475582245949</v>
      </c>
      <c r="AA9" s="17">
        <v>0.110107549999003</v>
      </c>
      <c r="AB9" s="17"/>
      <c r="AC9" s="17">
        <v>9.5735238605988496E-2</v>
      </c>
      <c r="AD9" s="17">
        <v>9.5477810712876199E-2</v>
      </c>
      <c r="AE9" s="17">
        <v>0.10041040483038099</v>
      </c>
      <c r="AF9" s="17"/>
      <c r="AG9" s="17">
        <v>7.82901417915738E-2</v>
      </c>
      <c r="AH9" s="17">
        <v>0.100910829993083</v>
      </c>
      <c r="AI9" s="17">
        <v>9.9356475305932099E-2</v>
      </c>
      <c r="AJ9" s="17">
        <v>0.12296410426584101</v>
      </c>
      <c r="AK9" s="17"/>
      <c r="AL9" s="17">
        <v>8.9103163875678001E-2</v>
      </c>
      <c r="AM9" s="17">
        <v>0.11142932884111</v>
      </c>
      <c r="AN9" s="17">
        <v>8.4334912509994697E-2</v>
      </c>
      <c r="AO9" s="17">
        <v>0.116229241720888</v>
      </c>
      <c r="AP9" s="17">
        <v>0.13089844148962301</v>
      </c>
      <c r="AQ9" s="17"/>
      <c r="AR9" s="17">
        <v>0.122621057604495</v>
      </c>
      <c r="AS9" s="17">
        <v>9.2009216386796294E-2</v>
      </c>
      <c r="AT9" s="17">
        <v>0.10111349376848799</v>
      </c>
      <c r="AU9" s="17">
        <v>9.6215487495540805E-2</v>
      </c>
      <c r="AV9" s="17">
        <v>6.5322251757587699E-2</v>
      </c>
      <c r="AW9" s="17"/>
      <c r="AX9" s="17">
        <v>0.106197086904408</v>
      </c>
      <c r="AY9" s="17">
        <v>8.6342325028941402E-2</v>
      </c>
      <c r="AZ9" s="17">
        <v>0.108558113511625</v>
      </c>
      <c r="BA9" s="17">
        <v>9.0692553697303502E-2</v>
      </c>
      <c r="BB9" s="17">
        <v>9.3296589355020096E-2</v>
      </c>
      <c r="BC9" s="17">
        <v>0.124606933440044</v>
      </c>
      <c r="BD9" s="17"/>
      <c r="BE9" s="17">
        <v>8.9455974743334901E-2</v>
      </c>
      <c r="BF9" s="17">
        <v>0.12272391985565601</v>
      </c>
      <c r="BG9" s="17">
        <v>8.4360233058091996E-2</v>
      </c>
      <c r="BH9" s="17"/>
      <c r="BI9" s="17">
        <v>0.13207448949749601</v>
      </c>
      <c r="BJ9" s="17">
        <v>8.8379420184381594E-2</v>
      </c>
      <c r="BK9" s="17"/>
      <c r="BL9" s="17">
        <v>7.3543130089646705E-2</v>
      </c>
      <c r="BM9" s="17">
        <v>9.9742726751064506E-2</v>
      </c>
      <c r="BN9" s="17">
        <v>0.136190678425096</v>
      </c>
      <c r="BO9" s="17">
        <v>0.15860989623454699</v>
      </c>
      <c r="BP9" s="17">
        <v>9.3272392473288002E-2</v>
      </c>
      <c r="BQ9" s="17"/>
      <c r="BR9" s="17">
        <v>9.5056363480712294E-2</v>
      </c>
      <c r="BS9" s="17">
        <v>0.11522555939707101</v>
      </c>
      <c r="BT9" s="17">
        <v>8.9427061464584207E-2</v>
      </c>
      <c r="BU9" s="17">
        <v>0.110458300535599</v>
      </c>
      <c r="BV9" s="17"/>
      <c r="BW9" s="17">
        <v>6.94476541148491E-2</v>
      </c>
      <c r="BX9" s="17">
        <v>7.0008362164841006E-2</v>
      </c>
      <c r="BY9" s="17">
        <v>0.10299002546545601</v>
      </c>
      <c r="BZ9" s="17">
        <v>0.10501354508970601</v>
      </c>
      <c r="CA9" s="17">
        <v>0.135082224431429</v>
      </c>
      <c r="CB9" s="17"/>
      <c r="CC9" s="17">
        <v>0.14054978918602901</v>
      </c>
      <c r="CD9" s="17">
        <v>0.13284304087853999</v>
      </c>
      <c r="CE9" s="17">
        <v>9.1123476673089204E-2</v>
      </c>
      <c r="CF9" s="17">
        <v>0.108072890977995</v>
      </c>
      <c r="CG9" s="17">
        <v>9.6327209669316502E-2</v>
      </c>
      <c r="CH9" s="17">
        <v>0.108092929665647</v>
      </c>
      <c r="CI9" s="17">
        <v>7.1019366550114899E-2</v>
      </c>
      <c r="CJ9" s="17">
        <v>8.0558582587445499E-2</v>
      </c>
      <c r="CK9" s="17">
        <v>7.4586683832135195E-2</v>
      </c>
      <c r="CL9" s="17">
        <v>4.9857329042300599E-2</v>
      </c>
    </row>
    <row r="10" spans="2:90" ht="45" x14ac:dyDescent="0.25">
      <c r="B10" s="18" t="s">
        <v>331</v>
      </c>
      <c r="C10" s="17">
        <v>0.23101494053753899</v>
      </c>
      <c r="D10" s="17">
        <v>0.236363846059643</v>
      </c>
      <c r="E10" s="17">
        <v>0.22535769309095299</v>
      </c>
      <c r="F10" s="17"/>
      <c r="G10" s="17">
        <v>0.26917473730297597</v>
      </c>
      <c r="H10" s="17">
        <v>0.296996841697311</v>
      </c>
      <c r="I10" s="17">
        <v>0.25143273114582898</v>
      </c>
      <c r="J10" s="17">
        <v>0.222583447783753</v>
      </c>
      <c r="K10" s="17">
        <v>0.18423926875880001</v>
      </c>
      <c r="L10" s="17">
        <v>0.18948234265147501</v>
      </c>
      <c r="M10" s="17"/>
      <c r="N10" s="17">
        <v>0.23276902311862399</v>
      </c>
      <c r="O10" s="17">
        <v>0.23550400157120399</v>
      </c>
      <c r="P10" s="17">
        <v>0.241966792333557</v>
      </c>
      <c r="Q10" s="17">
        <v>0.21437084284092001</v>
      </c>
      <c r="R10" s="17"/>
      <c r="S10" s="17">
        <v>0.23962615780530799</v>
      </c>
      <c r="T10" s="17">
        <v>0.219098896663073</v>
      </c>
      <c r="U10" s="17">
        <v>0.22639304739549099</v>
      </c>
      <c r="V10" s="17">
        <v>0.238174273610294</v>
      </c>
      <c r="W10" s="17">
        <v>0.25676625317046398</v>
      </c>
      <c r="X10" s="17">
        <v>0.19783439291591401</v>
      </c>
      <c r="Y10" s="17">
        <v>0.23671713169166</v>
      </c>
      <c r="Z10" s="17">
        <v>0.20588376557268501</v>
      </c>
      <c r="AA10" s="17">
        <v>0.24776176210950299</v>
      </c>
      <c r="AB10" s="17"/>
      <c r="AC10" s="17">
        <v>0.20958591204215399</v>
      </c>
      <c r="AD10" s="17">
        <v>0.244006474466158</v>
      </c>
      <c r="AE10" s="17">
        <v>0.23522624240755699</v>
      </c>
      <c r="AF10" s="17"/>
      <c r="AG10" s="17">
        <v>0.19005998304830099</v>
      </c>
      <c r="AH10" s="17">
        <v>0.26806734830574602</v>
      </c>
      <c r="AI10" s="17">
        <v>0.236788158079801</v>
      </c>
      <c r="AJ10" s="17">
        <v>0.213468927801785</v>
      </c>
      <c r="AK10" s="17"/>
      <c r="AL10" s="17">
        <v>0.189405229885513</v>
      </c>
      <c r="AM10" s="17">
        <v>0.249762142252895</v>
      </c>
      <c r="AN10" s="17">
        <v>0.24819760593117801</v>
      </c>
      <c r="AO10" s="17">
        <v>0.25206656630424101</v>
      </c>
      <c r="AP10" s="17">
        <v>0.23593557672024601</v>
      </c>
      <c r="AQ10" s="17"/>
      <c r="AR10" s="17">
        <v>0.188376032506613</v>
      </c>
      <c r="AS10" s="17">
        <v>0.23646603295221</v>
      </c>
      <c r="AT10" s="17">
        <v>0.242705498544833</v>
      </c>
      <c r="AU10" s="17">
        <v>0.24827791244281</v>
      </c>
      <c r="AV10" s="17">
        <v>0.23378912110818201</v>
      </c>
      <c r="AW10" s="17"/>
      <c r="AX10" s="17">
        <v>0.25445931777918801</v>
      </c>
      <c r="AY10" s="17">
        <v>0.204955672538019</v>
      </c>
      <c r="AZ10" s="17">
        <v>0.25717291687522698</v>
      </c>
      <c r="BA10" s="17">
        <v>0.235759492886706</v>
      </c>
      <c r="BB10" s="17">
        <v>0.21451627865860801</v>
      </c>
      <c r="BC10" s="17">
        <v>0.23894745436081299</v>
      </c>
      <c r="BD10" s="17"/>
      <c r="BE10" s="17">
        <v>0.23328247368805799</v>
      </c>
      <c r="BF10" s="17">
        <v>0.268439153250359</v>
      </c>
      <c r="BG10" s="17">
        <v>0.19579623225121001</v>
      </c>
      <c r="BH10" s="17"/>
      <c r="BI10" s="17">
        <v>0.25864702373412302</v>
      </c>
      <c r="BJ10" s="17">
        <v>0.22399978196311901</v>
      </c>
      <c r="BK10" s="17"/>
      <c r="BL10" s="17">
        <v>0.19634824811331</v>
      </c>
      <c r="BM10" s="17">
        <v>0.25743443719140502</v>
      </c>
      <c r="BN10" s="17">
        <v>0.26758572616598097</v>
      </c>
      <c r="BO10" s="17">
        <v>0.28636466934395899</v>
      </c>
      <c r="BP10" s="17">
        <v>0.23383082059027799</v>
      </c>
      <c r="BQ10" s="17"/>
      <c r="BR10" s="17">
        <v>0.229116609832521</v>
      </c>
      <c r="BS10" s="17">
        <v>0.24870294000148799</v>
      </c>
      <c r="BT10" s="17">
        <v>0.23186358141866301</v>
      </c>
      <c r="BU10" s="17">
        <v>0.24841516711221501</v>
      </c>
      <c r="BV10" s="17"/>
      <c r="BW10" s="17">
        <v>0.18185267847307199</v>
      </c>
      <c r="BX10" s="17">
        <v>0.24232540760594301</v>
      </c>
      <c r="BY10" s="17">
        <v>0.229721448007245</v>
      </c>
      <c r="BZ10" s="17">
        <v>0.25968574811573197</v>
      </c>
      <c r="CA10" s="17">
        <v>0.23481250874852699</v>
      </c>
      <c r="CB10" s="17"/>
      <c r="CC10" s="17">
        <v>0.242482559058873</v>
      </c>
      <c r="CD10" s="17">
        <v>0.243218611757092</v>
      </c>
      <c r="CE10" s="17">
        <v>0.27546922774122701</v>
      </c>
      <c r="CF10" s="17">
        <v>0.202025304290468</v>
      </c>
      <c r="CG10" s="17">
        <v>0.27303690578752099</v>
      </c>
      <c r="CH10" s="17">
        <v>0.24726242423240599</v>
      </c>
      <c r="CI10" s="17">
        <v>0.22888132001615</v>
      </c>
      <c r="CJ10" s="17">
        <v>0.23621925004803801</v>
      </c>
      <c r="CK10" s="17">
        <v>0.15703750482888701</v>
      </c>
      <c r="CL10" s="17">
        <v>0.185315443105492</v>
      </c>
    </row>
    <row r="11" spans="2:90" ht="30" x14ac:dyDescent="0.25">
      <c r="B11" s="18" t="s">
        <v>332</v>
      </c>
      <c r="C11" s="17">
        <v>0.28926965637401503</v>
      </c>
      <c r="D11" s="17">
        <v>0.31625087324898499</v>
      </c>
      <c r="E11" s="17">
        <v>0.26444356623763299</v>
      </c>
      <c r="F11" s="17"/>
      <c r="G11" s="17">
        <v>0.28221373420991902</v>
      </c>
      <c r="H11" s="17">
        <v>0.28599670995485199</v>
      </c>
      <c r="I11" s="17">
        <v>0.31249950695262002</v>
      </c>
      <c r="J11" s="17">
        <v>0.28667360288210297</v>
      </c>
      <c r="K11" s="17">
        <v>0.28355614113470001</v>
      </c>
      <c r="L11" s="17">
        <v>0.28434582311234402</v>
      </c>
      <c r="M11" s="17"/>
      <c r="N11" s="17">
        <v>0.30238968984109399</v>
      </c>
      <c r="O11" s="17">
        <v>0.31011503061170997</v>
      </c>
      <c r="P11" s="17">
        <v>0.26740738344037202</v>
      </c>
      <c r="Q11" s="17">
        <v>0.27461601733954299</v>
      </c>
      <c r="R11" s="17"/>
      <c r="S11" s="17">
        <v>0.30695022447249298</v>
      </c>
      <c r="T11" s="17">
        <v>0.28735457336549403</v>
      </c>
      <c r="U11" s="17">
        <v>0.30586674852124801</v>
      </c>
      <c r="V11" s="17">
        <v>0.28188438007740002</v>
      </c>
      <c r="W11" s="17">
        <v>0.25773246261670102</v>
      </c>
      <c r="X11" s="17">
        <v>0.29139707875071302</v>
      </c>
      <c r="Y11" s="17">
        <v>0.29833753737398699</v>
      </c>
      <c r="Z11" s="17">
        <v>0.30485241769534899</v>
      </c>
      <c r="AA11" s="17">
        <v>0.27029427027719299</v>
      </c>
      <c r="AB11" s="17"/>
      <c r="AC11" s="17">
        <v>0.29578954160209597</v>
      </c>
      <c r="AD11" s="17">
        <v>0.299714033367528</v>
      </c>
      <c r="AE11" s="17">
        <v>0.26978797384035602</v>
      </c>
      <c r="AF11" s="17"/>
      <c r="AG11" s="17">
        <v>0.30878340305346402</v>
      </c>
      <c r="AH11" s="17">
        <v>0.29817579950309298</v>
      </c>
      <c r="AI11" s="17">
        <v>0.29933092560809599</v>
      </c>
      <c r="AJ11" s="17">
        <v>0.30669691066928301</v>
      </c>
      <c r="AK11" s="17"/>
      <c r="AL11" s="17">
        <v>0.27557496862566899</v>
      </c>
      <c r="AM11" s="17">
        <v>0.270274746839402</v>
      </c>
      <c r="AN11" s="17">
        <v>0.309952725735545</v>
      </c>
      <c r="AO11" s="17">
        <v>0.32175288236689298</v>
      </c>
      <c r="AP11" s="17">
        <v>0.28360310276235901</v>
      </c>
      <c r="AQ11" s="17"/>
      <c r="AR11" s="17">
        <v>0.21767063422746599</v>
      </c>
      <c r="AS11" s="17">
        <v>0.29591000691023001</v>
      </c>
      <c r="AT11" s="17">
        <v>0.29509898846083099</v>
      </c>
      <c r="AU11" s="17">
        <v>0.31471469071656599</v>
      </c>
      <c r="AV11" s="17">
        <v>0.30863886249212702</v>
      </c>
      <c r="AW11" s="17"/>
      <c r="AX11" s="17">
        <v>0.29201834911490498</v>
      </c>
      <c r="AY11" s="17">
        <v>0.31040966967599998</v>
      </c>
      <c r="AZ11" s="17">
        <v>0.25515673877411499</v>
      </c>
      <c r="BA11" s="17">
        <v>0.29010224506763899</v>
      </c>
      <c r="BB11" s="17">
        <v>0.28655774539455697</v>
      </c>
      <c r="BC11" s="17">
        <v>0.23889361877346699</v>
      </c>
      <c r="BD11" s="17"/>
      <c r="BE11" s="17">
        <v>0.288418175873972</v>
      </c>
      <c r="BF11" s="17">
        <v>0.29885097932196097</v>
      </c>
      <c r="BG11" s="17">
        <v>0.27992088819294197</v>
      </c>
      <c r="BH11" s="17"/>
      <c r="BI11" s="17">
        <v>0.28096625557461802</v>
      </c>
      <c r="BJ11" s="17">
        <v>0.291377701319462</v>
      </c>
      <c r="BK11" s="17"/>
      <c r="BL11" s="17">
        <v>0.29327549405870701</v>
      </c>
      <c r="BM11" s="17">
        <v>0.30412069463994601</v>
      </c>
      <c r="BN11" s="17">
        <v>0.21325028741148699</v>
      </c>
      <c r="BO11" s="17">
        <v>0.264039511059733</v>
      </c>
      <c r="BP11" s="17">
        <v>0.31792786960958302</v>
      </c>
      <c r="BQ11" s="17"/>
      <c r="BR11" s="17">
        <v>0.285201993004294</v>
      </c>
      <c r="BS11" s="17">
        <v>0.339837912873722</v>
      </c>
      <c r="BT11" s="17">
        <v>0.318982558878881</v>
      </c>
      <c r="BU11" s="17">
        <v>0.26801252896815098</v>
      </c>
      <c r="BV11" s="17"/>
      <c r="BW11" s="17">
        <v>0.301326344627938</v>
      </c>
      <c r="BX11" s="17">
        <v>0.29934182218209099</v>
      </c>
      <c r="BY11" s="17">
        <v>0.27748795552567801</v>
      </c>
      <c r="BZ11" s="17">
        <v>0.29532233649975298</v>
      </c>
      <c r="CA11" s="17">
        <v>0.28016351047988602</v>
      </c>
      <c r="CB11" s="17"/>
      <c r="CC11" s="17">
        <v>0.27490169222881899</v>
      </c>
      <c r="CD11" s="17">
        <v>0.31447546110692498</v>
      </c>
      <c r="CE11" s="17">
        <v>0.28718817377310402</v>
      </c>
      <c r="CF11" s="17">
        <v>0.31565067035443201</v>
      </c>
      <c r="CG11" s="17">
        <v>0.27435102438821402</v>
      </c>
      <c r="CH11" s="17">
        <v>0.25584381771207998</v>
      </c>
      <c r="CI11" s="17">
        <v>0.26875280033125398</v>
      </c>
      <c r="CJ11" s="17">
        <v>0.286132231433258</v>
      </c>
      <c r="CK11" s="17">
        <v>0.30893492866432598</v>
      </c>
      <c r="CL11" s="17">
        <v>0.32513708478442899</v>
      </c>
    </row>
    <row r="12" spans="2:90" ht="30" x14ac:dyDescent="0.25">
      <c r="B12" s="18" t="s">
        <v>333</v>
      </c>
      <c r="C12" s="17">
        <v>0.27993918928278499</v>
      </c>
      <c r="D12" s="17">
        <v>0.263611047863055</v>
      </c>
      <c r="E12" s="17">
        <v>0.296427788228315</v>
      </c>
      <c r="F12" s="17"/>
      <c r="G12" s="17">
        <v>0.22668616065501099</v>
      </c>
      <c r="H12" s="17">
        <v>0.21334362281622901</v>
      </c>
      <c r="I12" s="17">
        <v>0.25329004984187398</v>
      </c>
      <c r="J12" s="17">
        <v>0.27758038948485703</v>
      </c>
      <c r="K12" s="17">
        <v>0.33108887756420002</v>
      </c>
      <c r="L12" s="17">
        <v>0.33775510377325302</v>
      </c>
      <c r="M12" s="17"/>
      <c r="N12" s="17">
        <v>0.31377783716035601</v>
      </c>
      <c r="O12" s="17">
        <v>0.28029346232309599</v>
      </c>
      <c r="P12" s="17">
        <v>0.25531197913017101</v>
      </c>
      <c r="Q12" s="17">
        <v>0.26348109046090801</v>
      </c>
      <c r="R12" s="17"/>
      <c r="S12" s="17">
        <v>0.28646119869813003</v>
      </c>
      <c r="T12" s="17">
        <v>0.280134059557683</v>
      </c>
      <c r="U12" s="17">
        <v>0.29286630242439698</v>
      </c>
      <c r="V12" s="17">
        <v>0.27251320335868801</v>
      </c>
      <c r="W12" s="17">
        <v>0.27596487421214699</v>
      </c>
      <c r="X12" s="17">
        <v>0.26581641103675002</v>
      </c>
      <c r="Y12" s="17">
        <v>0.30031587394258402</v>
      </c>
      <c r="Z12" s="17">
        <v>0.26239459841421298</v>
      </c>
      <c r="AA12" s="17">
        <v>0.27318728908615098</v>
      </c>
      <c r="AB12" s="17"/>
      <c r="AC12" s="17">
        <v>0.29471193067694701</v>
      </c>
      <c r="AD12" s="17">
        <v>0.27885055900297301</v>
      </c>
      <c r="AE12" s="17">
        <v>0.26954184256223002</v>
      </c>
      <c r="AF12" s="17"/>
      <c r="AG12" s="17">
        <v>0.33624426272157898</v>
      </c>
      <c r="AH12" s="17">
        <v>0.27032566757316201</v>
      </c>
      <c r="AI12" s="17">
        <v>0.28311601280059301</v>
      </c>
      <c r="AJ12" s="17">
        <v>0.28019949824956403</v>
      </c>
      <c r="AK12" s="17"/>
      <c r="AL12" s="17">
        <v>0.31854601444057801</v>
      </c>
      <c r="AM12" s="17">
        <v>0.251950927871055</v>
      </c>
      <c r="AN12" s="17">
        <v>0.27919977693911302</v>
      </c>
      <c r="AO12" s="17">
        <v>0.26140956224489098</v>
      </c>
      <c r="AP12" s="17">
        <v>0.20883409117874399</v>
      </c>
      <c r="AQ12" s="17"/>
      <c r="AR12" s="17">
        <v>0.288814382855619</v>
      </c>
      <c r="AS12" s="17">
        <v>0.272079613854386</v>
      </c>
      <c r="AT12" s="17">
        <v>0.267538010719997</v>
      </c>
      <c r="AU12" s="17">
        <v>0.280906461804659</v>
      </c>
      <c r="AV12" s="17">
        <v>0.32869103440714798</v>
      </c>
      <c r="AW12" s="17"/>
      <c r="AX12" s="17">
        <v>0.260494175756941</v>
      </c>
      <c r="AY12" s="17">
        <v>0.29442902400702398</v>
      </c>
      <c r="AZ12" s="17">
        <v>0.26361143977596102</v>
      </c>
      <c r="BA12" s="17">
        <v>0.28465430889945698</v>
      </c>
      <c r="BB12" s="17">
        <v>0.30100469397691998</v>
      </c>
      <c r="BC12" s="17">
        <v>0.25952717061814101</v>
      </c>
      <c r="BD12" s="17"/>
      <c r="BE12" s="17">
        <v>0.267157213953993</v>
      </c>
      <c r="BF12" s="17">
        <v>0.25561787864876201</v>
      </c>
      <c r="BG12" s="17">
        <v>0.32288516894161501</v>
      </c>
      <c r="BH12" s="17"/>
      <c r="BI12" s="17">
        <v>0.20421537226453501</v>
      </c>
      <c r="BJ12" s="17">
        <v>0.29916374721655098</v>
      </c>
      <c r="BK12" s="17"/>
      <c r="BL12" s="17">
        <v>0.33345229204196403</v>
      </c>
      <c r="BM12" s="17">
        <v>0.26072258043211399</v>
      </c>
      <c r="BN12" s="17">
        <v>0.27264050980242799</v>
      </c>
      <c r="BO12" s="17">
        <v>0.19061120972554699</v>
      </c>
      <c r="BP12" s="17">
        <v>0.246021770041181</v>
      </c>
      <c r="BQ12" s="17"/>
      <c r="BR12" s="17">
        <v>0.28766018042188601</v>
      </c>
      <c r="BS12" s="17">
        <v>0.180783118074796</v>
      </c>
      <c r="BT12" s="17">
        <v>0.28194317367236998</v>
      </c>
      <c r="BU12" s="17">
        <v>0.30228696194237997</v>
      </c>
      <c r="BV12" s="17"/>
      <c r="BW12" s="17">
        <v>0.35088107436134802</v>
      </c>
      <c r="BX12" s="17">
        <v>0.29620698923706101</v>
      </c>
      <c r="BY12" s="17">
        <v>0.27358639861412998</v>
      </c>
      <c r="BZ12" s="17">
        <v>0.25255592725006598</v>
      </c>
      <c r="CA12" s="17">
        <v>0.23132505743958501</v>
      </c>
      <c r="CB12" s="17"/>
      <c r="CC12" s="17">
        <v>0.23431319567409001</v>
      </c>
      <c r="CD12" s="17">
        <v>0.20799425493340401</v>
      </c>
      <c r="CE12" s="17">
        <v>0.254431012266289</v>
      </c>
      <c r="CF12" s="17">
        <v>0.269334086699897</v>
      </c>
      <c r="CG12" s="17">
        <v>0.239537035556002</v>
      </c>
      <c r="CH12" s="17">
        <v>0.27280065920011198</v>
      </c>
      <c r="CI12" s="17">
        <v>0.33933222853716699</v>
      </c>
      <c r="CJ12" s="17">
        <v>0.32300942501075203</v>
      </c>
      <c r="CK12" s="17">
        <v>0.372822259244315</v>
      </c>
      <c r="CL12" s="17">
        <v>0.31492558560574602</v>
      </c>
    </row>
    <row r="13" spans="2:90" x14ac:dyDescent="0.25">
      <c r="B13" s="18" t="s">
        <v>163</v>
      </c>
      <c r="C13" s="19">
        <v>0.10254968705569199</v>
      </c>
      <c r="D13" s="19">
        <v>9.2151199699247205E-2</v>
      </c>
      <c r="E13" s="19">
        <v>0.111301248878516</v>
      </c>
      <c r="F13" s="19"/>
      <c r="G13" s="19">
        <v>0.104059864493753</v>
      </c>
      <c r="H13" s="19">
        <v>8.1013140303351702E-2</v>
      </c>
      <c r="I13" s="19">
        <v>8.4046809716753296E-2</v>
      </c>
      <c r="J13" s="19">
        <v>0.104254653789304</v>
      </c>
      <c r="K13" s="19">
        <v>0.11697018071506</v>
      </c>
      <c r="L13" s="19">
        <v>0.119431039394838</v>
      </c>
      <c r="M13" s="19"/>
      <c r="N13" s="19">
        <v>7.0393056535240098E-2</v>
      </c>
      <c r="O13" s="19">
        <v>9.5443645107782707E-2</v>
      </c>
      <c r="P13" s="19">
        <v>0.113687347593312</v>
      </c>
      <c r="Q13" s="19">
        <v>0.134046066411388</v>
      </c>
      <c r="R13" s="19"/>
      <c r="S13" s="19">
        <v>8.8314058090043807E-2</v>
      </c>
      <c r="T13" s="19">
        <v>0.12275123441698101</v>
      </c>
      <c r="U13" s="19">
        <v>9.2461043647097604E-2</v>
      </c>
      <c r="V13" s="19">
        <v>0.100474976395817</v>
      </c>
      <c r="W13" s="19">
        <v>9.9239356208813204E-2</v>
      </c>
      <c r="X13" s="19">
        <v>0.12523492241694301</v>
      </c>
      <c r="Y13" s="19">
        <v>9.4307494781800394E-2</v>
      </c>
      <c r="Z13" s="19">
        <v>9.0393636071804603E-2</v>
      </c>
      <c r="AA13" s="19">
        <v>9.8649128528150998E-2</v>
      </c>
      <c r="AB13" s="19"/>
      <c r="AC13" s="19">
        <v>0.10417737707281401</v>
      </c>
      <c r="AD13" s="19">
        <v>8.1951122450465194E-2</v>
      </c>
      <c r="AE13" s="19">
        <v>0.12503353635947601</v>
      </c>
      <c r="AF13" s="19"/>
      <c r="AG13" s="19">
        <v>8.6622209385082194E-2</v>
      </c>
      <c r="AH13" s="19">
        <v>6.2520354624916397E-2</v>
      </c>
      <c r="AI13" s="19">
        <v>8.1408428205577907E-2</v>
      </c>
      <c r="AJ13" s="19">
        <v>7.6670559013526596E-2</v>
      </c>
      <c r="AK13" s="19"/>
      <c r="AL13" s="19">
        <v>0.12737062317256201</v>
      </c>
      <c r="AM13" s="19">
        <v>0.116582854195538</v>
      </c>
      <c r="AN13" s="19">
        <v>7.8314978884170106E-2</v>
      </c>
      <c r="AO13" s="19">
        <v>4.8541747363086897E-2</v>
      </c>
      <c r="AP13" s="19">
        <v>0.14072878784902701</v>
      </c>
      <c r="AQ13" s="19"/>
      <c r="AR13" s="19">
        <v>0.18251789280580699</v>
      </c>
      <c r="AS13" s="19">
        <v>0.103535129896378</v>
      </c>
      <c r="AT13" s="19">
        <v>9.3544008505850804E-2</v>
      </c>
      <c r="AU13" s="19">
        <v>5.9885447540423901E-2</v>
      </c>
      <c r="AV13" s="19">
        <v>6.3558730234956007E-2</v>
      </c>
      <c r="AW13" s="19"/>
      <c r="AX13" s="19">
        <v>8.6831070444557498E-2</v>
      </c>
      <c r="AY13" s="19">
        <v>0.10386330875001699</v>
      </c>
      <c r="AZ13" s="19">
        <v>0.115500791063072</v>
      </c>
      <c r="BA13" s="19">
        <v>9.8791399448893993E-2</v>
      </c>
      <c r="BB13" s="19">
        <v>0.104624692614895</v>
      </c>
      <c r="BC13" s="19">
        <v>0.138024822807535</v>
      </c>
      <c r="BD13" s="19"/>
      <c r="BE13" s="19">
        <v>0.12168616174064199</v>
      </c>
      <c r="BF13" s="19">
        <v>5.4368068923261501E-2</v>
      </c>
      <c r="BG13" s="19">
        <v>0.117037477556141</v>
      </c>
      <c r="BH13" s="19"/>
      <c r="BI13" s="19">
        <v>0.124096858929229</v>
      </c>
      <c r="BJ13" s="19">
        <v>9.7079349316486499E-2</v>
      </c>
      <c r="BK13" s="19"/>
      <c r="BL13" s="19">
        <v>0.10338083569637301</v>
      </c>
      <c r="BM13" s="19">
        <v>7.7979560985470403E-2</v>
      </c>
      <c r="BN13" s="19">
        <v>0.11033279819500701</v>
      </c>
      <c r="BO13" s="19">
        <v>0.100374713636215</v>
      </c>
      <c r="BP13" s="19">
        <v>0.10894714728567</v>
      </c>
      <c r="BQ13" s="19"/>
      <c r="BR13" s="19">
        <v>0.10296485326058601</v>
      </c>
      <c r="BS13" s="19">
        <v>0.11545046965292299</v>
      </c>
      <c r="BT13" s="19">
        <v>7.7783624565501405E-2</v>
      </c>
      <c r="BU13" s="19">
        <v>7.0827041441654401E-2</v>
      </c>
      <c r="BV13" s="19"/>
      <c r="BW13" s="19">
        <v>9.6492248422793706E-2</v>
      </c>
      <c r="BX13" s="19">
        <v>9.2117418810064106E-2</v>
      </c>
      <c r="BY13" s="19">
        <v>0.116214172387489</v>
      </c>
      <c r="BZ13" s="19">
        <v>8.7422443044743295E-2</v>
      </c>
      <c r="CA13" s="19">
        <v>0.118616698900574</v>
      </c>
      <c r="CB13" s="19"/>
      <c r="CC13" s="19">
        <v>0.107752763852189</v>
      </c>
      <c r="CD13" s="19">
        <v>0.10146863132404001</v>
      </c>
      <c r="CE13" s="19">
        <v>9.1788109546291394E-2</v>
      </c>
      <c r="CF13" s="19">
        <v>0.104917047677207</v>
      </c>
      <c r="CG13" s="19">
        <v>0.116747824598947</v>
      </c>
      <c r="CH13" s="19">
        <v>0.116000169189755</v>
      </c>
      <c r="CI13" s="19">
        <v>9.20142845653142E-2</v>
      </c>
      <c r="CJ13" s="19">
        <v>7.4080510920507506E-2</v>
      </c>
      <c r="CK13" s="19">
        <v>8.6618623430337799E-2</v>
      </c>
      <c r="CL13" s="19">
        <v>0.12476455746203099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360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0.12860667397094</v>
      </c>
      <c r="D9" s="17">
        <v>0.11742534399549399</v>
      </c>
      <c r="E9" s="17">
        <v>0.13922488510627101</v>
      </c>
      <c r="F9" s="17"/>
      <c r="G9" s="17">
        <v>0.156392921910743</v>
      </c>
      <c r="H9" s="17">
        <v>0.111152683589333</v>
      </c>
      <c r="I9" s="17">
        <v>0.123750796493115</v>
      </c>
      <c r="J9" s="17">
        <v>0.14646257341487501</v>
      </c>
      <c r="K9" s="17">
        <v>0.115265804349622</v>
      </c>
      <c r="L9" s="17">
        <v>0.128558920828684</v>
      </c>
      <c r="M9" s="17"/>
      <c r="N9" s="17">
        <v>0.115561056634483</v>
      </c>
      <c r="O9" s="17">
        <v>0.141097152356398</v>
      </c>
      <c r="P9" s="17">
        <v>0.13205100484346399</v>
      </c>
      <c r="Q9" s="17">
        <v>0.12663767461758599</v>
      </c>
      <c r="R9" s="17"/>
      <c r="S9" s="17">
        <v>7.7462898753920498E-2</v>
      </c>
      <c r="T9" s="17">
        <v>0.111734745957019</v>
      </c>
      <c r="U9" s="17">
        <v>0.17351599678785201</v>
      </c>
      <c r="V9" s="17">
        <v>0.154893767429267</v>
      </c>
      <c r="W9" s="17">
        <v>0.112410134782158</v>
      </c>
      <c r="X9" s="17">
        <v>0.129851563833598</v>
      </c>
      <c r="Y9" s="17">
        <v>0.167037070650253</v>
      </c>
      <c r="Z9" s="17">
        <v>0.16941026452522501</v>
      </c>
      <c r="AA9" s="17">
        <v>0.11962187609724199</v>
      </c>
      <c r="AB9" s="17"/>
      <c r="AC9" s="17">
        <v>0.132039053913865</v>
      </c>
      <c r="AD9" s="17">
        <v>0.138752091401143</v>
      </c>
      <c r="AE9" s="17">
        <v>8.6630339114770596E-2</v>
      </c>
      <c r="AF9" s="17"/>
      <c r="AG9" s="17">
        <v>0.123201354944779</v>
      </c>
      <c r="AH9" s="17">
        <v>0.13037185982753599</v>
      </c>
      <c r="AI9" s="17">
        <v>0.14909967018270501</v>
      </c>
      <c r="AJ9" s="17">
        <v>0.14249931062153101</v>
      </c>
      <c r="AK9" s="17"/>
      <c r="AL9" s="17">
        <v>0.121353386966866</v>
      </c>
      <c r="AM9" s="17">
        <v>0.13316930843674299</v>
      </c>
      <c r="AN9" s="17">
        <v>0.12768789216481899</v>
      </c>
      <c r="AO9" s="17">
        <v>0.13515788481858801</v>
      </c>
      <c r="AP9" s="17">
        <v>0.168110604420321</v>
      </c>
      <c r="AQ9" s="17"/>
      <c r="AR9" s="17">
        <v>0.14787299560469799</v>
      </c>
      <c r="AS9" s="17">
        <v>0.128971324377819</v>
      </c>
      <c r="AT9" s="17">
        <v>0.13738514270880101</v>
      </c>
      <c r="AU9" s="17">
        <v>0.109626792693446</v>
      </c>
      <c r="AV9" s="17">
        <v>0.107401075908482</v>
      </c>
      <c r="AW9" s="17"/>
      <c r="AX9" s="17">
        <v>0.108149283500121</v>
      </c>
      <c r="AY9" s="17">
        <v>9.7293351917940502E-2</v>
      </c>
      <c r="AZ9" s="17">
        <v>8.3005048183577304E-2</v>
      </c>
      <c r="BA9" s="17">
        <v>0.143548733974317</v>
      </c>
      <c r="BB9" s="17">
        <v>0.21563480671568</v>
      </c>
      <c r="BC9" s="17">
        <v>0.26672196876933002</v>
      </c>
      <c r="BD9" s="17"/>
      <c r="BE9" s="17">
        <v>0.13775567828011001</v>
      </c>
      <c r="BF9" s="17">
        <v>0.115639119306539</v>
      </c>
      <c r="BG9" s="17">
        <v>0.127839901188499</v>
      </c>
      <c r="BH9" s="17"/>
      <c r="BI9" s="17">
        <v>0.18719671934045801</v>
      </c>
      <c r="BJ9" s="17">
        <v>0.113731991659604</v>
      </c>
      <c r="BK9" s="17"/>
      <c r="BL9" s="17">
        <v>0.117086711273096</v>
      </c>
      <c r="BM9" s="17">
        <v>0.12464068638998101</v>
      </c>
      <c r="BN9" s="17">
        <v>0.13015049388636399</v>
      </c>
      <c r="BO9" s="17">
        <v>0.16861436411001299</v>
      </c>
      <c r="BP9" s="17">
        <v>0.120081031276287</v>
      </c>
      <c r="BQ9" s="17"/>
      <c r="BR9" s="17">
        <v>0.12933231175773299</v>
      </c>
      <c r="BS9" s="17">
        <v>0.16197510979147001</v>
      </c>
      <c r="BT9" s="17">
        <v>7.1425193700212705E-2</v>
      </c>
      <c r="BU9" s="17">
        <v>0.12526590334457599</v>
      </c>
      <c r="BV9" s="17"/>
      <c r="BW9" s="17">
        <v>7.8698903703630099E-2</v>
      </c>
      <c r="BX9" s="17">
        <v>0.115135238032239</v>
      </c>
      <c r="BY9" s="17">
        <v>0.14221080644071599</v>
      </c>
      <c r="BZ9" s="17">
        <v>0.176319840137033</v>
      </c>
      <c r="CA9" s="17">
        <v>0.13221881632284499</v>
      </c>
      <c r="CB9" s="17"/>
      <c r="CC9" s="17">
        <v>0.112134986747762</v>
      </c>
      <c r="CD9" s="17">
        <v>0.143514577502978</v>
      </c>
      <c r="CE9" s="17">
        <v>0.104272012744663</v>
      </c>
      <c r="CF9" s="17">
        <v>0.16354699622563901</v>
      </c>
      <c r="CG9" s="17">
        <v>0.14460492065283201</v>
      </c>
      <c r="CH9" s="17">
        <v>0.15610139280222701</v>
      </c>
      <c r="CI9" s="17">
        <v>0.12359749737456301</v>
      </c>
      <c r="CJ9" s="17">
        <v>0.14857758603510199</v>
      </c>
      <c r="CK9" s="17">
        <v>0.113119447636421</v>
      </c>
      <c r="CL9" s="17">
        <v>8.0967626128866196E-2</v>
      </c>
    </row>
    <row r="10" spans="2:90" ht="45" x14ac:dyDescent="0.25">
      <c r="B10" s="18" t="s">
        <v>331</v>
      </c>
      <c r="C10" s="17">
        <v>0.215768965605284</v>
      </c>
      <c r="D10" s="17">
        <v>0.222380553981854</v>
      </c>
      <c r="E10" s="17">
        <v>0.21009745271893801</v>
      </c>
      <c r="F10" s="17"/>
      <c r="G10" s="17">
        <v>0.29783648984285999</v>
      </c>
      <c r="H10" s="17">
        <v>0.24763996688606599</v>
      </c>
      <c r="I10" s="17">
        <v>0.21130597994425601</v>
      </c>
      <c r="J10" s="17">
        <v>0.20651552754288499</v>
      </c>
      <c r="K10" s="17">
        <v>0.18062613084240201</v>
      </c>
      <c r="L10" s="17">
        <v>0.18942734924035201</v>
      </c>
      <c r="M10" s="17"/>
      <c r="N10" s="17">
        <v>0.22150187966658699</v>
      </c>
      <c r="O10" s="17">
        <v>0.20392042551888101</v>
      </c>
      <c r="P10" s="17">
        <v>0.22128265477839501</v>
      </c>
      <c r="Q10" s="17">
        <v>0.21763011210906499</v>
      </c>
      <c r="R10" s="17"/>
      <c r="S10" s="17">
        <v>0.181936186811298</v>
      </c>
      <c r="T10" s="17">
        <v>0.22111671262413299</v>
      </c>
      <c r="U10" s="17">
        <v>0.23183620908654501</v>
      </c>
      <c r="V10" s="17">
        <v>0.226723458873276</v>
      </c>
      <c r="W10" s="17">
        <v>0.22971071657490999</v>
      </c>
      <c r="X10" s="17">
        <v>0.20888470731727499</v>
      </c>
      <c r="Y10" s="17">
        <v>0.24180998335476001</v>
      </c>
      <c r="Z10" s="17">
        <v>0.23303707627720399</v>
      </c>
      <c r="AA10" s="17">
        <v>0.19826228497595599</v>
      </c>
      <c r="AB10" s="17"/>
      <c r="AC10" s="17">
        <v>0.19191536856260899</v>
      </c>
      <c r="AD10" s="17">
        <v>0.24684766284270299</v>
      </c>
      <c r="AE10" s="17">
        <v>0.18424218582087301</v>
      </c>
      <c r="AF10" s="17"/>
      <c r="AG10" s="17">
        <v>0.168177938027467</v>
      </c>
      <c r="AH10" s="17">
        <v>0.25096133971489099</v>
      </c>
      <c r="AI10" s="17">
        <v>0.204535928432137</v>
      </c>
      <c r="AJ10" s="17">
        <v>0.20493362575204499</v>
      </c>
      <c r="AK10" s="17"/>
      <c r="AL10" s="17">
        <v>0.19377860427981</v>
      </c>
      <c r="AM10" s="17">
        <v>0.22633355000449801</v>
      </c>
      <c r="AN10" s="17">
        <v>0.21944702257479101</v>
      </c>
      <c r="AO10" s="17">
        <v>0.242837337113327</v>
      </c>
      <c r="AP10" s="17">
        <v>0.25158622327133001</v>
      </c>
      <c r="AQ10" s="17"/>
      <c r="AR10" s="17">
        <v>0.19038725442037799</v>
      </c>
      <c r="AS10" s="17">
        <v>0.22536111871108899</v>
      </c>
      <c r="AT10" s="17">
        <v>0.212088376783657</v>
      </c>
      <c r="AU10" s="17">
        <v>0.23938440933469399</v>
      </c>
      <c r="AV10" s="17">
        <v>0.204854436761084</v>
      </c>
      <c r="AW10" s="17"/>
      <c r="AX10" s="17">
        <v>0.21197418323438</v>
      </c>
      <c r="AY10" s="17">
        <v>0.18714920280883501</v>
      </c>
      <c r="AZ10" s="17">
        <v>0.23289031634972601</v>
      </c>
      <c r="BA10" s="17">
        <v>0.22620673469740499</v>
      </c>
      <c r="BB10" s="17">
        <v>0.256877863158533</v>
      </c>
      <c r="BC10" s="17">
        <v>0.237190509020546</v>
      </c>
      <c r="BD10" s="17"/>
      <c r="BE10" s="17">
        <v>0.21113237556293499</v>
      </c>
      <c r="BF10" s="17">
        <v>0.25168911447014602</v>
      </c>
      <c r="BG10" s="17">
        <v>0.189277951526619</v>
      </c>
      <c r="BH10" s="17"/>
      <c r="BI10" s="17">
        <v>0.22367042945262899</v>
      </c>
      <c r="BJ10" s="17">
        <v>0.213762963326526</v>
      </c>
      <c r="BK10" s="17"/>
      <c r="BL10" s="17">
        <v>0.20812973742350199</v>
      </c>
      <c r="BM10" s="17">
        <v>0.23647299103681399</v>
      </c>
      <c r="BN10" s="17">
        <v>0.24022941254536201</v>
      </c>
      <c r="BO10" s="17">
        <v>0.223805624690779</v>
      </c>
      <c r="BP10" s="17">
        <v>0.192571849172817</v>
      </c>
      <c r="BQ10" s="17"/>
      <c r="BR10" s="17">
        <v>0.21434764384402599</v>
      </c>
      <c r="BS10" s="17">
        <v>0.21035931129872301</v>
      </c>
      <c r="BT10" s="17">
        <v>0.222706809571665</v>
      </c>
      <c r="BU10" s="17">
        <v>0.23719510641685601</v>
      </c>
      <c r="BV10" s="17"/>
      <c r="BW10" s="17">
        <v>0.20719562033830799</v>
      </c>
      <c r="BX10" s="17">
        <v>0.21961331466120201</v>
      </c>
      <c r="BY10" s="17">
        <v>0.201684494235435</v>
      </c>
      <c r="BZ10" s="17">
        <v>0.22790966525307399</v>
      </c>
      <c r="CA10" s="17">
        <v>0.22045507011805399</v>
      </c>
      <c r="CB10" s="17"/>
      <c r="CC10" s="17">
        <v>0.225524167919187</v>
      </c>
      <c r="CD10" s="17">
        <v>0.21916907511277101</v>
      </c>
      <c r="CE10" s="17">
        <v>0.210708898076576</v>
      </c>
      <c r="CF10" s="17">
        <v>0.18746280067668</v>
      </c>
      <c r="CG10" s="17">
        <v>0.22562649642268101</v>
      </c>
      <c r="CH10" s="17">
        <v>0.190202950788151</v>
      </c>
      <c r="CI10" s="17">
        <v>0.22867214498373301</v>
      </c>
      <c r="CJ10" s="17">
        <v>0.22359435525930499</v>
      </c>
      <c r="CK10" s="17">
        <v>0.185056434020302</v>
      </c>
      <c r="CL10" s="17">
        <v>0.26205262612216501</v>
      </c>
    </row>
    <row r="11" spans="2:90" ht="30" x14ac:dyDescent="0.25">
      <c r="B11" s="18" t="s">
        <v>332</v>
      </c>
      <c r="C11" s="17">
        <v>0.26754328019735901</v>
      </c>
      <c r="D11" s="17">
        <v>0.27751435238660099</v>
      </c>
      <c r="E11" s="17">
        <v>0.25771760264861199</v>
      </c>
      <c r="F11" s="17"/>
      <c r="G11" s="17">
        <v>0.22522368280392299</v>
      </c>
      <c r="H11" s="17">
        <v>0.31123066187708798</v>
      </c>
      <c r="I11" s="17">
        <v>0.26600400945008401</v>
      </c>
      <c r="J11" s="17">
        <v>0.27056977683202799</v>
      </c>
      <c r="K11" s="17">
        <v>0.24165354294399599</v>
      </c>
      <c r="L11" s="17">
        <v>0.27120519735550302</v>
      </c>
      <c r="M11" s="17"/>
      <c r="N11" s="17">
        <v>0.28786630551868397</v>
      </c>
      <c r="O11" s="17">
        <v>0.265714394297418</v>
      </c>
      <c r="P11" s="17">
        <v>0.26551238917418701</v>
      </c>
      <c r="Q11" s="17">
        <v>0.25205491006578901</v>
      </c>
      <c r="R11" s="17"/>
      <c r="S11" s="17">
        <v>0.233838673585748</v>
      </c>
      <c r="T11" s="17">
        <v>0.26372863902513199</v>
      </c>
      <c r="U11" s="17">
        <v>0.24684674099651199</v>
      </c>
      <c r="V11" s="17">
        <v>0.27543142907101098</v>
      </c>
      <c r="W11" s="17">
        <v>0.30461409274427698</v>
      </c>
      <c r="X11" s="17">
        <v>0.28200531897716302</v>
      </c>
      <c r="Y11" s="17">
        <v>0.28022698040663702</v>
      </c>
      <c r="Z11" s="17">
        <v>0.28940028134615198</v>
      </c>
      <c r="AA11" s="17">
        <v>0.26853958750681201</v>
      </c>
      <c r="AB11" s="17"/>
      <c r="AC11" s="17">
        <v>0.26942119619388599</v>
      </c>
      <c r="AD11" s="17">
        <v>0.27195201601194102</v>
      </c>
      <c r="AE11" s="17">
        <v>0.26467268803544403</v>
      </c>
      <c r="AF11" s="17"/>
      <c r="AG11" s="17">
        <v>0.289086251193717</v>
      </c>
      <c r="AH11" s="17">
        <v>0.25328489366558798</v>
      </c>
      <c r="AI11" s="17">
        <v>0.30091313109594298</v>
      </c>
      <c r="AJ11" s="17">
        <v>0.27781539851215797</v>
      </c>
      <c r="AK11" s="17"/>
      <c r="AL11" s="17">
        <v>0.24198124756684999</v>
      </c>
      <c r="AM11" s="17">
        <v>0.27259772566454399</v>
      </c>
      <c r="AN11" s="17">
        <v>0.291254318275804</v>
      </c>
      <c r="AO11" s="17">
        <v>0.28099912989028802</v>
      </c>
      <c r="AP11" s="17">
        <v>0.28443737217654602</v>
      </c>
      <c r="AQ11" s="17"/>
      <c r="AR11" s="17">
        <v>0.208006249214297</v>
      </c>
      <c r="AS11" s="17">
        <v>0.25810483669442602</v>
      </c>
      <c r="AT11" s="17">
        <v>0.28881493009220699</v>
      </c>
      <c r="AU11" s="17">
        <v>0.27547032880306099</v>
      </c>
      <c r="AV11" s="17">
        <v>0.30307025554591899</v>
      </c>
      <c r="AW11" s="17"/>
      <c r="AX11" s="17">
        <v>0.25519642401665599</v>
      </c>
      <c r="AY11" s="17">
        <v>0.27024623580252299</v>
      </c>
      <c r="AZ11" s="17">
        <v>0.30628018608504698</v>
      </c>
      <c r="BA11" s="17">
        <v>0.26068381252408002</v>
      </c>
      <c r="BB11" s="17">
        <v>0.236944800945812</v>
      </c>
      <c r="BC11" s="17">
        <v>0.302263508781142</v>
      </c>
      <c r="BD11" s="17"/>
      <c r="BE11" s="17">
        <v>0.26157341302859899</v>
      </c>
      <c r="BF11" s="17">
        <v>0.28561043533678498</v>
      </c>
      <c r="BG11" s="17">
        <v>0.26097127945574999</v>
      </c>
      <c r="BH11" s="17"/>
      <c r="BI11" s="17">
        <v>0.25523573395378502</v>
      </c>
      <c r="BJ11" s="17">
        <v>0.27066788676235898</v>
      </c>
      <c r="BK11" s="17"/>
      <c r="BL11" s="17">
        <v>0.271772835612963</v>
      </c>
      <c r="BM11" s="17">
        <v>0.25876396050904099</v>
      </c>
      <c r="BN11" s="17">
        <v>0.20832392826952401</v>
      </c>
      <c r="BO11" s="17">
        <v>0.28152507209932698</v>
      </c>
      <c r="BP11" s="17">
        <v>0.29726489072631601</v>
      </c>
      <c r="BQ11" s="17"/>
      <c r="BR11" s="17">
        <v>0.27031214585753099</v>
      </c>
      <c r="BS11" s="17">
        <v>0.253543368474274</v>
      </c>
      <c r="BT11" s="17">
        <v>0.27727141930571297</v>
      </c>
      <c r="BU11" s="17">
        <v>0.23137892825919601</v>
      </c>
      <c r="BV11" s="17"/>
      <c r="BW11" s="17">
        <v>0.28218048332844098</v>
      </c>
      <c r="BX11" s="17">
        <v>0.26987921155940497</v>
      </c>
      <c r="BY11" s="17">
        <v>0.27486288626461702</v>
      </c>
      <c r="BZ11" s="17">
        <v>0.24562842211473099</v>
      </c>
      <c r="CA11" s="17">
        <v>0.27085953093246401</v>
      </c>
      <c r="CB11" s="17"/>
      <c r="CC11" s="17">
        <v>0.27364090972681099</v>
      </c>
      <c r="CD11" s="17">
        <v>0.25421612374990499</v>
      </c>
      <c r="CE11" s="17">
        <v>0.29628764858343998</v>
      </c>
      <c r="CF11" s="17">
        <v>0.25065811522315101</v>
      </c>
      <c r="CG11" s="17">
        <v>0.21089893313749999</v>
      </c>
      <c r="CH11" s="17">
        <v>0.26225988397166</v>
      </c>
      <c r="CI11" s="17">
        <v>0.25930040578966501</v>
      </c>
      <c r="CJ11" s="17">
        <v>0.24610868600132699</v>
      </c>
      <c r="CK11" s="17">
        <v>0.28665188895145399</v>
      </c>
      <c r="CL11" s="17">
        <v>0.35794271135082301</v>
      </c>
    </row>
    <row r="12" spans="2:90" ht="30" x14ac:dyDescent="0.25">
      <c r="B12" s="18" t="s">
        <v>333</v>
      </c>
      <c r="C12" s="17">
        <v>0.324265468786261</v>
      </c>
      <c r="D12" s="17">
        <v>0.32413491326502097</v>
      </c>
      <c r="E12" s="17">
        <v>0.32494498988555098</v>
      </c>
      <c r="F12" s="17"/>
      <c r="G12" s="17">
        <v>0.22832879690225999</v>
      </c>
      <c r="H12" s="17">
        <v>0.25568695607125402</v>
      </c>
      <c r="I12" s="17">
        <v>0.33412981031427602</v>
      </c>
      <c r="J12" s="17">
        <v>0.30767861367180599</v>
      </c>
      <c r="K12" s="17">
        <v>0.38416743755342397</v>
      </c>
      <c r="L12" s="17">
        <v>0.38138975118267399</v>
      </c>
      <c r="M12" s="17"/>
      <c r="N12" s="17">
        <v>0.33251600644205698</v>
      </c>
      <c r="O12" s="17">
        <v>0.32764752051825502</v>
      </c>
      <c r="P12" s="17">
        <v>0.323517310698896</v>
      </c>
      <c r="Q12" s="17">
        <v>0.30822525800065798</v>
      </c>
      <c r="R12" s="17"/>
      <c r="S12" s="17">
        <v>0.45284458121586202</v>
      </c>
      <c r="T12" s="17">
        <v>0.32596763151038899</v>
      </c>
      <c r="U12" s="17">
        <v>0.28898343974721002</v>
      </c>
      <c r="V12" s="17">
        <v>0.293998164735923</v>
      </c>
      <c r="W12" s="17">
        <v>0.30395648005258702</v>
      </c>
      <c r="X12" s="17">
        <v>0.28709914657335101</v>
      </c>
      <c r="Y12" s="17">
        <v>0.248086092422206</v>
      </c>
      <c r="Z12" s="17">
        <v>0.27722669048703003</v>
      </c>
      <c r="AA12" s="17">
        <v>0.33875409106611998</v>
      </c>
      <c r="AB12" s="17"/>
      <c r="AC12" s="17">
        <v>0.35154833888141002</v>
      </c>
      <c r="AD12" s="17">
        <v>0.30826958527702802</v>
      </c>
      <c r="AE12" s="17">
        <v>0.33833823409994301</v>
      </c>
      <c r="AF12" s="17"/>
      <c r="AG12" s="17">
        <v>0.38220686603340198</v>
      </c>
      <c r="AH12" s="17">
        <v>0.31440951907277598</v>
      </c>
      <c r="AI12" s="17">
        <v>0.29411758116438402</v>
      </c>
      <c r="AJ12" s="17">
        <v>0.32423188899679301</v>
      </c>
      <c r="AK12" s="17"/>
      <c r="AL12" s="17">
        <v>0.34995986939045298</v>
      </c>
      <c r="AM12" s="17">
        <v>0.30804207992189903</v>
      </c>
      <c r="AN12" s="17">
        <v>0.30799382094826599</v>
      </c>
      <c r="AO12" s="17">
        <v>0.30949293324418897</v>
      </c>
      <c r="AP12" s="17">
        <v>0.22063864137545</v>
      </c>
      <c r="AQ12" s="17"/>
      <c r="AR12" s="17">
        <v>0.32326517215900102</v>
      </c>
      <c r="AS12" s="17">
        <v>0.33296254966031402</v>
      </c>
      <c r="AT12" s="17">
        <v>0.30528044445763203</v>
      </c>
      <c r="AU12" s="17">
        <v>0.32918033825850501</v>
      </c>
      <c r="AV12" s="17">
        <v>0.35093504415593002</v>
      </c>
      <c r="AW12" s="17"/>
      <c r="AX12" s="17">
        <v>0.35975222546069502</v>
      </c>
      <c r="AY12" s="17">
        <v>0.387193300590914</v>
      </c>
      <c r="AZ12" s="17">
        <v>0.30485737091200898</v>
      </c>
      <c r="BA12" s="17">
        <v>0.30390507155801699</v>
      </c>
      <c r="BB12" s="17">
        <v>0.22890008395549399</v>
      </c>
      <c r="BC12" s="17">
        <v>0.128444932608824</v>
      </c>
      <c r="BD12" s="17"/>
      <c r="BE12" s="17">
        <v>0.319223936405857</v>
      </c>
      <c r="BF12" s="17">
        <v>0.29096020430117903</v>
      </c>
      <c r="BG12" s="17">
        <v>0.36499591836381001</v>
      </c>
      <c r="BH12" s="17"/>
      <c r="BI12" s="17">
        <v>0.269852288186546</v>
      </c>
      <c r="BJ12" s="17">
        <v>0.33807973996262702</v>
      </c>
      <c r="BK12" s="17"/>
      <c r="BL12" s="17">
        <v>0.35712450346665098</v>
      </c>
      <c r="BM12" s="17">
        <v>0.31669711194455102</v>
      </c>
      <c r="BN12" s="17">
        <v>0.326362801301814</v>
      </c>
      <c r="BO12" s="17">
        <v>0.25193596990252098</v>
      </c>
      <c r="BP12" s="17">
        <v>0.322681791427607</v>
      </c>
      <c r="BQ12" s="17"/>
      <c r="BR12" s="17">
        <v>0.327391672662313</v>
      </c>
      <c r="BS12" s="17">
        <v>0.28669867739440003</v>
      </c>
      <c r="BT12" s="17">
        <v>0.33632588509781502</v>
      </c>
      <c r="BU12" s="17">
        <v>0.33420405328776198</v>
      </c>
      <c r="BV12" s="17"/>
      <c r="BW12" s="17">
        <v>0.36540888164004498</v>
      </c>
      <c r="BX12" s="17">
        <v>0.35421727192747698</v>
      </c>
      <c r="BY12" s="17">
        <v>0.32101676080617297</v>
      </c>
      <c r="BZ12" s="17">
        <v>0.29723391019909801</v>
      </c>
      <c r="CA12" s="17">
        <v>0.28760841308104301</v>
      </c>
      <c r="CB12" s="17"/>
      <c r="CC12" s="17">
        <v>0.29355933113066701</v>
      </c>
      <c r="CD12" s="17">
        <v>0.30906842079957197</v>
      </c>
      <c r="CE12" s="17">
        <v>0.33534693153379203</v>
      </c>
      <c r="CF12" s="17">
        <v>0.323690893563294</v>
      </c>
      <c r="CG12" s="17">
        <v>0.36059454060190499</v>
      </c>
      <c r="CH12" s="17">
        <v>0.34019764081975501</v>
      </c>
      <c r="CI12" s="17">
        <v>0.328536574755459</v>
      </c>
      <c r="CJ12" s="17">
        <v>0.33849302754226801</v>
      </c>
      <c r="CK12" s="17">
        <v>0.35947950563327902</v>
      </c>
      <c r="CL12" s="17">
        <v>0.25242661378036002</v>
      </c>
    </row>
    <row r="13" spans="2:90" x14ac:dyDescent="0.25">
      <c r="B13" s="18" t="s">
        <v>163</v>
      </c>
      <c r="C13" s="19">
        <v>6.3815611440156503E-2</v>
      </c>
      <c r="D13" s="19">
        <v>5.8544836371030598E-2</v>
      </c>
      <c r="E13" s="19">
        <v>6.8015069640627604E-2</v>
      </c>
      <c r="F13" s="19"/>
      <c r="G13" s="19">
        <v>9.2218108540214005E-2</v>
      </c>
      <c r="H13" s="19">
        <v>7.4289731576258497E-2</v>
      </c>
      <c r="I13" s="19">
        <v>6.4809403798269605E-2</v>
      </c>
      <c r="J13" s="19">
        <v>6.8773508538406594E-2</v>
      </c>
      <c r="K13" s="19">
        <v>7.8287084310555796E-2</v>
      </c>
      <c r="L13" s="19">
        <v>2.94187813927878E-2</v>
      </c>
      <c r="M13" s="19"/>
      <c r="N13" s="19">
        <v>4.2554751738189199E-2</v>
      </c>
      <c r="O13" s="19">
        <v>6.1620507309048701E-2</v>
      </c>
      <c r="P13" s="19">
        <v>5.7636640505058297E-2</v>
      </c>
      <c r="Q13" s="19">
        <v>9.5452045206901801E-2</v>
      </c>
      <c r="R13" s="19"/>
      <c r="S13" s="19">
        <v>5.3917659633171897E-2</v>
      </c>
      <c r="T13" s="19">
        <v>7.7452270883326693E-2</v>
      </c>
      <c r="U13" s="19">
        <v>5.8817613381881503E-2</v>
      </c>
      <c r="V13" s="19">
        <v>4.8953179890522697E-2</v>
      </c>
      <c r="W13" s="19">
        <v>4.9308575846067099E-2</v>
      </c>
      <c r="X13" s="19">
        <v>9.2159263298612903E-2</v>
      </c>
      <c r="Y13" s="19">
        <v>6.2839873166143104E-2</v>
      </c>
      <c r="Z13" s="19">
        <v>3.0925687364388801E-2</v>
      </c>
      <c r="AA13" s="19">
        <v>7.4822160353870307E-2</v>
      </c>
      <c r="AB13" s="19"/>
      <c r="AC13" s="19">
        <v>5.5076042448230299E-2</v>
      </c>
      <c r="AD13" s="19">
        <v>3.4178644467185201E-2</v>
      </c>
      <c r="AE13" s="19">
        <v>0.12611655292896901</v>
      </c>
      <c r="AF13" s="19"/>
      <c r="AG13" s="19">
        <v>3.7327589800635302E-2</v>
      </c>
      <c r="AH13" s="19">
        <v>5.0972387719209603E-2</v>
      </c>
      <c r="AI13" s="19">
        <v>5.13336891248308E-2</v>
      </c>
      <c r="AJ13" s="19">
        <v>5.0519776117472298E-2</v>
      </c>
      <c r="AK13" s="19"/>
      <c r="AL13" s="19">
        <v>9.2926891796021094E-2</v>
      </c>
      <c r="AM13" s="19">
        <v>5.9857335972315101E-2</v>
      </c>
      <c r="AN13" s="19">
        <v>5.3616946036321E-2</v>
      </c>
      <c r="AO13" s="19">
        <v>3.1512714933607001E-2</v>
      </c>
      <c r="AP13" s="19">
        <v>7.5227158756354204E-2</v>
      </c>
      <c r="AQ13" s="19"/>
      <c r="AR13" s="19">
        <v>0.13046832860162499</v>
      </c>
      <c r="AS13" s="19">
        <v>5.4600170556352197E-2</v>
      </c>
      <c r="AT13" s="19">
        <v>5.6431105957702503E-2</v>
      </c>
      <c r="AU13" s="19">
        <v>4.6338130910294102E-2</v>
      </c>
      <c r="AV13" s="19">
        <v>3.3739187628585098E-2</v>
      </c>
      <c r="AW13" s="19"/>
      <c r="AX13" s="19">
        <v>6.4927883788148497E-2</v>
      </c>
      <c r="AY13" s="19">
        <v>5.8117908879787801E-2</v>
      </c>
      <c r="AZ13" s="19">
        <v>7.2967078469641095E-2</v>
      </c>
      <c r="BA13" s="19">
        <v>6.5655647246181906E-2</v>
      </c>
      <c r="BB13" s="19">
        <v>6.1642445224480799E-2</v>
      </c>
      <c r="BC13" s="19">
        <v>6.53790808201581E-2</v>
      </c>
      <c r="BD13" s="19"/>
      <c r="BE13" s="19">
        <v>7.0314596722498193E-2</v>
      </c>
      <c r="BF13" s="19">
        <v>5.61011265853502E-2</v>
      </c>
      <c r="BG13" s="19">
        <v>5.6914949465322197E-2</v>
      </c>
      <c r="BH13" s="19"/>
      <c r="BI13" s="19">
        <v>6.4044829066582501E-2</v>
      </c>
      <c r="BJ13" s="19">
        <v>6.3757418288884093E-2</v>
      </c>
      <c r="BK13" s="19"/>
      <c r="BL13" s="19">
        <v>4.5886212223788699E-2</v>
      </c>
      <c r="BM13" s="19">
        <v>6.3425250119613794E-2</v>
      </c>
      <c r="BN13" s="19">
        <v>9.4933363996935805E-2</v>
      </c>
      <c r="BO13" s="19">
        <v>7.4118969197359899E-2</v>
      </c>
      <c r="BP13" s="19">
        <v>6.7400437396972296E-2</v>
      </c>
      <c r="BQ13" s="19"/>
      <c r="BR13" s="19">
        <v>5.8616225878396398E-2</v>
      </c>
      <c r="BS13" s="19">
        <v>8.74235330411334E-2</v>
      </c>
      <c r="BT13" s="19">
        <v>9.2270692324594006E-2</v>
      </c>
      <c r="BU13" s="19">
        <v>7.1956008691609993E-2</v>
      </c>
      <c r="BV13" s="19"/>
      <c r="BW13" s="19">
        <v>6.6516110989575897E-2</v>
      </c>
      <c r="BX13" s="19">
        <v>4.1154963819677197E-2</v>
      </c>
      <c r="BY13" s="19">
        <v>6.02250522530587E-2</v>
      </c>
      <c r="BZ13" s="19">
        <v>5.2908162296064098E-2</v>
      </c>
      <c r="CA13" s="19">
        <v>8.8858169545594598E-2</v>
      </c>
      <c r="CB13" s="19"/>
      <c r="CC13" s="19">
        <v>9.5140604475572502E-2</v>
      </c>
      <c r="CD13" s="19">
        <v>7.4031802834773897E-2</v>
      </c>
      <c r="CE13" s="19">
        <v>5.338450906153E-2</v>
      </c>
      <c r="CF13" s="19">
        <v>7.4641194311236503E-2</v>
      </c>
      <c r="CG13" s="19">
        <v>5.8275109185082302E-2</v>
      </c>
      <c r="CH13" s="19">
        <v>5.1238131618206499E-2</v>
      </c>
      <c r="CI13" s="19">
        <v>5.9893377096580498E-2</v>
      </c>
      <c r="CJ13" s="19">
        <v>4.3226345161997998E-2</v>
      </c>
      <c r="CK13" s="19">
        <v>5.5692723758543602E-2</v>
      </c>
      <c r="CL13" s="19">
        <v>4.6610422617786203E-2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361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0.12605229939322901</v>
      </c>
      <c r="D9" s="17">
        <v>0.11992448938648299</v>
      </c>
      <c r="E9" s="17">
        <v>0.132330841679869</v>
      </c>
      <c r="F9" s="17"/>
      <c r="G9" s="17">
        <v>0.16922650457602301</v>
      </c>
      <c r="H9" s="17">
        <v>0.18334481218304199</v>
      </c>
      <c r="I9" s="17">
        <v>0.14049114523523301</v>
      </c>
      <c r="J9" s="17">
        <v>0.133476753479913</v>
      </c>
      <c r="K9" s="17">
        <v>0.108104825058234</v>
      </c>
      <c r="L9" s="17">
        <v>6.1864583755910703E-2</v>
      </c>
      <c r="M9" s="17"/>
      <c r="N9" s="17">
        <v>8.7931205399418899E-2</v>
      </c>
      <c r="O9" s="17">
        <v>0.116374303292599</v>
      </c>
      <c r="P9" s="17">
        <v>0.15916210011513901</v>
      </c>
      <c r="Q9" s="17">
        <v>0.149113406246978</v>
      </c>
      <c r="R9" s="17"/>
      <c r="S9" s="17">
        <v>0.21099143465474901</v>
      </c>
      <c r="T9" s="17">
        <v>9.4875971070318296E-2</v>
      </c>
      <c r="U9" s="17">
        <v>7.8962056224777102E-2</v>
      </c>
      <c r="V9" s="17">
        <v>8.79238649322171E-2</v>
      </c>
      <c r="W9" s="17">
        <v>8.66748449196343E-2</v>
      </c>
      <c r="X9" s="17">
        <v>0.154989479230489</v>
      </c>
      <c r="Y9" s="17">
        <v>0.121183044885371</v>
      </c>
      <c r="Z9" s="17">
        <v>0.17522646484583501</v>
      </c>
      <c r="AA9" s="17">
        <v>0.120355139542205</v>
      </c>
      <c r="AB9" s="17"/>
      <c r="AC9" s="17">
        <v>0.120335368073511</v>
      </c>
      <c r="AD9" s="17">
        <v>0.115336349082727</v>
      </c>
      <c r="AE9" s="17">
        <v>0.14201299325046601</v>
      </c>
      <c r="AF9" s="17"/>
      <c r="AG9" s="17">
        <v>0.114682539602653</v>
      </c>
      <c r="AH9" s="17">
        <v>0.11674083454416399</v>
      </c>
      <c r="AI9" s="17">
        <v>9.2868223720375495E-2</v>
      </c>
      <c r="AJ9" s="17">
        <v>0.137234085673097</v>
      </c>
      <c r="AK9" s="17"/>
      <c r="AL9" s="17">
        <v>0.12676662318592</v>
      </c>
      <c r="AM9" s="17">
        <v>0.14279342989601701</v>
      </c>
      <c r="AN9" s="17">
        <v>0.111200427411926</v>
      </c>
      <c r="AO9" s="17">
        <v>0.12901509842146699</v>
      </c>
      <c r="AP9" s="17">
        <v>7.9669225218625905E-2</v>
      </c>
      <c r="AQ9" s="17"/>
      <c r="AR9" s="17">
        <v>0.18992605575315</v>
      </c>
      <c r="AS9" s="17">
        <v>0.138460386539734</v>
      </c>
      <c r="AT9" s="17">
        <v>0.12755498707901999</v>
      </c>
      <c r="AU9" s="17">
        <v>9.0430447319298196E-2</v>
      </c>
      <c r="AV9" s="17">
        <v>8.6125638025031495E-2</v>
      </c>
      <c r="AW9" s="17"/>
      <c r="AX9" s="17">
        <v>0.19584774449244099</v>
      </c>
      <c r="AY9" s="17">
        <v>0.100977663698191</v>
      </c>
      <c r="AZ9" s="17">
        <v>0.17379095425303701</v>
      </c>
      <c r="BA9" s="17">
        <v>0.122029209777267</v>
      </c>
      <c r="BB9" s="17">
        <v>3.6986131655897599E-2</v>
      </c>
      <c r="BC9" s="17">
        <v>5.4891254927307002E-2</v>
      </c>
      <c r="BD9" s="17"/>
      <c r="BE9" s="17">
        <v>0.146055552655561</v>
      </c>
      <c r="BF9" s="17">
        <v>0.136950557971461</v>
      </c>
      <c r="BG9" s="17">
        <v>8.9476693180887204E-2</v>
      </c>
      <c r="BH9" s="17"/>
      <c r="BI9" s="17">
        <v>0.16853262920099199</v>
      </c>
      <c r="BJ9" s="17">
        <v>0.115267508113651</v>
      </c>
      <c r="BK9" s="17"/>
      <c r="BL9" s="17">
        <v>7.62041751081243E-2</v>
      </c>
      <c r="BM9" s="17">
        <v>0.12886998537195701</v>
      </c>
      <c r="BN9" s="17">
        <v>0.226808253371972</v>
      </c>
      <c r="BO9" s="17">
        <v>0.17694246058058199</v>
      </c>
      <c r="BP9" s="17">
        <v>0.15370235270094501</v>
      </c>
      <c r="BQ9" s="17"/>
      <c r="BR9" s="17">
        <v>0.120640524705622</v>
      </c>
      <c r="BS9" s="17">
        <v>0.172963169441955</v>
      </c>
      <c r="BT9" s="17">
        <v>0.108264617747037</v>
      </c>
      <c r="BU9" s="17">
        <v>0.16292081030837799</v>
      </c>
      <c r="BV9" s="17"/>
      <c r="BW9" s="17">
        <v>8.9216781507895498E-2</v>
      </c>
      <c r="BX9" s="17">
        <v>9.8961672597049494E-2</v>
      </c>
      <c r="BY9" s="17">
        <v>9.4881764319368594E-2</v>
      </c>
      <c r="BZ9" s="17">
        <v>0.14339499431842001</v>
      </c>
      <c r="CA9" s="17">
        <v>0.19562634209421401</v>
      </c>
      <c r="CB9" s="17"/>
      <c r="CC9" s="17">
        <v>0.236215052768144</v>
      </c>
      <c r="CD9" s="17">
        <v>0.20246394280909899</v>
      </c>
      <c r="CE9" s="17">
        <v>0.169760931641326</v>
      </c>
      <c r="CF9" s="17">
        <v>0.12417371684997799</v>
      </c>
      <c r="CG9" s="17">
        <v>0.12311581940996601</v>
      </c>
      <c r="CH9" s="17">
        <v>9.49530583612197E-2</v>
      </c>
      <c r="CI9" s="17">
        <v>9.4374270156496895E-2</v>
      </c>
      <c r="CJ9" s="17">
        <v>7.7732806417425304E-2</v>
      </c>
      <c r="CK9" s="17">
        <v>6.32852155074594E-2</v>
      </c>
      <c r="CL9" s="17">
        <v>3.5893878440682203E-2</v>
      </c>
    </row>
    <row r="10" spans="2:90" ht="45" x14ac:dyDescent="0.25">
      <c r="B10" s="18" t="s">
        <v>331</v>
      </c>
      <c r="C10" s="17">
        <v>0.25748620171727099</v>
      </c>
      <c r="D10" s="17">
        <v>0.263258255344061</v>
      </c>
      <c r="E10" s="17">
        <v>0.25073211834717002</v>
      </c>
      <c r="F10" s="17"/>
      <c r="G10" s="17">
        <v>0.28338353837949898</v>
      </c>
      <c r="H10" s="17">
        <v>0.31046303458214602</v>
      </c>
      <c r="I10" s="17">
        <v>0.280733548716537</v>
      </c>
      <c r="J10" s="17">
        <v>0.24024398131147301</v>
      </c>
      <c r="K10" s="17">
        <v>0.234148102781773</v>
      </c>
      <c r="L10" s="17">
        <v>0.21930544509620201</v>
      </c>
      <c r="M10" s="17"/>
      <c r="N10" s="17">
        <v>0.253646322618093</v>
      </c>
      <c r="O10" s="17">
        <v>0.26046795622167002</v>
      </c>
      <c r="P10" s="17">
        <v>0.25968606525315602</v>
      </c>
      <c r="Q10" s="17">
        <v>0.257160092708004</v>
      </c>
      <c r="R10" s="17"/>
      <c r="S10" s="17">
        <v>0.31896535382508001</v>
      </c>
      <c r="T10" s="17">
        <v>0.25159400442320501</v>
      </c>
      <c r="U10" s="17">
        <v>0.22198320480588599</v>
      </c>
      <c r="V10" s="17">
        <v>0.21872782820124601</v>
      </c>
      <c r="W10" s="17">
        <v>0.26004596173543099</v>
      </c>
      <c r="X10" s="17">
        <v>0.24908699029039499</v>
      </c>
      <c r="Y10" s="17">
        <v>0.245496189585347</v>
      </c>
      <c r="Z10" s="17">
        <v>0.27577388395036601</v>
      </c>
      <c r="AA10" s="17">
        <v>0.25883360699505698</v>
      </c>
      <c r="AB10" s="17"/>
      <c r="AC10" s="17">
        <v>0.25120542309814398</v>
      </c>
      <c r="AD10" s="17">
        <v>0.26837134064576801</v>
      </c>
      <c r="AE10" s="17">
        <v>0.24802447731152599</v>
      </c>
      <c r="AF10" s="17"/>
      <c r="AG10" s="17">
        <v>0.22439372647688299</v>
      </c>
      <c r="AH10" s="17">
        <v>0.28782415526954003</v>
      </c>
      <c r="AI10" s="17">
        <v>0.221875729952628</v>
      </c>
      <c r="AJ10" s="17">
        <v>0.28083221041723999</v>
      </c>
      <c r="AK10" s="17"/>
      <c r="AL10" s="17">
        <v>0.249816812095666</v>
      </c>
      <c r="AM10" s="17">
        <v>0.27393978744473702</v>
      </c>
      <c r="AN10" s="17">
        <v>0.26246055378571598</v>
      </c>
      <c r="AO10" s="17">
        <v>0.26286838523442502</v>
      </c>
      <c r="AP10" s="17">
        <v>0.31857001965463</v>
      </c>
      <c r="AQ10" s="17"/>
      <c r="AR10" s="17">
        <v>0.23610091895743099</v>
      </c>
      <c r="AS10" s="17">
        <v>0.26428376252352098</v>
      </c>
      <c r="AT10" s="17">
        <v>0.25716155299707999</v>
      </c>
      <c r="AU10" s="17">
        <v>0.27302569142833499</v>
      </c>
      <c r="AV10" s="17">
        <v>0.25628259260865699</v>
      </c>
      <c r="AW10" s="17"/>
      <c r="AX10" s="17">
        <v>0.30700279532513303</v>
      </c>
      <c r="AY10" s="17">
        <v>0.26219810295496199</v>
      </c>
      <c r="AZ10" s="17">
        <v>0.293964319574821</v>
      </c>
      <c r="BA10" s="17">
        <v>0.237530550081054</v>
      </c>
      <c r="BB10" s="17">
        <v>0.14792831950524901</v>
      </c>
      <c r="BC10" s="17">
        <v>0.231505907322305</v>
      </c>
      <c r="BD10" s="17"/>
      <c r="BE10" s="17">
        <v>0.28136998569780203</v>
      </c>
      <c r="BF10" s="17">
        <v>0.27682373114631298</v>
      </c>
      <c r="BG10" s="17">
        <v>0.21189022861126899</v>
      </c>
      <c r="BH10" s="17"/>
      <c r="BI10" s="17">
        <v>0.26402454343549803</v>
      </c>
      <c r="BJ10" s="17">
        <v>0.25582626519924601</v>
      </c>
      <c r="BK10" s="17"/>
      <c r="BL10" s="17">
        <v>0.239466465168027</v>
      </c>
      <c r="BM10" s="17">
        <v>0.27454277871688898</v>
      </c>
      <c r="BN10" s="17">
        <v>0.240576903492566</v>
      </c>
      <c r="BO10" s="17">
        <v>0.28789670071321799</v>
      </c>
      <c r="BP10" s="17">
        <v>0.27362690822556002</v>
      </c>
      <c r="BQ10" s="17"/>
      <c r="BR10" s="17">
        <v>0.253921127680659</v>
      </c>
      <c r="BS10" s="17">
        <v>0.31498277819311798</v>
      </c>
      <c r="BT10" s="17">
        <v>0.26234438223902501</v>
      </c>
      <c r="BU10" s="17">
        <v>0.25532451810741202</v>
      </c>
      <c r="BV10" s="17"/>
      <c r="BW10" s="17">
        <v>0.25356510088516199</v>
      </c>
      <c r="BX10" s="17">
        <v>0.226640618024013</v>
      </c>
      <c r="BY10" s="17">
        <v>0.24012392154470999</v>
      </c>
      <c r="BZ10" s="17">
        <v>0.27770375815357601</v>
      </c>
      <c r="CA10" s="17">
        <v>0.29912195073397801</v>
      </c>
      <c r="CB10" s="17"/>
      <c r="CC10" s="17">
        <v>0.29307901887065102</v>
      </c>
      <c r="CD10" s="17">
        <v>0.35809707795930301</v>
      </c>
      <c r="CE10" s="17">
        <v>0.28894279611229301</v>
      </c>
      <c r="CF10" s="17">
        <v>0.26824558102976498</v>
      </c>
      <c r="CG10" s="17">
        <v>0.24312227115664001</v>
      </c>
      <c r="CH10" s="17">
        <v>0.26180225889013897</v>
      </c>
      <c r="CI10" s="17">
        <v>0.245330868189435</v>
      </c>
      <c r="CJ10" s="17">
        <v>0.219342141356791</v>
      </c>
      <c r="CK10" s="17">
        <v>0.17744121846566099</v>
      </c>
      <c r="CL10" s="17">
        <v>0.211103844328454</v>
      </c>
    </row>
    <row r="11" spans="2:90" ht="30" x14ac:dyDescent="0.25">
      <c r="B11" s="18" t="s">
        <v>332</v>
      </c>
      <c r="C11" s="17">
        <v>0.369746537603517</v>
      </c>
      <c r="D11" s="17">
        <v>0.37299124037017301</v>
      </c>
      <c r="E11" s="17">
        <v>0.36788359076951199</v>
      </c>
      <c r="F11" s="17"/>
      <c r="G11" s="17">
        <v>0.28666522732233402</v>
      </c>
      <c r="H11" s="17">
        <v>0.25306034222236901</v>
      </c>
      <c r="I11" s="17">
        <v>0.349664933732245</v>
      </c>
      <c r="J11" s="17">
        <v>0.40763368893625002</v>
      </c>
      <c r="K11" s="17">
        <v>0.39453990609713702</v>
      </c>
      <c r="L11" s="17">
        <v>0.46193715483183401</v>
      </c>
      <c r="M11" s="17"/>
      <c r="N11" s="17">
        <v>0.41921143428012703</v>
      </c>
      <c r="O11" s="17">
        <v>0.37569781475445901</v>
      </c>
      <c r="P11" s="17">
        <v>0.35563779163506698</v>
      </c>
      <c r="Q11" s="17">
        <v>0.32002695264011699</v>
      </c>
      <c r="R11" s="17"/>
      <c r="S11" s="17">
        <v>0.30379306539211198</v>
      </c>
      <c r="T11" s="17">
        <v>0.387988803331832</v>
      </c>
      <c r="U11" s="17">
        <v>0.41434248495735898</v>
      </c>
      <c r="V11" s="17">
        <v>0.36642387782552699</v>
      </c>
      <c r="W11" s="17">
        <v>0.355037036902148</v>
      </c>
      <c r="X11" s="17">
        <v>0.36916246127052998</v>
      </c>
      <c r="Y11" s="17">
        <v>0.39437000541665801</v>
      </c>
      <c r="Z11" s="17">
        <v>0.32940991387171498</v>
      </c>
      <c r="AA11" s="17">
        <v>0.40076005700906803</v>
      </c>
      <c r="AB11" s="17"/>
      <c r="AC11" s="17">
        <v>0.38391112367496999</v>
      </c>
      <c r="AD11" s="17">
        <v>0.398342147236254</v>
      </c>
      <c r="AE11" s="17">
        <v>0.31629413035862702</v>
      </c>
      <c r="AF11" s="17"/>
      <c r="AG11" s="17">
        <v>0.42020582120106797</v>
      </c>
      <c r="AH11" s="17">
        <v>0.36585876868592798</v>
      </c>
      <c r="AI11" s="17">
        <v>0.40292135047340499</v>
      </c>
      <c r="AJ11" s="17">
        <v>0.36806367753982999</v>
      </c>
      <c r="AK11" s="17"/>
      <c r="AL11" s="17">
        <v>0.346388088924447</v>
      </c>
      <c r="AM11" s="17">
        <v>0.32800476322290201</v>
      </c>
      <c r="AN11" s="17">
        <v>0.40595022521784102</v>
      </c>
      <c r="AO11" s="17">
        <v>0.364970217346059</v>
      </c>
      <c r="AP11" s="17">
        <v>0.356342139082237</v>
      </c>
      <c r="AQ11" s="17"/>
      <c r="AR11" s="17">
        <v>0.25878530829970198</v>
      </c>
      <c r="AS11" s="17">
        <v>0.35679726314369298</v>
      </c>
      <c r="AT11" s="17">
        <v>0.386547768528892</v>
      </c>
      <c r="AU11" s="17">
        <v>0.42412821536849798</v>
      </c>
      <c r="AV11" s="17">
        <v>0.37629836094762198</v>
      </c>
      <c r="AW11" s="17"/>
      <c r="AX11" s="17">
        <v>0.29899825247849099</v>
      </c>
      <c r="AY11" s="17">
        <v>0.39249409837257598</v>
      </c>
      <c r="AZ11" s="17">
        <v>0.31145827470880399</v>
      </c>
      <c r="BA11" s="17">
        <v>0.41363760287715901</v>
      </c>
      <c r="BB11" s="17">
        <v>0.47755787363458901</v>
      </c>
      <c r="BC11" s="17">
        <v>0.30784792937127903</v>
      </c>
      <c r="BD11" s="17"/>
      <c r="BE11" s="17">
        <v>0.32644615554739997</v>
      </c>
      <c r="BF11" s="17">
        <v>0.35865816171751103</v>
      </c>
      <c r="BG11" s="17">
        <v>0.43702208235839102</v>
      </c>
      <c r="BH11" s="17"/>
      <c r="BI11" s="17">
        <v>0.35463650145216602</v>
      </c>
      <c r="BJ11" s="17">
        <v>0.373582632729347</v>
      </c>
      <c r="BK11" s="17"/>
      <c r="BL11" s="17">
        <v>0.43175735412258598</v>
      </c>
      <c r="BM11" s="17">
        <v>0.371917257083547</v>
      </c>
      <c r="BN11" s="17">
        <v>0.26819573696401799</v>
      </c>
      <c r="BO11" s="17">
        <v>0.31627716532299099</v>
      </c>
      <c r="BP11" s="17">
        <v>0.317985975193459</v>
      </c>
      <c r="BQ11" s="17"/>
      <c r="BR11" s="17">
        <v>0.38273195389485198</v>
      </c>
      <c r="BS11" s="17">
        <v>0.28142383474921001</v>
      </c>
      <c r="BT11" s="17">
        <v>0.31861189270088203</v>
      </c>
      <c r="BU11" s="17">
        <v>0.34634468935596602</v>
      </c>
      <c r="BV11" s="17"/>
      <c r="BW11" s="17">
        <v>0.39665773705243301</v>
      </c>
      <c r="BX11" s="17">
        <v>0.43233874127692601</v>
      </c>
      <c r="BY11" s="17">
        <v>0.39717463000460401</v>
      </c>
      <c r="BZ11" s="17">
        <v>0.314307460966264</v>
      </c>
      <c r="CA11" s="17">
        <v>0.31636332231847902</v>
      </c>
      <c r="CB11" s="17"/>
      <c r="CC11" s="17">
        <v>0.30246828899782202</v>
      </c>
      <c r="CD11" s="17">
        <v>0.283417461859856</v>
      </c>
      <c r="CE11" s="17">
        <v>0.32980910111501899</v>
      </c>
      <c r="CF11" s="17">
        <v>0.359865319466322</v>
      </c>
      <c r="CG11" s="17">
        <v>0.36534696727780602</v>
      </c>
      <c r="CH11" s="17">
        <v>0.325672948988112</v>
      </c>
      <c r="CI11" s="17">
        <v>0.40515374820739802</v>
      </c>
      <c r="CJ11" s="17">
        <v>0.45194243252175098</v>
      </c>
      <c r="CK11" s="17">
        <v>0.459352740992373</v>
      </c>
      <c r="CL11" s="17">
        <v>0.47256367457048498</v>
      </c>
    </row>
    <row r="12" spans="2:90" ht="30" x14ac:dyDescent="0.25">
      <c r="B12" s="18" t="s">
        <v>333</v>
      </c>
      <c r="C12" s="17">
        <v>0.170138167922984</v>
      </c>
      <c r="D12" s="17">
        <v>0.18197317572853799</v>
      </c>
      <c r="E12" s="17">
        <v>0.15937487213799101</v>
      </c>
      <c r="F12" s="17"/>
      <c r="G12" s="17">
        <v>0.18496276756906399</v>
      </c>
      <c r="H12" s="17">
        <v>0.17693417610912801</v>
      </c>
      <c r="I12" s="17">
        <v>0.15417641687905601</v>
      </c>
      <c r="J12" s="17">
        <v>0.139300337831471</v>
      </c>
      <c r="K12" s="17">
        <v>0.17342817457472201</v>
      </c>
      <c r="L12" s="17">
        <v>0.189472684640867</v>
      </c>
      <c r="M12" s="17"/>
      <c r="N12" s="17">
        <v>0.18827641025654299</v>
      </c>
      <c r="O12" s="17">
        <v>0.16610428356069401</v>
      </c>
      <c r="P12" s="17">
        <v>0.151189535656503</v>
      </c>
      <c r="Q12" s="17">
        <v>0.171269801286377</v>
      </c>
      <c r="R12" s="17"/>
      <c r="S12" s="17">
        <v>0.10348684457728199</v>
      </c>
      <c r="T12" s="17">
        <v>0.17300213364897901</v>
      </c>
      <c r="U12" s="17">
        <v>0.213346828128958</v>
      </c>
      <c r="V12" s="17">
        <v>0.24479668365406701</v>
      </c>
      <c r="W12" s="17">
        <v>0.22370070196349501</v>
      </c>
      <c r="X12" s="17">
        <v>0.140639693371096</v>
      </c>
      <c r="Y12" s="17">
        <v>0.15014156254338801</v>
      </c>
      <c r="Z12" s="17">
        <v>0.160976874805561</v>
      </c>
      <c r="AA12" s="17">
        <v>0.15636431587911701</v>
      </c>
      <c r="AB12" s="17"/>
      <c r="AC12" s="17">
        <v>0.17521118014121001</v>
      </c>
      <c r="AD12" s="17">
        <v>0.15880719897839099</v>
      </c>
      <c r="AE12" s="17">
        <v>0.17898026245683499</v>
      </c>
      <c r="AF12" s="17"/>
      <c r="AG12" s="17">
        <v>0.17154627898601199</v>
      </c>
      <c r="AH12" s="17">
        <v>0.180112142945522</v>
      </c>
      <c r="AI12" s="17">
        <v>0.19674449663931501</v>
      </c>
      <c r="AJ12" s="17">
        <v>0.17494896887884201</v>
      </c>
      <c r="AK12" s="17"/>
      <c r="AL12" s="17">
        <v>0.17660036953282299</v>
      </c>
      <c r="AM12" s="17">
        <v>0.17672907136795299</v>
      </c>
      <c r="AN12" s="17">
        <v>0.14692576698495799</v>
      </c>
      <c r="AO12" s="17">
        <v>0.193833989569798</v>
      </c>
      <c r="AP12" s="17">
        <v>0.15928083163801601</v>
      </c>
      <c r="AQ12" s="17"/>
      <c r="AR12" s="17">
        <v>0.16882156146320801</v>
      </c>
      <c r="AS12" s="17">
        <v>0.16962351603574899</v>
      </c>
      <c r="AT12" s="17">
        <v>0.165906601810343</v>
      </c>
      <c r="AU12" s="17">
        <v>0.16429167846169701</v>
      </c>
      <c r="AV12" s="17">
        <v>0.22388350213276201</v>
      </c>
      <c r="AW12" s="17"/>
      <c r="AX12" s="17">
        <v>0.138787170668937</v>
      </c>
      <c r="AY12" s="17">
        <v>0.16392522152172001</v>
      </c>
      <c r="AZ12" s="17">
        <v>0.145793071225087</v>
      </c>
      <c r="BA12" s="17">
        <v>0.14520298431953901</v>
      </c>
      <c r="BB12" s="17">
        <v>0.25194448619665699</v>
      </c>
      <c r="BC12" s="17">
        <v>0.30752042463910101</v>
      </c>
      <c r="BD12" s="17"/>
      <c r="BE12" s="17">
        <v>0.16696873280321101</v>
      </c>
      <c r="BF12" s="17">
        <v>0.15898736552815099</v>
      </c>
      <c r="BG12" s="17">
        <v>0.18461105849741799</v>
      </c>
      <c r="BH12" s="17"/>
      <c r="BI12" s="17">
        <v>0.12712576316669799</v>
      </c>
      <c r="BJ12" s="17">
        <v>0.181058040951948</v>
      </c>
      <c r="BK12" s="17"/>
      <c r="BL12" s="17">
        <v>0.187396678092176</v>
      </c>
      <c r="BM12" s="17">
        <v>0.14891584184439999</v>
      </c>
      <c r="BN12" s="17">
        <v>0.16971947133503301</v>
      </c>
      <c r="BO12" s="17">
        <v>0.13641554268172301</v>
      </c>
      <c r="BP12" s="17">
        <v>0.17536905916850201</v>
      </c>
      <c r="BQ12" s="17"/>
      <c r="BR12" s="17">
        <v>0.17096309489219999</v>
      </c>
      <c r="BS12" s="17">
        <v>0.106361506126967</v>
      </c>
      <c r="BT12" s="17">
        <v>0.23574728141777401</v>
      </c>
      <c r="BU12" s="17">
        <v>0.173450767709489</v>
      </c>
      <c r="BV12" s="17"/>
      <c r="BW12" s="17">
        <v>0.183428529191277</v>
      </c>
      <c r="BX12" s="17">
        <v>0.182785305792981</v>
      </c>
      <c r="BY12" s="17">
        <v>0.17905850152326</v>
      </c>
      <c r="BZ12" s="17">
        <v>0.190336039217325</v>
      </c>
      <c r="CA12" s="17">
        <v>0.11399134089064999</v>
      </c>
      <c r="CB12" s="17"/>
      <c r="CC12" s="17">
        <v>0.10266080218700099</v>
      </c>
      <c r="CD12" s="17">
        <v>8.0473752223229195E-2</v>
      </c>
      <c r="CE12" s="17">
        <v>0.14855154109016</v>
      </c>
      <c r="CF12" s="17">
        <v>0.14964256613368199</v>
      </c>
      <c r="CG12" s="17">
        <v>0.19274164573151101</v>
      </c>
      <c r="CH12" s="17">
        <v>0.22557763062689401</v>
      </c>
      <c r="CI12" s="17">
        <v>0.20107311689532001</v>
      </c>
      <c r="CJ12" s="17">
        <v>0.17773515804579801</v>
      </c>
      <c r="CK12" s="17">
        <v>0.23479601417478799</v>
      </c>
      <c r="CL12" s="17">
        <v>0.19759959330951599</v>
      </c>
    </row>
    <row r="13" spans="2:90" x14ac:dyDescent="0.25">
      <c r="B13" s="18" t="s">
        <v>163</v>
      </c>
      <c r="C13" s="19">
        <v>7.6576793362998996E-2</v>
      </c>
      <c r="D13" s="19">
        <v>6.1852839170743801E-2</v>
      </c>
      <c r="E13" s="19">
        <v>8.9678577065457898E-2</v>
      </c>
      <c r="F13" s="19"/>
      <c r="G13" s="19">
        <v>7.5761962153081397E-2</v>
      </c>
      <c r="H13" s="19">
        <v>7.6197634903315298E-2</v>
      </c>
      <c r="I13" s="19">
        <v>7.4933955436928906E-2</v>
      </c>
      <c r="J13" s="19">
        <v>7.9345238440891697E-2</v>
      </c>
      <c r="K13" s="19">
        <v>8.9778991488133106E-2</v>
      </c>
      <c r="L13" s="19">
        <v>6.7420131675186207E-2</v>
      </c>
      <c r="M13" s="19"/>
      <c r="N13" s="19">
        <v>5.0934627445818101E-2</v>
      </c>
      <c r="O13" s="19">
        <v>8.1355642170577294E-2</v>
      </c>
      <c r="P13" s="19">
        <v>7.4324507340135099E-2</v>
      </c>
      <c r="Q13" s="19">
        <v>0.102429747118525</v>
      </c>
      <c r="R13" s="19"/>
      <c r="S13" s="19">
        <v>6.2763301550776598E-2</v>
      </c>
      <c r="T13" s="19">
        <v>9.2539087525665795E-2</v>
      </c>
      <c r="U13" s="19">
        <v>7.1365425883019903E-2</v>
      </c>
      <c r="V13" s="19">
        <v>8.2127745386942605E-2</v>
      </c>
      <c r="W13" s="19">
        <v>7.4541454479291405E-2</v>
      </c>
      <c r="X13" s="19">
        <v>8.61213758374898E-2</v>
      </c>
      <c r="Y13" s="19">
        <v>8.8809197569236206E-2</v>
      </c>
      <c r="Z13" s="19">
        <v>5.86128625265235E-2</v>
      </c>
      <c r="AA13" s="19">
        <v>6.36868805745536E-2</v>
      </c>
      <c r="AB13" s="19"/>
      <c r="AC13" s="19">
        <v>6.9336905012164496E-2</v>
      </c>
      <c r="AD13" s="19">
        <v>5.9142964056861001E-2</v>
      </c>
      <c r="AE13" s="19">
        <v>0.114688136622546</v>
      </c>
      <c r="AF13" s="19"/>
      <c r="AG13" s="19">
        <v>6.9171633733383794E-2</v>
      </c>
      <c r="AH13" s="19">
        <v>4.9464098554846903E-2</v>
      </c>
      <c r="AI13" s="19">
        <v>8.5590199214277102E-2</v>
      </c>
      <c r="AJ13" s="19">
        <v>3.8921057490990299E-2</v>
      </c>
      <c r="AK13" s="19"/>
      <c r="AL13" s="19">
        <v>0.100428106261143</v>
      </c>
      <c r="AM13" s="19">
        <v>7.8532948068391797E-2</v>
      </c>
      <c r="AN13" s="19">
        <v>7.3463026599559403E-2</v>
      </c>
      <c r="AO13" s="19">
        <v>4.9312309428250503E-2</v>
      </c>
      <c r="AP13" s="19">
        <v>8.6137784406490905E-2</v>
      </c>
      <c r="AQ13" s="19"/>
      <c r="AR13" s="19">
        <v>0.146366155526509</v>
      </c>
      <c r="AS13" s="19">
        <v>7.08350717573034E-2</v>
      </c>
      <c r="AT13" s="19">
        <v>6.2829089584664904E-2</v>
      </c>
      <c r="AU13" s="19">
        <v>4.8123967422172099E-2</v>
      </c>
      <c r="AV13" s="19">
        <v>5.7409906285927598E-2</v>
      </c>
      <c r="AW13" s="19"/>
      <c r="AX13" s="19">
        <v>5.9364037034997499E-2</v>
      </c>
      <c r="AY13" s="19">
        <v>8.0404913452551297E-2</v>
      </c>
      <c r="AZ13" s="19">
        <v>7.4993380238250695E-2</v>
      </c>
      <c r="BA13" s="19">
        <v>8.1599652944981296E-2</v>
      </c>
      <c r="BB13" s="19">
        <v>8.5583189007608099E-2</v>
      </c>
      <c r="BC13" s="19">
        <v>9.8234483740007802E-2</v>
      </c>
      <c r="BD13" s="19"/>
      <c r="BE13" s="19">
        <v>7.9159573296025507E-2</v>
      </c>
      <c r="BF13" s="19">
        <v>6.8580183636563194E-2</v>
      </c>
      <c r="BG13" s="19">
        <v>7.6999937352034503E-2</v>
      </c>
      <c r="BH13" s="19"/>
      <c r="BI13" s="19">
        <v>8.5680562744645999E-2</v>
      </c>
      <c r="BJ13" s="19">
        <v>7.4265553005808199E-2</v>
      </c>
      <c r="BK13" s="19"/>
      <c r="BL13" s="19">
        <v>6.5175327509087999E-2</v>
      </c>
      <c r="BM13" s="19">
        <v>7.5754136983207099E-2</v>
      </c>
      <c r="BN13" s="19">
        <v>9.4699634836410806E-2</v>
      </c>
      <c r="BO13" s="19">
        <v>8.2468130701485898E-2</v>
      </c>
      <c r="BP13" s="19">
        <v>7.9315704711533902E-2</v>
      </c>
      <c r="BQ13" s="19"/>
      <c r="BR13" s="19">
        <v>7.1743298826666996E-2</v>
      </c>
      <c r="BS13" s="19">
        <v>0.124268711488749</v>
      </c>
      <c r="BT13" s="19">
        <v>7.5031825895282706E-2</v>
      </c>
      <c r="BU13" s="19">
        <v>6.1959214518755502E-2</v>
      </c>
      <c r="BV13" s="19"/>
      <c r="BW13" s="19">
        <v>7.7131851363232501E-2</v>
      </c>
      <c r="BX13" s="19">
        <v>5.9273662309030001E-2</v>
      </c>
      <c r="BY13" s="19">
        <v>8.8761182608057806E-2</v>
      </c>
      <c r="BZ13" s="19">
        <v>7.4257747344415204E-2</v>
      </c>
      <c r="CA13" s="19">
        <v>7.4897043962678697E-2</v>
      </c>
      <c r="CB13" s="19"/>
      <c r="CC13" s="19">
        <v>6.5576837176381797E-2</v>
      </c>
      <c r="CD13" s="19">
        <v>7.55477651485124E-2</v>
      </c>
      <c r="CE13" s="19">
        <v>6.2935630041202298E-2</v>
      </c>
      <c r="CF13" s="19">
        <v>9.8072816520253694E-2</v>
      </c>
      <c r="CG13" s="19">
        <v>7.5673296424078204E-2</v>
      </c>
      <c r="CH13" s="19">
        <v>9.1994103133634694E-2</v>
      </c>
      <c r="CI13" s="19">
        <v>5.4067996551350202E-2</v>
      </c>
      <c r="CJ13" s="19">
        <v>7.3247461658234897E-2</v>
      </c>
      <c r="CK13" s="19">
        <v>6.5124810859718302E-2</v>
      </c>
      <c r="CL13" s="19">
        <v>8.2839009350862899E-2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362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0.12791661269875501</v>
      </c>
      <c r="D9" s="17">
        <v>0.105549565107367</v>
      </c>
      <c r="E9" s="17">
        <v>0.149401624555214</v>
      </c>
      <c r="F9" s="17"/>
      <c r="G9" s="17">
        <v>9.8198796276112693E-2</v>
      </c>
      <c r="H9" s="17">
        <v>0.10784407072462</v>
      </c>
      <c r="I9" s="17">
        <v>0.13426826912564199</v>
      </c>
      <c r="J9" s="17">
        <v>0.184525243719002</v>
      </c>
      <c r="K9" s="17">
        <v>0.13276910175422699</v>
      </c>
      <c r="L9" s="17">
        <v>0.107677284022633</v>
      </c>
      <c r="M9" s="17"/>
      <c r="N9" s="17">
        <v>9.06036640938475E-2</v>
      </c>
      <c r="O9" s="17">
        <v>0.107747480824104</v>
      </c>
      <c r="P9" s="17">
        <v>0.158011327187811</v>
      </c>
      <c r="Q9" s="17">
        <v>0.163692966556863</v>
      </c>
      <c r="R9" s="17"/>
      <c r="S9" s="17">
        <v>0.121573871167065</v>
      </c>
      <c r="T9" s="17">
        <v>0.103840614346856</v>
      </c>
      <c r="U9" s="17">
        <v>0.14092904611589599</v>
      </c>
      <c r="V9" s="17">
        <v>0.134566128533087</v>
      </c>
      <c r="W9" s="17">
        <v>0.135333593504499</v>
      </c>
      <c r="X9" s="17">
        <v>0.116624501427538</v>
      </c>
      <c r="Y9" s="17">
        <v>0.12607820195908701</v>
      </c>
      <c r="Z9" s="17">
        <v>0.13611108941131</v>
      </c>
      <c r="AA9" s="17">
        <v>0.152405539085471</v>
      </c>
      <c r="AB9" s="17"/>
      <c r="AC9" s="17">
        <v>0.13744224235087199</v>
      </c>
      <c r="AD9" s="17">
        <v>0.123310955114201</v>
      </c>
      <c r="AE9" s="17">
        <v>0.11846386245229</v>
      </c>
      <c r="AF9" s="17"/>
      <c r="AG9" s="17">
        <v>8.9292568935350203E-2</v>
      </c>
      <c r="AH9" s="17">
        <v>0.110926796093063</v>
      </c>
      <c r="AI9" s="17">
        <v>0.14005041412428201</v>
      </c>
      <c r="AJ9" s="17">
        <v>0.159897461774519</v>
      </c>
      <c r="AK9" s="17"/>
      <c r="AL9" s="17">
        <v>0.137780759284474</v>
      </c>
      <c r="AM9" s="17">
        <v>0.15928628233735101</v>
      </c>
      <c r="AN9" s="17">
        <v>9.3135648893636E-2</v>
      </c>
      <c r="AO9" s="17">
        <v>0.102221301368113</v>
      </c>
      <c r="AP9" s="17">
        <v>0.14364079773760099</v>
      </c>
      <c r="AQ9" s="17"/>
      <c r="AR9" s="17">
        <v>0.17220692421054501</v>
      </c>
      <c r="AS9" s="17">
        <v>0.13338912142665099</v>
      </c>
      <c r="AT9" s="17">
        <v>0.134718783073728</v>
      </c>
      <c r="AU9" s="17">
        <v>0.11403668664340399</v>
      </c>
      <c r="AV9" s="17">
        <v>6.7125211548486302E-2</v>
      </c>
      <c r="AW9" s="17"/>
      <c r="AX9" s="17">
        <v>0.132767131948829</v>
      </c>
      <c r="AY9" s="17">
        <v>0.121694150597878</v>
      </c>
      <c r="AZ9" s="17">
        <v>0.14568783840536001</v>
      </c>
      <c r="BA9" s="17">
        <v>0.131325533412366</v>
      </c>
      <c r="BB9" s="17">
        <v>9.4521775649732506E-2</v>
      </c>
      <c r="BC9" s="17">
        <v>0.16111591972591599</v>
      </c>
      <c r="BD9" s="17"/>
      <c r="BE9" s="17">
        <v>0.101012138362924</v>
      </c>
      <c r="BF9" s="17">
        <v>0.155750606191637</v>
      </c>
      <c r="BG9" s="17">
        <v>0.136837474228515</v>
      </c>
      <c r="BH9" s="17"/>
      <c r="BI9" s="17">
        <v>0.1934142137172</v>
      </c>
      <c r="BJ9" s="17">
        <v>0.111288258834893</v>
      </c>
      <c r="BK9" s="17"/>
      <c r="BL9" s="17">
        <v>9.8550288078949597E-2</v>
      </c>
      <c r="BM9" s="17">
        <v>0.134796377224492</v>
      </c>
      <c r="BN9" s="17">
        <v>0.21268921707771701</v>
      </c>
      <c r="BO9" s="17">
        <v>0.20074474325397301</v>
      </c>
      <c r="BP9" s="17">
        <v>0.109441661630229</v>
      </c>
      <c r="BQ9" s="17"/>
      <c r="BR9" s="17">
        <v>0.13013879776536999</v>
      </c>
      <c r="BS9" s="17">
        <v>0.12871873247152499</v>
      </c>
      <c r="BT9" s="17">
        <v>0.102748685640261</v>
      </c>
      <c r="BU9" s="17">
        <v>0.1167156709972</v>
      </c>
      <c r="BV9" s="17"/>
      <c r="BW9" s="17">
        <v>8.0682881341053905E-2</v>
      </c>
      <c r="BX9" s="17">
        <v>9.2308135091347401E-2</v>
      </c>
      <c r="BY9" s="17">
        <v>0.13538903193388899</v>
      </c>
      <c r="BZ9" s="17">
        <v>0.141947523419404</v>
      </c>
      <c r="CA9" s="17">
        <v>0.18975824681932299</v>
      </c>
      <c r="CB9" s="17"/>
      <c r="CC9" s="17">
        <v>0.18833386547669201</v>
      </c>
      <c r="CD9" s="17">
        <v>0.17701075412764899</v>
      </c>
      <c r="CE9" s="17">
        <v>0.14473492681389699</v>
      </c>
      <c r="CF9" s="17">
        <v>0.116923392540028</v>
      </c>
      <c r="CG9" s="17">
        <v>0.141835743866986</v>
      </c>
      <c r="CH9" s="17">
        <v>0.135510161884731</v>
      </c>
      <c r="CI9" s="17">
        <v>0.106081973894222</v>
      </c>
      <c r="CJ9" s="17">
        <v>0.112280905132237</v>
      </c>
      <c r="CK9" s="17">
        <v>9.7791122761624896E-2</v>
      </c>
      <c r="CL9" s="17">
        <v>5.0738260519997899E-2</v>
      </c>
    </row>
    <row r="10" spans="2:90" ht="45" x14ac:dyDescent="0.25">
      <c r="B10" s="18" t="s">
        <v>331</v>
      </c>
      <c r="C10" s="17">
        <v>0.26219211718581698</v>
      </c>
      <c r="D10" s="17">
        <v>0.25669452754725702</v>
      </c>
      <c r="E10" s="17">
        <v>0.266406646045666</v>
      </c>
      <c r="F10" s="17"/>
      <c r="G10" s="17">
        <v>0.29743819633151902</v>
      </c>
      <c r="H10" s="17">
        <v>0.294630399148398</v>
      </c>
      <c r="I10" s="17">
        <v>0.23981809488404299</v>
      </c>
      <c r="J10" s="17">
        <v>0.25774847877632601</v>
      </c>
      <c r="K10" s="17">
        <v>0.23772893619234001</v>
      </c>
      <c r="L10" s="17">
        <v>0.258202404519975</v>
      </c>
      <c r="M10" s="17"/>
      <c r="N10" s="17">
        <v>0.264070287149268</v>
      </c>
      <c r="O10" s="17">
        <v>0.26902243155503702</v>
      </c>
      <c r="P10" s="17">
        <v>0.26853370296824902</v>
      </c>
      <c r="Q10" s="17">
        <v>0.24818592203748899</v>
      </c>
      <c r="R10" s="17"/>
      <c r="S10" s="17">
        <v>0.26032913377227401</v>
      </c>
      <c r="T10" s="17">
        <v>0.249291626393773</v>
      </c>
      <c r="U10" s="17">
        <v>0.29061070019903301</v>
      </c>
      <c r="V10" s="17">
        <v>0.26160687369323699</v>
      </c>
      <c r="W10" s="17">
        <v>0.26532190037275499</v>
      </c>
      <c r="X10" s="17">
        <v>0.26090873075941801</v>
      </c>
      <c r="Y10" s="17">
        <v>0.27308607436344201</v>
      </c>
      <c r="Z10" s="17">
        <v>0.25277069979550398</v>
      </c>
      <c r="AA10" s="17">
        <v>0.25309567576217701</v>
      </c>
      <c r="AB10" s="17"/>
      <c r="AC10" s="17">
        <v>0.23908823458258199</v>
      </c>
      <c r="AD10" s="17">
        <v>0.302271635002897</v>
      </c>
      <c r="AE10" s="17">
        <v>0.226899996972518</v>
      </c>
      <c r="AF10" s="17"/>
      <c r="AG10" s="17">
        <v>0.242889021770195</v>
      </c>
      <c r="AH10" s="17">
        <v>0.31758285590475799</v>
      </c>
      <c r="AI10" s="17">
        <v>0.263362791249517</v>
      </c>
      <c r="AJ10" s="17">
        <v>0.23389894055420801</v>
      </c>
      <c r="AK10" s="17"/>
      <c r="AL10" s="17">
        <v>0.24230126868319399</v>
      </c>
      <c r="AM10" s="17">
        <v>0.270893948981276</v>
      </c>
      <c r="AN10" s="17">
        <v>0.27785864162046597</v>
      </c>
      <c r="AO10" s="17">
        <v>0.26945934272557598</v>
      </c>
      <c r="AP10" s="17">
        <v>0.25458923654052401</v>
      </c>
      <c r="AQ10" s="17"/>
      <c r="AR10" s="17">
        <v>0.2199189676926</v>
      </c>
      <c r="AS10" s="17">
        <v>0.26867539674181301</v>
      </c>
      <c r="AT10" s="17">
        <v>0.28831956285402499</v>
      </c>
      <c r="AU10" s="17">
        <v>0.25807957799061898</v>
      </c>
      <c r="AV10" s="17">
        <v>0.26713898157670701</v>
      </c>
      <c r="AW10" s="17"/>
      <c r="AX10" s="17">
        <v>0.25960325912840498</v>
      </c>
      <c r="AY10" s="17">
        <v>0.25424655294333898</v>
      </c>
      <c r="AZ10" s="17">
        <v>0.25875941151967002</v>
      </c>
      <c r="BA10" s="17">
        <v>0.26161871341563198</v>
      </c>
      <c r="BB10" s="17">
        <v>0.31013891136317501</v>
      </c>
      <c r="BC10" s="17">
        <v>0.22766771054665499</v>
      </c>
      <c r="BD10" s="17"/>
      <c r="BE10" s="17">
        <v>0.25808142356775499</v>
      </c>
      <c r="BF10" s="17">
        <v>0.27726338859962602</v>
      </c>
      <c r="BG10" s="17">
        <v>0.25327901622848098</v>
      </c>
      <c r="BH10" s="17"/>
      <c r="BI10" s="17">
        <v>0.27035591425212502</v>
      </c>
      <c r="BJ10" s="17">
        <v>0.26011951445868697</v>
      </c>
      <c r="BK10" s="17"/>
      <c r="BL10" s="17">
        <v>0.25155161993542902</v>
      </c>
      <c r="BM10" s="17">
        <v>0.26279241119435798</v>
      </c>
      <c r="BN10" s="17">
        <v>0.26454243051214998</v>
      </c>
      <c r="BO10" s="17">
        <v>0.28412492629373598</v>
      </c>
      <c r="BP10" s="17">
        <v>0.27218229072571498</v>
      </c>
      <c r="BQ10" s="17"/>
      <c r="BR10" s="17">
        <v>0.26036781233741302</v>
      </c>
      <c r="BS10" s="17">
        <v>0.28931681655129399</v>
      </c>
      <c r="BT10" s="17">
        <v>0.240630561848271</v>
      </c>
      <c r="BU10" s="17">
        <v>0.30176266805088497</v>
      </c>
      <c r="BV10" s="17"/>
      <c r="BW10" s="17">
        <v>0.25864986842238802</v>
      </c>
      <c r="BX10" s="17">
        <v>0.24687529167755701</v>
      </c>
      <c r="BY10" s="17">
        <v>0.27636295934753902</v>
      </c>
      <c r="BZ10" s="17">
        <v>0.27463032921986003</v>
      </c>
      <c r="CA10" s="17">
        <v>0.25434173752336098</v>
      </c>
      <c r="CB10" s="17"/>
      <c r="CC10" s="17">
        <v>0.249814760291344</v>
      </c>
      <c r="CD10" s="17">
        <v>0.28765389558016802</v>
      </c>
      <c r="CE10" s="17">
        <v>0.26986834378871699</v>
      </c>
      <c r="CF10" s="17">
        <v>0.31727046148697602</v>
      </c>
      <c r="CG10" s="17">
        <v>0.249567667649958</v>
      </c>
      <c r="CH10" s="17">
        <v>0.24300223642055399</v>
      </c>
      <c r="CI10" s="17">
        <v>0.25893413903387502</v>
      </c>
      <c r="CJ10" s="17">
        <v>0.28735884450558902</v>
      </c>
      <c r="CK10" s="17">
        <v>0.22783154208453199</v>
      </c>
      <c r="CL10" s="17">
        <v>0.224720156068204</v>
      </c>
    </row>
    <row r="11" spans="2:90" ht="30" x14ac:dyDescent="0.25">
      <c r="B11" s="18" t="s">
        <v>332</v>
      </c>
      <c r="C11" s="17">
        <v>0.25725547668482901</v>
      </c>
      <c r="D11" s="17">
        <v>0.29015733162039298</v>
      </c>
      <c r="E11" s="17">
        <v>0.22715115863777499</v>
      </c>
      <c r="F11" s="17"/>
      <c r="G11" s="17">
        <v>0.28679947163847203</v>
      </c>
      <c r="H11" s="17">
        <v>0.27677093243211498</v>
      </c>
      <c r="I11" s="17">
        <v>0.286230592752169</v>
      </c>
      <c r="J11" s="17">
        <v>0.241388713087308</v>
      </c>
      <c r="K11" s="17">
        <v>0.24218863082282399</v>
      </c>
      <c r="L11" s="17">
        <v>0.23119000129262099</v>
      </c>
      <c r="M11" s="17"/>
      <c r="N11" s="17">
        <v>0.27481698247941899</v>
      </c>
      <c r="O11" s="17">
        <v>0.273650933974666</v>
      </c>
      <c r="P11" s="17">
        <v>0.24721934314489599</v>
      </c>
      <c r="Q11" s="17">
        <v>0.227757318281435</v>
      </c>
      <c r="R11" s="17"/>
      <c r="S11" s="17">
        <v>0.25445541869890997</v>
      </c>
      <c r="T11" s="17">
        <v>0.25097250973234803</v>
      </c>
      <c r="U11" s="17">
        <v>0.241955728125366</v>
      </c>
      <c r="V11" s="17">
        <v>0.25486782783927903</v>
      </c>
      <c r="W11" s="17">
        <v>0.24931331452272701</v>
      </c>
      <c r="X11" s="17">
        <v>0.244657769982255</v>
      </c>
      <c r="Y11" s="17">
        <v>0.24530807898885201</v>
      </c>
      <c r="Z11" s="17">
        <v>0.32196126364433503</v>
      </c>
      <c r="AA11" s="17">
        <v>0.28296789968504499</v>
      </c>
      <c r="AB11" s="17"/>
      <c r="AC11" s="17">
        <v>0.250937194043997</v>
      </c>
      <c r="AD11" s="17">
        <v>0.26887207449695399</v>
      </c>
      <c r="AE11" s="17">
        <v>0.24756030869370099</v>
      </c>
      <c r="AF11" s="17"/>
      <c r="AG11" s="17">
        <v>0.30237259200762001</v>
      </c>
      <c r="AH11" s="17">
        <v>0.27394790280082798</v>
      </c>
      <c r="AI11" s="17">
        <v>0.25562070593636499</v>
      </c>
      <c r="AJ11" s="17">
        <v>0.25589081981116701</v>
      </c>
      <c r="AK11" s="17"/>
      <c r="AL11" s="17">
        <v>0.24190176819001599</v>
      </c>
      <c r="AM11" s="17">
        <v>0.23372909303581299</v>
      </c>
      <c r="AN11" s="17">
        <v>0.276319928736184</v>
      </c>
      <c r="AO11" s="17">
        <v>0.310143342697216</v>
      </c>
      <c r="AP11" s="17">
        <v>0.266805796053313</v>
      </c>
      <c r="AQ11" s="17"/>
      <c r="AR11" s="17">
        <v>0.19926404956806301</v>
      </c>
      <c r="AS11" s="17">
        <v>0.26383324293474197</v>
      </c>
      <c r="AT11" s="17">
        <v>0.25786667929033202</v>
      </c>
      <c r="AU11" s="17">
        <v>0.29316291098636099</v>
      </c>
      <c r="AV11" s="17">
        <v>0.27205678626922197</v>
      </c>
      <c r="AW11" s="17"/>
      <c r="AX11" s="17">
        <v>0.26216344812085102</v>
      </c>
      <c r="AY11" s="17">
        <v>0.25315431707522401</v>
      </c>
      <c r="AZ11" s="17">
        <v>0.24987923791132499</v>
      </c>
      <c r="BA11" s="17">
        <v>0.262260103691144</v>
      </c>
      <c r="BB11" s="17">
        <v>0.25570109167973898</v>
      </c>
      <c r="BC11" s="17">
        <v>0.261822218315717</v>
      </c>
      <c r="BD11" s="17"/>
      <c r="BE11" s="17">
        <v>0.24705677504482301</v>
      </c>
      <c r="BF11" s="17">
        <v>0.29272866194658198</v>
      </c>
      <c r="BG11" s="17">
        <v>0.240712701610416</v>
      </c>
      <c r="BH11" s="17"/>
      <c r="BI11" s="17">
        <v>0.24419049116767799</v>
      </c>
      <c r="BJ11" s="17">
        <v>0.26057237988475301</v>
      </c>
      <c r="BK11" s="17"/>
      <c r="BL11" s="17">
        <v>0.267398502023243</v>
      </c>
      <c r="BM11" s="17">
        <v>0.28653028830447203</v>
      </c>
      <c r="BN11" s="17">
        <v>0.21600036969651601</v>
      </c>
      <c r="BO11" s="17">
        <v>0.21192318195791501</v>
      </c>
      <c r="BP11" s="17">
        <v>0.25803785982752497</v>
      </c>
      <c r="BQ11" s="17"/>
      <c r="BR11" s="17">
        <v>0.252209399152097</v>
      </c>
      <c r="BS11" s="17">
        <v>0.27211402383413702</v>
      </c>
      <c r="BT11" s="17">
        <v>0.30222319413065302</v>
      </c>
      <c r="BU11" s="17">
        <v>0.27522685944894398</v>
      </c>
      <c r="BV11" s="17"/>
      <c r="BW11" s="17">
        <v>0.25845110426281798</v>
      </c>
      <c r="BX11" s="17">
        <v>0.29023279314884598</v>
      </c>
      <c r="BY11" s="17">
        <v>0.23655021132173901</v>
      </c>
      <c r="BZ11" s="17">
        <v>0.262470783780134</v>
      </c>
      <c r="CA11" s="17">
        <v>0.238526497007433</v>
      </c>
      <c r="CB11" s="17"/>
      <c r="CC11" s="17">
        <v>0.245237323176585</v>
      </c>
      <c r="CD11" s="17">
        <v>0.26366931638653102</v>
      </c>
      <c r="CE11" s="17">
        <v>0.25685281194054199</v>
      </c>
      <c r="CF11" s="17">
        <v>0.225957573014647</v>
      </c>
      <c r="CG11" s="17">
        <v>0.22772046008145999</v>
      </c>
      <c r="CH11" s="17">
        <v>0.23945504055875499</v>
      </c>
      <c r="CI11" s="17">
        <v>0.26599489743146798</v>
      </c>
      <c r="CJ11" s="17">
        <v>0.25131352081911901</v>
      </c>
      <c r="CK11" s="17">
        <v>0.30634153849998302</v>
      </c>
      <c r="CL11" s="17">
        <v>0.31710791401390298</v>
      </c>
    </row>
    <row r="12" spans="2:90" ht="30" x14ac:dyDescent="0.25">
      <c r="B12" s="18" t="s">
        <v>333</v>
      </c>
      <c r="C12" s="17">
        <v>0.12825862768905699</v>
      </c>
      <c r="D12" s="17">
        <v>0.14921882127122099</v>
      </c>
      <c r="E12" s="17">
        <v>0.109194804680493</v>
      </c>
      <c r="F12" s="17"/>
      <c r="G12" s="17">
        <v>0.183838483189636</v>
      </c>
      <c r="H12" s="17">
        <v>0.16169050494960299</v>
      </c>
      <c r="I12" s="17">
        <v>0.14312398356436401</v>
      </c>
      <c r="J12" s="17">
        <v>9.4556376922907595E-2</v>
      </c>
      <c r="K12" s="17">
        <v>0.116659712468694</v>
      </c>
      <c r="L12" s="17">
        <v>0.10063186267188</v>
      </c>
      <c r="M12" s="17"/>
      <c r="N12" s="17">
        <v>0.16863682172227901</v>
      </c>
      <c r="O12" s="17">
        <v>0.12025728287420701</v>
      </c>
      <c r="P12" s="17">
        <v>0.10636033282339399</v>
      </c>
      <c r="Q12" s="17">
        <v>0.114136471564785</v>
      </c>
      <c r="R12" s="17"/>
      <c r="S12" s="17">
        <v>0.142444838757457</v>
      </c>
      <c r="T12" s="17">
        <v>0.109719821106086</v>
      </c>
      <c r="U12" s="17">
        <v>0.13921819226059101</v>
      </c>
      <c r="V12" s="17">
        <v>0.14777288001471101</v>
      </c>
      <c r="W12" s="17">
        <v>0.15647145975144</v>
      </c>
      <c r="X12" s="17">
        <v>0.123458828595938</v>
      </c>
      <c r="Y12" s="17">
        <v>0.111990562001232</v>
      </c>
      <c r="Z12" s="17">
        <v>0.12488605515854299</v>
      </c>
      <c r="AA12" s="17">
        <v>0.107952694668404</v>
      </c>
      <c r="AB12" s="17"/>
      <c r="AC12" s="17">
        <v>0.13005098892584799</v>
      </c>
      <c r="AD12" s="17">
        <v>0.113051430545895</v>
      </c>
      <c r="AE12" s="17">
        <v>0.137175900688499</v>
      </c>
      <c r="AF12" s="17"/>
      <c r="AG12" s="17">
        <v>0.14509422611478301</v>
      </c>
      <c r="AH12" s="17">
        <v>0.14322683285080301</v>
      </c>
      <c r="AI12" s="17">
        <v>0.122222904476588</v>
      </c>
      <c r="AJ12" s="17">
        <v>0.14224499319727399</v>
      </c>
      <c r="AK12" s="17"/>
      <c r="AL12" s="17">
        <v>0.112486495974443</v>
      </c>
      <c r="AM12" s="17">
        <v>0.117739279857031</v>
      </c>
      <c r="AN12" s="17">
        <v>0.152801015528095</v>
      </c>
      <c r="AO12" s="17">
        <v>0.16029698635150599</v>
      </c>
      <c r="AP12" s="17">
        <v>0.145626558617236</v>
      </c>
      <c r="AQ12" s="17"/>
      <c r="AR12" s="17">
        <v>0.101911730652883</v>
      </c>
      <c r="AS12" s="17">
        <v>0.11005931149784801</v>
      </c>
      <c r="AT12" s="17">
        <v>0.120559939503738</v>
      </c>
      <c r="AU12" s="17">
        <v>0.14497225750535001</v>
      </c>
      <c r="AV12" s="17">
        <v>0.217440076995396</v>
      </c>
      <c r="AW12" s="17"/>
      <c r="AX12" s="17">
        <v>0.145833016368103</v>
      </c>
      <c r="AY12" s="17">
        <v>0.120198431401722</v>
      </c>
      <c r="AZ12" s="17">
        <v>0.119988726238105</v>
      </c>
      <c r="BA12" s="17">
        <v>0.10779165134087899</v>
      </c>
      <c r="BB12" s="17">
        <v>0.14338733578457799</v>
      </c>
      <c r="BC12" s="17">
        <v>0.153694781956043</v>
      </c>
      <c r="BD12" s="17"/>
      <c r="BE12" s="17">
        <v>0.132763027348866</v>
      </c>
      <c r="BF12" s="17">
        <v>0.160189367773965</v>
      </c>
      <c r="BG12" s="17">
        <v>9.4471984546981996E-2</v>
      </c>
      <c r="BH12" s="17"/>
      <c r="BI12" s="17">
        <v>8.1873110750964498E-2</v>
      </c>
      <c r="BJ12" s="17">
        <v>0.14003485731901699</v>
      </c>
      <c r="BK12" s="17"/>
      <c r="BL12" s="17">
        <v>0.13590510479377599</v>
      </c>
      <c r="BM12" s="17">
        <v>0.13021844774501401</v>
      </c>
      <c r="BN12" s="17">
        <v>9.8403229268977099E-2</v>
      </c>
      <c r="BO12" s="17">
        <v>0.11694653479370801</v>
      </c>
      <c r="BP12" s="17">
        <v>0.131644888225777</v>
      </c>
      <c r="BQ12" s="17"/>
      <c r="BR12" s="17">
        <v>0.119188846541226</v>
      </c>
      <c r="BS12" s="17">
        <v>0.13543848023398999</v>
      </c>
      <c r="BT12" s="17">
        <v>0.20693725655228501</v>
      </c>
      <c r="BU12" s="17">
        <v>0.20032595712660001</v>
      </c>
      <c r="BV12" s="17"/>
      <c r="BW12" s="17">
        <v>0.139894751589144</v>
      </c>
      <c r="BX12" s="17">
        <v>0.146583421750832</v>
      </c>
      <c r="BY12" s="17">
        <v>0.117766988557601</v>
      </c>
      <c r="BZ12" s="17">
        <v>0.126007933441316</v>
      </c>
      <c r="CA12" s="17">
        <v>0.107972491093145</v>
      </c>
      <c r="CB12" s="17"/>
      <c r="CC12" s="17">
        <v>0.11105593878832801</v>
      </c>
      <c r="CD12" s="17">
        <v>8.0617781307920702E-2</v>
      </c>
      <c r="CE12" s="17">
        <v>0.122190870098462</v>
      </c>
      <c r="CF12" s="17">
        <v>0.116908413920329</v>
      </c>
      <c r="CG12" s="17">
        <v>0.16982516614110099</v>
      </c>
      <c r="CH12" s="17">
        <v>0.10989882391792</v>
      </c>
      <c r="CI12" s="17">
        <v>0.14815942831537601</v>
      </c>
      <c r="CJ12" s="17">
        <v>0.138628037618237</v>
      </c>
      <c r="CK12" s="17">
        <v>0.14986693316716901</v>
      </c>
      <c r="CL12" s="17">
        <v>0.12628448432998199</v>
      </c>
    </row>
    <row r="13" spans="2:90" x14ac:dyDescent="0.25">
      <c r="B13" s="18" t="s">
        <v>163</v>
      </c>
      <c r="C13" s="19">
        <v>0.22437716574154301</v>
      </c>
      <c r="D13" s="19">
        <v>0.19837975445376199</v>
      </c>
      <c r="E13" s="19">
        <v>0.24784576608085199</v>
      </c>
      <c r="F13" s="19"/>
      <c r="G13" s="19">
        <v>0.13372505256426101</v>
      </c>
      <c r="H13" s="19">
        <v>0.15906409274526501</v>
      </c>
      <c r="I13" s="19">
        <v>0.19655905967378201</v>
      </c>
      <c r="J13" s="19">
        <v>0.22178118749445599</v>
      </c>
      <c r="K13" s="19">
        <v>0.27065361876191502</v>
      </c>
      <c r="L13" s="19">
        <v>0.30229844749289198</v>
      </c>
      <c r="M13" s="19"/>
      <c r="N13" s="19">
        <v>0.20187224455518599</v>
      </c>
      <c r="O13" s="19">
        <v>0.22932187077198499</v>
      </c>
      <c r="P13" s="19">
        <v>0.219875293875649</v>
      </c>
      <c r="Q13" s="19">
        <v>0.246227321559429</v>
      </c>
      <c r="R13" s="19"/>
      <c r="S13" s="19">
        <v>0.22119673760429501</v>
      </c>
      <c r="T13" s="19">
        <v>0.28617542842093702</v>
      </c>
      <c r="U13" s="19">
        <v>0.18728633329911401</v>
      </c>
      <c r="V13" s="19">
        <v>0.20118628991968501</v>
      </c>
      <c r="W13" s="19">
        <v>0.193559731848578</v>
      </c>
      <c r="X13" s="19">
        <v>0.25435016923485099</v>
      </c>
      <c r="Y13" s="19">
        <v>0.243537082687388</v>
      </c>
      <c r="Z13" s="19">
        <v>0.164270891990308</v>
      </c>
      <c r="AA13" s="19">
        <v>0.20357819079890299</v>
      </c>
      <c r="AB13" s="19"/>
      <c r="AC13" s="19">
        <v>0.242481340096701</v>
      </c>
      <c r="AD13" s="19">
        <v>0.19249390484005199</v>
      </c>
      <c r="AE13" s="19">
        <v>0.26989993119299299</v>
      </c>
      <c r="AF13" s="19"/>
      <c r="AG13" s="19">
        <v>0.220351591172051</v>
      </c>
      <c r="AH13" s="19">
        <v>0.154315612350549</v>
      </c>
      <c r="AI13" s="19">
        <v>0.21874318421324801</v>
      </c>
      <c r="AJ13" s="19">
        <v>0.20806778466283199</v>
      </c>
      <c r="AK13" s="19"/>
      <c r="AL13" s="19">
        <v>0.265529707867873</v>
      </c>
      <c r="AM13" s="19">
        <v>0.218351395788529</v>
      </c>
      <c r="AN13" s="19">
        <v>0.19988476522161799</v>
      </c>
      <c r="AO13" s="19">
        <v>0.15787902685758901</v>
      </c>
      <c r="AP13" s="19">
        <v>0.18933761105132499</v>
      </c>
      <c r="AQ13" s="19"/>
      <c r="AR13" s="19">
        <v>0.30669832787590801</v>
      </c>
      <c r="AS13" s="19">
        <v>0.22404292739894499</v>
      </c>
      <c r="AT13" s="19">
        <v>0.19853503527817801</v>
      </c>
      <c r="AU13" s="19">
        <v>0.189748566874266</v>
      </c>
      <c r="AV13" s="19">
        <v>0.17623894361018899</v>
      </c>
      <c r="AW13" s="19"/>
      <c r="AX13" s="19">
        <v>0.199633144433812</v>
      </c>
      <c r="AY13" s="19">
        <v>0.250706547981838</v>
      </c>
      <c r="AZ13" s="19">
        <v>0.225684785925541</v>
      </c>
      <c r="BA13" s="19">
        <v>0.23700399813997899</v>
      </c>
      <c r="BB13" s="19">
        <v>0.196250885522776</v>
      </c>
      <c r="BC13" s="19">
        <v>0.19569936945566899</v>
      </c>
      <c r="BD13" s="19"/>
      <c r="BE13" s="19">
        <v>0.26108663567563201</v>
      </c>
      <c r="BF13" s="19">
        <v>0.114067975488191</v>
      </c>
      <c r="BG13" s="19">
        <v>0.27469882338560597</v>
      </c>
      <c r="BH13" s="19"/>
      <c r="BI13" s="19">
        <v>0.21016627011203301</v>
      </c>
      <c r="BJ13" s="19">
        <v>0.227984989502651</v>
      </c>
      <c r="BK13" s="19"/>
      <c r="BL13" s="19">
        <v>0.246594485168602</v>
      </c>
      <c r="BM13" s="19">
        <v>0.18566247553166301</v>
      </c>
      <c r="BN13" s="19">
        <v>0.20836475344463901</v>
      </c>
      <c r="BO13" s="19">
        <v>0.18626061370066799</v>
      </c>
      <c r="BP13" s="19">
        <v>0.22869329959075299</v>
      </c>
      <c r="BQ13" s="19"/>
      <c r="BR13" s="19">
        <v>0.23809514420389499</v>
      </c>
      <c r="BS13" s="19">
        <v>0.17441194690905401</v>
      </c>
      <c r="BT13" s="19">
        <v>0.14746030182853001</v>
      </c>
      <c r="BU13" s="19">
        <v>0.105968844376371</v>
      </c>
      <c r="BV13" s="19"/>
      <c r="BW13" s="19">
        <v>0.26232139438459701</v>
      </c>
      <c r="BX13" s="19">
        <v>0.22400035833141799</v>
      </c>
      <c r="BY13" s="19">
        <v>0.23393080883923201</v>
      </c>
      <c r="BZ13" s="19">
        <v>0.194943430139287</v>
      </c>
      <c r="CA13" s="19">
        <v>0.20940102755673801</v>
      </c>
      <c r="CB13" s="19"/>
      <c r="CC13" s="19">
        <v>0.20555811226705201</v>
      </c>
      <c r="CD13" s="19">
        <v>0.191048252597732</v>
      </c>
      <c r="CE13" s="19">
        <v>0.206353047358383</v>
      </c>
      <c r="CF13" s="19">
        <v>0.22294015903802</v>
      </c>
      <c r="CG13" s="19">
        <v>0.211050962260494</v>
      </c>
      <c r="CH13" s="19">
        <v>0.27213373721804002</v>
      </c>
      <c r="CI13" s="19">
        <v>0.22082956132505899</v>
      </c>
      <c r="CJ13" s="19">
        <v>0.21041869192481799</v>
      </c>
      <c r="CK13" s="19">
        <v>0.21816886348669101</v>
      </c>
      <c r="CL13" s="19">
        <v>0.28114918506791298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363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0.121457252046677</v>
      </c>
      <c r="D9" s="17">
        <v>0.10327114554000399</v>
      </c>
      <c r="E9" s="17">
        <v>0.13839723762245401</v>
      </c>
      <c r="F9" s="17"/>
      <c r="G9" s="17">
        <v>0.167915835473918</v>
      </c>
      <c r="H9" s="17">
        <v>0.144728663815612</v>
      </c>
      <c r="I9" s="17">
        <v>0.135666899222111</v>
      </c>
      <c r="J9" s="17">
        <v>0.13941221694511299</v>
      </c>
      <c r="K9" s="17">
        <v>0.100584856571969</v>
      </c>
      <c r="L9" s="17">
        <v>7.5174259944983293E-2</v>
      </c>
      <c r="M9" s="17"/>
      <c r="N9" s="17">
        <v>8.8577262898045406E-2</v>
      </c>
      <c r="O9" s="17">
        <v>0.106630084035336</v>
      </c>
      <c r="P9" s="17">
        <v>0.142420854470966</v>
      </c>
      <c r="Q9" s="17">
        <v>0.15391453376064201</v>
      </c>
      <c r="R9" s="17"/>
      <c r="S9" s="17">
        <v>8.7513406449936396E-2</v>
      </c>
      <c r="T9" s="17">
        <v>9.8952077967547195E-2</v>
      </c>
      <c r="U9" s="17">
        <v>0.114511232430257</v>
      </c>
      <c r="V9" s="17">
        <v>0.14072891768670701</v>
      </c>
      <c r="W9" s="17">
        <v>0.13543290639671801</v>
      </c>
      <c r="X9" s="17">
        <v>0.156441471319405</v>
      </c>
      <c r="Y9" s="17">
        <v>0.103662291884564</v>
      </c>
      <c r="Z9" s="17">
        <v>0.123934431747102</v>
      </c>
      <c r="AA9" s="17">
        <v>0.15461233118238299</v>
      </c>
      <c r="AB9" s="17"/>
      <c r="AC9" s="17">
        <v>0.118022562885299</v>
      </c>
      <c r="AD9" s="17">
        <v>0.10339663000082</v>
      </c>
      <c r="AE9" s="17">
        <v>0.13889149068353199</v>
      </c>
      <c r="AF9" s="17"/>
      <c r="AG9" s="17">
        <v>9.11204595062442E-2</v>
      </c>
      <c r="AH9" s="17">
        <v>0.108179965173543</v>
      </c>
      <c r="AI9" s="17">
        <v>9.2874589695198406E-2</v>
      </c>
      <c r="AJ9" s="17">
        <v>0.15567817518302501</v>
      </c>
      <c r="AK9" s="17"/>
      <c r="AL9" s="17">
        <v>0.13937559261788801</v>
      </c>
      <c r="AM9" s="17">
        <v>0.14451070599975299</v>
      </c>
      <c r="AN9" s="17">
        <v>0.103355827733957</v>
      </c>
      <c r="AO9" s="17">
        <v>0.104961546558626</v>
      </c>
      <c r="AP9" s="17">
        <v>6.3515210422955104E-2</v>
      </c>
      <c r="AQ9" s="17"/>
      <c r="AR9" s="17">
        <v>0.158418765389677</v>
      </c>
      <c r="AS9" s="17">
        <v>0.117460736617242</v>
      </c>
      <c r="AT9" s="17">
        <v>0.13423051675813499</v>
      </c>
      <c r="AU9" s="17">
        <v>9.8709483109751306E-2</v>
      </c>
      <c r="AV9" s="17">
        <v>8.2363341221519504E-2</v>
      </c>
      <c r="AW9" s="17"/>
      <c r="AX9" s="17">
        <v>0.12894578144951699</v>
      </c>
      <c r="AY9" s="17">
        <v>0.110870782933062</v>
      </c>
      <c r="AZ9" s="17">
        <v>0.13535153047450901</v>
      </c>
      <c r="BA9" s="17">
        <v>0.116964226364944</v>
      </c>
      <c r="BB9" s="17">
        <v>0.11996561624525</v>
      </c>
      <c r="BC9" s="17">
        <v>0.13642357717893</v>
      </c>
      <c r="BD9" s="17"/>
      <c r="BE9" s="17">
        <v>0.12284592159474</v>
      </c>
      <c r="BF9" s="17">
        <v>0.144491759177585</v>
      </c>
      <c r="BG9" s="17">
        <v>9.7045010308122404E-2</v>
      </c>
      <c r="BH9" s="17"/>
      <c r="BI9" s="17">
        <v>0.19065601589597</v>
      </c>
      <c r="BJ9" s="17">
        <v>0.103889256969975</v>
      </c>
      <c r="BK9" s="17"/>
      <c r="BL9" s="17">
        <v>7.9520588160110803E-2</v>
      </c>
      <c r="BM9" s="17">
        <v>0.117058829170998</v>
      </c>
      <c r="BN9" s="17">
        <v>0.18549135167903699</v>
      </c>
      <c r="BO9" s="17">
        <v>0.212772679698608</v>
      </c>
      <c r="BP9" s="17">
        <v>0.13052173343189399</v>
      </c>
      <c r="BQ9" s="17"/>
      <c r="BR9" s="17">
        <v>0.119455654859837</v>
      </c>
      <c r="BS9" s="17">
        <v>0.16633700095649201</v>
      </c>
      <c r="BT9" s="17">
        <v>8.5120537829131995E-2</v>
      </c>
      <c r="BU9" s="17">
        <v>0.124348582221995</v>
      </c>
      <c r="BV9" s="17"/>
      <c r="BW9" s="17">
        <v>7.0137111044404898E-2</v>
      </c>
      <c r="BX9" s="17">
        <v>8.9186395020335596E-2</v>
      </c>
      <c r="BY9" s="17">
        <v>0.124079834730661</v>
      </c>
      <c r="BZ9" s="17">
        <v>0.131921166686257</v>
      </c>
      <c r="CA9" s="17">
        <v>0.17777015796867901</v>
      </c>
      <c r="CB9" s="17"/>
      <c r="CC9" s="17">
        <v>0.176264357505617</v>
      </c>
      <c r="CD9" s="17">
        <v>0.18923602400669801</v>
      </c>
      <c r="CE9" s="17">
        <v>0.13519024949185399</v>
      </c>
      <c r="CF9" s="17">
        <v>0.102327292479028</v>
      </c>
      <c r="CG9" s="17">
        <v>0.13410260332506099</v>
      </c>
      <c r="CH9" s="17">
        <v>0.115184994583473</v>
      </c>
      <c r="CI9" s="17">
        <v>9.6332145146239195E-2</v>
      </c>
      <c r="CJ9" s="17">
        <v>9.2601820897151202E-2</v>
      </c>
      <c r="CK9" s="17">
        <v>9.0674876558985401E-2</v>
      </c>
      <c r="CL9" s="17">
        <v>4.9846488747829903E-2</v>
      </c>
    </row>
    <row r="10" spans="2:90" ht="45" x14ac:dyDescent="0.25">
      <c r="B10" s="18" t="s">
        <v>331</v>
      </c>
      <c r="C10" s="17">
        <v>0.25728816932988902</v>
      </c>
      <c r="D10" s="17">
        <v>0.25913968888868999</v>
      </c>
      <c r="E10" s="17">
        <v>0.255830282406809</v>
      </c>
      <c r="F10" s="17"/>
      <c r="G10" s="17">
        <v>0.27751495029158002</v>
      </c>
      <c r="H10" s="17">
        <v>0.305171837376778</v>
      </c>
      <c r="I10" s="17">
        <v>0.27699517250499101</v>
      </c>
      <c r="J10" s="17">
        <v>0.25114249367209002</v>
      </c>
      <c r="K10" s="17">
        <v>0.23718960654191701</v>
      </c>
      <c r="L10" s="17">
        <v>0.21769619266359999</v>
      </c>
      <c r="M10" s="17"/>
      <c r="N10" s="17">
        <v>0.24052603219662499</v>
      </c>
      <c r="O10" s="17">
        <v>0.26074262931869302</v>
      </c>
      <c r="P10" s="17">
        <v>0.268094391257997</v>
      </c>
      <c r="Q10" s="17">
        <v>0.26349993792744397</v>
      </c>
      <c r="R10" s="17"/>
      <c r="S10" s="17">
        <v>0.24365011796121899</v>
      </c>
      <c r="T10" s="17">
        <v>0.269817264281691</v>
      </c>
      <c r="U10" s="17">
        <v>0.282916663601957</v>
      </c>
      <c r="V10" s="17">
        <v>0.21745798047085901</v>
      </c>
      <c r="W10" s="17">
        <v>0.27152277279764298</v>
      </c>
      <c r="X10" s="17">
        <v>0.25204865039510599</v>
      </c>
      <c r="Y10" s="17">
        <v>0.27781254446236497</v>
      </c>
      <c r="Z10" s="17">
        <v>0.24127403918530901</v>
      </c>
      <c r="AA10" s="17">
        <v>0.25694071771510202</v>
      </c>
      <c r="AB10" s="17"/>
      <c r="AC10" s="17">
        <v>0.23359401397048399</v>
      </c>
      <c r="AD10" s="17">
        <v>0.27991576563369502</v>
      </c>
      <c r="AE10" s="17">
        <v>0.26631520952617599</v>
      </c>
      <c r="AF10" s="17"/>
      <c r="AG10" s="17">
        <v>0.237476290286634</v>
      </c>
      <c r="AH10" s="17">
        <v>0.29219436447250802</v>
      </c>
      <c r="AI10" s="17">
        <v>0.27294810290935301</v>
      </c>
      <c r="AJ10" s="17">
        <v>0.24646398388372301</v>
      </c>
      <c r="AK10" s="17"/>
      <c r="AL10" s="17">
        <v>0.25072552749638199</v>
      </c>
      <c r="AM10" s="17">
        <v>0.26920790937621802</v>
      </c>
      <c r="AN10" s="17">
        <v>0.25350383338284299</v>
      </c>
      <c r="AO10" s="17">
        <v>0.253379519994686</v>
      </c>
      <c r="AP10" s="17">
        <v>0.26296085019108201</v>
      </c>
      <c r="AQ10" s="17"/>
      <c r="AR10" s="17">
        <v>0.23778228210965199</v>
      </c>
      <c r="AS10" s="17">
        <v>0.26837324285838898</v>
      </c>
      <c r="AT10" s="17">
        <v>0.28389525504248903</v>
      </c>
      <c r="AU10" s="17">
        <v>0.26093169243103498</v>
      </c>
      <c r="AV10" s="17">
        <v>0.19721486389165699</v>
      </c>
      <c r="AW10" s="17"/>
      <c r="AX10" s="17">
        <v>0.24951078470598501</v>
      </c>
      <c r="AY10" s="17">
        <v>0.23057411190202401</v>
      </c>
      <c r="AZ10" s="17">
        <v>0.309579221063079</v>
      </c>
      <c r="BA10" s="17">
        <v>0.29366937036094398</v>
      </c>
      <c r="BB10" s="17">
        <v>0.254210551518532</v>
      </c>
      <c r="BC10" s="17">
        <v>0.21337010975531401</v>
      </c>
      <c r="BD10" s="17"/>
      <c r="BE10" s="17">
        <v>0.25362341536128902</v>
      </c>
      <c r="BF10" s="17">
        <v>0.29216240767412999</v>
      </c>
      <c r="BG10" s="17">
        <v>0.23193941413399699</v>
      </c>
      <c r="BH10" s="17"/>
      <c r="BI10" s="17">
        <v>0.28836331397519799</v>
      </c>
      <c r="BJ10" s="17">
        <v>0.24939889562370601</v>
      </c>
      <c r="BK10" s="17"/>
      <c r="BL10" s="17">
        <v>0.22444896250444099</v>
      </c>
      <c r="BM10" s="17">
        <v>0.25769217132713002</v>
      </c>
      <c r="BN10" s="17">
        <v>0.30336624231099402</v>
      </c>
      <c r="BO10" s="17">
        <v>0.31097821645727902</v>
      </c>
      <c r="BP10" s="17">
        <v>0.28694658074301499</v>
      </c>
      <c r="BQ10" s="17"/>
      <c r="BR10" s="17">
        <v>0.25682073601959599</v>
      </c>
      <c r="BS10" s="17">
        <v>0.27783764869236299</v>
      </c>
      <c r="BT10" s="17">
        <v>0.277731487035003</v>
      </c>
      <c r="BU10" s="17">
        <v>0.22509260765090799</v>
      </c>
      <c r="BV10" s="17"/>
      <c r="BW10" s="17">
        <v>0.23488435424413001</v>
      </c>
      <c r="BX10" s="17">
        <v>0.27752814843781698</v>
      </c>
      <c r="BY10" s="17">
        <v>0.23210213640281999</v>
      </c>
      <c r="BZ10" s="17">
        <v>0.27392828128915803</v>
      </c>
      <c r="CA10" s="17">
        <v>0.28020015496484901</v>
      </c>
      <c r="CB10" s="17"/>
      <c r="CC10" s="17">
        <v>0.28040949843634</v>
      </c>
      <c r="CD10" s="17">
        <v>0.28059608228205601</v>
      </c>
      <c r="CE10" s="17">
        <v>0.26869411646149</v>
      </c>
      <c r="CF10" s="17">
        <v>0.27663186225081998</v>
      </c>
      <c r="CG10" s="17">
        <v>0.26239278615447598</v>
      </c>
      <c r="CH10" s="17">
        <v>0.28098729779287701</v>
      </c>
      <c r="CI10" s="17">
        <v>0.25432357304060199</v>
      </c>
      <c r="CJ10" s="17">
        <v>0.2453407651634</v>
      </c>
      <c r="CK10" s="17">
        <v>0.210036862206884</v>
      </c>
      <c r="CL10" s="17">
        <v>0.21736658225086899</v>
      </c>
    </row>
    <row r="11" spans="2:90" ht="30" x14ac:dyDescent="0.25">
      <c r="B11" s="18" t="s">
        <v>332</v>
      </c>
      <c r="C11" s="17">
        <v>0.30645976950994602</v>
      </c>
      <c r="D11" s="17">
        <v>0.31411237515622398</v>
      </c>
      <c r="E11" s="17">
        <v>0.29957595285850402</v>
      </c>
      <c r="F11" s="17"/>
      <c r="G11" s="17">
        <v>0.26291753956995501</v>
      </c>
      <c r="H11" s="17">
        <v>0.277186220168541</v>
      </c>
      <c r="I11" s="17">
        <v>0.32130458494081998</v>
      </c>
      <c r="J11" s="17">
        <v>0.32844478741787098</v>
      </c>
      <c r="K11" s="17">
        <v>0.315672648104664</v>
      </c>
      <c r="L11" s="17">
        <v>0.31494298806783599</v>
      </c>
      <c r="M11" s="17"/>
      <c r="N11" s="17">
        <v>0.31628623786264498</v>
      </c>
      <c r="O11" s="17">
        <v>0.30934783718278003</v>
      </c>
      <c r="P11" s="17">
        <v>0.31991446661126699</v>
      </c>
      <c r="Q11" s="17">
        <v>0.28030275754642198</v>
      </c>
      <c r="R11" s="17"/>
      <c r="S11" s="17">
        <v>0.29488626781849597</v>
      </c>
      <c r="T11" s="17">
        <v>0.32436584181099698</v>
      </c>
      <c r="U11" s="17">
        <v>0.31953928120181602</v>
      </c>
      <c r="V11" s="17">
        <v>0.30891256740176198</v>
      </c>
      <c r="W11" s="17">
        <v>0.32514429560642399</v>
      </c>
      <c r="X11" s="17">
        <v>0.271717567773271</v>
      </c>
      <c r="Y11" s="17">
        <v>0.28593187528411901</v>
      </c>
      <c r="Z11" s="17">
        <v>0.32467467938482603</v>
      </c>
      <c r="AA11" s="17">
        <v>0.309941437325776</v>
      </c>
      <c r="AB11" s="17"/>
      <c r="AC11" s="17">
        <v>0.31178867930595999</v>
      </c>
      <c r="AD11" s="17">
        <v>0.33238902161824702</v>
      </c>
      <c r="AE11" s="17">
        <v>0.25590385763609202</v>
      </c>
      <c r="AF11" s="17"/>
      <c r="AG11" s="17">
        <v>0.314480662249572</v>
      </c>
      <c r="AH11" s="17">
        <v>0.32467736035880101</v>
      </c>
      <c r="AI11" s="17">
        <v>0.32546635069337698</v>
      </c>
      <c r="AJ11" s="17">
        <v>0.31111273256417699</v>
      </c>
      <c r="AK11" s="17"/>
      <c r="AL11" s="17">
        <v>0.28944249160833602</v>
      </c>
      <c r="AM11" s="17">
        <v>0.29592613343739599</v>
      </c>
      <c r="AN11" s="17">
        <v>0.32112955789515701</v>
      </c>
      <c r="AO11" s="17">
        <v>0.31533595425519201</v>
      </c>
      <c r="AP11" s="17">
        <v>0.33053454935116</v>
      </c>
      <c r="AQ11" s="17"/>
      <c r="AR11" s="17">
        <v>0.23870534409833599</v>
      </c>
      <c r="AS11" s="17">
        <v>0.30243981215501098</v>
      </c>
      <c r="AT11" s="17">
        <v>0.30106216657634199</v>
      </c>
      <c r="AU11" s="17">
        <v>0.33443430697277698</v>
      </c>
      <c r="AV11" s="17">
        <v>0.36313697788032101</v>
      </c>
      <c r="AW11" s="17"/>
      <c r="AX11" s="17">
        <v>0.27304587145843701</v>
      </c>
      <c r="AY11" s="17">
        <v>0.33535653137495403</v>
      </c>
      <c r="AZ11" s="17">
        <v>0.29062478564628402</v>
      </c>
      <c r="BA11" s="17">
        <v>0.296485922013629</v>
      </c>
      <c r="BB11" s="17">
        <v>0.32746579356175398</v>
      </c>
      <c r="BC11" s="17">
        <v>0.308053346308791</v>
      </c>
      <c r="BD11" s="17"/>
      <c r="BE11" s="17">
        <v>0.289503415430304</v>
      </c>
      <c r="BF11" s="17">
        <v>0.31282399738967098</v>
      </c>
      <c r="BG11" s="17">
        <v>0.32250984084840401</v>
      </c>
      <c r="BH11" s="17"/>
      <c r="BI11" s="17">
        <v>0.26960212888211799</v>
      </c>
      <c r="BJ11" s="17">
        <v>0.31581708766231598</v>
      </c>
      <c r="BK11" s="17"/>
      <c r="BL11" s="17">
        <v>0.33076715150647301</v>
      </c>
      <c r="BM11" s="17">
        <v>0.34216364346468398</v>
      </c>
      <c r="BN11" s="17">
        <v>0.217790518655228</v>
      </c>
      <c r="BO11" s="17">
        <v>0.23349315447278199</v>
      </c>
      <c r="BP11" s="17">
        <v>0.28788808832090901</v>
      </c>
      <c r="BQ11" s="17"/>
      <c r="BR11" s="17">
        <v>0.30894738805487199</v>
      </c>
      <c r="BS11" s="17">
        <v>0.26969146992298099</v>
      </c>
      <c r="BT11" s="17">
        <v>0.32207926888765898</v>
      </c>
      <c r="BU11" s="17">
        <v>0.30477868919080903</v>
      </c>
      <c r="BV11" s="17"/>
      <c r="BW11" s="17">
        <v>0.33541260032232101</v>
      </c>
      <c r="BX11" s="17">
        <v>0.301216880929709</v>
      </c>
      <c r="BY11" s="17">
        <v>0.29829479133693798</v>
      </c>
      <c r="BZ11" s="17">
        <v>0.31977674444890197</v>
      </c>
      <c r="CA11" s="17">
        <v>0.28288423914282101</v>
      </c>
      <c r="CB11" s="17"/>
      <c r="CC11" s="17">
        <v>0.28383041059807901</v>
      </c>
      <c r="CD11" s="17">
        <v>0.27238350443761</v>
      </c>
      <c r="CE11" s="17">
        <v>0.30983543787787998</v>
      </c>
      <c r="CF11" s="17">
        <v>0.30431234562938703</v>
      </c>
      <c r="CG11" s="17">
        <v>0.27968336145990902</v>
      </c>
      <c r="CH11" s="17">
        <v>0.28592688262534499</v>
      </c>
      <c r="CI11" s="17">
        <v>0.33878870687965001</v>
      </c>
      <c r="CJ11" s="17">
        <v>0.321181139803347</v>
      </c>
      <c r="CK11" s="17">
        <v>0.32718671940560501</v>
      </c>
      <c r="CL11" s="17">
        <v>0.367452727660047</v>
      </c>
    </row>
    <row r="12" spans="2:90" ht="30" x14ac:dyDescent="0.25">
      <c r="B12" s="18" t="s">
        <v>333</v>
      </c>
      <c r="C12" s="17">
        <v>0.22113405386632301</v>
      </c>
      <c r="D12" s="17">
        <v>0.24315594483316399</v>
      </c>
      <c r="E12" s="17">
        <v>0.20105664259310599</v>
      </c>
      <c r="F12" s="17"/>
      <c r="G12" s="17">
        <v>0.213623641818148</v>
      </c>
      <c r="H12" s="17">
        <v>0.19510314202207699</v>
      </c>
      <c r="I12" s="17">
        <v>0.20678813691961101</v>
      </c>
      <c r="J12" s="17">
        <v>0.182842320296217</v>
      </c>
      <c r="K12" s="17">
        <v>0.23819555639548301</v>
      </c>
      <c r="L12" s="17">
        <v>0.26919130004456399</v>
      </c>
      <c r="M12" s="17"/>
      <c r="N12" s="17">
        <v>0.278145196743732</v>
      </c>
      <c r="O12" s="17">
        <v>0.23163230213694599</v>
      </c>
      <c r="P12" s="17">
        <v>0.18521025097184099</v>
      </c>
      <c r="Q12" s="17">
        <v>0.17951075512811801</v>
      </c>
      <c r="R12" s="17"/>
      <c r="S12" s="17">
        <v>0.28444118833617799</v>
      </c>
      <c r="T12" s="17">
        <v>0.20829929035241901</v>
      </c>
      <c r="U12" s="17">
        <v>0.204789700982589</v>
      </c>
      <c r="V12" s="17">
        <v>0.246796483483818</v>
      </c>
      <c r="W12" s="17">
        <v>0.17823581807073299</v>
      </c>
      <c r="X12" s="17">
        <v>0.19107506745668601</v>
      </c>
      <c r="Y12" s="17">
        <v>0.223678079970172</v>
      </c>
      <c r="Z12" s="17">
        <v>0.242762599619396</v>
      </c>
      <c r="AA12" s="17">
        <v>0.19485757682879601</v>
      </c>
      <c r="AB12" s="17"/>
      <c r="AC12" s="17">
        <v>0.23902133192005001</v>
      </c>
      <c r="AD12" s="17">
        <v>0.21006426669335401</v>
      </c>
      <c r="AE12" s="17">
        <v>0.21154181005255099</v>
      </c>
      <c r="AF12" s="17"/>
      <c r="AG12" s="17">
        <v>0.27213502646068499</v>
      </c>
      <c r="AH12" s="17">
        <v>0.213845723384813</v>
      </c>
      <c r="AI12" s="17">
        <v>0.23987456622598</v>
      </c>
      <c r="AJ12" s="17">
        <v>0.20723455190079201</v>
      </c>
      <c r="AK12" s="17"/>
      <c r="AL12" s="17">
        <v>0.18440892563338901</v>
      </c>
      <c r="AM12" s="17">
        <v>0.206345987324451</v>
      </c>
      <c r="AN12" s="17">
        <v>0.24572156301799999</v>
      </c>
      <c r="AO12" s="17">
        <v>0.274699531184388</v>
      </c>
      <c r="AP12" s="17">
        <v>0.19064031854705099</v>
      </c>
      <c r="AQ12" s="17"/>
      <c r="AR12" s="17">
        <v>0.206021356998113</v>
      </c>
      <c r="AS12" s="17">
        <v>0.20552462583797301</v>
      </c>
      <c r="AT12" s="17">
        <v>0.20288650550993501</v>
      </c>
      <c r="AU12" s="17">
        <v>0.248937870519749</v>
      </c>
      <c r="AV12" s="17">
        <v>0.30775369500154898</v>
      </c>
      <c r="AW12" s="17"/>
      <c r="AX12" s="17">
        <v>0.26261786466882697</v>
      </c>
      <c r="AY12" s="17">
        <v>0.20903507496681001</v>
      </c>
      <c r="AZ12" s="17">
        <v>0.196471416590109</v>
      </c>
      <c r="BA12" s="17">
        <v>0.20541432514583399</v>
      </c>
      <c r="BB12" s="17">
        <v>0.21602437330568799</v>
      </c>
      <c r="BC12" s="17">
        <v>0.231497692003616</v>
      </c>
      <c r="BD12" s="17"/>
      <c r="BE12" s="17">
        <v>0.23598495731817101</v>
      </c>
      <c r="BF12" s="17">
        <v>0.19468572832957101</v>
      </c>
      <c r="BG12" s="17">
        <v>0.23055681158782301</v>
      </c>
      <c r="BH12" s="17"/>
      <c r="BI12" s="17">
        <v>0.14935027147402599</v>
      </c>
      <c r="BJ12" s="17">
        <v>0.239358326461733</v>
      </c>
      <c r="BK12" s="17"/>
      <c r="BL12" s="17">
        <v>0.260015737562386</v>
      </c>
      <c r="BM12" s="17">
        <v>0.206250690171974</v>
      </c>
      <c r="BN12" s="17">
        <v>0.19310554985019601</v>
      </c>
      <c r="BO12" s="17">
        <v>0.15483136822011501</v>
      </c>
      <c r="BP12" s="17">
        <v>0.22125112204070199</v>
      </c>
      <c r="BQ12" s="17"/>
      <c r="BR12" s="17">
        <v>0.22259973652949799</v>
      </c>
      <c r="BS12" s="17">
        <v>0.184509491159182</v>
      </c>
      <c r="BT12" s="17">
        <v>0.22346865276958899</v>
      </c>
      <c r="BU12" s="17">
        <v>0.26607817479444101</v>
      </c>
      <c r="BV12" s="17"/>
      <c r="BW12" s="17">
        <v>0.26739839734614901</v>
      </c>
      <c r="BX12" s="17">
        <v>0.25232677674444898</v>
      </c>
      <c r="BY12" s="17">
        <v>0.23532609319370501</v>
      </c>
      <c r="BZ12" s="17">
        <v>0.18326612114434099</v>
      </c>
      <c r="CA12" s="17">
        <v>0.16768727113544599</v>
      </c>
      <c r="CB12" s="17"/>
      <c r="CC12" s="17">
        <v>0.17657434258096499</v>
      </c>
      <c r="CD12" s="17">
        <v>0.159045648709259</v>
      </c>
      <c r="CE12" s="17">
        <v>0.19327300079144799</v>
      </c>
      <c r="CF12" s="17">
        <v>0.224487777911934</v>
      </c>
      <c r="CG12" s="17">
        <v>0.23479899213763</v>
      </c>
      <c r="CH12" s="17">
        <v>0.20473350962904599</v>
      </c>
      <c r="CI12" s="17">
        <v>0.24013928447140001</v>
      </c>
      <c r="CJ12" s="17">
        <v>0.25151364479014299</v>
      </c>
      <c r="CK12" s="17">
        <v>0.28620261588443502</v>
      </c>
      <c r="CL12" s="17">
        <v>0.253655202588911</v>
      </c>
    </row>
    <row r="13" spans="2:90" x14ac:dyDescent="0.25">
      <c r="B13" s="18" t="s">
        <v>163</v>
      </c>
      <c r="C13" s="19">
        <v>9.3660755247164301E-2</v>
      </c>
      <c r="D13" s="19">
        <v>8.0320845581917599E-2</v>
      </c>
      <c r="E13" s="19">
        <v>0.10513988451912699</v>
      </c>
      <c r="F13" s="19"/>
      <c r="G13" s="19">
        <v>7.8028032846398698E-2</v>
      </c>
      <c r="H13" s="19">
        <v>7.7810136616991502E-2</v>
      </c>
      <c r="I13" s="19">
        <v>5.9245206412467298E-2</v>
      </c>
      <c r="J13" s="19">
        <v>9.8158181668709293E-2</v>
      </c>
      <c r="K13" s="19">
        <v>0.108357332385967</v>
      </c>
      <c r="L13" s="19">
        <v>0.122995259279017</v>
      </c>
      <c r="M13" s="19"/>
      <c r="N13" s="19">
        <v>7.6465270298953003E-2</v>
      </c>
      <c r="O13" s="19">
        <v>9.1647147326245404E-2</v>
      </c>
      <c r="P13" s="19">
        <v>8.4360036687928894E-2</v>
      </c>
      <c r="Q13" s="19">
        <v>0.122772015637375</v>
      </c>
      <c r="R13" s="19"/>
      <c r="S13" s="19">
        <v>8.95090194341705E-2</v>
      </c>
      <c r="T13" s="19">
        <v>9.8565525587345895E-2</v>
      </c>
      <c r="U13" s="19">
        <v>7.8243121783380207E-2</v>
      </c>
      <c r="V13" s="19">
        <v>8.6104050956854694E-2</v>
      </c>
      <c r="W13" s="19">
        <v>8.9664207128482498E-2</v>
      </c>
      <c r="X13" s="19">
        <v>0.128717243055532</v>
      </c>
      <c r="Y13" s="19">
        <v>0.10891520839877999</v>
      </c>
      <c r="Z13" s="19">
        <v>6.7354250063365595E-2</v>
      </c>
      <c r="AA13" s="19">
        <v>8.3647936947941606E-2</v>
      </c>
      <c r="AB13" s="19"/>
      <c r="AC13" s="19">
        <v>9.7573411918207398E-2</v>
      </c>
      <c r="AD13" s="19">
        <v>7.42343160538841E-2</v>
      </c>
      <c r="AE13" s="19">
        <v>0.12734763210164901</v>
      </c>
      <c r="AF13" s="19"/>
      <c r="AG13" s="19">
        <v>8.4787561496864297E-2</v>
      </c>
      <c r="AH13" s="19">
        <v>6.1102586610333999E-2</v>
      </c>
      <c r="AI13" s="19">
        <v>6.8836390476091594E-2</v>
      </c>
      <c r="AJ13" s="19">
        <v>7.9510556468282395E-2</v>
      </c>
      <c r="AK13" s="19"/>
      <c r="AL13" s="19">
        <v>0.136047462644005</v>
      </c>
      <c r="AM13" s="19">
        <v>8.4009263862181202E-2</v>
      </c>
      <c r="AN13" s="19">
        <v>7.6289217970044093E-2</v>
      </c>
      <c r="AO13" s="19">
        <v>5.1623448007107602E-2</v>
      </c>
      <c r="AP13" s="19">
        <v>0.15234907148775201</v>
      </c>
      <c r="AQ13" s="19"/>
      <c r="AR13" s="19">
        <v>0.15907225140422199</v>
      </c>
      <c r="AS13" s="19">
        <v>0.10620158253138499</v>
      </c>
      <c r="AT13" s="19">
        <v>7.7925556113099897E-2</v>
      </c>
      <c r="AU13" s="19">
        <v>5.6986646966688398E-2</v>
      </c>
      <c r="AV13" s="19">
        <v>4.9531122004953299E-2</v>
      </c>
      <c r="AW13" s="19"/>
      <c r="AX13" s="19">
        <v>8.5879697717233999E-2</v>
      </c>
      <c r="AY13" s="19">
        <v>0.11416349882314999</v>
      </c>
      <c r="AZ13" s="19">
        <v>6.7973046226019199E-2</v>
      </c>
      <c r="BA13" s="19">
        <v>8.7466156114650001E-2</v>
      </c>
      <c r="BB13" s="19">
        <v>8.2333665368776093E-2</v>
      </c>
      <c r="BC13" s="19">
        <v>0.11065527475335001</v>
      </c>
      <c r="BD13" s="19"/>
      <c r="BE13" s="19">
        <v>9.8042290295497006E-2</v>
      </c>
      <c r="BF13" s="19">
        <v>5.5836107429042402E-2</v>
      </c>
      <c r="BG13" s="19">
        <v>0.117948923121654</v>
      </c>
      <c r="BH13" s="19"/>
      <c r="BI13" s="19">
        <v>0.102028269772687</v>
      </c>
      <c r="BJ13" s="19">
        <v>9.1536433282269597E-2</v>
      </c>
      <c r="BK13" s="19"/>
      <c r="BL13" s="19">
        <v>0.105247560266589</v>
      </c>
      <c r="BM13" s="19">
        <v>7.6834665865213606E-2</v>
      </c>
      <c r="BN13" s="19">
        <v>0.10024633750454499</v>
      </c>
      <c r="BO13" s="19">
        <v>8.7924581151216097E-2</v>
      </c>
      <c r="BP13" s="19">
        <v>7.3392475463479795E-2</v>
      </c>
      <c r="BQ13" s="19"/>
      <c r="BR13" s="19">
        <v>9.2176484536196507E-2</v>
      </c>
      <c r="BS13" s="19">
        <v>0.101624389268982</v>
      </c>
      <c r="BT13" s="19">
        <v>9.1600053478616397E-2</v>
      </c>
      <c r="BU13" s="19">
        <v>7.9701946141846503E-2</v>
      </c>
      <c r="BV13" s="19"/>
      <c r="BW13" s="19">
        <v>9.2167537042994699E-2</v>
      </c>
      <c r="BX13" s="19">
        <v>7.9741798867689201E-2</v>
      </c>
      <c r="BY13" s="19">
        <v>0.110197144335876</v>
      </c>
      <c r="BZ13" s="19">
        <v>9.1107686431341803E-2</v>
      </c>
      <c r="CA13" s="19">
        <v>9.14581767882061E-2</v>
      </c>
      <c r="CB13" s="19"/>
      <c r="CC13" s="19">
        <v>8.2921390878999301E-2</v>
      </c>
      <c r="CD13" s="19">
        <v>9.8738740564376704E-2</v>
      </c>
      <c r="CE13" s="19">
        <v>9.3007195377328003E-2</v>
      </c>
      <c r="CF13" s="19">
        <v>9.2240721728831507E-2</v>
      </c>
      <c r="CG13" s="19">
        <v>8.9022256922924203E-2</v>
      </c>
      <c r="CH13" s="19">
        <v>0.113167315369259</v>
      </c>
      <c r="CI13" s="19">
        <v>7.0416290462109205E-2</v>
      </c>
      <c r="CJ13" s="19">
        <v>8.9362629345958802E-2</v>
      </c>
      <c r="CK13" s="19">
        <v>8.5898925944090904E-2</v>
      </c>
      <c r="CL13" s="19">
        <v>0.111678998752342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364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330</v>
      </c>
      <c r="C9" s="17">
        <v>0.22431735655579599</v>
      </c>
      <c r="D9" s="17">
        <v>0.201472935866782</v>
      </c>
      <c r="E9" s="17">
        <v>0.24626380490777799</v>
      </c>
      <c r="F9" s="17"/>
      <c r="G9" s="17">
        <v>0.14801091056988699</v>
      </c>
      <c r="H9" s="17">
        <v>0.16829741645080001</v>
      </c>
      <c r="I9" s="17">
        <v>0.210226062836434</v>
      </c>
      <c r="J9" s="17">
        <v>0.28021964301790298</v>
      </c>
      <c r="K9" s="17">
        <v>0.25312950534876699</v>
      </c>
      <c r="L9" s="17">
        <v>0.24957349298481199</v>
      </c>
      <c r="M9" s="17"/>
      <c r="N9" s="17">
        <v>0.20427051462408799</v>
      </c>
      <c r="O9" s="17">
        <v>0.20520561397282</v>
      </c>
      <c r="P9" s="17">
        <v>0.26849219239780198</v>
      </c>
      <c r="Q9" s="17">
        <v>0.229383706207445</v>
      </c>
      <c r="R9" s="17"/>
      <c r="S9" s="17">
        <v>0.18373947192359699</v>
      </c>
      <c r="T9" s="17">
        <v>0.289755031223765</v>
      </c>
      <c r="U9" s="17">
        <v>0.24771532598582199</v>
      </c>
      <c r="V9" s="17">
        <v>0.26932765307950401</v>
      </c>
      <c r="W9" s="17">
        <v>0.21972796105643899</v>
      </c>
      <c r="X9" s="17">
        <v>0.200388021453833</v>
      </c>
      <c r="Y9" s="17">
        <v>0.18162932525966199</v>
      </c>
      <c r="Z9" s="17">
        <v>0.19329555189168701</v>
      </c>
      <c r="AA9" s="17">
        <v>0.200648702313282</v>
      </c>
      <c r="AB9" s="17"/>
      <c r="AC9" s="17">
        <v>0.27329368077939198</v>
      </c>
      <c r="AD9" s="17">
        <v>0.20268840471461999</v>
      </c>
      <c r="AE9" s="17">
        <v>0.18184030040670099</v>
      </c>
      <c r="AF9" s="17"/>
      <c r="AG9" s="17">
        <v>0.224079277106187</v>
      </c>
      <c r="AH9" s="17">
        <v>0.17702549523649999</v>
      </c>
      <c r="AI9" s="17">
        <v>0.20511888143566701</v>
      </c>
      <c r="AJ9" s="17">
        <v>0.29829547183737398</v>
      </c>
      <c r="AK9" s="17"/>
      <c r="AL9" s="17">
        <v>0.235500063624902</v>
      </c>
      <c r="AM9" s="17">
        <v>0.24263281572744599</v>
      </c>
      <c r="AN9" s="17">
        <v>0.196176748782246</v>
      </c>
      <c r="AO9" s="17">
        <v>0.203634867126571</v>
      </c>
      <c r="AP9" s="17">
        <v>0.211910324817531</v>
      </c>
      <c r="AQ9" s="17"/>
      <c r="AR9" s="17">
        <v>0.21948383498791799</v>
      </c>
      <c r="AS9" s="17">
        <v>0.237189562326696</v>
      </c>
      <c r="AT9" s="17">
        <v>0.23261568585155901</v>
      </c>
      <c r="AU9" s="17">
        <v>0.21041310723157799</v>
      </c>
      <c r="AV9" s="17">
        <v>0.17316115526557499</v>
      </c>
      <c r="AW9" s="17"/>
      <c r="AX9" s="17">
        <v>0.170524654280691</v>
      </c>
      <c r="AY9" s="17">
        <v>0.209643008197445</v>
      </c>
      <c r="AZ9" s="17">
        <v>0.27024260948062001</v>
      </c>
      <c r="BA9" s="17">
        <v>0.26863116803440201</v>
      </c>
      <c r="BB9" s="17">
        <v>0.244346923696077</v>
      </c>
      <c r="BC9" s="17">
        <v>0.245742793135629</v>
      </c>
      <c r="BD9" s="17"/>
      <c r="BE9" s="17">
        <v>0.20972973834762701</v>
      </c>
      <c r="BF9" s="17">
        <v>0.19859463210296699</v>
      </c>
      <c r="BG9" s="17">
        <v>0.264426730240716</v>
      </c>
      <c r="BH9" s="17"/>
      <c r="BI9" s="17">
        <v>0.29874125684668801</v>
      </c>
      <c r="BJ9" s="17">
        <v>0.20542281796624901</v>
      </c>
      <c r="BK9" s="17"/>
      <c r="BL9" s="17">
        <v>0.236648080408496</v>
      </c>
      <c r="BM9" s="17">
        <v>0.218958817649792</v>
      </c>
      <c r="BN9" s="17">
        <v>0.230060071075259</v>
      </c>
      <c r="BO9" s="17">
        <v>0.235065211348327</v>
      </c>
      <c r="BP9" s="17">
        <v>0.19751192530671999</v>
      </c>
      <c r="BQ9" s="17"/>
      <c r="BR9" s="17">
        <v>0.23733081852037299</v>
      </c>
      <c r="BS9" s="17">
        <v>0.194715477187242</v>
      </c>
      <c r="BT9" s="17">
        <v>0.120977961786496</v>
      </c>
      <c r="BU9" s="17">
        <v>0.14842895230323</v>
      </c>
      <c r="BV9" s="17"/>
      <c r="BW9" s="17">
        <v>0.22733171669105401</v>
      </c>
      <c r="BX9" s="17">
        <v>0.202513423988159</v>
      </c>
      <c r="BY9" s="17">
        <v>0.20777154424097299</v>
      </c>
      <c r="BZ9" s="17">
        <v>0.23888056486116799</v>
      </c>
      <c r="CA9" s="17">
        <v>0.246847837041791</v>
      </c>
      <c r="CB9" s="17"/>
      <c r="CC9" s="17">
        <v>0.22965928883682099</v>
      </c>
      <c r="CD9" s="17">
        <v>0.23481530942770501</v>
      </c>
      <c r="CE9" s="17">
        <v>0.21952331574020301</v>
      </c>
      <c r="CF9" s="17">
        <v>0.210484860616938</v>
      </c>
      <c r="CG9" s="17">
        <v>0.22687253814479799</v>
      </c>
      <c r="CH9" s="17">
        <v>0.20483126735767901</v>
      </c>
      <c r="CI9" s="17">
        <v>0.21863870308320099</v>
      </c>
      <c r="CJ9" s="17">
        <v>0.244999952824422</v>
      </c>
      <c r="CK9" s="17">
        <v>0.21794908723925199</v>
      </c>
      <c r="CL9" s="17">
        <v>0.24135285279660201</v>
      </c>
    </row>
    <row r="10" spans="2:90" ht="45" x14ac:dyDescent="0.25">
      <c r="B10" s="18" t="s">
        <v>331</v>
      </c>
      <c r="C10" s="17">
        <v>0.29746894066214902</v>
      </c>
      <c r="D10" s="17">
        <v>0.30425729772745103</v>
      </c>
      <c r="E10" s="17">
        <v>0.290520880596284</v>
      </c>
      <c r="F10" s="17"/>
      <c r="G10" s="17">
        <v>0.297832566028153</v>
      </c>
      <c r="H10" s="17">
        <v>0.34449483931068198</v>
      </c>
      <c r="I10" s="17">
        <v>0.27989500340032097</v>
      </c>
      <c r="J10" s="17">
        <v>0.28380065588226799</v>
      </c>
      <c r="K10" s="17">
        <v>0.27208233977941498</v>
      </c>
      <c r="L10" s="17">
        <v>0.30235217921895402</v>
      </c>
      <c r="M10" s="17"/>
      <c r="N10" s="17">
        <v>0.29932915170969099</v>
      </c>
      <c r="O10" s="17">
        <v>0.29592279993748399</v>
      </c>
      <c r="P10" s="17">
        <v>0.28407109876067499</v>
      </c>
      <c r="Q10" s="17">
        <v>0.30633098075217202</v>
      </c>
      <c r="R10" s="17"/>
      <c r="S10" s="17">
        <v>0.27474773188512602</v>
      </c>
      <c r="T10" s="17">
        <v>0.28957919159745898</v>
      </c>
      <c r="U10" s="17">
        <v>0.31555280915936001</v>
      </c>
      <c r="V10" s="17">
        <v>0.30441826153164098</v>
      </c>
      <c r="W10" s="17">
        <v>0.32035838327359101</v>
      </c>
      <c r="X10" s="17">
        <v>0.28976539824698999</v>
      </c>
      <c r="Y10" s="17">
        <v>0.29726031943518799</v>
      </c>
      <c r="Z10" s="17">
        <v>0.29283673617422001</v>
      </c>
      <c r="AA10" s="17">
        <v>0.307537816453816</v>
      </c>
      <c r="AB10" s="17"/>
      <c r="AC10" s="17">
        <v>0.27837737140361601</v>
      </c>
      <c r="AD10" s="17">
        <v>0.32752592241144601</v>
      </c>
      <c r="AE10" s="17">
        <v>0.27092628426514798</v>
      </c>
      <c r="AF10" s="17"/>
      <c r="AG10" s="17">
        <v>0.27956843281484001</v>
      </c>
      <c r="AH10" s="17">
        <v>0.33106419756137001</v>
      </c>
      <c r="AI10" s="17">
        <v>0.32366914485544501</v>
      </c>
      <c r="AJ10" s="17">
        <v>0.26846794669084101</v>
      </c>
      <c r="AK10" s="17"/>
      <c r="AL10" s="17">
        <v>0.30055229864927502</v>
      </c>
      <c r="AM10" s="17">
        <v>0.29345362765739502</v>
      </c>
      <c r="AN10" s="17">
        <v>0.31654867731207398</v>
      </c>
      <c r="AO10" s="17">
        <v>0.30821596759611197</v>
      </c>
      <c r="AP10" s="17">
        <v>0.23801250161176599</v>
      </c>
      <c r="AQ10" s="17"/>
      <c r="AR10" s="17">
        <v>0.26210477846028302</v>
      </c>
      <c r="AS10" s="17">
        <v>0.30286377344423598</v>
      </c>
      <c r="AT10" s="17">
        <v>0.33260291451913798</v>
      </c>
      <c r="AU10" s="17">
        <v>0.30479873676184699</v>
      </c>
      <c r="AV10" s="17">
        <v>0.240324868241451</v>
      </c>
      <c r="AW10" s="17"/>
      <c r="AX10" s="17">
        <v>0.31369691297477797</v>
      </c>
      <c r="AY10" s="17">
        <v>0.292946793724154</v>
      </c>
      <c r="AZ10" s="17">
        <v>0.30381698777564198</v>
      </c>
      <c r="BA10" s="17">
        <v>0.304317603355716</v>
      </c>
      <c r="BB10" s="17">
        <v>0.25301956044627399</v>
      </c>
      <c r="BC10" s="17">
        <v>0.312136788749726</v>
      </c>
      <c r="BD10" s="17"/>
      <c r="BE10" s="17">
        <v>0.30789547201581202</v>
      </c>
      <c r="BF10" s="17">
        <v>0.29796726716424399</v>
      </c>
      <c r="BG10" s="17">
        <v>0.288180901440802</v>
      </c>
      <c r="BH10" s="17"/>
      <c r="BI10" s="17">
        <v>0.32567726456976398</v>
      </c>
      <c r="BJ10" s="17">
        <v>0.29030748765396702</v>
      </c>
      <c r="BK10" s="17"/>
      <c r="BL10" s="17">
        <v>0.29881891553999901</v>
      </c>
      <c r="BM10" s="17">
        <v>0.30172297685128502</v>
      </c>
      <c r="BN10" s="17">
        <v>0.24834304202792601</v>
      </c>
      <c r="BO10" s="17">
        <v>0.289513602537112</v>
      </c>
      <c r="BP10" s="17">
        <v>0.31465266135408498</v>
      </c>
      <c r="BQ10" s="17"/>
      <c r="BR10" s="17">
        <v>0.298238079031728</v>
      </c>
      <c r="BS10" s="17">
        <v>0.35470174278592898</v>
      </c>
      <c r="BT10" s="17">
        <v>0.21416160448284</v>
      </c>
      <c r="BU10" s="17">
        <v>0.30151816418671501</v>
      </c>
      <c r="BV10" s="17"/>
      <c r="BW10" s="17">
        <v>0.29836780604927798</v>
      </c>
      <c r="BX10" s="17">
        <v>0.30197096652516497</v>
      </c>
      <c r="BY10" s="17">
        <v>0.29631741801695499</v>
      </c>
      <c r="BZ10" s="17">
        <v>0.28720139012393497</v>
      </c>
      <c r="CA10" s="17">
        <v>0.30367020603689598</v>
      </c>
      <c r="CB10" s="17"/>
      <c r="CC10" s="17">
        <v>0.30603143316859199</v>
      </c>
      <c r="CD10" s="17">
        <v>0.30870168456163599</v>
      </c>
      <c r="CE10" s="17">
        <v>0.27852278912987</v>
      </c>
      <c r="CF10" s="17">
        <v>0.32710441157284498</v>
      </c>
      <c r="CG10" s="17">
        <v>0.271327231898008</v>
      </c>
      <c r="CH10" s="17">
        <v>0.30814054946527197</v>
      </c>
      <c r="CI10" s="17">
        <v>0.28164613421753498</v>
      </c>
      <c r="CJ10" s="17">
        <v>0.33334919855455603</v>
      </c>
      <c r="CK10" s="17">
        <v>0.28092612271112899</v>
      </c>
      <c r="CL10" s="17">
        <v>0.28379099505648497</v>
      </c>
    </row>
    <row r="11" spans="2:90" ht="30" x14ac:dyDescent="0.25">
      <c r="B11" s="18" t="s">
        <v>332</v>
      </c>
      <c r="C11" s="17">
        <v>0.25811173256255998</v>
      </c>
      <c r="D11" s="17">
        <v>0.26488902722245899</v>
      </c>
      <c r="E11" s="17">
        <v>0.2518570892668</v>
      </c>
      <c r="F11" s="17"/>
      <c r="G11" s="17">
        <v>0.265313714566347</v>
      </c>
      <c r="H11" s="17">
        <v>0.26838811920932798</v>
      </c>
      <c r="I11" s="17">
        <v>0.27024894001335698</v>
      </c>
      <c r="J11" s="17">
        <v>0.24060308775247</v>
      </c>
      <c r="K11" s="17">
        <v>0.27181461508622601</v>
      </c>
      <c r="L11" s="17">
        <v>0.242144920823985</v>
      </c>
      <c r="M11" s="17"/>
      <c r="N11" s="17">
        <v>0.28187493406163799</v>
      </c>
      <c r="O11" s="17">
        <v>0.282086533525646</v>
      </c>
      <c r="P11" s="17">
        <v>0.233677408699175</v>
      </c>
      <c r="Q11" s="17">
        <v>0.22970614015254001</v>
      </c>
      <c r="R11" s="17"/>
      <c r="S11" s="17">
        <v>0.25525342265217399</v>
      </c>
      <c r="T11" s="17">
        <v>0.25161730936712901</v>
      </c>
      <c r="U11" s="17">
        <v>0.25144258187176299</v>
      </c>
      <c r="V11" s="17">
        <v>0.23360669552937799</v>
      </c>
      <c r="W11" s="17">
        <v>0.24555961240816199</v>
      </c>
      <c r="X11" s="17">
        <v>0.28469099882814097</v>
      </c>
      <c r="Y11" s="17">
        <v>0.286282819447301</v>
      </c>
      <c r="Z11" s="17">
        <v>0.27266737707537703</v>
      </c>
      <c r="AA11" s="17">
        <v>0.25601023840859</v>
      </c>
      <c r="AB11" s="17"/>
      <c r="AC11" s="17">
        <v>0.25200813697268898</v>
      </c>
      <c r="AD11" s="17">
        <v>0.26607956883994599</v>
      </c>
      <c r="AE11" s="17">
        <v>0.259168098597927</v>
      </c>
      <c r="AF11" s="17"/>
      <c r="AG11" s="17">
        <v>0.28504683664379399</v>
      </c>
      <c r="AH11" s="17">
        <v>0.26883459279664801</v>
      </c>
      <c r="AI11" s="17">
        <v>0.26820607281046399</v>
      </c>
      <c r="AJ11" s="17">
        <v>0.25216507776234598</v>
      </c>
      <c r="AK11" s="17"/>
      <c r="AL11" s="17">
        <v>0.24534891278842</v>
      </c>
      <c r="AM11" s="17">
        <v>0.24085124911644101</v>
      </c>
      <c r="AN11" s="17">
        <v>0.27717134775933899</v>
      </c>
      <c r="AO11" s="17">
        <v>0.28899020908857698</v>
      </c>
      <c r="AP11" s="17">
        <v>0.32094322092637101</v>
      </c>
      <c r="AQ11" s="17"/>
      <c r="AR11" s="17">
        <v>0.219101908844298</v>
      </c>
      <c r="AS11" s="17">
        <v>0.247264842005227</v>
      </c>
      <c r="AT11" s="17">
        <v>0.258445286129451</v>
      </c>
      <c r="AU11" s="17">
        <v>0.274187192691</v>
      </c>
      <c r="AV11" s="17">
        <v>0.30993935886046697</v>
      </c>
      <c r="AW11" s="17"/>
      <c r="AX11" s="17">
        <v>0.26555741576479602</v>
      </c>
      <c r="AY11" s="17">
        <v>0.26399863224595499</v>
      </c>
      <c r="AZ11" s="17">
        <v>0.24152920403495401</v>
      </c>
      <c r="BA11" s="17">
        <v>0.24811304067612</v>
      </c>
      <c r="BB11" s="17">
        <v>0.27528053799611701</v>
      </c>
      <c r="BC11" s="17">
        <v>0.231245940150478</v>
      </c>
      <c r="BD11" s="17"/>
      <c r="BE11" s="17">
        <v>0.247628194423235</v>
      </c>
      <c r="BF11" s="17">
        <v>0.28464307367437403</v>
      </c>
      <c r="BG11" s="17">
        <v>0.25059011914124002</v>
      </c>
      <c r="BH11" s="17"/>
      <c r="BI11" s="17">
        <v>0.23228030179897599</v>
      </c>
      <c r="BJ11" s="17">
        <v>0.26466974636562601</v>
      </c>
      <c r="BK11" s="17"/>
      <c r="BL11" s="17">
        <v>0.25604909643571899</v>
      </c>
      <c r="BM11" s="17">
        <v>0.29037062090193899</v>
      </c>
      <c r="BN11" s="17">
        <v>0.26013742167940201</v>
      </c>
      <c r="BO11" s="17">
        <v>0.25686241014406003</v>
      </c>
      <c r="BP11" s="17">
        <v>0.23580744610716201</v>
      </c>
      <c r="BQ11" s="17"/>
      <c r="BR11" s="17">
        <v>0.25812749761835901</v>
      </c>
      <c r="BS11" s="17">
        <v>0.206648405175514</v>
      </c>
      <c r="BT11" s="17">
        <v>0.30001187474630497</v>
      </c>
      <c r="BU11" s="17">
        <v>0.30011897962047801</v>
      </c>
      <c r="BV11" s="17"/>
      <c r="BW11" s="17">
        <v>0.242555414677711</v>
      </c>
      <c r="BX11" s="17">
        <v>0.29170109877559303</v>
      </c>
      <c r="BY11" s="17">
        <v>0.26815114675402002</v>
      </c>
      <c r="BZ11" s="17">
        <v>0.26100356917414502</v>
      </c>
      <c r="CA11" s="17">
        <v>0.22751626323503399</v>
      </c>
      <c r="CB11" s="17"/>
      <c r="CC11" s="17">
        <v>0.23807687083823501</v>
      </c>
      <c r="CD11" s="17">
        <v>0.22978331146821801</v>
      </c>
      <c r="CE11" s="17">
        <v>0.28943756726779701</v>
      </c>
      <c r="CF11" s="17">
        <v>0.209709405217196</v>
      </c>
      <c r="CG11" s="17">
        <v>0.264074717538684</v>
      </c>
      <c r="CH11" s="17">
        <v>0.26548497758594802</v>
      </c>
      <c r="CI11" s="17">
        <v>0.30688610584993797</v>
      </c>
      <c r="CJ11" s="17">
        <v>0.25562550196810602</v>
      </c>
      <c r="CK11" s="17">
        <v>0.25699508181624298</v>
      </c>
      <c r="CL11" s="17">
        <v>0.27669797551351399</v>
      </c>
    </row>
    <row r="12" spans="2:90" ht="30" x14ac:dyDescent="0.25">
      <c r="B12" s="18" t="s">
        <v>333</v>
      </c>
      <c r="C12" s="17">
        <v>0.171229877725597</v>
      </c>
      <c r="D12" s="17">
        <v>0.181998580922766</v>
      </c>
      <c r="E12" s="17">
        <v>0.16188962271379001</v>
      </c>
      <c r="F12" s="17"/>
      <c r="G12" s="17">
        <v>0.20684679130740499</v>
      </c>
      <c r="H12" s="17">
        <v>0.15592426868218501</v>
      </c>
      <c r="I12" s="17">
        <v>0.18466340625140301</v>
      </c>
      <c r="J12" s="17">
        <v>0.147403634436788</v>
      </c>
      <c r="K12" s="17">
        <v>0.15905058946364301</v>
      </c>
      <c r="L12" s="17">
        <v>0.18233511030074401</v>
      </c>
      <c r="M12" s="17"/>
      <c r="N12" s="17">
        <v>0.18962190251300801</v>
      </c>
      <c r="O12" s="17">
        <v>0.163642748497388</v>
      </c>
      <c r="P12" s="17">
        <v>0.17000972961552099</v>
      </c>
      <c r="Q12" s="17">
        <v>0.15971708279066099</v>
      </c>
      <c r="R12" s="17"/>
      <c r="S12" s="17">
        <v>0.231035275962961</v>
      </c>
      <c r="T12" s="17">
        <v>0.12706171050350601</v>
      </c>
      <c r="U12" s="17">
        <v>0.13655924583774401</v>
      </c>
      <c r="V12" s="17">
        <v>0.141256195458411</v>
      </c>
      <c r="W12" s="17">
        <v>0.174551815398929</v>
      </c>
      <c r="X12" s="17">
        <v>0.15290537343462099</v>
      </c>
      <c r="Y12" s="17">
        <v>0.17712030820372901</v>
      </c>
      <c r="Z12" s="17">
        <v>0.21873738544885701</v>
      </c>
      <c r="AA12" s="17">
        <v>0.19766680447070301</v>
      </c>
      <c r="AB12" s="17"/>
      <c r="AC12" s="17">
        <v>0.15738034726273101</v>
      </c>
      <c r="AD12" s="17">
        <v>0.17249088900099799</v>
      </c>
      <c r="AE12" s="17">
        <v>0.20666293199091099</v>
      </c>
      <c r="AF12" s="17"/>
      <c r="AG12" s="17">
        <v>0.187381821350627</v>
      </c>
      <c r="AH12" s="17">
        <v>0.18475318026092299</v>
      </c>
      <c r="AI12" s="17">
        <v>0.15849005232189101</v>
      </c>
      <c r="AJ12" s="17">
        <v>0.143974573881577</v>
      </c>
      <c r="AK12" s="17"/>
      <c r="AL12" s="17">
        <v>0.16233307460051799</v>
      </c>
      <c r="AM12" s="17">
        <v>0.16378077251727699</v>
      </c>
      <c r="AN12" s="17">
        <v>0.166408116286831</v>
      </c>
      <c r="AO12" s="17">
        <v>0.18227479458628801</v>
      </c>
      <c r="AP12" s="17">
        <v>0.164613163066992</v>
      </c>
      <c r="AQ12" s="17"/>
      <c r="AR12" s="17">
        <v>0.18552179341816599</v>
      </c>
      <c r="AS12" s="17">
        <v>0.17018009048337099</v>
      </c>
      <c r="AT12" s="17">
        <v>0.14202313898845001</v>
      </c>
      <c r="AU12" s="17">
        <v>0.182044970941214</v>
      </c>
      <c r="AV12" s="17">
        <v>0.23817395322621299</v>
      </c>
      <c r="AW12" s="17"/>
      <c r="AX12" s="17">
        <v>0.19954200973379399</v>
      </c>
      <c r="AY12" s="17">
        <v>0.18533518830213999</v>
      </c>
      <c r="AZ12" s="17">
        <v>0.126384743082844</v>
      </c>
      <c r="BA12" s="17">
        <v>0.133068634789724</v>
      </c>
      <c r="BB12" s="17">
        <v>0.19047730719421199</v>
      </c>
      <c r="BC12" s="17">
        <v>0.155018220654671</v>
      </c>
      <c r="BD12" s="17"/>
      <c r="BE12" s="17">
        <v>0.170774921457193</v>
      </c>
      <c r="BF12" s="17">
        <v>0.17697447239696901</v>
      </c>
      <c r="BG12" s="17">
        <v>0.165712935713903</v>
      </c>
      <c r="BH12" s="17"/>
      <c r="BI12" s="17">
        <v>0.10967390920485701</v>
      </c>
      <c r="BJ12" s="17">
        <v>0.18685754058774201</v>
      </c>
      <c r="BK12" s="17"/>
      <c r="BL12" s="17">
        <v>0.18023176086359299</v>
      </c>
      <c r="BM12" s="17">
        <v>0.142917163771101</v>
      </c>
      <c r="BN12" s="17">
        <v>0.18932662850513099</v>
      </c>
      <c r="BO12" s="17">
        <v>0.135520114987708</v>
      </c>
      <c r="BP12" s="17">
        <v>0.19987842106822501</v>
      </c>
      <c r="BQ12" s="17"/>
      <c r="BR12" s="17">
        <v>0.16164118638553299</v>
      </c>
      <c r="BS12" s="17">
        <v>0.16493409416357399</v>
      </c>
      <c r="BT12" s="17">
        <v>0.30479946578351302</v>
      </c>
      <c r="BU12" s="17">
        <v>0.21325627935139099</v>
      </c>
      <c r="BV12" s="17"/>
      <c r="BW12" s="17">
        <v>0.18495507180704501</v>
      </c>
      <c r="BX12" s="17">
        <v>0.17279354119139101</v>
      </c>
      <c r="BY12" s="17">
        <v>0.180004479263457</v>
      </c>
      <c r="BZ12" s="17">
        <v>0.160733199805279</v>
      </c>
      <c r="CA12" s="17">
        <v>0.155931222586977</v>
      </c>
      <c r="CB12" s="17"/>
      <c r="CC12" s="17">
        <v>0.165174567046108</v>
      </c>
      <c r="CD12" s="17">
        <v>0.15546666975620399</v>
      </c>
      <c r="CE12" s="17">
        <v>0.16680870982403401</v>
      </c>
      <c r="CF12" s="17">
        <v>0.18164864783422699</v>
      </c>
      <c r="CG12" s="17">
        <v>0.193936350877709</v>
      </c>
      <c r="CH12" s="17">
        <v>0.16641453163707101</v>
      </c>
      <c r="CI12" s="17">
        <v>0.15948662854972501</v>
      </c>
      <c r="CJ12" s="17">
        <v>0.140661786803461</v>
      </c>
      <c r="CK12" s="17">
        <v>0.21271323293715599</v>
      </c>
      <c r="CL12" s="17">
        <v>0.16074031019907101</v>
      </c>
    </row>
    <row r="13" spans="2:90" x14ac:dyDescent="0.25">
      <c r="B13" s="18" t="s">
        <v>163</v>
      </c>
      <c r="C13" s="19">
        <v>4.88720924938989E-2</v>
      </c>
      <c r="D13" s="19">
        <v>4.7382158260541103E-2</v>
      </c>
      <c r="E13" s="19">
        <v>4.9468602515348299E-2</v>
      </c>
      <c r="F13" s="19"/>
      <c r="G13" s="19">
        <v>8.1996017528207898E-2</v>
      </c>
      <c r="H13" s="19">
        <v>6.2895356347005202E-2</v>
      </c>
      <c r="I13" s="19">
        <v>5.4966587498483897E-2</v>
      </c>
      <c r="J13" s="19">
        <v>4.7972978910571097E-2</v>
      </c>
      <c r="K13" s="19">
        <v>4.39229503219489E-2</v>
      </c>
      <c r="L13" s="19">
        <v>2.3594296671505002E-2</v>
      </c>
      <c r="M13" s="19"/>
      <c r="N13" s="19">
        <v>2.4903497091575199E-2</v>
      </c>
      <c r="O13" s="19">
        <v>5.3142304066660997E-2</v>
      </c>
      <c r="P13" s="19">
        <v>4.3749570526826799E-2</v>
      </c>
      <c r="Q13" s="19">
        <v>7.4862090097183004E-2</v>
      </c>
      <c r="R13" s="19"/>
      <c r="S13" s="19">
        <v>5.5224097576141599E-2</v>
      </c>
      <c r="T13" s="19">
        <v>4.1986757308141102E-2</v>
      </c>
      <c r="U13" s="19">
        <v>4.8730037145311697E-2</v>
      </c>
      <c r="V13" s="19">
        <v>5.1391194401066799E-2</v>
      </c>
      <c r="W13" s="19">
        <v>3.98022278628785E-2</v>
      </c>
      <c r="X13" s="19">
        <v>7.2250208036415395E-2</v>
      </c>
      <c r="Y13" s="19">
        <v>5.7707227654120098E-2</v>
      </c>
      <c r="Z13" s="19">
        <v>2.24629494098584E-2</v>
      </c>
      <c r="AA13" s="19">
        <v>3.8136438353609699E-2</v>
      </c>
      <c r="AB13" s="19"/>
      <c r="AC13" s="19">
        <v>3.8940463581573097E-2</v>
      </c>
      <c r="AD13" s="19">
        <v>3.1215215032990101E-2</v>
      </c>
      <c r="AE13" s="19">
        <v>8.14023847393128E-2</v>
      </c>
      <c r="AF13" s="19"/>
      <c r="AG13" s="19">
        <v>2.3923632084552299E-2</v>
      </c>
      <c r="AH13" s="19">
        <v>3.8322534144559897E-2</v>
      </c>
      <c r="AI13" s="19">
        <v>4.4515848576533103E-2</v>
      </c>
      <c r="AJ13" s="19">
        <v>3.70969298278611E-2</v>
      </c>
      <c r="AK13" s="19"/>
      <c r="AL13" s="19">
        <v>5.6265650336884701E-2</v>
      </c>
      <c r="AM13" s="19">
        <v>5.9281534981440599E-2</v>
      </c>
      <c r="AN13" s="19">
        <v>4.3695109859509501E-2</v>
      </c>
      <c r="AO13" s="19">
        <v>1.68841616024504E-2</v>
      </c>
      <c r="AP13" s="19">
        <v>6.4520789577339199E-2</v>
      </c>
      <c r="AQ13" s="19"/>
      <c r="AR13" s="19">
        <v>0.113787684289334</v>
      </c>
      <c r="AS13" s="19">
        <v>4.2501731740469999E-2</v>
      </c>
      <c r="AT13" s="19">
        <v>3.4312974511400397E-2</v>
      </c>
      <c r="AU13" s="19">
        <v>2.85559923743616E-2</v>
      </c>
      <c r="AV13" s="19">
        <v>3.8400664406293E-2</v>
      </c>
      <c r="AW13" s="19"/>
      <c r="AX13" s="19">
        <v>5.0679007245941002E-2</v>
      </c>
      <c r="AY13" s="19">
        <v>4.8076377530306302E-2</v>
      </c>
      <c r="AZ13" s="19">
        <v>5.8026455625940103E-2</v>
      </c>
      <c r="BA13" s="19">
        <v>4.5869553144038802E-2</v>
      </c>
      <c r="BB13" s="19">
        <v>3.6875670667320101E-2</v>
      </c>
      <c r="BC13" s="19">
        <v>5.5856257309497101E-2</v>
      </c>
      <c r="BD13" s="19"/>
      <c r="BE13" s="19">
        <v>6.3971673756133607E-2</v>
      </c>
      <c r="BF13" s="19">
        <v>4.1820554661446199E-2</v>
      </c>
      <c r="BG13" s="19">
        <v>3.10893134633391E-2</v>
      </c>
      <c r="BH13" s="19"/>
      <c r="BI13" s="19">
        <v>3.3627267579714397E-2</v>
      </c>
      <c r="BJ13" s="19">
        <v>5.2742407426415103E-2</v>
      </c>
      <c r="BK13" s="19"/>
      <c r="BL13" s="19">
        <v>2.8252146752193098E-2</v>
      </c>
      <c r="BM13" s="19">
        <v>4.6030420825884197E-2</v>
      </c>
      <c r="BN13" s="19">
        <v>7.2132836712281406E-2</v>
      </c>
      <c r="BO13" s="19">
        <v>8.3038660982793194E-2</v>
      </c>
      <c r="BP13" s="19">
        <v>5.2149546163807597E-2</v>
      </c>
      <c r="BQ13" s="19"/>
      <c r="BR13" s="19">
        <v>4.4662418444005897E-2</v>
      </c>
      <c r="BS13" s="19">
        <v>7.9000280687741994E-2</v>
      </c>
      <c r="BT13" s="19">
        <v>6.0049093200846497E-2</v>
      </c>
      <c r="BU13" s="19">
        <v>3.66776245381863E-2</v>
      </c>
      <c r="BV13" s="19"/>
      <c r="BW13" s="19">
        <v>4.6789990774911097E-2</v>
      </c>
      <c r="BX13" s="19">
        <v>3.1020969519692299E-2</v>
      </c>
      <c r="BY13" s="19">
        <v>4.7755411724594098E-2</v>
      </c>
      <c r="BZ13" s="19">
        <v>5.2181276035472499E-2</v>
      </c>
      <c r="CA13" s="19">
        <v>6.60344710993018E-2</v>
      </c>
      <c r="CB13" s="19"/>
      <c r="CC13" s="19">
        <v>6.1057840110243303E-2</v>
      </c>
      <c r="CD13" s="19">
        <v>7.1233024786237706E-2</v>
      </c>
      <c r="CE13" s="19">
        <v>4.5707618038095497E-2</v>
      </c>
      <c r="CF13" s="19">
        <v>7.1052674758793399E-2</v>
      </c>
      <c r="CG13" s="19">
        <v>4.3789161540802098E-2</v>
      </c>
      <c r="CH13" s="19">
        <v>5.5128673954030302E-2</v>
      </c>
      <c r="CI13" s="19">
        <v>3.3342428299601601E-2</v>
      </c>
      <c r="CJ13" s="19">
        <v>2.53635598494555E-2</v>
      </c>
      <c r="CK13" s="19">
        <v>3.1416475296220298E-2</v>
      </c>
      <c r="CL13" s="19">
        <v>3.7417866434328498E-2</v>
      </c>
    </row>
    <row r="14" spans="2:90" x14ac:dyDescent="0.25">
      <c r="B14" s="16"/>
    </row>
    <row r="15" spans="2:90" x14ac:dyDescent="0.25">
      <c r="B15" t="s">
        <v>114</v>
      </c>
    </row>
    <row r="16" spans="2:90" x14ac:dyDescent="0.25">
      <c r="B16" t="s">
        <v>115</v>
      </c>
    </row>
    <row r="18" spans="2:2" x14ac:dyDescent="0.25">
      <c r="B18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139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30" x14ac:dyDescent="0.25">
      <c r="B9" s="18" t="s">
        <v>132</v>
      </c>
      <c r="C9" s="17">
        <v>9.7192103339318506E-2</v>
      </c>
      <c r="D9" s="17">
        <v>0.111390310397585</v>
      </c>
      <c r="E9" s="17">
        <v>8.4322933538698699E-2</v>
      </c>
      <c r="F9" s="17"/>
      <c r="G9" s="17">
        <v>0.19629306777448499</v>
      </c>
      <c r="H9" s="17">
        <v>0.19635628184766801</v>
      </c>
      <c r="I9" s="17">
        <v>0.114356516459236</v>
      </c>
      <c r="J9" s="17">
        <v>4.5863298001213797E-2</v>
      </c>
      <c r="K9" s="17">
        <v>5.4529035141212899E-2</v>
      </c>
      <c r="L9" s="17">
        <v>3.4343464040254401E-2</v>
      </c>
      <c r="M9" s="17"/>
      <c r="N9" s="17">
        <v>0.13462848722121801</v>
      </c>
      <c r="O9" s="17">
        <v>9.8651112046692802E-2</v>
      </c>
      <c r="P9" s="17">
        <v>8.0026262057018904E-2</v>
      </c>
      <c r="Q9" s="17">
        <v>7.1785750557817801E-2</v>
      </c>
      <c r="R9" s="17"/>
      <c r="S9" s="17">
        <v>0.181488856970033</v>
      </c>
      <c r="T9" s="17">
        <v>6.8517451004899796E-2</v>
      </c>
      <c r="U9" s="17">
        <v>6.8310663516608E-2</v>
      </c>
      <c r="V9" s="17">
        <v>8.3651231931844899E-2</v>
      </c>
      <c r="W9" s="17">
        <v>8.2328969756705797E-2</v>
      </c>
      <c r="X9" s="17">
        <v>9.2929372707769603E-2</v>
      </c>
      <c r="Y9" s="17">
        <v>9.7387649160821904E-2</v>
      </c>
      <c r="Z9" s="17">
        <v>0.112637960555761</v>
      </c>
      <c r="AA9" s="17">
        <v>7.3198868664643202E-2</v>
      </c>
      <c r="AB9" s="17"/>
      <c r="AC9" s="17">
        <v>6.7219459927688796E-2</v>
      </c>
      <c r="AD9" s="17">
        <v>0.113660464993781</v>
      </c>
      <c r="AE9" s="17">
        <v>0.100859657306927</v>
      </c>
      <c r="AF9" s="17"/>
      <c r="AG9" s="17">
        <v>8.56825244793364E-2</v>
      </c>
      <c r="AH9" s="17">
        <v>0.17233028553149099</v>
      </c>
      <c r="AI9" s="17">
        <v>7.8223745015125301E-2</v>
      </c>
      <c r="AJ9" s="17">
        <v>6.7777850135708403E-2</v>
      </c>
      <c r="AK9" s="17"/>
      <c r="AL9" s="17">
        <v>5.11001306528171E-2</v>
      </c>
      <c r="AM9" s="17">
        <v>8.8864155900255704E-2</v>
      </c>
      <c r="AN9" s="17">
        <v>0.114585729939733</v>
      </c>
      <c r="AO9" s="17">
        <v>0.18147506079775</v>
      </c>
      <c r="AP9" s="17">
        <v>0.224390124345199</v>
      </c>
      <c r="AQ9" s="17"/>
      <c r="AR9" s="17">
        <v>0.105007426686552</v>
      </c>
      <c r="AS9" s="17">
        <v>7.4573598273893205E-2</v>
      </c>
      <c r="AT9" s="17">
        <v>8.8358390202510795E-2</v>
      </c>
      <c r="AU9" s="17">
        <v>0.10490676904644</v>
      </c>
      <c r="AV9" s="17">
        <v>0.18738768981946</v>
      </c>
      <c r="AW9" s="17"/>
      <c r="AX9" s="17">
        <v>0.194439047957331</v>
      </c>
      <c r="AY9" s="17">
        <v>8.6906239639289395E-2</v>
      </c>
      <c r="AZ9" s="17">
        <v>7.8528117481149004E-2</v>
      </c>
      <c r="BA9" s="17">
        <v>6.4983832921272605E-2</v>
      </c>
      <c r="BB9" s="17">
        <v>2.52361041673047E-2</v>
      </c>
      <c r="BC9" s="17">
        <v>3.59321282956118E-2</v>
      </c>
      <c r="BD9" s="17"/>
      <c r="BE9" s="17">
        <v>9.0028893496915896E-2</v>
      </c>
      <c r="BF9" s="17">
        <v>0.170148404512491</v>
      </c>
      <c r="BG9" s="17">
        <v>3.8995143912397098E-2</v>
      </c>
      <c r="BH9" s="17"/>
      <c r="BI9" s="17">
        <v>6.5625478377453E-2</v>
      </c>
      <c r="BJ9" s="17">
        <v>0.105206152739477</v>
      </c>
      <c r="BK9" s="17"/>
      <c r="BL9" s="17">
        <v>7.7914012817333997E-2</v>
      </c>
      <c r="BM9" s="17">
        <v>0.110774304937788</v>
      </c>
      <c r="BN9" s="17">
        <v>9.7419479881290405E-2</v>
      </c>
      <c r="BO9" s="17">
        <v>9.3862369988373606E-2</v>
      </c>
      <c r="BP9" s="17">
        <v>0.115755056051469</v>
      </c>
      <c r="BQ9" s="17"/>
      <c r="BR9" s="17">
        <v>7.3954971330461902E-2</v>
      </c>
      <c r="BS9" s="17">
        <v>0.17123572155108599</v>
      </c>
      <c r="BT9" s="17">
        <v>0.27730636717927198</v>
      </c>
      <c r="BU9" s="17">
        <v>0.213018115885384</v>
      </c>
      <c r="BV9" s="17"/>
      <c r="BW9" s="17">
        <v>0.101835722440567</v>
      </c>
      <c r="BX9" s="17">
        <v>9.75167533553737E-2</v>
      </c>
      <c r="BY9" s="17">
        <v>7.7139788734089096E-2</v>
      </c>
      <c r="BZ9" s="17">
        <v>8.4657357016487397E-2</v>
      </c>
      <c r="CA9" s="17">
        <v>0.117717042775789</v>
      </c>
      <c r="CB9" s="17"/>
      <c r="CC9" s="17">
        <v>0.123824798739897</v>
      </c>
      <c r="CD9" s="17">
        <v>0.13339476152798699</v>
      </c>
      <c r="CE9" s="17">
        <v>0.145668019851077</v>
      </c>
      <c r="CF9" s="17">
        <v>9.0120210370720294E-2</v>
      </c>
      <c r="CG9" s="17">
        <v>7.29856205789228E-2</v>
      </c>
      <c r="CH9" s="17">
        <v>8.73709584369433E-2</v>
      </c>
      <c r="CI9" s="17">
        <v>8.0441544070733298E-2</v>
      </c>
      <c r="CJ9" s="17">
        <v>7.2037135505456804E-2</v>
      </c>
      <c r="CK9" s="17">
        <v>6.97821699933103E-2</v>
      </c>
      <c r="CL9" s="17">
        <v>6.7995489823480401E-2</v>
      </c>
    </row>
    <row r="10" spans="2:90" ht="30" x14ac:dyDescent="0.25">
      <c r="B10" s="18" t="s">
        <v>133</v>
      </c>
      <c r="C10" s="17">
        <v>0.25896198256792702</v>
      </c>
      <c r="D10" s="17">
        <v>0.27640381530061903</v>
      </c>
      <c r="E10" s="17">
        <v>0.24211376778405999</v>
      </c>
      <c r="F10" s="17"/>
      <c r="G10" s="17">
        <v>0.33848877669685701</v>
      </c>
      <c r="H10" s="17">
        <v>0.30265142235918802</v>
      </c>
      <c r="I10" s="17">
        <v>0.30825747965015199</v>
      </c>
      <c r="J10" s="17">
        <v>0.23385714056293799</v>
      </c>
      <c r="K10" s="17">
        <v>0.20122618226792799</v>
      </c>
      <c r="L10" s="17">
        <v>0.21433825019177499</v>
      </c>
      <c r="M10" s="17"/>
      <c r="N10" s="17">
        <v>0.27948957437116301</v>
      </c>
      <c r="O10" s="17">
        <v>0.23283436683804501</v>
      </c>
      <c r="P10" s="17">
        <v>0.27374853621279499</v>
      </c>
      <c r="Q10" s="17">
        <v>0.25478632740141999</v>
      </c>
      <c r="R10" s="17"/>
      <c r="S10" s="17">
        <v>0.24989463080905699</v>
      </c>
      <c r="T10" s="17">
        <v>0.26437085454383602</v>
      </c>
      <c r="U10" s="17">
        <v>0.30840852107150402</v>
      </c>
      <c r="V10" s="17">
        <v>0.261977441418631</v>
      </c>
      <c r="W10" s="17">
        <v>0.249930868147546</v>
      </c>
      <c r="X10" s="17">
        <v>0.231965395717876</v>
      </c>
      <c r="Y10" s="17">
        <v>0.238768298132011</v>
      </c>
      <c r="Z10" s="17">
        <v>0.26755928168562798</v>
      </c>
      <c r="AA10" s="17">
        <v>0.26159085977902002</v>
      </c>
      <c r="AB10" s="17"/>
      <c r="AC10" s="17">
        <v>0.25002562847367898</v>
      </c>
      <c r="AD10" s="17">
        <v>0.26633803699331599</v>
      </c>
      <c r="AE10" s="17">
        <v>0.25268190651842398</v>
      </c>
      <c r="AF10" s="17"/>
      <c r="AG10" s="17">
        <v>0.28218830435828601</v>
      </c>
      <c r="AH10" s="17">
        <v>0.28877252352503302</v>
      </c>
      <c r="AI10" s="17">
        <v>0.20270118831192699</v>
      </c>
      <c r="AJ10" s="17">
        <v>0.27724949139904498</v>
      </c>
      <c r="AK10" s="17"/>
      <c r="AL10" s="17">
        <v>0.21758937209973001</v>
      </c>
      <c r="AM10" s="17">
        <v>0.26247604807382902</v>
      </c>
      <c r="AN10" s="17">
        <v>0.29680445344710599</v>
      </c>
      <c r="AO10" s="17">
        <v>0.26531361722621699</v>
      </c>
      <c r="AP10" s="17">
        <v>0.25907329923454298</v>
      </c>
      <c r="AQ10" s="17"/>
      <c r="AR10" s="17">
        <v>0.22239255537484701</v>
      </c>
      <c r="AS10" s="17">
        <v>0.24444679277235501</v>
      </c>
      <c r="AT10" s="17">
        <v>0.28428162276109598</v>
      </c>
      <c r="AU10" s="17">
        <v>0.29331805471148398</v>
      </c>
      <c r="AV10" s="17">
        <v>0.26021267811262</v>
      </c>
      <c r="AW10" s="17"/>
      <c r="AX10" s="17">
        <v>0.27261601294271298</v>
      </c>
      <c r="AY10" s="17">
        <v>0.23453191644157101</v>
      </c>
      <c r="AZ10" s="17">
        <v>0.264699004355547</v>
      </c>
      <c r="BA10" s="17">
        <v>0.28242439532755498</v>
      </c>
      <c r="BB10" s="17">
        <v>0.27589322927959498</v>
      </c>
      <c r="BC10" s="17">
        <v>0.21645771536123001</v>
      </c>
      <c r="BD10" s="17"/>
      <c r="BE10" s="17">
        <v>0.24716787534134499</v>
      </c>
      <c r="BF10" s="17">
        <v>0.32339010925835598</v>
      </c>
      <c r="BG10" s="17">
        <v>0.217228845489498</v>
      </c>
      <c r="BH10" s="17"/>
      <c r="BI10" s="17">
        <v>0.23366926160367699</v>
      </c>
      <c r="BJ10" s="17">
        <v>0.26538323018362198</v>
      </c>
      <c r="BK10" s="17"/>
      <c r="BL10" s="17">
        <v>0.236630995131592</v>
      </c>
      <c r="BM10" s="17">
        <v>0.28438084911551098</v>
      </c>
      <c r="BN10" s="17">
        <v>0.29626223896208398</v>
      </c>
      <c r="BO10" s="17">
        <v>0.27872436089062202</v>
      </c>
      <c r="BP10" s="17">
        <v>0.26489496418790998</v>
      </c>
      <c r="BQ10" s="17"/>
      <c r="BR10" s="17">
        <v>0.249391951791853</v>
      </c>
      <c r="BS10" s="17">
        <v>0.289467973896127</v>
      </c>
      <c r="BT10" s="17">
        <v>0.30592633954411502</v>
      </c>
      <c r="BU10" s="17">
        <v>0.35134107465852099</v>
      </c>
      <c r="BV10" s="17"/>
      <c r="BW10" s="17">
        <v>0.232915218156588</v>
      </c>
      <c r="BX10" s="17">
        <v>0.24965034020061799</v>
      </c>
      <c r="BY10" s="17">
        <v>0.25785298249868199</v>
      </c>
      <c r="BZ10" s="17">
        <v>0.28804346076759602</v>
      </c>
      <c r="CA10" s="17">
        <v>0.27159015080396198</v>
      </c>
      <c r="CB10" s="17"/>
      <c r="CC10" s="17">
        <v>0.29097828975964701</v>
      </c>
      <c r="CD10" s="17">
        <v>0.281934823774251</v>
      </c>
      <c r="CE10" s="17">
        <v>0.28245215544135199</v>
      </c>
      <c r="CF10" s="17">
        <v>0.30754215633100401</v>
      </c>
      <c r="CG10" s="17">
        <v>0.273692533157749</v>
      </c>
      <c r="CH10" s="17">
        <v>0.19536373409098801</v>
      </c>
      <c r="CI10" s="17">
        <v>0.25403941918028899</v>
      </c>
      <c r="CJ10" s="17">
        <v>0.19444268426609099</v>
      </c>
      <c r="CK10" s="17">
        <v>0.27061885085959902</v>
      </c>
      <c r="CL10" s="17">
        <v>0.25546650101149099</v>
      </c>
    </row>
    <row r="11" spans="2:90" ht="30" x14ac:dyDescent="0.25">
      <c r="B11" s="18" t="s">
        <v>134</v>
      </c>
      <c r="C11" s="17">
        <v>0.26808492626899699</v>
      </c>
      <c r="D11" s="17">
        <v>0.26042902279732899</v>
      </c>
      <c r="E11" s="17">
        <v>0.27598562806833299</v>
      </c>
      <c r="F11" s="17"/>
      <c r="G11" s="17">
        <v>0.20147983864614499</v>
      </c>
      <c r="H11" s="17">
        <v>0.210241629272541</v>
      </c>
      <c r="I11" s="17">
        <v>0.224652840776594</v>
      </c>
      <c r="J11" s="17">
        <v>0.32036983504573102</v>
      </c>
      <c r="K11" s="17">
        <v>0.30281581577705102</v>
      </c>
      <c r="L11" s="17">
        <v>0.30934616595953301</v>
      </c>
      <c r="M11" s="17"/>
      <c r="N11" s="17">
        <v>0.241581860693034</v>
      </c>
      <c r="O11" s="17">
        <v>0.25941357468218201</v>
      </c>
      <c r="P11" s="17">
        <v>0.30098742188900901</v>
      </c>
      <c r="Q11" s="17">
        <v>0.272789708139065</v>
      </c>
      <c r="R11" s="17"/>
      <c r="S11" s="17">
        <v>0.18033789538172601</v>
      </c>
      <c r="T11" s="17">
        <v>0.244243869305422</v>
      </c>
      <c r="U11" s="17">
        <v>0.28250639640480701</v>
      </c>
      <c r="V11" s="17">
        <v>0.30621799593024501</v>
      </c>
      <c r="W11" s="17">
        <v>0.29087981176052402</v>
      </c>
      <c r="X11" s="17">
        <v>0.28878803379741302</v>
      </c>
      <c r="Y11" s="17">
        <v>0.27910013196348399</v>
      </c>
      <c r="Z11" s="17">
        <v>0.31203618302470998</v>
      </c>
      <c r="AA11" s="17">
        <v>0.30360511803091</v>
      </c>
      <c r="AB11" s="17"/>
      <c r="AC11" s="17">
        <v>0.30159173633139402</v>
      </c>
      <c r="AD11" s="17">
        <v>0.252028011535879</v>
      </c>
      <c r="AE11" s="17">
        <v>0.23971902435717499</v>
      </c>
      <c r="AF11" s="17"/>
      <c r="AG11" s="17">
        <v>0.26665529294301199</v>
      </c>
      <c r="AH11" s="17">
        <v>0.213030346393701</v>
      </c>
      <c r="AI11" s="17">
        <v>0.30732356563337798</v>
      </c>
      <c r="AJ11" s="17">
        <v>0.32742627736280999</v>
      </c>
      <c r="AK11" s="17"/>
      <c r="AL11" s="17">
        <v>0.30837440310800202</v>
      </c>
      <c r="AM11" s="17">
        <v>0.28482469733716897</v>
      </c>
      <c r="AN11" s="17">
        <v>0.23077826142013599</v>
      </c>
      <c r="AO11" s="17">
        <v>0.224032520372479</v>
      </c>
      <c r="AP11" s="17">
        <v>0.23477195856944899</v>
      </c>
      <c r="AQ11" s="17"/>
      <c r="AR11" s="17">
        <v>0.244991022426543</v>
      </c>
      <c r="AS11" s="17">
        <v>0.29381877507956</v>
      </c>
      <c r="AT11" s="17">
        <v>0.29113399696965397</v>
      </c>
      <c r="AU11" s="17">
        <v>0.22772765286130101</v>
      </c>
      <c r="AV11" s="17">
        <v>0.247039449796677</v>
      </c>
      <c r="AW11" s="17"/>
      <c r="AX11" s="17">
        <v>0.19168971606257901</v>
      </c>
      <c r="AY11" s="17">
        <v>0.25743649569274402</v>
      </c>
      <c r="AZ11" s="17">
        <v>0.24095101557974499</v>
      </c>
      <c r="BA11" s="17">
        <v>0.24467898880143099</v>
      </c>
      <c r="BB11" s="17">
        <v>0.43585546701573202</v>
      </c>
      <c r="BC11" s="17">
        <v>0.44362307730182499</v>
      </c>
      <c r="BD11" s="17"/>
      <c r="BE11" s="17">
        <v>0.24112998336105901</v>
      </c>
      <c r="BF11" s="17">
        <v>0.24117510625545899</v>
      </c>
      <c r="BG11" s="17">
        <v>0.32754884362149</v>
      </c>
      <c r="BH11" s="17"/>
      <c r="BI11" s="17">
        <v>0.309115273239707</v>
      </c>
      <c r="BJ11" s="17">
        <v>0.25766825271184002</v>
      </c>
      <c r="BK11" s="17"/>
      <c r="BL11" s="17">
        <v>0.293016286469715</v>
      </c>
      <c r="BM11" s="17">
        <v>0.238867839179457</v>
      </c>
      <c r="BN11" s="17">
        <v>0.28460792621608</v>
      </c>
      <c r="BO11" s="17">
        <v>0.30980921406692902</v>
      </c>
      <c r="BP11" s="17">
        <v>0.23185304530520601</v>
      </c>
      <c r="BQ11" s="17"/>
      <c r="BR11" s="17">
        <v>0.28388873111823998</v>
      </c>
      <c r="BS11" s="17">
        <v>0.21534755879963</v>
      </c>
      <c r="BT11" s="17">
        <v>0.15078409674764701</v>
      </c>
      <c r="BU11" s="17">
        <v>0.222343231157346</v>
      </c>
      <c r="BV11" s="17"/>
      <c r="BW11" s="17">
        <v>0.21547798001003199</v>
      </c>
      <c r="BX11" s="17">
        <v>0.264716906269028</v>
      </c>
      <c r="BY11" s="17">
        <v>0.278614165698095</v>
      </c>
      <c r="BZ11" s="17">
        <v>0.29417691578819699</v>
      </c>
      <c r="CA11" s="17">
        <v>0.28732221228504201</v>
      </c>
      <c r="CB11" s="17"/>
      <c r="CC11" s="17">
        <v>0.27060830858264701</v>
      </c>
      <c r="CD11" s="17">
        <v>0.240408353018567</v>
      </c>
      <c r="CE11" s="17">
        <v>0.23085473170051601</v>
      </c>
      <c r="CF11" s="17">
        <v>0.28428475910345602</v>
      </c>
      <c r="CG11" s="17">
        <v>0.27080121948507602</v>
      </c>
      <c r="CH11" s="17">
        <v>0.27133222802819501</v>
      </c>
      <c r="CI11" s="17">
        <v>0.29783245767727301</v>
      </c>
      <c r="CJ11" s="17">
        <v>0.32115975841474598</v>
      </c>
      <c r="CK11" s="17">
        <v>0.261531936898452</v>
      </c>
      <c r="CL11" s="17">
        <v>0.25098209581902498</v>
      </c>
    </row>
    <row r="12" spans="2:90" x14ac:dyDescent="0.25">
      <c r="B12" s="18" t="s">
        <v>111</v>
      </c>
      <c r="C12" s="19">
        <v>0.375760987823758</v>
      </c>
      <c r="D12" s="19">
        <v>0.35177685150446802</v>
      </c>
      <c r="E12" s="19">
        <v>0.39757767060890797</v>
      </c>
      <c r="F12" s="19"/>
      <c r="G12" s="19">
        <v>0.26373831688251198</v>
      </c>
      <c r="H12" s="19">
        <v>0.290750666520604</v>
      </c>
      <c r="I12" s="19">
        <v>0.35273316311401898</v>
      </c>
      <c r="J12" s="19">
        <v>0.39990972639011801</v>
      </c>
      <c r="K12" s="19">
        <v>0.441428966813807</v>
      </c>
      <c r="L12" s="19">
        <v>0.44197211980843798</v>
      </c>
      <c r="M12" s="19"/>
      <c r="N12" s="19">
        <v>0.34430007771458498</v>
      </c>
      <c r="O12" s="19">
        <v>0.40910094643307998</v>
      </c>
      <c r="P12" s="19">
        <v>0.34523777984117798</v>
      </c>
      <c r="Q12" s="19">
        <v>0.40063821390169801</v>
      </c>
      <c r="R12" s="19"/>
      <c r="S12" s="19">
        <v>0.38827861683918402</v>
      </c>
      <c r="T12" s="19">
        <v>0.42286782514584198</v>
      </c>
      <c r="U12" s="19">
        <v>0.340774419007081</v>
      </c>
      <c r="V12" s="19">
        <v>0.34815333071927901</v>
      </c>
      <c r="W12" s="19">
        <v>0.37686035033522403</v>
      </c>
      <c r="X12" s="19">
        <v>0.38631719777694201</v>
      </c>
      <c r="Y12" s="19">
        <v>0.38474392074368302</v>
      </c>
      <c r="Z12" s="19">
        <v>0.30776657473390101</v>
      </c>
      <c r="AA12" s="19">
        <v>0.36160515352542699</v>
      </c>
      <c r="AB12" s="19"/>
      <c r="AC12" s="19">
        <v>0.38116317526723897</v>
      </c>
      <c r="AD12" s="19">
        <v>0.36797348647702399</v>
      </c>
      <c r="AE12" s="19">
        <v>0.40673941181747297</v>
      </c>
      <c r="AF12" s="19"/>
      <c r="AG12" s="19">
        <v>0.365473878219366</v>
      </c>
      <c r="AH12" s="19">
        <v>0.32586684454977499</v>
      </c>
      <c r="AI12" s="19">
        <v>0.41175150103956998</v>
      </c>
      <c r="AJ12" s="19">
        <v>0.327546381102437</v>
      </c>
      <c r="AK12" s="19"/>
      <c r="AL12" s="19">
        <v>0.42293609413945099</v>
      </c>
      <c r="AM12" s="19">
        <v>0.36383509868874703</v>
      </c>
      <c r="AN12" s="19">
        <v>0.35783155519302501</v>
      </c>
      <c r="AO12" s="19">
        <v>0.32917880160355401</v>
      </c>
      <c r="AP12" s="19">
        <v>0.28176461785080897</v>
      </c>
      <c r="AQ12" s="19"/>
      <c r="AR12" s="19">
        <v>0.427608995512057</v>
      </c>
      <c r="AS12" s="19">
        <v>0.38716083387419198</v>
      </c>
      <c r="AT12" s="19">
        <v>0.33622599006673898</v>
      </c>
      <c r="AU12" s="19">
        <v>0.37404752338077402</v>
      </c>
      <c r="AV12" s="19">
        <v>0.30536018227124301</v>
      </c>
      <c r="AW12" s="19"/>
      <c r="AX12" s="19">
        <v>0.34125522303737699</v>
      </c>
      <c r="AY12" s="19">
        <v>0.42112534822639502</v>
      </c>
      <c r="AZ12" s="19">
        <v>0.41582186258355902</v>
      </c>
      <c r="BA12" s="19">
        <v>0.40791278294974098</v>
      </c>
      <c r="BB12" s="19">
        <v>0.26301519953736802</v>
      </c>
      <c r="BC12" s="19">
        <v>0.30398707904133399</v>
      </c>
      <c r="BD12" s="19"/>
      <c r="BE12" s="19">
        <v>0.421673247800679</v>
      </c>
      <c r="BF12" s="19">
        <v>0.26528637997369398</v>
      </c>
      <c r="BG12" s="19">
        <v>0.41622716697661499</v>
      </c>
      <c r="BH12" s="19"/>
      <c r="BI12" s="19">
        <v>0.39158998677916301</v>
      </c>
      <c r="BJ12" s="19">
        <v>0.37174236436505997</v>
      </c>
      <c r="BK12" s="19"/>
      <c r="BL12" s="19">
        <v>0.39243870558135902</v>
      </c>
      <c r="BM12" s="19">
        <v>0.36597700676724298</v>
      </c>
      <c r="BN12" s="19">
        <v>0.32171035494054601</v>
      </c>
      <c r="BO12" s="19">
        <v>0.31760405505407602</v>
      </c>
      <c r="BP12" s="19">
        <v>0.387496934455414</v>
      </c>
      <c r="BQ12" s="19"/>
      <c r="BR12" s="19">
        <v>0.39276434575944502</v>
      </c>
      <c r="BS12" s="19">
        <v>0.32394874575315702</v>
      </c>
      <c r="BT12" s="19">
        <v>0.26598319652896601</v>
      </c>
      <c r="BU12" s="19">
        <v>0.21329757829874799</v>
      </c>
      <c r="BV12" s="19"/>
      <c r="BW12" s="19">
        <v>0.44977107939281302</v>
      </c>
      <c r="BX12" s="19">
        <v>0.38811600017497999</v>
      </c>
      <c r="BY12" s="19">
        <v>0.38639306306913401</v>
      </c>
      <c r="BZ12" s="19">
        <v>0.33312226642772003</v>
      </c>
      <c r="CA12" s="19">
        <v>0.32337059413520702</v>
      </c>
      <c r="CB12" s="19"/>
      <c r="CC12" s="19">
        <v>0.31458860291780999</v>
      </c>
      <c r="CD12" s="19">
        <v>0.34426206167919499</v>
      </c>
      <c r="CE12" s="19">
        <v>0.34102509300705403</v>
      </c>
      <c r="CF12" s="19">
        <v>0.31805287419481998</v>
      </c>
      <c r="CG12" s="19">
        <v>0.38252062677825199</v>
      </c>
      <c r="CH12" s="19">
        <v>0.445933079443873</v>
      </c>
      <c r="CI12" s="19">
        <v>0.36768657907170499</v>
      </c>
      <c r="CJ12" s="19">
        <v>0.41236042181370502</v>
      </c>
      <c r="CK12" s="19">
        <v>0.39806704224863898</v>
      </c>
      <c r="CL12" s="19">
        <v>0.42555591334600301</v>
      </c>
    </row>
    <row r="13" spans="2:90" x14ac:dyDescent="0.25">
      <c r="B13" s="16"/>
    </row>
    <row r="14" spans="2:90" x14ac:dyDescent="0.25">
      <c r="B14" t="s">
        <v>114</v>
      </c>
    </row>
    <row r="15" spans="2:90" x14ac:dyDescent="0.25">
      <c r="B15" t="s">
        <v>115</v>
      </c>
    </row>
    <row r="17" spans="2:2" x14ac:dyDescent="0.25">
      <c r="B1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2:CL37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387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365</v>
      </c>
      <c r="C9" s="17">
        <v>0.436977537813934</v>
      </c>
      <c r="D9" s="17">
        <v>0.42179545169402399</v>
      </c>
      <c r="E9" s="17">
        <v>0.45162664595130297</v>
      </c>
      <c r="F9" s="17"/>
      <c r="G9" s="17">
        <v>0.21295508597645901</v>
      </c>
      <c r="H9" s="17">
        <v>0.27988073465146701</v>
      </c>
      <c r="I9" s="17">
        <v>0.36167690700808902</v>
      </c>
      <c r="J9" s="17">
        <v>0.44697642917223701</v>
      </c>
      <c r="K9" s="17">
        <v>0.52950024608708901</v>
      </c>
      <c r="L9" s="17">
        <v>0.63408674225872697</v>
      </c>
      <c r="M9" s="17"/>
      <c r="N9" s="17">
        <v>0.44671869502980799</v>
      </c>
      <c r="O9" s="17">
        <v>0.43179986506413598</v>
      </c>
      <c r="P9" s="17">
        <v>0.47168903530263501</v>
      </c>
      <c r="Q9" s="17">
        <v>0.40061410208819098</v>
      </c>
      <c r="R9" s="17"/>
      <c r="S9" s="17">
        <v>0.18892465064607</v>
      </c>
      <c r="T9" s="17">
        <v>0.54572578894338297</v>
      </c>
      <c r="U9" s="17">
        <v>0.52282124243483397</v>
      </c>
      <c r="V9" s="17">
        <v>0.50377409988327204</v>
      </c>
      <c r="W9" s="17">
        <v>0.51099249208890496</v>
      </c>
      <c r="X9" s="17">
        <v>0.44832591961026103</v>
      </c>
      <c r="Y9" s="17">
        <v>0.41101173956999398</v>
      </c>
      <c r="Z9" s="17">
        <v>0.36745543793343799</v>
      </c>
      <c r="AA9" s="17">
        <v>0.46245822536206699</v>
      </c>
      <c r="AB9" s="17"/>
      <c r="AC9" s="17">
        <v>0.52961658410263601</v>
      </c>
      <c r="AD9" s="17">
        <v>0.42260551815793002</v>
      </c>
      <c r="AE9" s="17">
        <v>0.32583678439549402</v>
      </c>
      <c r="AF9" s="17"/>
      <c r="AG9" s="17">
        <v>0.50332051624910101</v>
      </c>
      <c r="AH9" s="17">
        <v>0.35574895955622399</v>
      </c>
      <c r="AI9" s="17">
        <v>0.49759102848932002</v>
      </c>
      <c r="AJ9" s="17">
        <v>0.49407416302314999</v>
      </c>
      <c r="AK9" s="17"/>
      <c r="AL9" s="17">
        <v>0.47858872246065598</v>
      </c>
      <c r="AM9" s="17">
        <v>0.43942772257468199</v>
      </c>
      <c r="AN9" s="17">
        <v>0.40812010834453399</v>
      </c>
      <c r="AO9" s="17">
        <v>0.31242519698813898</v>
      </c>
      <c r="AP9" s="17">
        <v>0.36161220661768101</v>
      </c>
      <c r="AQ9" s="17"/>
      <c r="AR9" s="17">
        <v>0.32664880388475598</v>
      </c>
      <c r="AS9" s="17">
        <v>0.42063535345914899</v>
      </c>
      <c r="AT9" s="17">
        <v>0.48823420540679502</v>
      </c>
      <c r="AU9" s="17">
        <v>0.47780186247317302</v>
      </c>
      <c r="AV9" s="17">
        <v>0.35444249421304402</v>
      </c>
      <c r="AW9" s="17"/>
      <c r="AX9" s="17">
        <v>0.24007882128842101</v>
      </c>
      <c r="AY9" s="17">
        <v>0.450353991168085</v>
      </c>
      <c r="AZ9" s="17">
        <v>0.43048342106443199</v>
      </c>
      <c r="BA9" s="17">
        <v>0.52405567699047195</v>
      </c>
      <c r="BB9" s="17">
        <v>0.63177829614613301</v>
      </c>
      <c r="BC9" s="17">
        <v>0.53402339874343496</v>
      </c>
      <c r="BD9" s="17"/>
      <c r="BE9" s="17">
        <v>0.38303012585690799</v>
      </c>
      <c r="BF9" s="17">
        <v>0.33963534154771802</v>
      </c>
      <c r="BG9" s="17">
        <v>0.60091134648764799</v>
      </c>
      <c r="BH9" s="17"/>
      <c r="BI9" s="17">
        <v>0.43765374476808899</v>
      </c>
      <c r="BJ9" s="17">
        <v>0.43680586422064199</v>
      </c>
      <c r="BK9" s="17"/>
      <c r="BL9" s="17">
        <v>0.541850003923949</v>
      </c>
      <c r="BM9" s="17">
        <v>0.43536627153476098</v>
      </c>
      <c r="BN9" s="17">
        <v>0.27070417681480002</v>
      </c>
      <c r="BO9" s="17">
        <v>0.35422042879365301</v>
      </c>
      <c r="BP9" s="17">
        <v>0.34363229312118898</v>
      </c>
      <c r="BQ9" s="17"/>
      <c r="BR9" s="17">
        <v>0.47926598520751701</v>
      </c>
      <c r="BS9" s="17">
        <v>0.29408013074390099</v>
      </c>
      <c r="BT9" s="17">
        <v>0.16664036961970899</v>
      </c>
      <c r="BU9" s="17">
        <v>0.19883288998184501</v>
      </c>
      <c r="BV9" s="17"/>
      <c r="BW9" s="17">
        <v>0.46193403752850398</v>
      </c>
      <c r="BX9" s="17">
        <v>0.45633910321625998</v>
      </c>
      <c r="BY9" s="17">
        <v>0.45983231266396402</v>
      </c>
      <c r="BZ9" s="17">
        <v>0.43674000340964603</v>
      </c>
      <c r="CA9" s="17">
        <v>0.376998845258051</v>
      </c>
      <c r="CB9" s="17"/>
      <c r="CC9" s="17">
        <v>0.31270204061183099</v>
      </c>
      <c r="CD9" s="17">
        <v>0.33482315554127901</v>
      </c>
      <c r="CE9" s="17">
        <v>0.34950200208357302</v>
      </c>
      <c r="CF9" s="17">
        <v>0.38439044393723198</v>
      </c>
      <c r="CG9" s="17">
        <v>0.43751852228032501</v>
      </c>
      <c r="CH9" s="17">
        <v>0.47199212014333602</v>
      </c>
      <c r="CI9" s="17">
        <v>0.49774746827219002</v>
      </c>
      <c r="CJ9" s="17">
        <v>0.54248334073330495</v>
      </c>
      <c r="CK9" s="17">
        <v>0.52422567049714597</v>
      </c>
      <c r="CL9" s="17">
        <v>0.58262836917868299</v>
      </c>
    </row>
    <row r="10" spans="2:90" ht="45" x14ac:dyDescent="0.25">
      <c r="B10" s="18" t="s">
        <v>366</v>
      </c>
      <c r="C10" s="17">
        <v>0.38706213421469898</v>
      </c>
      <c r="D10" s="17">
        <v>0.34714578750013902</v>
      </c>
      <c r="E10" s="17">
        <v>0.42381068609384998</v>
      </c>
      <c r="F10" s="17"/>
      <c r="G10" s="17">
        <v>0.23160985417191399</v>
      </c>
      <c r="H10" s="17">
        <v>0.31063288022666202</v>
      </c>
      <c r="I10" s="17">
        <v>0.36892455208778302</v>
      </c>
      <c r="J10" s="17">
        <v>0.41581130869167698</v>
      </c>
      <c r="K10" s="17">
        <v>0.425824351245226</v>
      </c>
      <c r="L10" s="17">
        <v>0.478052925121004</v>
      </c>
      <c r="M10" s="17"/>
      <c r="N10" s="17">
        <v>0.39937144523080997</v>
      </c>
      <c r="O10" s="17">
        <v>0.405322929352463</v>
      </c>
      <c r="P10" s="17">
        <v>0.36879107443591302</v>
      </c>
      <c r="Q10" s="17">
        <v>0.36964140392155997</v>
      </c>
      <c r="R10" s="17"/>
      <c r="S10" s="17">
        <v>0.26463728740743298</v>
      </c>
      <c r="T10" s="17">
        <v>0.49370904569829299</v>
      </c>
      <c r="U10" s="17">
        <v>0.43664831154223299</v>
      </c>
      <c r="V10" s="17">
        <v>0.43924886162471299</v>
      </c>
      <c r="W10" s="17">
        <v>0.39200989685034998</v>
      </c>
      <c r="X10" s="17">
        <v>0.37631499112391698</v>
      </c>
      <c r="Y10" s="17">
        <v>0.38530520018424502</v>
      </c>
      <c r="Z10" s="17">
        <v>0.35065380817335901</v>
      </c>
      <c r="AA10" s="17">
        <v>0.33795618564912699</v>
      </c>
      <c r="AB10" s="17"/>
      <c r="AC10" s="17">
        <v>0.41801106355772</v>
      </c>
      <c r="AD10" s="17">
        <v>0.39815677246352799</v>
      </c>
      <c r="AE10" s="17">
        <v>0.32480162750090502</v>
      </c>
      <c r="AF10" s="17"/>
      <c r="AG10" s="17">
        <v>0.40163910900354299</v>
      </c>
      <c r="AH10" s="17">
        <v>0.37009678435910098</v>
      </c>
      <c r="AI10" s="17">
        <v>0.40446082726083699</v>
      </c>
      <c r="AJ10" s="17">
        <v>0.39698622099240799</v>
      </c>
      <c r="AK10" s="17"/>
      <c r="AL10" s="17">
        <v>0.41789574146525899</v>
      </c>
      <c r="AM10" s="17">
        <v>0.37078980698963299</v>
      </c>
      <c r="AN10" s="17">
        <v>0.40753983966788698</v>
      </c>
      <c r="AO10" s="17">
        <v>0.34916917545941401</v>
      </c>
      <c r="AP10" s="17">
        <v>0.35645191168630702</v>
      </c>
      <c r="AQ10" s="17"/>
      <c r="AR10" s="17">
        <v>0.33525573984201401</v>
      </c>
      <c r="AS10" s="17">
        <v>0.38890335485601202</v>
      </c>
      <c r="AT10" s="17">
        <v>0.41200390443906199</v>
      </c>
      <c r="AU10" s="17">
        <v>0.41455257132680601</v>
      </c>
      <c r="AV10" s="17">
        <v>0.32376177364095099</v>
      </c>
      <c r="AW10" s="17"/>
      <c r="AX10" s="17">
        <v>0.302462923238485</v>
      </c>
      <c r="AY10" s="17">
        <v>0.385782999343035</v>
      </c>
      <c r="AZ10" s="17">
        <v>0.40187296122417798</v>
      </c>
      <c r="BA10" s="17">
        <v>0.435407761000975</v>
      </c>
      <c r="BB10" s="17">
        <v>0.46169721301767302</v>
      </c>
      <c r="BC10" s="17">
        <v>0.41169340497131302</v>
      </c>
      <c r="BD10" s="17"/>
      <c r="BE10" s="17">
        <v>0.36624462789405299</v>
      </c>
      <c r="BF10" s="17">
        <v>0.33392053337330901</v>
      </c>
      <c r="BG10" s="17">
        <v>0.46467076042786798</v>
      </c>
      <c r="BH10" s="17"/>
      <c r="BI10" s="17">
        <v>0.44771410178029503</v>
      </c>
      <c r="BJ10" s="17">
        <v>0.37166397667094098</v>
      </c>
      <c r="BK10" s="17"/>
      <c r="BL10" s="17">
        <v>0.44967987882674498</v>
      </c>
      <c r="BM10" s="17">
        <v>0.37629539378287602</v>
      </c>
      <c r="BN10" s="17">
        <v>0.30476619314626802</v>
      </c>
      <c r="BO10" s="17">
        <v>0.32449865052799698</v>
      </c>
      <c r="BP10" s="17">
        <v>0.35280491915782403</v>
      </c>
      <c r="BQ10" s="17"/>
      <c r="BR10" s="17">
        <v>0.40378863396727899</v>
      </c>
      <c r="BS10" s="17">
        <v>0.30074184456449099</v>
      </c>
      <c r="BT10" s="17">
        <v>0.28948949900058601</v>
      </c>
      <c r="BU10" s="17">
        <v>0.32700406237485402</v>
      </c>
      <c r="BV10" s="17"/>
      <c r="BW10" s="17">
        <v>0.41427057137602302</v>
      </c>
      <c r="BX10" s="17">
        <v>0.39108155179193399</v>
      </c>
      <c r="BY10" s="17">
        <v>0.398352749923718</v>
      </c>
      <c r="BZ10" s="17">
        <v>0.39246923020901298</v>
      </c>
      <c r="CA10" s="17">
        <v>0.35766056755827702</v>
      </c>
      <c r="CB10" s="17"/>
      <c r="CC10" s="17">
        <v>0.308827899862892</v>
      </c>
      <c r="CD10" s="17">
        <v>0.331866172011546</v>
      </c>
      <c r="CE10" s="17">
        <v>0.38147193219180803</v>
      </c>
      <c r="CF10" s="17">
        <v>0.347271883625764</v>
      </c>
      <c r="CG10" s="17">
        <v>0.38248558276717398</v>
      </c>
      <c r="CH10" s="17">
        <v>0.41068212865443798</v>
      </c>
      <c r="CI10" s="17">
        <v>0.41015874446508999</v>
      </c>
      <c r="CJ10" s="17">
        <v>0.46897902651877299</v>
      </c>
      <c r="CK10" s="17">
        <v>0.42557948447545102</v>
      </c>
      <c r="CL10" s="17">
        <v>0.48268241312454602</v>
      </c>
    </row>
    <row r="11" spans="2:90" ht="30" x14ac:dyDescent="0.25">
      <c r="B11" s="18" t="s">
        <v>367</v>
      </c>
      <c r="C11" s="17">
        <v>0.30493555967164199</v>
      </c>
      <c r="D11" s="17">
        <v>0.272737322954763</v>
      </c>
      <c r="E11" s="17">
        <v>0.33536030760877</v>
      </c>
      <c r="F11" s="17"/>
      <c r="G11" s="17">
        <v>0.15604703093383099</v>
      </c>
      <c r="H11" s="17">
        <v>0.220858261340036</v>
      </c>
      <c r="I11" s="17">
        <v>0.27282803089058699</v>
      </c>
      <c r="J11" s="17">
        <v>0.314945604459275</v>
      </c>
      <c r="K11" s="17">
        <v>0.360165483717301</v>
      </c>
      <c r="L11" s="17">
        <v>0.41048925938759401</v>
      </c>
      <c r="M11" s="17"/>
      <c r="N11" s="17">
        <v>0.306295988204631</v>
      </c>
      <c r="O11" s="17">
        <v>0.304508461239342</v>
      </c>
      <c r="P11" s="17">
        <v>0.30380976354976902</v>
      </c>
      <c r="Q11" s="17">
        <v>0.301596857354202</v>
      </c>
      <c r="R11" s="17"/>
      <c r="S11" s="17">
        <v>0.21465743515695701</v>
      </c>
      <c r="T11" s="17">
        <v>0.35627762754993503</v>
      </c>
      <c r="U11" s="17">
        <v>0.33348045316482899</v>
      </c>
      <c r="V11" s="17">
        <v>0.33673577251728098</v>
      </c>
      <c r="W11" s="17">
        <v>0.28266557821587901</v>
      </c>
      <c r="X11" s="17">
        <v>0.326960033402734</v>
      </c>
      <c r="Y11" s="17">
        <v>0.27373658055757299</v>
      </c>
      <c r="Z11" s="17">
        <v>0.33542955007830999</v>
      </c>
      <c r="AA11" s="17">
        <v>0.30921432354800499</v>
      </c>
      <c r="AB11" s="17"/>
      <c r="AC11" s="17">
        <v>0.36753676354720299</v>
      </c>
      <c r="AD11" s="17">
        <v>0.29787860056422599</v>
      </c>
      <c r="AE11" s="17">
        <v>0.227246163442796</v>
      </c>
      <c r="AF11" s="17"/>
      <c r="AG11" s="17">
        <v>0.34848572651718801</v>
      </c>
      <c r="AH11" s="17">
        <v>0.27399845878545698</v>
      </c>
      <c r="AI11" s="17">
        <v>0.30026229664397203</v>
      </c>
      <c r="AJ11" s="17">
        <v>0.33199120341385202</v>
      </c>
      <c r="AK11" s="17"/>
      <c r="AL11" s="17">
        <v>0.33783580304210598</v>
      </c>
      <c r="AM11" s="17">
        <v>0.32003816389046202</v>
      </c>
      <c r="AN11" s="17">
        <v>0.28257691547886898</v>
      </c>
      <c r="AO11" s="17">
        <v>0.240345621330422</v>
      </c>
      <c r="AP11" s="17">
        <v>0.178142866972019</v>
      </c>
      <c r="AQ11" s="17"/>
      <c r="AR11" s="17">
        <v>0.22563969928799399</v>
      </c>
      <c r="AS11" s="17">
        <v>0.31298864658895797</v>
      </c>
      <c r="AT11" s="17">
        <v>0.33387804674702798</v>
      </c>
      <c r="AU11" s="17">
        <v>0.32039436545995498</v>
      </c>
      <c r="AV11" s="17">
        <v>0.24432109069722699</v>
      </c>
      <c r="AW11" s="17"/>
      <c r="AX11" s="17">
        <v>0.208293284402842</v>
      </c>
      <c r="AY11" s="17">
        <v>0.33742893236395599</v>
      </c>
      <c r="AZ11" s="17">
        <v>0.32586373573699401</v>
      </c>
      <c r="BA11" s="17">
        <v>0.38801843444628598</v>
      </c>
      <c r="BB11" s="17">
        <v>0.27952562232698402</v>
      </c>
      <c r="BC11" s="17">
        <v>0.271104515500039</v>
      </c>
      <c r="BD11" s="17"/>
      <c r="BE11" s="17">
        <v>0.287057880008875</v>
      </c>
      <c r="BF11" s="17">
        <v>0.248034143639664</v>
      </c>
      <c r="BG11" s="17">
        <v>0.38425416542594798</v>
      </c>
      <c r="BH11" s="17"/>
      <c r="BI11" s="17">
        <v>0.30908683211188898</v>
      </c>
      <c r="BJ11" s="17">
        <v>0.30388164584810701</v>
      </c>
      <c r="BK11" s="17"/>
      <c r="BL11" s="17">
        <v>0.372622348209252</v>
      </c>
      <c r="BM11" s="17">
        <v>0.30608156212098803</v>
      </c>
      <c r="BN11" s="17">
        <v>0.23441797709204501</v>
      </c>
      <c r="BO11" s="17">
        <v>0.24033542017613199</v>
      </c>
      <c r="BP11" s="17">
        <v>0.231450916885101</v>
      </c>
      <c r="BQ11" s="17"/>
      <c r="BR11" s="17">
        <v>0.32985798947109102</v>
      </c>
      <c r="BS11" s="17">
        <v>0.19682017455546799</v>
      </c>
      <c r="BT11" s="17">
        <v>0.14628309020442201</v>
      </c>
      <c r="BU11" s="17">
        <v>0.20171218068739999</v>
      </c>
      <c r="BV11" s="17"/>
      <c r="BW11" s="17">
        <v>0.320321794735691</v>
      </c>
      <c r="BX11" s="17">
        <v>0.32117553915983599</v>
      </c>
      <c r="BY11" s="17">
        <v>0.289140548166684</v>
      </c>
      <c r="BZ11" s="17">
        <v>0.317529579355113</v>
      </c>
      <c r="CA11" s="17">
        <v>0.29488425534761298</v>
      </c>
      <c r="CB11" s="17"/>
      <c r="CC11" s="17">
        <v>0.24738147450482101</v>
      </c>
      <c r="CD11" s="17">
        <v>0.284920133166435</v>
      </c>
      <c r="CE11" s="17">
        <v>0.251078140751957</v>
      </c>
      <c r="CF11" s="17">
        <v>0.284099384834406</v>
      </c>
      <c r="CG11" s="17">
        <v>0.31343227090561299</v>
      </c>
      <c r="CH11" s="17">
        <v>0.35014789582094102</v>
      </c>
      <c r="CI11" s="17">
        <v>0.33731111823369098</v>
      </c>
      <c r="CJ11" s="17">
        <v>0.34979979914999498</v>
      </c>
      <c r="CK11" s="17">
        <v>0.36648700947291402</v>
      </c>
      <c r="CL11" s="17">
        <v>0.32650976149803401</v>
      </c>
    </row>
    <row r="12" spans="2:90" x14ac:dyDescent="0.25">
      <c r="B12" s="18" t="s">
        <v>368</v>
      </c>
      <c r="C12" s="17">
        <v>0.26342207231582598</v>
      </c>
      <c r="D12" s="17">
        <v>0.284066735764474</v>
      </c>
      <c r="E12" s="17">
        <v>0.245236315478017</v>
      </c>
      <c r="F12" s="17"/>
      <c r="G12" s="17">
        <v>0.34341501580156503</v>
      </c>
      <c r="H12" s="17">
        <v>0.30895780144391699</v>
      </c>
      <c r="I12" s="17">
        <v>0.293964686668302</v>
      </c>
      <c r="J12" s="17">
        <v>0.27296543238111598</v>
      </c>
      <c r="K12" s="17">
        <v>0.243237779116352</v>
      </c>
      <c r="L12" s="17">
        <v>0.18007948775274099</v>
      </c>
      <c r="M12" s="17"/>
      <c r="N12" s="17">
        <v>0.24327112202335399</v>
      </c>
      <c r="O12" s="17">
        <v>0.24843368598903801</v>
      </c>
      <c r="P12" s="17">
        <v>0.296187796465742</v>
      </c>
      <c r="Q12" s="17">
        <v>0.27114219313133198</v>
      </c>
      <c r="R12" s="17"/>
      <c r="S12" s="17">
        <v>0.41712909594231701</v>
      </c>
      <c r="T12" s="17">
        <v>0.205118754978936</v>
      </c>
      <c r="U12" s="17">
        <v>0.18960775729778101</v>
      </c>
      <c r="V12" s="17">
        <v>0.19790132913258601</v>
      </c>
      <c r="W12" s="17">
        <v>0.223016086521484</v>
      </c>
      <c r="X12" s="17">
        <v>0.304094545606653</v>
      </c>
      <c r="Y12" s="17">
        <v>0.26252868163562498</v>
      </c>
      <c r="Z12" s="17">
        <v>0.30212087134034399</v>
      </c>
      <c r="AA12" s="17">
        <v>0.24519122138866301</v>
      </c>
      <c r="AB12" s="17"/>
      <c r="AC12" s="17">
        <v>0.258879907177545</v>
      </c>
      <c r="AD12" s="17">
        <v>0.24303636080784299</v>
      </c>
      <c r="AE12" s="17">
        <v>0.28589537711534802</v>
      </c>
      <c r="AF12" s="17"/>
      <c r="AG12" s="17">
        <v>0.25942338936760301</v>
      </c>
      <c r="AH12" s="17">
        <v>0.26367384572531299</v>
      </c>
      <c r="AI12" s="17">
        <v>0.18145360790783699</v>
      </c>
      <c r="AJ12" s="17">
        <v>0.307146234927475</v>
      </c>
      <c r="AK12" s="17"/>
      <c r="AL12" s="17">
        <v>0.28252831471005901</v>
      </c>
      <c r="AM12" s="17">
        <v>0.27014361287417898</v>
      </c>
      <c r="AN12" s="17">
        <v>0.270643156651448</v>
      </c>
      <c r="AO12" s="17">
        <v>0.24386057364726901</v>
      </c>
      <c r="AP12" s="17">
        <v>0.215931016329966</v>
      </c>
      <c r="AQ12" s="17"/>
      <c r="AR12" s="17">
        <v>0.256570326699609</v>
      </c>
      <c r="AS12" s="17">
        <v>0.26456766687353001</v>
      </c>
      <c r="AT12" s="17">
        <v>0.26271183603319098</v>
      </c>
      <c r="AU12" s="17">
        <v>0.26677994242384001</v>
      </c>
      <c r="AV12" s="17">
        <v>0.26674935263230298</v>
      </c>
      <c r="AW12" s="17"/>
      <c r="AX12" s="17">
        <v>0.35416795013818297</v>
      </c>
      <c r="AY12" s="17">
        <v>0.27902408026892001</v>
      </c>
      <c r="AZ12" s="17">
        <v>0.27741431502654301</v>
      </c>
      <c r="BA12" s="17">
        <v>0.23521782077810099</v>
      </c>
      <c r="BB12" s="17">
        <v>0.116511428045316</v>
      </c>
      <c r="BC12" s="17">
        <v>0.151349977861123</v>
      </c>
      <c r="BD12" s="17"/>
      <c r="BE12" s="17">
        <v>0.28962139935498299</v>
      </c>
      <c r="BF12" s="17">
        <v>0.29281996044553898</v>
      </c>
      <c r="BG12" s="17">
        <v>0.20323963927565</v>
      </c>
      <c r="BH12" s="17"/>
      <c r="BI12" s="17">
        <v>0.25775791466075099</v>
      </c>
      <c r="BJ12" s="17">
        <v>0.26486007334738698</v>
      </c>
      <c r="BK12" s="17"/>
      <c r="BL12" s="17">
        <v>0.22824187644795599</v>
      </c>
      <c r="BM12" s="17">
        <v>0.29756549592815701</v>
      </c>
      <c r="BN12" s="17">
        <v>0.301681211803909</v>
      </c>
      <c r="BO12" s="17">
        <v>0.263692689913958</v>
      </c>
      <c r="BP12" s="17">
        <v>0.278507249193295</v>
      </c>
      <c r="BQ12" s="17"/>
      <c r="BR12" s="17">
        <v>0.25608465092667798</v>
      </c>
      <c r="BS12" s="17">
        <v>0.32580798388834697</v>
      </c>
      <c r="BT12" s="17">
        <v>0.267766589489002</v>
      </c>
      <c r="BU12" s="17">
        <v>0.307089113091295</v>
      </c>
      <c r="BV12" s="17"/>
      <c r="BW12" s="17">
        <v>0.25279077235395198</v>
      </c>
      <c r="BX12" s="17">
        <v>0.23095973329449301</v>
      </c>
      <c r="BY12" s="17">
        <v>0.237957123182267</v>
      </c>
      <c r="BZ12" s="17">
        <v>0.27384900557921799</v>
      </c>
      <c r="CA12" s="17">
        <v>0.32487792473845001</v>
      </c>
      <c r="CB12" s="17"/>
      <c r="CC12" s="17">
        <v>0.355928525681525</v>
      </c>
      <c r="CD12" s="17">
        <v>0.37274906558415999</v>
      </c>
      <c r="CE12" s="17">
        <v>0.32856787021287298</v>
      </c>
      <c r="CF12" s="17">
        <v>0.27266126898786303</v>
      </c>
      <c r="CG12" s="17">
        <v>0.25509290826744002</v>
      </c>
      <c r="CH12" s="17">
        <v>0.22104531420749801</v>
      </c>
      <c r="CI12" s="17">
        <v>0.248405897094261</v>
      </c>
      <c r="CJ12" s="17">
        <v>0.20486710374054601</v>
      </c>
      <c r="CK12" s="17">
        <v>0.160168234376208</v>
      </c>
      <c r="CL12" s="17">
        <v>0.17866055614897</v>
      </c>
    </row>
    <row r="13" spans="2:90" x14ac:dyDescent="0.25">
      <c r="B13" s="18" t="s">
        <v>369</v>
      </c>
      <c r="C13" s="17">
        <v>0.21024719118391599</v>
      </c>
      <c r="D13" s="17">
        <v>0.22241689793467601</v>
      </c>
      <c r="E13" s="17">
        <v>0.19892961302768999</v>
      </c>
      <c r="F13" s="17"/>
      <c r="G13" s="17">
        <v>0.21436013279852001</v>
      </c>
      <c r="H13" s="17">
        <v>0.23294592071688899</v>
      </c>
      <c r="I13" s="17">
        <v>0.23056501366238999</v>
      </c>
      <c r="J13" s="17">
        <v>0.238724185691741</v>
      </c>
      <c r="K13" s="17">
        <v>0.20810772306841999</v>
      </c>
      <c r="L13" s="17">
        <v>0.15884525485117201</v>
      </c>
      <c r="M13" s="17"/>
      <c r="N13" s="17">
        <v>0.18460766859446101</v>
      </c>
      <c r="O13" s="17">
        <v>0.215079703454365</v>
      </c>
      <c r="P13" s="17">
        <v>0.22833781151869501</v>
      </c>
      <c r="Q13" s="17">
        <v>0.219033437108796</v>
      </c>
      <c r="R13" s="17"/>
      <c r="S13" s="17">
        <v>0.25607612122727802</v>
      </c>
      <c r="T13" s="17">
        <v>0.18743387990656901</v>
      </c>
      <c r="U13" s="17">
        <v>0.16258736454641301</v>
      </c>
      <c r="V13" s="17">
        <v>0.13780671194908101</v>
      </c>
      <c r="W13" s="17">
        <v>0.209280434253928</v>
      </c>
      <c r="X13" s="17">
        <v>0.20326035896672801</v>
      </c>
      <c r="Y13" s="17">
        <v>0.250583561133984</v>
      </c>
      <c r="Z13" s="17">
        <v>0.30167368506440401</v>
      </c>
      <c r="AA13" s="17">
        <v>0.22446691818075101</v>
      </c>
      <c r="AB13" s="17"/>
      <c r="AC13" s="17">
        <v>0.20959951345851</v>
      </c>
      <c r="AD13" s="17">
        <v>0.213482719185835</v>
      </c>
      <c r="AE13" s="17">
        <v>0.199161153930628</v>
      </c>
      <c r="AF13" s="17"/>
      <c r="AG13" s="17">
        <v>0.213646348545562</v>
      </c>
      <c r="AH13" s="17">
        <v>0.19422473472066901</v>
      </c>
      <c r="AI13" s="17">
        <v>0.172050783753676</v>
      </c>
      <c r="AJ13" s="17">
        <v>0.227144308278107</v>
      </c>
      <c r="AK13" s="17"/>
      <c r="AL13" s="17">
        <v>0.22331712247164701</v>
      </c>
      <c r="AM13" s="17">
        <v>0.23188490136078099</v>
      </c>
      <c r="AN13" s="17">
        <v>0.194586112875545</v>
      </c>
      <c r="AO13" s="17">
        <v>0.19592719547934401</v>
      </c>
      <c r="AP13" s="17">
        <v>0.19060427232009899</v>
      </c>
      <c r="AQ13" s="17"/>
      <c r="AR13" s="17">
        <v>0.20578372318045299</v>
      </c>
      <c r="AS13" s="17">
        <v>0.21568132420123201</v>
      </c>
      <c r="AT13" s="17">
        <v>0.22677467263355</v>
      </c>
      <c r="AU13" s="17">
        <v>0.20524533226955</v>
      </c>
      <c r="AV13" s="17">
        <v>0.16790897690537901</v>
      </c>
      <c r="AW13" s="17"/>
      <c r="AX13" s="17">
        <v>0.26281791596876197</v>
      </c>
      <c r="AY13" s="17">
        <v>0.22086944111318499</v>
      </c>
      <c r="AZ13" s="17">
        <v>0.215488616638673</v>
      </c>
      <c r="BA13" s="17">
        <v>0.19503718468297701</v>
      </c>
      <c r="BB13" s="17">
        <v>0.120095619252507</v>
      </c>
      <c r="BC13" s="17">
        <v>0.14862192479104699</v>
      </c>
      <c r="BD13" s="17"/>
      <c r="BE13" s="17">
        <v>0.23623428397417601</v>
      </c>
      <c r="BF13" s="17">
        <v>0.22015624917148799</v>
      </c>
      <c r="BG13" s="17">
        <v>0.168552579549094</v>
      </c>
      <c r="BH13" s="17"/>
      <c r="BI13" s="17">
        <v>0.23335802771726599</v>
      </c>
      <c r="BJ13" s="17">
        <v>0.20437987448848199</v>
      </c>
      <c r="BK13" s="17"/>
      <c r="BL13" s="17">
        <v>0.17894980912733799</v>
      </c>
      <c r="BM13" s="17">
        <v>0.23644944821820399</v>
      </c>
      <c r="BN13" s="17">
        <v>0.256480646643171</v>
      </c>
      <c r="BO13" s="17">
        <v>0.210362582042951</v>
      </c>
      <c r="BP13" s="17">
        <v>0.220522914413884</v>
      </c>
      <c r="BQ13" s="17"/>
      <c r="BR13" s="17">
        <v>0.21374745960969099</v>
      </c>
      <c r="BS13" s="17">
        <v>0.22374965046311199</v>
      </c>
      <c r="BT13" s="17">
        <v>0.168732099965136</v>
      </c>
      <c r="BU13" s="17">
        <v>0.17399437928679401</v>
      </c>
      <c r="BV13" s="17"/>
      <c r="BW13" s="17">
        <v>0.18485340638723499</v>
      </c>
      <c r="BX13" s="17">
        <v>0.19983533078643101</v>
      </c>
      <c r="BY13" s="17">
        <v>0.17431988699301501</v>
      </c>
      <c r="BZ13" s="17">
        <v>0.23747750384715</v>
      </c>
      <c r="CA13" s="17">
        <v>0.25382554134893698</v>
      </c>
      <c r="CB13" s="17"/>
      <c r="CC13" s="17">
        <v>0.302604955586323</v>
      </c>
      <c r="CD13" s="17">
        <v>0.28667373623081499</v>
      </c>
      <c r="CE13" s="17">
        <v>0.220751516564022</v>
      </c>
      <c r="CF13" s="17">
        <v>0.19083453753506499</v>
      </c>
      <c r="CG13" s="17">
        <v>0.199510712609164</v>
      </c>
      <c r="CH13" s="17">
        <v>0.189958312209172</v>
      </c>
      <c r="CI13" s="17">
        <v>0.189385632222726</v>
      </c>
      <c r="CJ13" s="17">
        <v>0.19178408610849701</v>
      </c>
      <c r="CK13" s="17">
        <v>0.18909834569151701</v>
      </c>
      <c r="CL13" s="17">
        <v>0.12655753598556499</v>
      </c>
    </row>
    <row r="14" spans="2:90" ht="30" x14ac:dyDescent="0.25">
      <c r="B14" s="18" t="s">
        <v>370</v>
      </c>
      <c r="C14" s="17">
        <v>0.19690086667746801</v>
      </c>
      <c r="D14" s="17">
        <v>0.18716482741915499</v>
      </c>
      <c r="E14" s="17">
        <v>0.205856669410862</v>
      </c>
      <c r="F14" s="17"/>
      <c r="G14" s="17">
        <v>0.216456002950669</v>
      </c>
      <c r="H14" s="17">
        <v>0.187095408407085</v>
      </c>
      <c r="I14" s="17">
        <v>0.171140136866718</v>
      </c>
      <c r="J14" s="17">
        <v>0.182304218334919</v>
      </c>
      <c r="K14" s="17">
        <v>0.19944153837008</v>
      </c>
      <c r="L14" s="17">
        <v>0.22193842738422301</v>
      </c>
      <c r="M14" s="17"/>
      <c r="N14" s="17">
        <v>0.231681623955482</v>
      </c>
      <c r="O14" s="17">
        <v>0.19923397343933</v>
      </c>
      <c r="P14" s="17">
        <v>0.17267993825620601</v>
      </c>
      <c r="Q14" s="17">
        <v>0.179358992925815</v>
      </c>
      <c r="R14" s="17"/>
      <c r="S14" s="17">
        <v>0.12542387855522999</v>
      </c>
      <c r="T14" s="17">
        <v>0.21839436894663</v>
      </c>
      <c r="U14" s="17">
        <v>0.231914302583306</v>
      </c>
      <c r="V14" s="17">
        <v>0.24735167220818</v>
      </c>
      <c r="W14" s="17">
        <v>0.20192048764156201</v>
      </c>
      <c r="X14" s="17">
        <v>0.20537836513853799</v>
      </c>
      <c r="Y14" s="17">
        <v>0.235152465125232</v>
      </c>
      <c r="Z14" s="17">
        <v>0.16510173056881</v>
      </c>
      <c r="AA14" s="17">
        <v>0.15868720718681001</v>
      </c>
      <c r="AB14" s="17"/>
      <c r="AC14" s="17">
        <v>0.19484283363434299</v>
      </c>
      <c r="AD14" s="17">
        <v>0.20542281669492399</v>
      </c>
      <c r="AE14" s="17">
        <v>0.164338980179488</v>
      </c>
      <c r="AF14" s="17"/>
      <c r="AG14" s="17">
        <v>0.17290610668217801</v>
      </c>
      <c r="AH14" s="17">
        <v>0.21087894132405099</v>
      </c>
      <c r="AI14" s="17">
        <v>0.25105492095313903</v>
      </c>
      <c r="AJ14" s="17">
        <v>0.17724534787398</v>
      </c>
      <c r="AK14" s="17"/>
      <c r="AL14" s="17">
        <v>0.14945280645999701</v>
      </c>
      <c r="AM14" s="17">
        <v>0.194321079677549</v>
      </c>
      <c r="AN14" s="17">
        <v>0.21230559008772601</v>
      </c>
      <c r="AO14" s="17">
        <v>0.24469487297694201</v>
      </c>
      <c r="AP14" s="17">
        <v>0.337872037635781</v>
      </c>
      <c r="AQ14" s="17"/>
      <c r="AR14" s="17">
        <v>0.18037567991877701</v>
      </c>
      <c r="AS14" s="17">
        <v>0.194135321871311</v>
      </c>
      <c r="AT14" s="17">
        <v>0.19080808647334699</v>
      </c>
      <c r="AU14" s="17">
        <v>0.20391107337174599</v>
      </c>
      <c r="AV14" s="17">
        <v>0.25364423583839601</v>
      </c>
      <c r="AW14" s="17"/>
      <c r="AX14" s="17">
        <v>0.141453267006203</v>
      </c>
      <c r="AY14" s="17">
        <v>0.179388443494648</v>
      </c>
      <c r="AZ14" s="17">
        <v>0.13319918975453701</v>
      </c>
      <c r="BA14" s="17">
        <v>0.18721849755144901</v>
      </c>
      <c r="BB14" s="17">
        <v>0.36030983868543698</v>
      </c>
      <c r="BC14" s="17">
        <v>0.36728562172124501</v>
      </c>
      <c r="BD14" s="17"/>
      <c r="BE14" s="17">
        <v>0.19748014805950201</v>
      </c>
      <c r="BF14" s="17">
        <v>0.18599348736590099</v>
      </c>
      <c r="BG14" s="17">
        <v>0.20604030684706801</v>
      </c>
      <c r="BH14" s="17"/>
      <c r="BI14" s="17">
        <v>0.19512169502812701</v>
      </c>
      <c r="BJ14" s="17">
        <v>0.19735255796554299</v>
      </c>
      <c r="BK14" s="17"/>
      <c r="BL14" s="17">
        <v>0.21689363507019499</v>
      </c>
      <c r="BM14" s="17">
        <v>0.19852311891709701</v>
      </c>
      <c r="BN14" s="17">
        <v>0.15766138902484</v>
      </c>
      <c r="BO14" s="17">
        <v>0.179977986687023</v>
      </c>
      <c r="BP14" s="17">
        <v>0.16653843395103099</v>
      </c>
      <c r="BQ14" s="17"/>
      <c r="BR14" s="17">
        <v>0.19610241748979801</v>
      </c>
      <c r="BS14" s="17">
        <v>0.207997851343415</v>
      </c>
      <c r="BT14" s="17">
        <v>0.16979877944298</v>
      </c>
      <c r="BU14" s="17">
        <v>0.21742772206195099</v>
      </c>
      <c r="BV14" s="17"/>
      <c r="BW14" s="17">
        <v>0.18253227524089599</v>
      </c>
      <c r="BX14" s="17">
        <v>0.208498034224392</v>
      </c>
      <c r="BY14" s="17">
        <v>0.215549754860931</v>
      </c>
      <c r="BZ14" s="17">
        <v>0.22914212116712801</v>
      </c>
      <c r="CA14" s="17">
        <v>0.14464040496045499</v>
      </c>
      <c r="CB14" s="17"/>
      <c r="CC14" s="17">
        <v>0.122796867048478</v>
      </c>
      <c r="CD14" s="17">
        <v>0.15086600952081899</v>
      </c>
      <c r="CE14" s="17">
        <v>0.16242358498687001</v>
      </c>
      <c r="CF14" s="17">
        <v>0.195466270712396</v>
      </c>
      <c r="CG14" s="17">
        <v>0.209275372872221</v>
      </c>
      <c r="CH14" s="17">
        <v>0.21883669257732899</v>
      </c>
      <c r="CI14" s="17">
        <v>0.205814523711218</v>
      </c>
      <c r="CJ14" s="17">
        <v>0.220199350761761</v>
      </c>
      <c r="CK14" s="17">
        <v>0.23260995893931599</v>
      </c>
      <c r="CL14" s="17">
        <v>0.25797328028072902</v>
      </c>
    </row>
    <row r="15" spans="2:90" x14ac:dyDescent="0.25">
      <c r="B15" s="18" t="s">
        <v>371</v>
      </c>
      <c r="C15" s="17">
        <v>0.196598310893638</v>
      </c>
      <c r="D15" s="17">
        <v>0.207272082858244</v>
      </c>
      <c r="E15" s="17">
        <v>0.18704231355700601</v>
      </c>
      <c r="F15" s="17"/>
      <c r="G15" s="17">
        <v>0.25672822679527701</v>
      </c>
      <c r="H15" s="17">
        <v>0.208640028985869</v>
      </c>
      <c r="I15" s="17">
        <v>0.18200543221771601</v>
      </c>
      <c r="J15" s="17">
        <v>0.192641958969751</v>
      </c>
      <c r="K15" s="17">
        <v>0.21622454243848699</v>
      </c>
      <c r="L15" s="17">
        <v>0.160588994328588</v>
      </c>
      <c r="M15" s="17"/>
      <c r="N15" s="17">
        <v>0.17370171842478899</v>
      </c>
      <c r="O15" s="17">
        <v>0.17465137735563499</v>
      </c>
      <c r="P15" s="17">
        <v>0.233304010169265</v>
      </c>
      <c r="Q15" s="17">
        <v>0.21402206695616699</v>
      </c>
      <c r="R15" s="17"/>
      <c r="S15" s="17">
        <v>0.211577940241028</v>
      </c>
      <c r="T15" s="17">
        <v>0.15888698878142599</v>
      </c>
      <c r="U15" s="17">
        <v>0.15536981828216601</v>
      </c>
      <c r="V15" s="17">
        <v>0.165954328006513</v>
      </c>
      <c r="W15" s="17">
        <v>0.20326900837932799</v>
      </c>
      <c r="X15" s="17">
        <v>0.26026936520119398</v>
      </c>
      <c r="Y15" s="17">
        <v>0.216547430577024</v>
      </c>
      <c r="Z15" s="17">
        <v>0.22139310879490201</v>
      </c>
      <c r="AA15" s="17">
        <v>0.20415574567588199</v>
      </c>
      <c r="AB15" s="17"/>
      <c r="AC15" s="17">
        <v>0.195685539490532</v>
      </c>
      <c r="AD15" s="17">
        <v>0.18774124352678201</v>
      </c>
      <c r="AE15" s="17">
        <v>0.19541792151159301</v>
      </c>
      <c r="AF15" s="17"/>
      <c r="AG15" s="17">
        <v>0.19649016059274099</v>
      </c>
      <c r="AH15" s="17">
        <v>0.18816363313428699</v>
      </c>
      <c r="AI15" s="17">
        <v>0.167670802535521</v>
      </c>
      <c r="AJ15" s="17">
        <v>0.228483361728367</v>
      </c>
      <c r="AK15" s="17"/>
      <c r="AL15" s="17">
        <v>0.22197213583911099</v>
      </c>
      <c r="AM15" s="17">
        <v>0.20458970574511801</v>
      </c>
      <c r="AN15" s="17">
        <v>0.153182842963133</v>
      </c>
      <c r="AO15" s="17">
        <v>0.20652756620906701</v>
      </c>
      <c r="AP15" s="17">
        <v>0.188167484008714</v>
      </c>
      <c r="AQ15" s="17"/>
      <c r="AR15" s="17">
        <v>0.24241949498772</v>
      </c>
      <c r="AS15" s="17">
        <v>0.20153335754572799</v>
      </c>
      <c r="AT15" s="17">
        <v>0.19326307305680199</v>
      </c>
      <c r="AU15" s="17">
        <v>0.18790806558236101</v>
      </c>
      <c r="AV15" s="17">
        <v>0.16874688041809899</v>
      </c>
      <c r="AW15" s="17"/>
      <c r="AX15" s="17">
        <v>0.24599462303738101</v>
      </c>
      <c r="AY15" s="17">
        <v>0.170052017954755</v>
      </c>
      <c r="AZ15" s="17">
        <v>0.24675652196550499</v>
      </c>
      <c r="BA15" s="17">
        <v>0.22239891407495099</v>
      </c>
      <c r="BB15" s="17">
        <v>0.10994029145063899</v>
      </c>
      <c r="BC15" s="17">
        <v>0.11435461713907601</v>
      </c>
      <c r="BD15" s="17"/>
      <c r="BE15" s="17">
        <v>0.18357893008804599</v>
      </c>
      <c r="BF15" s="17">
        <v>0.21949157251155901</v>
      </c>
      <c r="BG15" s="17">
        <v>0.19130578761779099</v>
      </c>
      <c r="BH15" s="17"/>
      <c r="BI15" s="17">
        <v>0.21731871159455099</v>
      </c>
      <c r="BJ15" s="17">
        <v>0.19133787158443699</v>
      </c>
      <c r="BK15" s="17"/>
      <c r="BL15" s="17">
        <v>0.17598891180295401</v>
      </c>
      <c r="BM15" s="17">
        <v>0.18883318682922801</v>
      </c>
      <c r="BN15" s="17">
        <v>0.27745555712018199</v>
      </c>
      <c r="BO15" s="17">
        <v>0.25060839557761899</v>
      </c>
      <c r="BP15" s="17">
        <v>0.20301758618020099</v>
      </c>
      <c r="BQ15" s="17"/>
      <c r="BR15" s="17">
        <v>0.19195790504972199</v>
      </c>
      <c r="BS15" s="17">
        <v>0.21893748038814501</v>
      </c>
      <c r="BT15" s="17">
        <v>0.203004308102787</v>
      </c>
      <c r="BU15" s="17">
        <v>0.230841326573374</v>
      </c>
      <c r="BV15" s="17"/>
      <c r="BW15" s="17">
        <v>0.14983057318550499</v>
      </c>
      <c r="BX15" s="17">
        <v>0.1581832622597</v>
      </c>
      <c r="BY15" s="17">
        <v>0.173257710634797</v>
      </c>
      <c r="BZ15" s="17">
        <v>0.214708631728459</v>
      </c>
      <c r="CA15" s="17">
        <v>0.27608915925323901</v>
      </c>
      <c r="CB15" s="17"/>
      <c r="CC15" s="17">
        <v>0.30312050971381799</v>
      </c>
      <c r="CD15" s="17">
        <v>0.27962828887334601</v>
      </c>
      <c r="CE15" s="17">
        <v>0.223329192628725</v>
      </c>
      <c r="CF15" s="17">
        <v>0.18269167760263599</v>
      </c>
      <c r="CG15" s="17">
        <v>0.21281791220417501</v>
      </c>
      <c r="CH15" s="17">
        <v>0.14383936444335499</v>
      </c>
      <c r="CI15" s="17">
        <v>0.160168508299913</v>
      </c>
      <c r="CJ15" s="17">
        <v>0.13743549952246101</v>
      </c>
      <c r="CK15" s="17">
        <v>0.133112198268238</v>
      </c>
      <c r="CL15" s="17">
        <v>0.142848684378582</v>
      </c>
    </row>
    <row r="16" spans="2:90" x14ac:dyDescent="0.25">
      <c r="B16" s="18" t="s">
        <v>372</v>
      </c>
      <c r="C16" s="17">
        <v>0.17477045014662801</v>
      </c>
      <c r="D16" s="17">
        <v>0.17597506599260301</v>
      </c>
      <c r="E16" s="17">
        <v>0.17274937747799499</v>
      </c>
      <c r="F16" s="17"/>
      <c r="G16" s="17">
        <v>0.25337522212621899</v>
      </c>
      <c r="H16" s="17">
        <v>0.22603607505471501</v>
      </c>
      <c r="I16" s="17">
        <v>0.211088526807652</v>
      </c>
      <c r="J16" s="17">
        <v>0.14440609031031301</v>
      </c>
      <c r="K16" s="17">
        <v>0.156714332176837</v>
      </c>
      <c r="L16" s="17">
        <v>0.11090520989349401</v>
      </c>
      <c r="M16" s="17"/>
      <c r="N16" s="17">
        <v>0.17662753161195499</v>
      </c>
      <c r="O16" s="17">
        <v>0.159882719842078</v>
      </c>
      <c r="P16" s="17">
        <v>0.16825061315741299</v>
      </c>
      <c r="Q16" s="17">
        <v>0.19440415230196001</v>
      </c>
      <c r="R16" s="17"/>
      <c r="S16" s="17">
        <v>0.30150179468460903</v>
      </c>
      <c r="T16" s="17">
        <v>0.13418816797036401</v>
      </c>
      <c r="U16" s="17">
        <v>0.20472103829822799</v>
      </c>
      <c r="V16" s="17">
        <v>0.120298877596484</v>
      </c>
      <c r="W16" s="17">
        <v>0.16249913498749699</v>
      </c>
      <c r="X16" s="17">
        <v>0.167984215527231</v>
      </c>
      <c r="Y16" s="17">
        <v>0.114162181445693</v>
      </c>
      <c r="Z16" s="17">
        <v>0.112642553842199</v>
      </c>
      <c r="AA16" s="17">
        <v>0.17796566099409</v>
      </c>
      <c r="AB16" s="17"/>
      <c r="AC16" s="17">
        <v>0.14251552506887299</v>
      </c>
      <c r="AD16" s="17">
        <v>0.184334009004788</v>
      </c>
      <c r="AE16" s="17">
        <v>0.197460667285487</v>
      </c>
      <c r="AF16" s="17"/>
      <c r="AG16" s="17">
        <v>0.129612935671687</v>
      </c>
      <c r="AH16" s="17">
        <v>0.225349291280102</v>
      </c>
      <c r="AI16" s="17">
        <v>0.16334309069665601</v>
      </c>
      <c r="AJ16" s="17">
        <v>0.161553848504363</v>
      </c>
      <c r="AK16" s="17"/>
      <c r="AL16" s="17">
        <v>0.17421782751258599</v>
      </c>
      <c r="AM16" s="17">
        <v>0.16285600048458901</v>
      </c>
      <c r="AN16" s="17">
        <v>0.17749211297322601</v>
      </c>
      <c r="AO16" s="17">
        <v>0.22439360380879</v>
      </c>
      <c r="AP16" s="17">
        <v>0.14728014439446999</v>
      </c>
      <c r="AQ16" s="17"/>
      <c r="AR16" s="17">
        <v>0.20642340361765199</v>
      </c>
      <c r="AS16" s="17">
        <v>0.188119231715841</v>
      </c>
      <c r="AT16" s="17">
        <v>0.15910478465355199</v>
      </c>
      <c r="AU16" s="17">
        <v>0.16147751730305901</v>
      </c>
      <c r="AV16" s="17">
        <v>0.17580169504169199</v>
      </c>
      <c r="AW16" s="17"/>
      <c r="AX16" s="17">
        <v>0.29869678223682899</v>
      </c>
      <c r="AY16" s="17">
        <v>0.15176567745615399</v>
      </c>
      <c r="AZ16" s="17">
        <v>0.175783819755881</v>
      </c>
      <c r="BA16" s="17">
        <v>0.15421850330412501</v>
      </c>
      <c r="BB16" s="17">
        <v>6.1425270614724199E-2</v>
      </c>
      <c r="BC16" s="17">
        <v>7.4852009532457603E-2</v>
      </c>
      <c r="BD16" s="17"/>
      <c r="BE16" s="17">
        <v>0.19298262598447199</v>
      </c>
      <c r="BF16" s="17">
        <v>0.20289925567957201</v>
      </c>
      <c r="BG16" s="17">
        <v>0.125409148892005</v>
      </c>
      <c r="BH16" s="17"/>
      <c r="BI16" s="17">
        <v>0.20332359318194401</v>
      </c>
      <c r="BJ16" s="17">
        <v>0.167521455390576</v>
      </c>
      <c r="BK16" s="17"/>
      <c r="BL16" s="17">
        <v>0.12733835071173899</v>
      </c>
      <c r="BM16" s="17">
        <v>0.15553981241866999</v>
      </c>
      <c r="BN16" s="17">
        <v>0.23609969339404299</v>
      </c>
      <c r="BO16" s="17">
        <v>0.23093698061055801</v>
      </c>
      <c r="BP16" s="17">
        <v>0.25438105446263998</v>
      </c>
      <c r="BQ16" s="17"/>
      <c r="BR16" s="17">
        <v>0.164890103377859</v>
      </c>
      <c r="BS16" s="17">
        <v>0.18648834527302399</v>
      </c>
      <c r="BT16" s="17">
        <v>0.26576451340444701</v>
      </c>
      <c r="BU16" s="17">
        <v>0.23148276021566899</v>
      </c>
      <c r="BV16" s="17"/>
      <c r="BW16" s="17">
        <v>0.163146974641035</v>
      </c>
      <c r="BX16" s="17">
        <v>0.137813135917074</v>
      </c>
      <c r="BY16" s="17">
        <v>0.18418349748281301</v>
      </c>
      <c r="BZ16" s="17">
        <v>0.195241179289668</v>
      </c>
      <c r="CA16" s="17">
        <v>0.18657490377845201</v>
      </c>
      <c r="CB16" s="17"/>
      <c r="CC16" s="17">
        <v>0.195100393975043</v>
      </c>
      <c r="CD16" s="17">
        <v>0.22520759146945099</v>
      </c>
      <c r="CE16" s="17">
        <v>0.241563536222414</v>
      </c>
      <c r="CF16" s="17">
        <v>0.23942679992694901</v>
      </c>
      <c r="CG16" s="17">
        <v>0.16484135903043001</v>
      </c>
      <c r="CH16" s="17">
        <v>0.168139250520319</v>
      </c>
      <c r="CI16" s="17">
        <v>0.15542115286536701</v>
      </c>
      <c r="CJ16" s="17">
        <v>0.12700323102139999</v>
      </c>
      <c r="CK16" s="17">
        <v>8.7596865888146899E-2</v>
      </c>
      <c r="CL16" s="17">
        <v>9.5471826103988702E-2</v>
      </c>
    </row>
    <row r="17" spans="2:90" x14ac:dyDescent="0.25">
      <c r="B17" s="18" t="s">
        <v>373</v>
      </c>
      <c r="C17" s="17">
        <v>0.17460016821451199</v>
      </c>
      <c r="D17" s="17">
        <v>0.162856655018842</v>
      </c>
      <c r="E17" s="17">
        <v>0.18573960588987101</v>
      </c>
      <c r="F17" s="17"/>
      <c r="G17" s="17">
        <v>0.19359804945734299</v>
      </c>
      <c r="H17" s="17">
        <v>0.15204851270721401</v>
      </c>
      <c r="I17" s="17">
        <v>0.17136484322495801</v>
      </c>
      <c r="J17" s="17">
        <v>0.168525379297468</v>
      </c>
      <c r="K17" s="17">
        <v>0.164204724906686</v>
      </c>
      <c r="L17" s="17">
        <v>0.19615299117195101</v>
      </c>
      <c r="M17" s="17"/>
      <c r="N17" s="17">
        <v>0.19110963679715801</v>
      </c>
      <c r="O17" s="17">
        <v>0.178487521312551</v>
      </c>
      <c r="P17" s="17">
        <v>0.15991374893298099</v>
      </c>
      <c r="Q17" s="17">
        <v>0.16557131611343201</v>
      </c>
      <c r="R17" s="17"/>
      <c r="S17" s="17">
        <v>0.17096111229127101</v>
      </c>
      <c r="T17" s="17">
        <v>0.20427470130407299</v>
      </c>
      <c r="U17" s="17">
        <v>0.19051048049719199</v>
      </c>
      <c r="V17" s="17">
        <v>0.186504581268404</v>
      </c>
      <c r="W17" s="17">
        <v>0.148135126105745</v>
      </c>
      <c r="X17" s="17">
        <v>0.145974569108625</v>
      </c>
      <c r="Y17" s="17">
        <v>0.16727248765303199</v>
      </c>
      <c r="Z17" s="17">
        <v>0.15843851745200599</v>
      </c>
      <c r="AA17" s="17">
        <v>0.171367911871393</v>
      </c>
      <c r="AB17" s="17"/>
      <c r="AC17" s="17">
        <v>0.173215037818089</v>
      </c>
      <c r="AD17" s="17">
        <v>0.17245742765349401</v>
      </c>
      <c r="AE17" s="17">
        <v>0.17438277253235099</v>
      </c>
      <c r="AF17" s="17"/>
      <c r="AG17" s="17">
        <v>0.187757468519407</v>
      </c>
      <c r="AH17" s="17">
        <v>0.19714191342176099</v>
      </c>
      <c r="AI17" s="17">
        <v>0.196484488298279</v>
      </c>
      <c r="AJ17" s="17">
        <v>0.15538088411642301</v>
      </c>
      <c r="AK17" s="17"/>
      <c r="AL17" s="17">
        <v>0.15065976162672701</v>
      </c>
      <c r="AM17" s="17">
        <v>0.197250192591122</v>
      </c>
      <c r="AN17" s="17">
        <v>0.158470183260361</v>
      </c>
      <c r="AO17" s="17">
        <v>0.21502223713208601</v>
      </c>
      <c r="AP17" s="17">
        <v>0.221081015103789</v>
      </c>
      <c r="AQ17" s="17"/>
      <c r="AR17" s="17">
        <v>0.168933432354654</v>
      </c>
      <c r="AS17" s="17">
        <v>0.178348841141313</v>
      </c>
      <c r="AT17" s="17">
        <v>0.178209413454369</v>
      </c>
      <c r="AU17" s="17">
        <v>0.180486312410189</v>
      </c>
      <c r="AV17" s="17">
        <v>0.16351187473644399</v>
      </c>
      <c r="AW17" s="17"/>
      <c r="AX17" s="17">
        <v>0.19183737589430999</v>
      </c>
      <c r="AY17" s="17">
        <v>0.179556719926276</v>
      </c>
      <c r="AZ17" s="17">
        <v>0.17137321319700899</v>
      </c>
      <c r="BA17" s="17">
        <v>0.15756180985204901</v>
      </c>
      <c r="BB17" s="17">
        <v>0.16642423908321</v>
      </c>
      <c r="BC17" s="17">
        <v>0.15093533926109501</v>
      </c>
      <c r="BD17" s="17"/>
      <c r="BE17" s="17">
        <v>0.16838429649025399</v>
      </c>
      <c r="BF17" s="17">
        <v>0.17517229163273601</v>
      </c>
      <c r="BG17" s="17">
        <v>0.18421905203036301</v>
      </c>
      <c r="BH17" s="17"/>
      <c r="BI17" s="17">
        <v>0.16425122227847899</v>
      </c>
      <c r="BJ17" s="17">
        <v>0.177227530628807</v>
      </c>
      <c r="BK17" s="17"/>
      <c r="BL17" s="17">
        <v>0.173977065248516</v>
      </c>
      <c r="BM17" s="17">
        <v>0.17621683123061899</v>
      </c>
      <c r="BN17" s="17">
        <v>0.16311955019775201</v>
      </c>
      <c r="BO17" s="17">
        <v>0.18594614835016099</v>
      </c>
      <c r="BP17" s="17">
        <v>0.18107466700105501</v>
      </c>
      <c r="BQ17" s="17"/>
      <c r="BR17" s="17">
        <v>0.16960534075182901</v>
      </c>
      <c r="BS17" s="17">
        <v>0.21814940380148501</v>
      </c>
      <c r="BT17" s="17">
        <v>0.20560591359480401</v>
      </c>
      <c r="BU17" s="17">
        <v>0.17087571102409799</v>
      </c>
      <c r="BV17" s="17"/>
      <c r="BW17" s="17">
        <v>0.18388069036673099</v>
      </c>
      <c r="BX17" s="17">
        <v>0.17684846271157401</v>
      </c>
      <c r="BY17" s="17">
        <v>0.19258402983040901</v>
      </c>
      <c r="BZ17" s="17">
        <v>0.16422925322602999</v>
      </c>
      <c r="CA17" s="17">
        <v>0.146131263781765</v>
      </c>
      <c r="CB17" s="17"/>
      <c r="CC17" s="17">
        <v>0.15932868689196</v>
      </c>
      <c r="CD17" s="17">
        <v>0.146959382587528</v>
      </c>
      <c r="CE17" s="17">
        <v>0.14606314818611399</v>
      </c>
      <c r="CF17" s="17">
        <v>0.195233479025024</v>
      </c>
      <c r="CG17" s="17">
        <v>0.20091923306565701</v>
      </c>
      <c r="CH17" s="17">
        <v>0.19067599275240599</v>
      </c>
      <c r="CI17" s="17">
        <v>0.15289043650567299</v>
      </c>
      <c r="CJ17" s="17">
        <v>0.195803162489878</v>
      </c>
      <c r="CK17" s="17">
        <v>0.17180864909461799</v>
      </c>
      <c r="CL17" s="17">
        <v>0.16391807716444101</v>
      </c>
    </row>
    <row r="18" spans="2:90" x14ac:dyDescent="0.25">
      <c r="B18" s="18" t="s">
        <v>374</v>
      </c>
      <c r="C18" s="17">
        <v>0.16469693231289501</v>
      </c>
      <c r="D18" s="17">
        <v>0.17490691091899099</v>
      </c>
      <c r="E18" s="17">
        <v>0.155017088753094</v>
      </c>
      <c r="F18" s="17"/>
      <c r="G18" s="17">
        <v>0.209860028405745</v>
      </c>
      <c r="H18" s="17">
        <v>0.157846932371524</v>
      </c>
      <c r="I18" s="17">
        <v>0.15185002568137701</v>
      </c>
      <c r="J18" s="17">
        <v>0.16957226140951201</v>
      </c>
      <c r="K18" s="17">
        <v>0.143413346117643</v>
      </c>
      <c r="L18" s="17">
        <v>0.16939042562887999</v>
      </c>
      <c r="M18" s="17"/>
      <c r="N18" s="17">
        <v>0.152082835621595</v>
      </c>
      <c r="O18" s="17">
        <v>0.16669376483554399</v>
      </c>
      <c r="P18" s="17">
        <v>0.17367597687886099</v>
      </c>
      <c r="Q18" s="17">
        <v>0.16754522200577099</v>
      </c>
      <c r="R18" s="17"/>
      <c r="S18" s="17">
        <v>0.192039113469091</v>
      </c>
      <c r="T18" s="17">
        <v>0.12833069842551001</v>
      </c>
      <c r="U18" s="17">
        <v>0.138282051857545</v>
      </c>
      <c r="V18" s="17">
        <v>0.12280548257662301</v>
      </c>
      <c r="W18" s="17">
        <v>0.184800192297638</v>
      </c>
      <c r="X18" s="17">
        <v>0.19023982179336099</v>
      </c>
      <c r="Y18" s="17">
        <v>0.168976669229388</v>
      </c>
      <c r="Z18" s="17">
        <v>0.17865859341559001</v>
      </c>
      <c r="AA18" s="17">
        <v>0.191206025409424</v>
      </c>
      <c r="AB18" s="17"/>
      <c r="AC18" s="17">
        <v>0.16037353364030599</v>
      </c>
      <c r="AD18" s="17">
        <v>0.170037012195284</v>
      </c>
      <c r="AE18" s="17">
        <v>0.164244276969883</v>
      </c>
      <c r="AF18" s="17"/>
      <c r="AG18" s="17">
        <v>0.16938592828344501</v>
      </c>
      <c r="AH18" s="17">
        <v>0.15637532781424801</v>
      </c>
      <c r="AI18" s="17">
        <v>0.16191901930387501</v>
      </c>
      <c r="AJ18" s="17">
        <v>0.16047976502956801</v>
      </c>
      <c r="AK18" s="17"/>
      <c r="AL18" s="17">
        <v>0.15572309357155401</v>
      </c>
      <c r="AM18" s="17">
        <v>0.172943377646566</v>
      </c>
      <c r="AN18" s="17">
        <v>0.17128448185638701</v>
      </c>
      <c r="AO18" s="17">
        <v>0.17263864747570401</v>
      </c>
      <c r="AP18" s="17">
        <v>0.14091706975725299</v>
      </c>
      <c r="AQ18" s="17"/>
      <c r="AR18" s="17">
        <v>0.19139243922172799</v>
      </c>
      <c r="AS18" s="17">
        <v>0.16755469069484699</v>
      </c>
      <c r="AT18" s="17">
        <v>0.16071299422764099</v>
      </c>
      <c r="AU18" s="17">
        <v>0.147107171449845</v>
      </c>
      <c r="AV18" s="17">
        <v>0.154995234023488</v>
      </c>
      <c r="AW18" s="17"/>
      <c r="AX18" s="17">
        <v>0.18636984914851301</v>
      </c>
      <c r="AY18" s="17">
        <v>0.180080216072358</v>
      </c>
      <c r="AZ18" s="17">
        <v>0.183732272064699</v>
      </c>
      <c r="BA18" s="17">
        <v>0.136532952379116</v>
      </c>
      <c r="BB18" s="17">
        <v>0.10709820300566</v>
      </c>
      <c r="BC18" s="17">
        <v>0.15565894322564999</v>
      </c>
      <c r="BD18" s="17"/>
      <c r="BE18" s="17">
        <v>0.17528869281467199</v>
      </c>
      <c r="BF18" s="17">
        <v>0.156226127587268</v>
      </c>
      <c r="BG18" s="17">
        <v>0.159421556921097</v>
      </c>
      <c r="BH18" s="17"/>
      <c r="BI18" s="17">
        <v>0.14867244554998901</v>
      </c>
      <c r="BJ18" s="17">
        <v>0.16876518568762999</v>
      </c>
      <c r="BK18" s="17"/>
      <c r="BL18" s="17">
        <v>0.170765710948176</v>
      </c>
      <c r="BM18" s="17">
        <v>0.16557090754178599</v>
      </c>
      <c r="BN18" s="17">
        <v>0.14063798055559901</v>
      </c>
      <c r="BO18" s="17">
        <v>0.16000601624384</v>
      </c>
      <c r="BP18" s="17">
        <v>0.16674325246157501</v>
      </c>
      <c r="BQ18" s="17"/>
      <c r="BR18" s="17">
        <v>0.162326091694594</v>
      </c>
      <c r="BS18" s="17">
        <v>0.21116962479753401</v>
      </c>
      <c r="BT18" s="17">
        <v>0.14792771649584599</v>
      </c>
      <c r="BU18" s="17">
        <v>0.16334419442908599</v>
      </c>
      <c r="BV18" s="17"/>
      <c r="BW18" s="17">
        <v>0.16857178928069499</v>
      </c>
      <c r="BX18" s="17">
        <v>0.13980831598995</v>
      </c>
      <c r="BY18" s="17">
        <v>0.16327874342465401</v>
      </c>
      <c r="BZ18" s="17">
        <v>0.16137134210162399</v>
      </c>
      <c r="CA18" s="17">
        <v>0.19405442497549999</v>
      </c>
      <c r="CB18" s="17"/>
      <c r="CC18" s="17">
        <v>0.23186159554518199</v>
      </c>
      <c r="CD18" s="17">
        <v>0.17339311373153801</v>
      </c>
      <c r="CE18" s="17">
        <v>0.17282964847298099</v>
      </c>
      <c r="CF18" s="17">
        <v>0.16792203473571199</v>
      </c>
      <c r="CG18" s="17">
        <v>0.16450399928362699</v>
      </c>
      <c r="CH18" s="17">
        <v>0.14419879015279</v>
      </c>
      <c r="CI18" s="17">
        <v>0.16555065320343601</v>
      </c>
      <c r="CJ18" s="17">
        <v>0.14522603350631999</v>
      </c>
      <c r="CK18" s="17">
        <v>0.15668076174248</v>
      </c>
      <c r="CL18" s="17">
        <v>0.12848486184040001</v>
      </c>
    </row>
    <row r="19" spans="2:90" x14ac:dyDescent="0.25">
      <c r="B19" s="18" t="s">
        <v>375</v>
      </c>
      <c r="C19" s="17">
        <v>0.16374279036099201</v>
      </c>
      <c r="D19" s="17">
        <v>0.14825588227171599</v>
      </c>
      <c r="E19" s="17">
        <v>0.178943090007184</v>
      </c>
      <c r="F19" s="17"/>
      <c r="G19" s="17">
        <v>0.12787492143088799</v>
      </c>
      <c r="H19" s="17">
        <v>0.12336253845414601</v>
      </c>
      <c r="I19" s="17">
        <v>0.18067718632152599</v>
      </c>
      <c r="J19" s="17">
        <v>0.18727305167041899</v>
      </c>
      <c r="K19" s="17">
        <v>0.182750659465024</v>
      </c>
      <c r="L19" s="17">
        <v>0.167657062677878</v>
      </c>
      <c r="M19" s="17"/>
      <c r="N19" s="17">
        <v>0.13700473234486901</v>
      </c>
      <c r="O19" s="17">
        <v>0.16560787691887599</v>
      </c>
      <c r="P19" s="17">
        <v>0.19301977384562599</v>
      </c>
      <c r="Q19" s="17">
        <v>0.166399678862792</v>
      </c>
      <c r="R19" s="17"/>
      <c r="S19" s="17">
        <v>0.114206137860713</v>
      </c>
      <c r="T19" s="17">
        <v>0.12962371696113201</v>
      </c>
      <c r="U19" s="17">
        <v>0.174376068590755</v>
      </c>
      <c r="V19" s="17">
        <v>0.16162340701956401</v>
      </c>
      <c r="W19" s="17">
        <v>0.185126828141643</v>
      </c>
      <c r="X19" s="17">
        <v>0.15011446988786101</v>
      </c>
      <c r="Y19" s="17">
        <v>0.16756765484904099</v>
      </c>
      <c r="Z19" s="17">
        <v>0.226231120779678</v>
      </c>
      <c r="AA19" s="17">
        <v>0.23034626207829101</v>
      </c>
      <c r="AB19" s="17"/>
      <c r="AC19" s="17">
        <v>0.17085540655228501</v>
      </c>
      <c r="AD19" s="17">
        <v>0.157797124071032</v>
      </c>
      <c r="AE19" s="17">
        <v>0.187597784279077</v>
      </c>
      <c r="AF19" s="17"/>
      <c r="AG19" s="17">
        <v>0.15453539605236899</v>
      </c>
      <c r="AH19" s="17">
        <v>0.16607593570139101</v>
      </c>
      <c r="AI19" s="17">
        <v>0.17010039823752299</v>
      </c>
      <c r="AJ19" s="17">
        <v>0.179083381311409</v>
      </c>
      <c r="AK19" s="17"/>
      <c r="AL19" s="17">
        <v>0.190213864107597</v>
      </c>
      <c r="AM19" s="17">
        <v>0.165526062586422</v>
      </c>
      <c r="AN19" s="17">
        <v>0.13288792883300701</v>
      </c>
      <c r="AO19" s="17">
        <v>0.142673390984005</v>
      </c>
      <c r="AP19" s="17">
        <v>0.113189771752097</v>
      </c>
      <c r="AQ19" s="17"/>
      <c r="AR19" s="17">
        <v>0.17431703232231599</v>
      </c>
      <c r="AS19" s="17">
        <v>0.16520113785311299</v>
      </c>
      <c r="AT19" s="17">
        <v>0.16961262857805801</v>
      </c>
      <c r="AU19" s="17">
        <v>0.16534982827459799</v>
      </c>
      <c r="AV19" s="17">
        <v>0.12276748715385701</v>
      </c>
      <c r="AW19" s="17"/>
      <c r="AX19" s="17">
        <v>0.121690838181368</v>
      </c>
      <c r="AY19" s="17">
        <v>0.155690162061175</v>
      </c>
      <c r="AZ19" s="17">
        <v>0.16056174585837699</v>
      </c>
      <c r="BA19" s="17">
        <v>0.180322505137922</v>
      </c>
      <c r="BB19" s="17">
        <v>0.24624946082499399</v>
      </c>
      <c r="BC19" s="17">
        <v>0.17350806952935399</v>
      </c>
      <c r="BD19" s="17"/>
      <c r="BE19" s="17">
        <v>0.14079336628257499</v>
      </c>
      <c r="BF19" s="17">
        <v>0.17503458025125601</v>
      </c>
      <c r="BG19" s="17">
        <v>0.18535557315828899</v>
      </c>
      <c r="BH19" s="17"/>
      <c r="BI19" s="17">
        <v>0.168426503753309</v>
      </c>
      <c r="BJ19" s="17">
        <v>0.16255370186808099</v>
      </c>
      <c r="BK19" s="17"/>
      <c r="BL19" s="17">
        <v>0.16406834406658699</v>
      </c>
      <c r="BM19" s="17">
        <v>0.17376302797603099</v>
      </c>
      <c r="BN19" s="17">
        <v>0.15266664596260099</v>
      </c>
      <c r="BO19" s="17">
        <v>0.16921102591276599</v>
      </c>
      <c r="BP19" s="17">
        <v>0.15359178579206101</v>
      </c>
      <c r="BQ19" s="17"/>
      <c r="BR19" s="17">
        <v>0.16843141455428301</v>
      </c>
      <c r="BS19" s="17">
        <v>0.11652466775383</v>
      </c>
      <c r="BT19" s="17">
        <v>0.17301720977621601</v>
      </c>
      <c r="BU19" s="17">
        <v>0.13966095625130701</v>
      </c>
      <c r="BV19" s="17"/>
      <c r="BW19" s="17">
        <v>0.12752919403628499</v>
      </c>
      <c r="BX19" s="17">
        <v>0.15448508032174199</v>
      </c>
      <c r="BY19" s="17">
        <v>0.17836463697817101</v>
      </c>
      <c r="BZ19" s="17">
        <v>0.177983834414772</v>
      </c>
      <c r="CA19" s="17">
        <v>0.176899602631828</v>
      </c>
      <c r="CB19" s="17"/>
      <c r="CC19" s="17">
        <v>0.19935558662122299</v>
      </c>
      <c r="CD19" s="17">
        <v>0.13558670578513499</v>
      </c>
      <c r="CE19" s="17">
        <v>0.159412603937513</v>
      </c>
      <c r="CF19" s="17">
        <v>0.16039197038965899</v>
      </c>
      <c r="CG19" s="17">
        <v>0.15057293494028101</v>
      </c>
      <c r="CH19" s="17">
        <v>0.16414170297130901</v>
      </c>
      <c r="CI19" s="17">
        <v>0.19014577505269201</v>
      </c>
      <c r="CJ19" s="17">
        <v>0.17690370921999901</v>
      </c>
      <c r="CK19" s="17">
        <v>0.15804995296504501</v>
      </c>
      <c r="CL19" s="17">
        <v>0.14745128933917701</v>
      </c>
    </row>
    <row r="20" spans="2:90" x14ac:dyDescent="0.25">
      <c r="B20" s="18" t="s">
        <v>376</v>
      </c>
      <c r="C20" s="17">
        <v>0.15643795736885399</v>
      </c>
      <c r="D20" s="17">
        <v>0.16703722980166999</v>
      </c>
      <c r="E20" s="17">
        <v>0.14637115361515901</v>
      </c>
      <c r="F20" s="17"/>
      <c r="G20" s="17">
        <v>0.17757931932232601</v>
      </c>
      <c r="H20" s="17">
        <v>0.20024961071304401</v>
      </c>
      <c r="I20" s="17">
        <v>0.19786254339663101</v>
      </c>
      <c r="J20" s="17">
        <v>0.154786784809125</v>
      </c>
      <c r="K20" s="17">
        <v>0.143256278910773</v>
      </c>
      <c r="L20" s="17">
        <v>9.6348622755303398E-2</v>
      </c>
      <c r="M20" s="17"/>
      <c r="N20" s="17">
        <v>0.15295382472055</v>
      </c>
      <c r="O20" s="17">
        <v>0.15422385385496801</v>
      </c>
      <c r="P20" s="17">
        <v>0.154878348098616</v>
      </c>
      <c r="Q20" s="17">
        <v>0.16356863484042999</v>
      </c>
      <c r="R20" s="17"/>
      <c r="S20" s="17">
        <v>0.22396400594315599</v>
      </c>
      <c r="T20" s="17">
        <v>0.13928145715352</v>
      </c>
      <c r="U20" s="17">
        <v>0.17835368528585099</v>
      </c>
      <c r="V20" s="17">
        <v>0.15082674550266401</v>
      </c>
      <c r="W20" s="17">
        <v>7.6556479353569198E-2</v>
      </c>
      <c r="X20" s="17">
        <v>0.12396839767555901</v>
      </c>
      <c r="Y20" s="17">
        <v>0.13775265003937801</v>
      </c>
      <c r="Z20" s="17">
        <v>0.15223652019159201</v>
      </c>
      <c r="AA20" s="17">
        <v>0.17900464103444599</v>
      </c>
      <c r="AB20" s="17"/>
      <c r="AC20" s="17">
        <v>0.13189177375612199</v>
      </c>
      <c r="AD20" s="17">
        <v>0.16963805744169</v>
      </c>
      <c r="AE20" s="17">
        <v>0.17026305156859101</v>
      </c>
      <c r="AF20" s="17"/>
      <c r="AG20" s="17">
        <v>0.108470208868963</v>
      </c>
      <c r="AH20" s="17">
        <v>0.23141303397912</v>
      </c>
      <c r="AI20" s="17">
        <v>0.16728785348155401</v>
      </c>
      <c r="AJ20" s="17">
        <v>0.12373007872934599</v>
      </c>
      <c r="AK20" s="17"/>
      <c r="AL20" s="17">
        <v>0.14308108606424</v>
      </c>
      <c r="AM20" s="17">
        <v>0.141123875220212</v>
      </c>
      <c r="AN20" s="17">
        <v>0.18489303352141701</v>
      </c>
      <c r="AO20" s="17">
        <v>0.18756786019911001</v>
      </c>
      <c r="AP20" s="17">
        <v>0.19293601512705499</v>
      </c>
      <c r="AQ20" s="17"/>
      <c r="AR20" s="17">
        <v>0.14603029362869499</v>
      </c>
      <c r="AS20" s="17">
        <v>0.15581099172922999</v>
      </c>
      <c r="AT20" s="17">
        <v>0.180777908574459</v>
      </c>
      <c r="AU20" s="17">
        <v>0.141595908463547</v>
      </c>
      <c r="AV20" s="17">
        <v>0.142121580906867</v>
      </c>
      <c r="AW20" s="17"/>
      <c r="AX20" s="17">
        <v>0.21972993490902001</v>
      </c>
      <c r="AY20" s="17">
        <v>0.15467724824756199</v>
      </c>
      <c r="AZ20" s="17">
        <v>0.14864812296605801</v>
      </c>
      <c r="BA20" s="17">
        <v>0.12904023437032</v>
      </c>
      <c r="BB20" s="17">
        <v>9.6760306310212499E-2</v>
      </c>
      <c r="BC20" s="17">
        <v>0.12769165665299401</v>
      </c>
      <c r="BD20" s="17"/>
      <c r="BE20" s="17">
        <v>0.15114527505066899</v>
      </c>
      <c r="BF20" s="17">
        <v>0.19702750109478001</v>
      </c>
      <c r="BG20" s="17">
        <v>0.126636377950549</v>
      </c>
      <c r="BH20" s="17"/>
      <c r="BI20" s="17">
        <v>0.162903301812649</v>
      </c>
      <c r="BJ20" s="17">
        <v>0.15479655320150401</v>
      </c>
      <c r="BK20" s="17"/>
      <c r="BL20" s="17">
        <v>0.11246761597831</v>
      </c>
      <c r="BM20" s="17">
        <v>0.120535712245467</v>
      </c>
      <c r="BN20" s="17">
        <v>0.210449800180566</v>
      </c>
      <c r="BO20" s="17">
        <v>0.187064358582822</v>
      </c>
      <c r="BP20" s="17">
        <v>0.263271509873026</v>
      </c>
      <c r="BQ20" s="17"/>
      <c r="BR20" s="17">
        <v>0.14090718142719699</v>
      </c>
      <c r="BS20" s="17">
        <v>0.191706707338511</v>
      </c>
      <c r="BT20" s="17">
        <v>0.28033444622807002</v>
      </c>
      <c r="BU20" s="17">
        <v>0.25407459214196099</v>
      </c>
      <c r="BV20" s="17"/>
      <c r="BW20" s="17">
        <v>0.168630930816282</v>
      </c>
      <c r="BX20" s="17">
        <v>0.134393830352461</v>
      </c>
      <c r="BY20" s="17">
        <v>0.16016664816474499</v>
      </c>
      <c r="BZ20" s="17">
        <v>0.15439211806446501</v>
      </c>
      <c r="CA20" s="17">
        <v>0.162068931379727</v>
      </c>
      <c r="CB20" s="17"/>
      <c r="CC20" s="17">
        <v>0.16730899698927401</v>
      </c>
      <c r="CD20" s="17">
        <v>0.172664832257622</v>
      </c>
      <c r="CE20" s="17">
        <v>0.21198931795333101</v>
      </c>
      <c r="CF20" s="17">
        <v>0.17337889457484601</v>
      </c>
      <c r="CG20" s="17">
        <v>0.145544880016935</v>
      </c>
      <c r="CH20" s="17">
        <v>0.16518550349661201</v>
      </c>
      <c r="CI20" s="17">
        <v>0.13014702757089899</v>
      </c>
      <c r="CJ20" s="17">
        <v>0.124106252408721</v>
      </c>
      <c r="CK20" s="17">
        <v>0.109066120978022</v>
      </c>
      <c r="CL20" s="17">
        <v>0.14517019656081601</v>
      </c>
    </row>
    <row r="21" spans="2:90" ht="30" x14ac:dyDescent="0.25">
      <c r="B21" s="18" t="s">
        <v>377</v>
      </c>
      <c r="C21" s="17">
        <v>0.154491949680202</v>
      </c>
      <c r="D21" s="17">
        <v>0.142264156761189</v>
      </c>
      <c r="E21" s="17">
        <v>0.16618176151285899</v>
      </c>
      <c r="F21" s="17"/>
      <c r="G21" s="17">
        <v>7.8681906500573606E-2</v>
      </c>
      <c r="H21" s="17">
        <v>9.7390224438356501E-2</v>
      </c>
      <c r="I21" s="17">
        <v>0.122718672921135</v>
      </c>
      <c r="J21" s="17">
        <v>0.175500272959872</v>
      </c>
      <c r="K21" s="17">
        <v>0.20053875159509699</v>
      </c>
      <c r="L21" s="17">
        <v>0.20585385437742501</v>
      </c>
      <c r="M21" s="17"/>
      <c r="N21" s="17">
        <v>0.171325713273633</v>
      </c>
      <c r="O21" s="17">
        <v>0.15246018838328401</v>
      </c>
      <c r="P21" s="17">
        <v>0.17437414723428399</v>
      </c>
      <c r="Q21" s="17">
        <v>0.121160791640453</v>
      </c>
      <c r="R21" s="17"/>
      <c r="S21" s="17">
        <v>0.10411003454210301</v>
      </c>
      <c r="T21" s="17">
        <v>0.215833333226155</v>
      </c>
      <c r="U21" s="17">
        <v>0.15128444449615</v>
      </c>
      <c r="V21" s="17">
        <v>0.22872846627451399</v>
      </c>
      <c r="W21" s="17">
        <v>0.14048385534590799</v>
      </c>
      <c r="X21" s="17">
        <v>0.145394900439417</v>
      </c>
      <c r="Y21" s="17">
        <v>0.14437344317739301</v>
      </c>
      <c r="Z21" s="17">
        <v>0.10042035152996399</v>
      </c>
      <c r="AA21" s="17">
        <v>0.122138835538788</v>
      </c>
      <c r="AB21" s="17"/>
      <c r="AC21" s="17">
        <v>0.202221233759031</v>
      </c>
      <c r="AD21" s="17">
        <v>0.13952219268705801</v>
      </c>
      <c r="AE21" s="17">
        <v>0.10260763501158</v>
      </c>
      <c r="AF21" s="17"/>
      <c r="AG21" s="17">
        <v>0.17518094843769999</v>
      </c>
      <c r="AH21" s="17">
        <v>0.110271229244991</v>
      </c>
      <c r="AI21" s="17">
        <v>0.152755152827181</v>
      </c>
      <c r="AJ21" s="17">
        <v>0.19180639604895999</v>
      </c>
      <c r="AK21" s="17"/>
      <c r="AL21" s="17">
        <v>0.160596243231303</v>
      </c>
      <c r="AM21" s="17">
        <v>0.15754243240586799</v>
      </c>
      <c r="AN21" s="17">
        <v>0.141503982357192</v>
      </c>
      <c r="AO21" s="17">
        <v>0.136359225988575</v>
      </c>
      <c r="AP21" s="17">
        <v>0.104209834251448</v>
      </c>
      <c r="AQ21" s="17"/>
      <c r="AR21" s="17">
        <v>0.115685698280028</v>
      </c>
      <c r="AS21" s="17">
        <v>0.134722310366789</v>
      </c>
      <c r="AT21" s="17">
        <v>0.16089442338844601</v>
      </c>
      <c r="AU21" s="17">
        <v>0.17244559908913501</v>
      </c>
      <c r="AV21" s="17">
        <v>0.166447374870592</v>
      </c>
      <c r="AW21" s="17"/>
      <c r="AX21" s="17">
        <v>7.6132307288147197E-2</v>
      </c>
      <c r="AY21" s="17">
        <v>0.14976943027586101</v>
      </c>
      <c r="AZ21" s="17">
        <v>0.16736327401678799</v>
      </c>
      <c r="BA21" s="17">
        <v>0.18265405609222601</v>
      </c>
      <c r="BB21" s="17">
        <v>0.26799084130851297</v>
      </c>
      <c r="BC21" s="17">
        <v>0.158747127741966</v>
      </c>
      <c r="BD21" s="17"/>
      <c r="BE21" s="17">
        <v>0.15065694708108901</v>
      </c>
      <c r="BF21" s="17">
        <v>0.114710039134128</v>
      </c>
      <c r="BG21" s="17">
        <v>0.19708339037672701</v>
      </c>
      <c r="BH21" s="17"/>
      <c r="BI21" s="17">
        <v>0.13323124365168201</v>
      </c>
      <c r="BJ21" s="17">
        <v>0.159889560245179</v>
      </c>
      <c r="BK21" s="17"/>
      <c r="BL21" s="17">
        <v>0.20812718540745201</v>
      </c>
      <c r="BM21" s="17">
        <v>0.16480408935290899</v>
      </c>
      <c r="BN21" s="17">
        <v>8.4362846513887896E-2</v>
      </c>
      <c r="BO21" s="17">
        <v>0.13835358227153</v>
      </c>
      <c r="BP21" s="17">
        <v>7.0675121121870396E-2</v>
      </c>
      <c r="BQ21" s="17"/>
      <c r="BR21" s="17">
        <v>0.17031848689582499</v>
      </c>
      <c r="BS21" s="17">
        <v>6.7981972049248898E-2</v>
      </c>
      <c r="BT21" s="17">
        <v>8.82127707739985E-2</v>
      </c>
      <c r="BU21" s="17">
        <v>6.2768876068272306E-2</v>
      </c>
      <c r="BV21" s="17"/>
      <c r="BW21" s="17">
        <v>0.20012956614368499</v>
      </c>
      <c r="BX21" s="17">
        <v>0.18388106661638101</v>
      </c>
      <c r="BY21" s="17">
        <v>0.17208362053251799</v>
      </c>
      <c r="BZ21" s="17">
        <v>0.124435734645384</v>
      </c>
      <c r="CA21" s="17">
        <v>9.9054385615758994E-2</v>
      </c>
      <c r="CB21" s="17"/>
      <c r="CC21" s="17">
        <v>7.4029260636111899E-2</v>
      </c>
      <c r="CD21" s="17">
        <v>8.7153522523840801E-2</v>
      </c>
      <c r="CE21" s="17">
        <v>0.110648239779661</v>
      </c>
      <c r="CF21" s="17">
        <v>0.15809328952014401</v>
      </c>
      <c r="CG21" s="17">
        <v>0.13435874843071399</v>
      </c>
      <c r="CH21" s="17">
        <v>0.13816074682700299</v>
      </c>
      <c r="CI21" s="17">
        <v>0.19727562724241801</v>
      </c>
      <c r="CJ21" s="17">
        <v>0.19397328885185999</v>
      </c>
      <c r="CK21" s="17">
        <v>0.24674791359878101</v>
      </c>
      <c r="CL21" s="17">
        <v>0.24798300600113601</v>
      </c>
    </row>
    <row r="22" spans="2:90" x14ac:dyDescent="0.25">
      <c r="B22" s="18" t="s">
        <v>378</v>
      </c>
      <c r="C22" s="17">
        <v>0.14622046212790599</v>
      </c>
      <c r="D22" s="17">
        <v>0.134436141668238</v>
      </c>
      <c r="E22" s="17">
        <v>0.15727573216137899</v>
      </c>
      <c r="F22" s="17"/>
      <c r="G22" s="17">
        <v>0.16520517689112199</v>
      </c>
      <c r="H22" s="17">
        <v>0.16775437563631199</v>
      </c>
      <c r="I22" s="17">
        <v>0.181041150306785</v>
      </c>
      <c r="J22" s="17">
        <v>0.16352625827359499</v>
      </c>
      <c r="K22" s="17">
        <v>9.9394005267326904E-2</v>
      </c>
      <c r="L22" s="17">
        <v>0.11721997861466001</v>
      </c>
      <c r="M22" s="17"/>
      <c r="N22" s="17">
        <v>0.127592844716683</v>
      </c>
      <c r="O22" s="17">
        <v>0.15523719118902601</v>
      </c>
      <c r="P22" s="17">
        <v>0.146014293725066</v>
      </c>
      <c r="Q22" s="17">
        <v>0.15836858657577499</v>
      </c>
      <c r="R22" s="17"/>
      <c r="S22" s="17">
        <v>0.11040786716751699</v>
      </c>
      <c r="T22" s="17">
        <v>0.13733723661438299</v>
      </c>
      <c r="U22" s="17">
        <v>0.174365964242927</v>
      </c>
      <c r="V22" s="17">
        <v>0.13045285198242901</v>
      </c>
      <c r="W22" s="17">
        <v>0.14687081940426799</v>
      </c>
      <c r="X22" s="17">
        <v>0.157163529387712</v>
      </c>
      <c r="Y22" s="17">
        <v>0.16536986840159201</v>
      </c>
      <c r="Z22" s="17">
        <v>0.16972221387682401</v>
      </c>
      <c r="AA22" s="17">
        <v>0.15942565775060399</v>
      </c>
      <c r="AB22" s="17"/>
      <c r="AC22" s="17">
        <v>0.13640749222263701</v>
      </c>
      <c r="AD22" s="17">
        <v>0.143619066334253</v>
      </c>
      <c r="AE22" s="17">
        <v>0.16253938694812101</v>
      </c>
      <c r="AF22" s="17"/>
      <c r="AG22" s="17">
        <v>0.13679647090630101</v>
      </c>
      <c r="AH22" s="17">
        <v>0.14973435156971701</v>
      </c>
      <c r="AI22" s="17">
        <v>0.132290511721954</v>
      </c>
      <c r="AJ22" s="17">
        <v>0.16174490293803301</v>
      </c>
      <c r="AK22" s="17"/>
      <c r="AL22" s="17">
        <v>0.152196853266749</v>
      </c>
      <c r="AM22" s="17">
        <v>0.15567297868271299</v>
      </c>
      <c r="AN22" s="17">
        <v>0.144861961129087</v>
      </c>
      <c r="AO22" s="17">
        <v>0.138196018347192</v>
      </c>
      <c r="AP22" s="17">
        <v>8.2271303757890699E-2</v>
      </c>
      <c r="AQ22" s="17"/>
      <c r="AR22" s="17">
        <v>0.145475240571207</v>
      </c>
      <c r="AS22" s="17">
        <v>0.151813783732518</v>
      </c>
      <c r="AT22" s="17">
        <v>0.15080617749312</v>
      </c>
      <c r="AU22" s="17">
        <v>0.151204964847302</v>
      </c>
      <c r="AV22" s="17">
        <v>0.13303435236126801</v>
      </c>
      <c r="AW22" s="17"/>
      <c r="AX22" s="17">
        <v>0.13235313939190799</v>
      </c>
      <c r="AY22" s="17">
        <v>0.137398336232045</v>
      </c>
      <c r="AZ22" s="17">
        <v>0.14985813730406999</v>
      </c>
      <c r="BA22" s="17">
        <v>0.14162904981291799</v>
      </c>
      <c r="BB22" s="17">
        <v>0.184463426860771</v>
      </c>
      <c r="BC22" s="17">
        <v>0.184264453140704</v>
      </c>
      <c r="BD22" s="17"/>
      <c r="BE22" s="17">
        <v>0.141675446608097</v>
      </c>
      <c r="BF22" s="17">
        <v>0.17087838207345099</v>
      </c>
      <c r="BG22" s="17">
        <v>0.13088175309314701</v>
      </c>
      <c r="BH22" s="17"/>
      <c r="BI22" s="17">
        <v>0.15758593567787199</v>
      </c>
      <c r="BJ22" s="17">
        <v>0.14333502643132301</v>
      </c>
      <c r="BK22" s="17"/>
      <c r="BL22" s="17">
        <v>0.117422849055786</v>
      </c>
      <c r="BM22" s="17">
        <v>0.15221302044232499</v>
      </c>
      <c r="BN22" s="17">
        <v>0.20138174887402099</v>
      </c>
      <c r="BO22" s="17">
        <v>0.15461498416848199</v>
      </c>
      <c r="BP22" s="17">
        <v>0.166135199409777</v>
      </c>
      <c r="BQ22" s="17"/>
      <c r="BR22" s="17">
        <v>0.14633423615782001</v>
      </c>
      <c r="BS22" s="17">
        <v>0.17495903654449199</v>
      </c>
      <c r="BT22" s="17">
        <v>0.14806831678232699</v>
      </c>
      <c r="BU22" s="17">
        <v>0.10634939867675799</v>
      </c>
      <c r="BV22" s="17"/>
      <c r="BW22" s="17">
        <v>0.121148747911739</v>
      </c>
      <c r="BX22" s="17">
        <v>0.14832565672862899</v>
      </c>
      <c r="BY22" s="17">
        <v>0.13806787148052799</v>
      </c>
      <c r="BZ22" s="17">
        <v>0.17910160675200401</v>
      </c>
      <c r="CA22" s="17">
        <v>0.14127695744966201</v>
      </c>
      <c r="CB22" s="17"/>
      <c r="CC22" s="17">
        <v>0.14107126213358101</v>
      </c>
      <c r="CD22" s="17">
        <v>0.15074817770990101</v>
      </c>
      <c r="CE22" s="17">
        <v>0.157374111325778</v>
      </c>
      <c r="CF22" s="17">
        <v>0.17621565389146199</v>
      </c>
      <c r="CG22" s="17">
        <v>0.131062413159071</v>
      </c>
      <c r="CH22" s="17">
        <v>0.124128142190957</v>
      </c>
      <c r="CI22" s="17">
        <v>0.145359570305055</v>
      </c>
      <c r="CJ22" s="17">
        <v>0.15978671036322301</v>
      </c>
      <c r="CK22" s="17">
        <v>0.15426770640032</v>
      </c>
      <c r="CL22" s="17">
        <v>0.10275335421948401</v>
      </c>
    </row>
    <row r="23" spans="2:90" x14ac:dyDescent="0.25">
      <c r="B23" s="18" t="s">
        <v>379</v>
      </c>
      <c r="C23" s="17">
        <v>0.14407134629506901</v>
      </c>
      <c r="D23" s="17">
        <v>0.131064352431989</v>
      </c>
      <c r="E23" s="17">
        <v>0.156865860805769</v>
      </c>
      <c r="F23" s="17"/>
      <c r="G23" s="17">
        <v>0.15141414918787599</v>
      </c>
      <c r="H23" s="17">
        <v>0.12986908938983099</v>
      </c>
      <c r="I23" s="17">
        <v>0.133846697932577</v>
      </c>
      <c r="J23" s="17">
        <v>0.16361194637893101</v>
      </c>
      <c r="K23" s="17">
        <v>0.13019914909156599</v>
      </c>
      <c r="L23" s="17">
        <v>0.15371248005990801</v>
      </c>
      <c r="M23" s="17"/>
      <c r="N23" s="17">
        <v>0.124881450114901</v>
      </c>
      <c r="O23" s="17">
        <v>0.16105560047179299</v>
      </c>
      <c r="P23" s="17">
        <v>0.15221126275677099</v>
      </c>
      <c r="Q23" s="17">
        <v>0.13972877521907201</v>
      </c>
      <c r="R23" s="17"/>
      <c r="S23" s="17">
        <v>0.128277741903424</v>
      </c>
      <c r="T23" s="17">
        <v>0.138859016637814</v>
      </c>
      <c r="U23" s="17">
        <v>0.166378123389396</v>
      </c>
      <c r="V23" s="17">
        <v>0.15477064329198201</v>
      </c>
      <c r="W23" s="17">
        <v>0.137668977361074</v>
      </c>
      <c r="X23" s="17">
        <v>0.14820764134547099</v>
      </c>
      <c r="Y23" s="17">
        <v>0.14618682036158201</v>
      </c>
      <c r="Z23" s="17">
        <v>0.10007496771145299</v>
      </c>
      <c r="AA23" s="17">
        <v>0.15865712567406901</v>
      </c>
      <c r="AB23" s="17"/>
      <c r="AC23" s="17">
        <v>0.12494607862198701</v>
      </c>
      <c r="AD23" s="17">
        <v>0.17259540719161801</v>
      </c>
      <c r="AE23" s="17">
        <v>0.14000155741447101</v>
      </c>
      <c r="AF23" s="17"/>
      <c r="AG23" s="17">
        <v>0.11484007033567099</v>
      </c>
      <c r="AH23" s="17">
        <v>0.165441897176582</v>
      </c>
      <c r="AI23" s="17">
        <v>0.16424566055352899</v>
      </c>
      <c r="AJ23" s="17">
        <v>0.124373977906358</v>
      </c>
      <c r="AK23" s="17"/>
      <c r="AL23" s="17">
        <v>0.14047819609030901</v>
      </c>
      <c r="AM23" s="17">
        <v>0.14121072860384201</v>
      </c>
      <c r="AN23" s="17">
        <v>0.14025637372480801</v>
      </c>
      <c r="AO23" s="17">
        <v>0.142663560617831</v>
      </c>
      <c r="AP23" s="17">
        <v>7.8487350670238903E-2</v>
      </c>
      <c r="AQ23" s="17"/>
      <c r="AR23" s="17">
        <v>0.12069768451999301</v>
      </c>
      <c r="AS23" s="17">
        <v>0.16195166146839701</v>
      </c>
      <c r="AT23" s="17">
        <v>0.148483058949611</v>
      </c>
      <c r="AU23" s="17">
        <v>0.14241746540525799</v>
      </c>
      <c r="AV23" s="17">
        <v>0.123597421381267</v>
      </c>
      <c r="AW23" s="17"/>
      <c r="AX23" s="17">
        <v>0.136358628211563</v>
      </c>
      <c r="AY23" s="17">
        <v>0.14584473374847001</v>
      </c>
      <c r="AZ23" s="17">
        <v>0.160748227789384</v>
      </c>
      <c r="BA23" s="17">
        <v>0.13677052102838699</v>
      </c>
      <c r="BB23" s="17">
        <v>0.12821786673025701</v>
      </c>
      <c r="BC23" s="17">
        <v>0.18339140586323399</v>
      </c>
      <c r="BD23" s="17"/>
      <c r="BE23" s="17">
        <v>0.11446919047041799</v>
      </c>
      <c r="BF23" s="17">
        <v>0.16390375342799399</v>
      </c>
      <c r="BG23" s="17">
        <v>0.16384986361906001</v>
      </c>
      <c r="BH23" s="17"/>
      <c r="BI23" s="17">
        <v>0.15172027072698699</v>
      </c>
      <c r="BJ23" s="17">
        <v>0.14212945804032101</v>
      </c>
      <c r="BK23" s="17"/>
      <c r="BL23" s="17">
        <v>0.134112137093473</v>
      </c>
      <c r="BM23" s="17">
        <v>0.16524871589534301</v>
      </c>
      <c r="BN23" s="17">
        <v>0.13756235509262599</v>
      </c>
      <c r="BO23" s="17">
        <v>0.15910568269118999</v>
      </c>
      <c r="BP23" s="17">
        <v>0.13646887249356801</v>
      </c>
      <c r="BQ23" s="17"/>
      <c r="BR23" s="17">
        <v>0.14261745803026901</v>
      </c>
      <c r="BS23" s="17">
        <v>0.114027744188873</v>
      </c>
      <c r="BT23" s="17">
        <v>0.17850916440728501</v>
      </c>
      <c r="BU23" s="17">
        <v>0.194757501463456</v>
      </c>
      <c r="BV23" s="17"/>
      <c r="BW23" s="17">
        <v>0.139838500953717</v>
      </c>
      <c r="BX23" s="17">
        <v>0.15233528146401601</v>
      </c>
      <c r="BY23" s="17">
        <v>0.13954732917415499</v>
      </c>
      <c r="BZ23" s="17">
        <v>0.145649971669843</v>
      </c>
      <c r="CA23" s="17">
        <v>0.14138675915028601</v>
      </c>
      <c r="CB23" s="17"/>
      <c r="CC23" s="17">
        <v>0.12196468327525301</v>
      </c>
      <c r="CD23" s="17">
        <v>0.15264285794549801</v>
      </c>
      <c r="CE23" s="17">
        <v>0.17693135163955601</v>
      </c>
      <c r="CF23" s="17">
        <v>0.14978305830322899</v>
      </c>
      <c r="CG23" s="17">
        <v>0.130515726655235</v>
      </c>
      <c r="CH23" s="17">
        <v>0.148950404600529</v>
      </c>
      <c r="CI23" s="17">
        <v>0.137360394434488</v>
      </c>
      <c r="CJ23" s="17">
        <v>0.15364726774298099</v>
      </c>
      <c r="CK23" s="17">
        <v>0.14392632011793299</v>
      </c>
      <c r="CL23" s="17">
        <v>0.127227298085753</v>
      </c>
    </row>
    <row r="24" spans="2:90" x14ac:dyDescent="0.25">
      <c r="B24" s="18" t="s">
        <v>380</v>
      </c>
      <c r="C24" s="17">
        <v>0.14299479174433999</v>
      </c>
      <c r="D24" s="17">
        <v>0.13927854444757901</v>
      </c>
      <c r="E24" s="17">
        <v>0.146255044649863</v>
      </c>
      <c r="F24" s="17"/>
      <c r="G24" s="17">
        <v>7.3340979331227296E-2</v>
      </c>
      <c r="H24" s="17">
        <v>0.13149562123300201</v>
      </c>
      <c r="I24" s="17">
        <v>0.14362708041064001</v>
      </c>
      <c r="J24" s="17">
        <v>0.14016643573321499</v>
      </c>
      <c r="K24" s="17">
        <v>0.177041592193139</v>
      </c>
      <c r="L24" s="17">
        <v>0.161001736129472</v>
      </c>
      <c r="M24" s="17"/>
      <c r="N24" s="17">
        <v>0.11354002531084199</v>
      </c>
      <c r="O24" s="17">
        <v>0.14650264455071099</v>
      </c>
      <c r="P24" s="17">
        <v>0.153097723599047</v>
      </c>
      <c r="Q24" s="17">
        <v>0.162173925645786</v>
      </c>
      <c r="R24" s="17"/>
      <c r="S24" s="17">
        <v>0.14292410674379399</v>
      </c>
      <c r="T24" s="17">
        <v>0.140792274727533</v>
      </c>
      <c r="U24" s="17">
        <v>0.119337564694195</v>
      </c>
      <c r="V24" s="17">
        <v>0.14249147193116499</v>
      </c>
      <c r="W24" s="17">
        <v>0.17694507769541301</v>
      </c>
      <c r="X24" s="17">
        <v>0.14232093285442099</v>
      </c>
      <c r="Y24" s="17">
        <v>0.14232011997586899</v>
      </c>
      <c r="Z24" s="17">
        <v>0.13814426996665799</v>
      </c>
      <c r="AA24" s="17">
        <v>0.145103481644727</v>
      </c>
      <c r="AB24" s="17"/>
      <c r="AC24" s="17">
        <v>0.17817149844105001</v>
      </c>
      <c r="AD24" s="17">
        <v>0.12970670131276099</v>
      </c>
      <c r="AE24" s="17">
        <v>0.116838478425634</v>
      </c>
      <c r="AF24" s="17"/>
      <c r="AG24" s="17">
        <v>0.15133532308227901</v>
      </c>
      <c r="AH24" s="17">
        <v>0.117865847373699</v>
      </c>
      <c r="AI24" s="17">
        <v>0.118609432434816</v>
      </c>
      <c r="AJ24" s="17">
        <v>0.16192511886590999</v>
      </c>
      <c r="AK24" s="17"/>
      <c r="AL24" s="17">
        <v>0.175091456098139</v>
      </c>
      <c r="AM24" s="17">
        <v>0.15008018156894801</v>
      </c>
      <c r="AN24" s="17">
        <v>0.120655160444726</v>
      </c>
      <c r="AO24" s="17">
        <v>0.120157760814364</v>
      </c>
      <c r="AP24" s="17">
        <v>8.1813275913698497E-2</v>
      </c>
      <c r="AQ24" s="17"/>
      <c r="AR24" s="17">
        <v>0.13953764680751399</v>
      </c>
      <c r="AS24" s="17">
        <v>0.153979395993392</v>
      </c>
      <c r="AT24" s="17">
        <v>0.147197180118572</v>
      </c>
      <c r="AU24" s="17">
        <v>0.133952256994774</v>
      </c>
      <c r="AV24" s="17">
        <v>0.127660011364681</v>
      </c>
      <c r="AW24" s="17"/>
      <c r="AX24" s="17">
        <v>0.12882940592286701</v>
      </c>
      <c r="AY24" s="17">
        <v>0.14908196632114801</v>
      </c>
      <c r="AZ24" s="17">
        <v>0.126471053408343</v>
      </c>
      <c r="BA24" s="17">
        <v>0.124905001733469</v>
      </c>
      <c r="BB24" s="17">
        <v>0.15939821130849599</v>
      </c>
      <c r="BC24" s="17">
        <v>0.23309034723441399</v>
      </c>
      <c r="BD24" s="17"/>
      <c r="BE24" s="17">
        <v>0.14185072520176201</v>
      </c>
      <c r="BF24" s="17">
        <v>0.12515026277774699</v>
      </c>
      <c r="BG24" s="17">
        <v>0.161937922881352</v>
      </c>
      <c r="BH24" s="17"/>
      <c r="BI24" s="17">
        <v>0.15673230930672599</v>
      </c>
      <c r="BJ24" s="17">
        <v>0.13950714792706401</v>
      </c>
      <c r="BK24" s="17"/>
      <c r="BL24" s="17">
        <v>0.15163803311728</v>
      </c>
      <c r="BM24" s="17">
        <v>0.146825916030771</v>
      </c>
      <c r="BN24" s="17">
        <v>0.14703313656822301</v>
      </c>
      <c r="BO24" s="17">
        <v>0.177297365361934</v>
      </c>
      <c r="BP24" s="17">
        <v>0.111303389620245</v>
      </c>
      <c r="BQ24" s="17"/>
      <c r="BR24" s="17">
        <v>0.15100068352624599</v>
      </c>
      <c r="BS24" s="17">
        <v>0.119230953984098</v>
      </c>
      <c r="BT24" s="17">
        <v>8.0523976541803099E-2</v>
      </c>
      <c r="BU24" s="17">
        <v>0.10148219405813701</v>
      </c>
      <c r="BV24" s="17"/>
      <c r="BW24" s="17">
        <v>0.123181459541576</v>
      </c>
      <c r="BX24" s="17">
        <v>0.137172881494139</v>
      </c>
      <c r="BY24" s="17">
        <v>0.12848448054602599</v>
      </c>
      <c r="BZ24" s="17">
        <v>0.140123755714188</v>
      </c>
      <c r="CA24" s="17">
        <v>0.18779599502445499</v>
      </c>
      <c r="CB24" s="17"/>
      <c r="CC24" s="17">
        <v>0.202430190184613</v>
      </c>
      <c r="CD24" s="17">
        <v>0.137130376672775</v>
      </c>
      <c r="CE24" s="17">
        <v>0.14188437030813</v>
      </c>
      <c r="CF24" s="17">
        <v>0.13752530270645599</v>
      </c>
      <c r="CG24" s="17">
        <v>0.16005705813601001</v>
      </c>
      <c r="CH24" s="17">
        <v>0.156666433055558</v>
      </c>
      <c r="CI24" s="17">
        <v>0.14033822868356699</v>
      </c>
      <c r="CJ24" s="17">
        <v>0.13628974292545801</v>
      </c>
      <c r="CK24" s="17">
        <v>0.113706891308388</v>
      </c>
      <c r="CL24" s="17">
        <v>9.6053970744151507E-2</v>
      </c>
    </row>
    <row r="25" spans="2:90" ht="45" x14ac:dyDescent="0.25">
      <c r="B25" s="18" t="s">
        <v>381</v>
      </c>
      <c r="C25" s="17">
        <v>0.13081980993674999</v>
      </c>
      <c r="D25" s="17">
        <v>0.13271590161723101</v>
      </c>
      <c r="E25" s="17">
        <v>0.12856628642118001</v>
      </c>
      <c r="F25" s="17"/>
      <c r="G25" s="17">
        <v>0.16735886360367</v>
      </c>
      <c r="H25" s="17">
        <v>0.17510824030078001</v>
      </c>
      <c r="I25" s="17">
        <v>0.154289759633088</v>
      </c>
      <c r="J25" s="17">
        <v>0.121782019635885</v>
      </c>
      <c r="K25" s="17">
        <v>9.0646887154942804E-2</v>
      </c>
      <c r="L25" s="17">
        <v>9.9614205796759905E-2</v>
      </c>
      <c r="M25" s="17"/>
      <c r="N25" s="17">
        <v>0.14706748602483499</v>
      </c>
      <c r="O25" s="17">
        <v>0.14672454335434801</v>
      </c>
      <c r="P25" s="17">
        <v>0.12180556164627</v>
      </c>
      <c r="Q25" s="17">
        <v>0.105645345021077</v>
      </c>
      <c r="R25" s="17"/>
      <c r="S25" s="17">
        <v>0.134143748675251</v>
      </c>
      <c r="T25" s="17">
        <v>0.12783572773930801</v>
      </c>
      <c r="U25" s="17">
        <v>0.13249110070810699</v>
      </c>
      <c r="V25" s="17">
        <v>0.121669519953019</v>
      </c>
      <c r="W25" s="17">
        <v>0.15477445432006501</v>
      </c>
      <c r="X25" s="17">
        <v>0.113120407942991</v>
      </c>
      <c r="Y25" s="17">
        <v>0.13081272065803201</v>
      </c>
      <c r="Z25" s="17">
        <v>0.126496125918588</v>
      </c>
      <c r="AA25" s="17">
        <v>0.13696652144674701</v>
      </c>
      <c r="AB25" s="17"/>
      <c r="AC25" s="17">
        <v>9.9988826095656E-2</v>
      </c>
      <c r="AD25" s="17">
        <v>0.142527625924144</v>
      </c>
      <c r="AE25" s="17">
        <v>0.14526663536756701</v>
      </c>
      <c r="AF25" s="17"/>
      <c r="AG25" s="17">
        <v>0.10830909015031</v>
      </c>
      <c r="AH25" s="17">
        <v>0.161885855328466</v>
      </c>
      <c r="AI25" s="17">
        <v>0.1660473849627</v>
      </c>
      <c r="AJ25" s="17">
        <v>0.108646513851458</v>
      </c>
      <c r="AK25" s="17"/>
      <c r="AL25" s="17">
        <v>9.1975976894004899E-2</v>
      </c>
      <c r="AM25" s="17">
        <v>0.12597345551144101</v>
      </c>
      <c r="AN25" s="17">
        <v>0.154798052785551</v>
      </c>
      <c r="AO25" s="17">
        <v>0.181841921258664</v>
      </c>
      <c r="AP25" s="17">
        <v>0.16737170689887901</v>
      </c>
      <c r="AQ25" s="17"/>
      <c r="AR25" s="17">
        <v>0.102259438933818</v>
      </c>
      <c r="AS25" s="17">
        <v>0.128082244275044</v>
      </c>
      <c r="AT25" s="17">
        <v>0.12512727470517601</v>
      </c>
      <c r="AU25" s="17">
        <v>0.166414004169888</v>
      </c>
      <c r="AV25" s="17">
        <v>0.144579662971624</v>
      </c>
      <c r="AW25" s="17"/>
      <c r="AX25" s="17">
        <v>0.142642256890502</v>
      </c>
      <c r="AY25" s="17">
        <v>0.124911661096185</v>
      </c>
      <c r="AZ25" s="17">
        <v>9.8397143431487699E-2</v>
      </c>
      <c r="BA25" s="17">
        <v>0.115592637474885</v>
      </c>
      <c r="BB25" s="17">
        <v>0.171717501547484</v>
      </c>
      <c r="BC25" s="17">
        <v>0.15313629497091699</v>
      </c>
      <c r="BD25" s="17"/>
      <c r="BE25" s="17">
        <v>0.136675126905488</v>
      </c>
      <c r="BF25" s="17">
        <v>0.15873481214875601</v>
      </c>
      <c r="BG25" s="17">
        <v>9.97307159827103E-2</v>
      </c>
      <c r="BH25" s="17"/>
      <c r="BI25" s="17">
        <v>0.13935721340323701</v>
      </c>
      <c r="BJ25" s="17">
        <v>0.128652357026843</v>
      </c>
      <c r="BK25" s="17"/>
      <c r="BL25" s="17">
        <v>0.105170085036393</v>
      </c>
      <c r="BM25" s="17">
        <v>0.14698274605336201</v>
      </c>
      <c r="BN25" s="17">
        <v>0.140574622227777</v>
      </c>
      <c r="BO25" s="17">
        <v>0.13211650901895999</v>
      </c>
      <c r="BP25" s="17">
        <v>0.16224881855131401</v>
      </c>
      <c r="BQ25" s="17"/>
      <c r="BR25" s="17">
        <v>0.125848675085696</v>
      </c>
      <c r="BS25" s="17">
        <v>0.122431533935979</v>
      </c>
      <c r="BT25" s="17">
        <v>0.19060582064814699</v>
      </c>
      <c r="BU25" s="17">
        <v>0.16329861805137399</v>
      </c>
      <c r="BV25" s="17"/>
      <c r="BW25" s="17">
        <v>0.11360398294714399</v>
      </c>
      <c r="BX25" s="17">
        <v>0.13867201317316599</v>
      </c>
      <c r="BY25" s="17">
        <v>0.139820241001479</v>
      </c>
      <c r="BZ25" s="17">
        <v>0.14062057922923199</v>
      </c>
      <c r="CA25" s="17">
        <v>0.11674268015997</v>
      </c>
      <c r="CB25" s="17"/>
      <c r="CC25" s="17">
        <v>0.107447640804885</v>
      </c>
      <c r="CD25" s="17">
        <v>0.14816949489693301</v>
      </c>
      <c r="CE25" s="17">
        <v>0.116565262658564</v>
      </c>
      <c r="CF25" s="17">
        <v>0.12796862840446199</v>
      </c>
      <c r="CG25" s="17">
        <v>0.147118716319905</v>
      </c>
      <c r="CH25" s="17">
        <v>0.12793158937554799</v>
      </c>
      <c r="CI25" s="17">
        <v>0.116411760863877</v>
      </c>
      <c r="CJ25" s="17">
        <v>0.129699940652729</v>
      </c>
      <c r="CK25" s="17">
        <v>0.15133689375933401</v>
      </c>
      <c r="CL25" s="17">
        <v>0.119332455092432</v>
      </c>
    </row>
    <row r="26" spans="2:90" x14ac:dyDescent="0.25">
      <c r="B26" s="18" t="s">
        <v>382</v>
      </c>
      <c r="C26" s="17">
        <v>9.5654167487765798E-2</v>
      </c>
      <c r="D26" s="17">
        <v>0.117832314245674</v>
      </c>
      <c r="E26" s="17">
        <v>7.4687261133174504E-2</v>
      </c>
      <c r="F26" s="17"/>
      <c r="G26" s="17">
        <v>0.10513037771209301</v>
      </c>
      <c r="H26" s="17">
        <v>0.11424144533390899</v>
      </c>
      <c r="I26" s="17">
        <v>0.100339022929866</v>
      </c>
      <c r="J26" s="17">
        <v>9.3906389580714206E-2</v>
      </c>
      <c r="K26" s="17">
        <v>7.2957496007560796E-2</v>
      </c>
      <c r="L26" s="17">
        <v>9.12856124063951E-2</v>
      </c>
      <c r="M26" s="17"/>
      <c r="N26" s="17">
        <v>9.6601226690108399E-2</v>
      </c>
      <c r="O26" s="17">
        <v>8.3117055253148595E-2</v>
      </c>
      <c r="P26" s="17">
        <v>0.109432542360642</v>
      </c>
      <c r="Q26" s="17">
        <v>9.69611564161727E-2</v>
      </c>
      <c r="R26" s="17"/>
      <c r="S26" s="17">
        <v>0.123383673233876</v>
      </c>
      <c r="T26" s="17">
        <v>9.5691810094238494E-2</v>
      </c>
      <c r="U26" s="17">
        <v>7.3006556296622796E-2</v>
      </c>
      <c r="V26" s="17">
        <v>7.2232534548116595E-2</v>
      </c>
      <c r="W26" s="17">
        <v>5.7934047705447897E-2</v>
      </c>
      <c r="X26" s="17">
        <v>0.115513153409586</v>
      </c>
      <c r="Y26" s="17">
        <v>0.113172711029923</v>
      </c>
      <c r="Z26" s="17">
        <v>0.12006961808279699</v>
      </c>
      <c r="AA26" s="17">
        <v>8.6632049899736496E-2</v>
      </c>
      <c r="AB26" s="17"/>
      <c r="AC26" s="17">
        <v>9.6161726134320502E-2</v>
      </c>
      <c r="AD26" s="17">
        <v>9.1257094207013903E-2</v>
      </c>
      <c r="AE26" s="17">
        <v>9.9249025045910405E-2</v>
      </c>
      <c r="AF26" s="17"/>
      <c r="AG26" s="17">
        <v>0.11590369391925</v>
      </c>
      <c r="AH26" s="17">
        <v>8.4877827505573197E-2</v>
      </c>
      <c r="AI26" s="17">
        <v>0.10594394668066</v>
      </c>
      <c r="AJ26" s="17">
        <v>0.10710546247269</v>
      </c>
      <c r="AK26" s="17"/>
      <c r="AL26" s="17">
        <v>8.06444095081819E-2</v>
      </c>
      <c r="AM26" s="17">
        <v>9.0120920209522004E-2</v>
      </c>
      <c r="AN26" s="17">
        <v>9.2424587591510204E-2</v>
      </c>
      <c r="AO26" s="17">
        <v>0.123630534419274</v>
      </c>
      <c r="AP26" s="17">
        <v>0.10794113236631001</v>
      </c>
      <c r="AQ26" s="17"/>
      <c r="AR26" s="17">
        <v>8.6939905445202595E-2</v>
      </c>
      <c r="AS26" s="17">
        <v>0.106338139299347</v>
      </c>
      <c r="AT26" s="17">
        <v>8.36454055781473E-2</v>
      </c>
      <c r="AU26" s="17">
        <v>0.100121676463738</v>
      </c>
      <c r="AV26" s="17">
        <v>0.107961093212131</v>
      </c>
      <c r="AW26" s="17"/>
      <c r="AX26" s="17">
        <v>0.117272415004865</v>
      </c>
      <c r="AY26" s="17">
        <v>0.10652673501187</v>
      </c>
      <c r="AZ26" s="17">
        <v>9.2203513970231701E-2</v>
      </c>
      <c r="BA26" s="17">
        <v>9.3804988653799201E-2</v>
      </c>
      <c r="BB26" s="17">
        <v>4.46517787412841E-2</v>
      </c>
      <c r="BC26" s="17">
        <v>6.2859905034242894E-2</v>
      </c>
      <c r="BD26" s="17"/>
      <c r="BE26" s="17">
        <v>9.3841523929582005E-2</v>
      </c>
      <c r="BF26" s="17">
        <v>0.114681526421722</v>
      </c>
      <c r="BG26" s="17">
        <v>8.1973231644035902E-2</v>
      </c>
      <c r="BH26" s="17"/>
      <c r="BI26" s="17">
        <v>9.4660256998028394E-2</v>
      </c>
      <c r="BJ26" s="17">
        <v>9.5906498795712503E-2</v>
      </c>
      <c r="BK26" s="17"/>
      <c r="BL26" s="17">
        <v>9.2293708163693602E-2</v>
      </c>
      <c r="BM26" s="17">
        <v>0.110068149191103</v>
      </c>
      <c r="BN26" s="17">
        <v>9.2048397553953096E-2</v>
      </c>
      <c r="BO26" s="17">
        <v>9.4918202612357394E-2</v>
      </c>
      <c r="BP26" s="17">
        <v>8.7661090584755894E-2</v>
      </c>
      <c r="BQ26" s="17"/>
      <c r="BR26" s="17">
        <v>9.2766944174360794E-2</v>
      </c>
      <c r="BS26" s="17">
        <v>0.113629305459904</v>
      </c>
      <c r="BT26" s="17">
        <v>0.11555673026546</v>
      </c>
      <c r="BU26" s="17">
        <v>0.106153146277911</v>
      </c>
      <c r="BV26" s="17"/>
      <c r="BW26" s="17">
        <v>9.3417636198128401E-2</v>
      </c>
      <c r="BX26" s="17">
        <v>9.7742054256995503E-2</v>
      </c>
      <c r="BY26" s="17">
        <v>7.8907265862456596E-2</v>
      </c>
      <c r="BZ26" s="17">
        <v>9.4821430128655196E-2</v>
      </c>
      <c r="CA26" s="17">
        <v>0.1061735371446</v>
      </c>
      <c r="CB26" s="17"/>
      <c r="CC26" s="17">
        <v>0.12529581955717201</v>
      </c>
      <c r="CD26" s="17">
        <v>8.8009373880851005E-2</v>
      </c>
      <c r="CE26" s="17">
        <v>0.10978444627776</v>
      </c>
      <c r="CF26" s="17">
        <v>0.101012866337208</v>
      </c>
      <c r="CG26" s="17">
        <v>7.8998166095230707E-2</v>
      </c>
      <c r="CH26" s="17">
        <v>9.7464118600542299E-2</v>
      </c>
      <c r="CI26" s="17">
        <v>8.42460970552526E-2</v>
      </c>
      <c r="CJ26" s="17">
        <v>8.9394441587219597E-2</v>
      </c>
      <c r="CK26" s="17">
        <v>9.9381740927880394E-2</v>
      </c>
      <c r="CL26" s="17">
        <v>6.4544745982239304E-2</v>
      </c>
    </row>
    <row r="27" spans="2:90" x14ac:dyDescent="0.25">
      <c r="B27" s="18" t="s">
        <v>383</v>
      </c>
      <c r="C27" s="17">
        <v>9.5368899153726205E-2</v>
      </c>
      <c r="D27" s="17">
        <v>0.112145040346198</v>
      </c>
      <c r="E27" s="17">
        <v>8.0079159532865998E-2</v>
      </c>
      <c r="F27" s="17"/>
      <c r="G27" s="17">
        <v>0.1274359539971</v>
      </c>
      <c r="H27" s="17">
        <v>0.13346829787336001</v>
      </c>
      <c r="I27" s="17">
        <v>9.4420461660673E-2</v>
      </c>
      <c r="J27" s="17">
        <v>7.7613189865051793E-2</v>
      </c>
      <c r="K27" s="17">
        <v>7.5237248898073095E-2</v>
      </c>
      <c r="L27" s="17">
        <v>8.0308640060663405E-2</v>
      </c>
      <c r="M27" s="17"/>
      <c r="N27" s="17">
        <v>0.108364861445209</v>
      </c>
      <c r="O27" s="17">
        <v>9.2115779400381501E-2</v>
      </c>
      <c r="P27" s="17">
        <v>8.4832029149457797E-2</v>
      </c>
      <c r="Q27" s="17">
        <v>9.4446913698601503E-2</v>
      </c>
      <c r="R27" s="17"/>
      <c r="S27" s="17">
        <v>0.16075443807392101</v>
      </c>
      <c r="T27" s="17">
        <v>8.2925774797794796E-2</v>
      </c>
      <c r="U27" s="17">
        <v>6.7344386240057702E-2</v>
      </c>
      <c r="V27" s="17">
        <v>8.2828470288844103E-2</v>
      </c>
      <c r="W27" s="17">
        <v>6.4046348969549097E-2</v>
      </c>
      <c r="X27" s="17">
        <v>9.7548928236835003E-2</v>
      </c>
      <c r="Y27" s="17">
        <v>7.3616308133221606E-2</v>
      </c>
      <c r="Z27" s="17">
        <v>8.6199361701271196E-2</v>
      </c>
      <c r="AA27" s="17">
        <v>0.103600288040748</v>
      </c>
      <c r="AB27" s="17"/>
      <c r="AC27" s="17">
        <v>6.7776861164185395E-2</v>
      </c>
      <c r="AD27" s="17">
        <v>0.117428781871305</v>
      </c>
      <c r="AE27" s="17">
        <v>9.7714835026008806E-2</v>
      </c>
      <c r="AF27" s="17"/>
      <c r="AG27" s="17">
        <v>6.7216392273436898E-2</v>
      </c>
      <c r="AH27" s="17">
        <v>0.12544899329995299</v>
      </c>
      <c r="AI27" s="17">
        <v>0.13258305074201401</v>
      </c>
      <c r="AJ27" s="17">
        <v>6.6006845674636994E-2</v>
      </c>
      <c r="AK27" s="17"/>
      <c r="AL27" s="17">
        <v>6.5106958545162505E-2</v>
      </c>
      <c r="AM27" s="17">
        <v>9.4090652772398906E-2</v>
      </c>
      <c r="AN27" s="17">
        <v>0.112637382171571</v>
      </c>
      <c r="AO27" s="17">
        <v>0.13559120854475601</v>
      </c>
      <c r="AP27" s="17">
        <v>0.22470889415922601</v>
      </c>
      <c r="AQ27" s="17"/>
      <c r="AR27" s="17">
        <v>0.10364363736738599</v>
      </c>
      <c r="AS27" s="17">
        <v>9.85371726123523E-2</v>
      </c>
      <c r="AT27" s="17">
        <v>8.0572951254686706E-2</v>
      </c>
      <c r="AU27" s="17">
        <v>0.101064222273239</v>
      </c>
      <c r="AV27" s="17">
        <v>0.11973572428175</v>
      </c>
      <c r="AW27" s="17"/>
      <c r="AX27" s="17">
        <v>0.149645021369886</v>
      </c>
      <c r="AY27" s="17">
        <v>9.3279591063605602E-2</v>
      </c>
      <c r="AZ27" s="17">
        <v>8.4027697856994293E-2</v>
      </c>
      <c r="BA27" s="17">
        <v>7.5603850991166094E-2</v>
      </c>
      <c r="BB27" s="17">
        <v>4.8381748010091298E-2</v>
      </c>
      <c r="BC27" s="17">
        <v>6.32520897694379E-2</v>
      </c>
      <c r="BD27" s="17"/>
      <c r="BE27" s="17">
        <v>0.111396371256481</v>
      </c>
      <c r="BF27" s="17">
        <v>0.111509369626699</v>
      </c>
      <c r="BG27" s="17">
        <v>6.0969197831663199E-2</v>
      </c>
      <c r="BH27" s="17"/>
      <c r="BI27" s="17">
        <v>9.4357367983296594E-2</v>
      </c>
      <c r="BJ27" s="17">
        <v>9.5625703952446905E-2</v>
      </c>
      <c r="BK27" s="17"/>
      <c r="BL27" s="17">
        <v>9.5437407570157104E-2</v>
      </c>
      <c r="BM27" s="17">
        <v>0.100859137161144</v>
      </c>
      <c r="BN27" s="17">
        <v>9.1088675476497405E-2</v>
      </c>
      <c r="BO27" s="17">
        <v>9.0010780619916297E-2</v>
      </c>
      <c r="BP27" s="17">
        <v>8.6908270840417606E-2</v>
      </c>
      <c r="BQ27" s="17"/>
      <c r="BR27" s="17">
        <v>8.6839783300702106E-2</v>
      </c>
      <c r="BS27" s="17">
        <v>0.121001100472047</v>
      </c>
      <c r="BT27" s="17">
        <v>0.141685841482768</v>
      </c>
      <c r="BU27" s="17">
        <v>0.171779908072419</v>
      </c>
      <c r="BV27" s="17"/>
      <c r="BW27" s="17">
        <v>0.104957703725748</v>
      </c>
      <c r="BX27" s="17">
        <v>0.10590089770115101</v>
      </c>
      <c r="BY27" s="17">
        <v>8.5304047749288694E-2</v>
      </c>
      <c r="BZ27" s="17">
        <v>8.1003259613372403E-2</v>
      </c>
      <c r="CA27" s="17">
        <v>0.100568012281037</v>
      </c>
      <c r="CB27" s="17"/>
      <c r="CC27" s="17">
        <v>0.103502382395412</v>
      </c>
      <c r="CD27" s="17">
        <v>0.101021431895208</v>
      </c>
      <c r="CE27" s="17">
        <v>0.11403256115757</v>
      </c>
      <c r="CF27" s="17">
        <v>0.104478792615884</v>
      </c>
      <c r="CG27" s="17">
        <v>0.102296230112758</v>
      </c>
      <c r="CH27" s="17">
        <v>9.3470525157998599E-2</v>
      </c>
      <c r="CI27" s="17">
        <v>7.3826250230398696E-2</v>
      </c>
      <c r="CJ27" s="17">
        <v>9.2596142194465103E-2</v>
      </c>
      <c r="CK27" s="17">
        <v>9.1915639860146003E-2</v>
      </c>
      <c r="CL27" s="17">
        <v>6.7497333480412106E-2</v>
      </c>
    </row>
    <row r="28" spans="2:90" x14ac:dyDescent="0.25">
      <c r="B28" s="18" t="s">
        <v>384</v>
      </c>
      <c r="C28" s="17">
        <v>8.5253870927397599E-2</v>
      </c>
      <c r="D28" s="17">
        <v>8.5645340099010397E-2</v>
      </c>
      <c r="E28" s="17">
        <v>8.5255065029207197E-2</v>
      </c>
      <c r="F28" s="17"/>
      <c r="G28" s="17">
        <v>0.116833286307745</v>
      </c>
      <c r="H28" s="17">
        <v>0.142178000649053</v>
      </c>
      <c r="I28" s="17">
        <v>0.111812219554679</v>
      </c>
      <c r="J28" s="17">
        <v>7.8078384673477594E-2</v>
      </c>
      <c r="K28" s="17">
        <v>6.1255712377375801E-2</v>
      </c>
      <c r="L28" s="17">
        <v>3.2609042378316098E-2</v>
      </c>
      <c r="M28" s="17"/>
      <c r="N28" s="17">
        <v>9.7992445642099399E-2</v>
      </c>
      <c r="O28" s="17">
        <v>8.9926531078577204E-2</v>
      </c>
      <c r="P28" s="17">
        <v>7.0569085662173001E-2</v>
      </c>
      <c r="Q28" s="17">
        <v>8.0127944347276506E-2</v>
      </c>
      <c r="R28" s="17"/>
      <c r="S28" s="17">
        <v>0.15289147980828599</v>
      </c>
      <c r="T28" s="17">
        <v>7.54767089180583E-2</v>
      </c>
      <c r="U28" s="17">
        <v>6.7582221246434898E-2</v>
      </c>
      <c r="V28" s="17">
        <v>7.7906511689602206E-2</v>
      </c>
      <c r="W28" s="17">
        <v>7.0565512661859897E-2</v>
      </c>
      <c r="X28" s="17">
        <v>8.5531646346765106E-2</v>
      </c>
      <c r="Y28" s="17">
        <v>5.16149151177515E-2</v>
      </c>
      <c r="Z28" s="17">
        <v>4.0906329194912501E-2</v>
      </c>
      <c r="AA28" s="17">
        <v>8.7379116070626206E-2</v>
      </c>
      <c r="AB28" s="17"/>
      <c r="AC28" s="17">
        <v>7.3023590315699202E-2</v>
      </c>
      <c r="AD28" s="17">
        <v>8.3500528479468497E-2</v>
      </c>
      <c r="AE28" s="17">
        <v>0.10797914600109999</v>
      </c>
      <c r="AF28" s="17"/>
      <c r="AG28" s="17">
        <v>6.5086449948284594E-2</v>
      </c>
      <c r="AH28" s="17">
        <v>0.102697844118015</v>
      </c>
      <c r="AI28" s="17">
        <v>6.1375430187901099E-2</v>
      </c>
      <c r="AJ28" s="17">
        <v>8.7836948849526697E-2</v>
      </c>
      <c r="AK28" s="17"/>
      <c r="AL28" s="17">
        <v>5.8137652583162197E-2</v>
      </c>
      <c r="AM28" s="17">
        <v>8.7073653685110705E-2</v>
      </c>
      <c r="AN28" s="17">
        <v>9.6779771718479998E-2</v>
      </c>
      <c r="AO28" s="17">
        <v>0.13229188819351301</v>
      </c>
      <c r="AP28" s="17">
        <v>9.6266569328441798E-2</v>
      </c>
      <c r="AQ28" s="17"/>
      <c r="AR28" s="17">
        <v>8.4149086476349999E-2</v>
      </c>
      <c r="AS28" s="17">
        <v>7.7487962992945705E-2</v>
      </c>
      <c r="AT28" s="17">
        <v>7.9737089964660196E-2</v>
      </c>
      <c r="AU28" s="17">
        <v>8.8403360194840797E-2</v>
      </c>
      <c r="AV28" s="17">
        <v>0.116969344190446</v>
      </c>
      <c r="AW28" s="17"/>
      <c r="AX28" s="17">
        <v>0.13666715815132599</v>
      </c>
      <c r="AY28" s="17">
        <v>8.6134115682013901E-2</v>
      </c>
      <c r="AZ28" s="17">
        <v>8.9543066195645296E-2</v>
      </c>
      <c r="BA28" s="17">
        <v>4.9927553566460101E-2</v>
      </c>
      <c r="BB28" s="17">
        <v>3.5800880779512601E-2</v>
      </c>
      <c r="BC28" s="17">
        <v>6.9000522501873204E-2</v>
      </c>
      <c r="BD28" s="17"/>
      <c r="BE28" s="17">
        <v>9.0652783917943E-2</v>
      </c>
      <c r="BF28" s="17">
        <v>0.122198480385686</v>
      </c>
      <c r="BG28" s="17">
        <v>4.4777869039424899E-2</v>
      </c>
      <c r="BH28" s="17"/>
      <c r="BI28" s="17">
        <v>7.8102933977586705E-2</v>
      </c>
      <c r="BJ28" s="17">
        <v>8.7069331466572697E-2</v>
      </c>
      <c r="BK28" s="17"/>
      <c r="BL28" s="17">
        <v>5.67853428565624E-2</v>
      </c>
      <c r="BM28" s="17">
        <v>9.5214553887799494E-2</v>
      </c>
      <c r="BN28" s="17">
        <v>9.8161055754055204E-2</v>
      </c>
      <c r="BO28" s="17">
        <v>0.14013133795166899</v>
      </c>
      <c r="BP28" s="17">
        <v>9.7418657902947806E-2</v>
      </c>
      <c r="BQ28" s="17"/>
      <c r="BR28" s="17">
        <v>7.21326825722826E-2</v>
      </c>
      <c r="BS28" s="17">
        <v>0.141778460095766</v>
      </c>
      <c r="BT28" s="17">
        <v>0.14449008721242701</v>
      </c>
      <c r="BU28" s="17">
        <v>0.17335557939951199</v>
      </c>
      <c r="BV28" s="17"/>
      <c r="BW28" s="17">
        <v>7.7410318517147206E-2</v>
      </c>
      <c r="BX28" s="17">
        <v>8.5720978735794498E-2</v>
      </c>
      <c r="BY28" s="17">
        <v>9.1390585420863701E-2</v>
      </c>
      <c r="BZ28" s="17">
        <v>8.06997260684435E-2</v>
      </c>
      <c r="CA28" s="17">
        <v>8.8968714749328395E-2</v>
      </c>
      <c r="CB28" s="17"/>
      <c r="CC28" s="17">
        <v>0.10860384861003899</v>
      </c>
      <c r="CD28" s="17">
        <v>0.10750590291320999</v>
      </c>
      <c r="CE28" s="17">
        <v>0.10800069251193301</v>
      </c>
      <c r="CF28" s="17">
        <v>9.6805243729314303E-2</v>
      </c>
      <c r="CG28" s="17">
        <v>7.3277561889694295E-2</v>
      </c>
      <c r="CH28" s="17">
        <v>8.4556141911645594E-2</v>
      </c>
      <c r="CI28" s="17">
        <v>7.0613249657108204E-2</v>
      </c>
      <c r="CJ28" s="17">
        <v>5.8678618110961603E-2</v>
      </c>
      <c r="CK28" s="17">
        <v>6.3972549751985699E-2</v>
      </c>
      <c r="CL28" s="17">
        <v>6.1428074643636199E-2</v>
      </c>
    </row>
    <row r="29" spans="2:90" x14ac:dyDescent="0.25">
      <c r="B29" s="18" t="s">
        <v>385</v>
      </c>
      <c r="C29" s="17">
        <v>8.4269814083281894E-2</v>
      </c>
      <c r="D29" s="17">
        <v>9.4526936160169106E-2</v>
      </c>
      <c r="E29" s="17">
        <v>7.5033422424469198E-2</v>
      </c>
      <c r="F29" s="17"/>
      <c r="G29" s="17">
        <v>0.14109533320248699</v>
      </c>
      <c r="H29" s="17">
        <v>0.104013586044027</v>
      </c>
      <c r="I29" s="17">
        <v>7.8667301546938503E-2</v>
      </c>
      <c r="J29" s="17">
        <v>8.1808650223795798E-2</v>
      </c>
      <c r="K29" s="17">
        <v>9.0537797553216601E-2</v>
      </c>
      <c r="L29" s="17">
        <v>4.5872641269931201E-2</v>
      </c>
      <c r="M29" s="17"/>
      <c r="N29" s="17">
        <v>7.3696190610232901E-2</v>
      </c>
      <c r="O29" s="17">
        <v>8.5265979809345499E-2</v>
      </c>
      <c r="P29" s="17">
        <v>8.1418483319704804E-2</v>
      </c>
      <c r="Q29" s="17">
        <v>9.84187741113179E-2</v>
      </c>
      <c r="R29" s="17"/>
      <c r="S29" s="17">
        <v>0.12715894058136801</v>
      </c>
      <c r="T29" s="17">
        <v>6.5116077407509396E-2</v>
      </c>
      <c r="U29" s="17">
        <v>3.82161417257788E-2</v>
      </c>
      <c r="V29" s="17">
        <v>7.5686262103239102E-2</v>
      </c>
      <c r="W29" s="17">
        <v>9.5982182955120093E-2</v>
      </c>
      <c r="X29" s="17">
        <v>8.7070121433031E-2</v>
      </c>
      <c r="Y29" s="17">
        <v>0.110531970083525</v>
      </c>
      <c r="Z29" s="17">
        <v>0.10449076373798601</v>
      </c>
      <c r="AA29" s="17">
        <v>6.27254904532598E-2</v>
      </c>
      <c r="AB29" s="17"/>
      <c r="AC29" s="17">
        <v>8.1706675906395201E-2</v>
      </c>
      <c r="AD29" s="17">
        <v>8.4731588223928303E-2</v>
      </c>
      <c r="AE29" s="17">
        <v>8.3866274074529401E-2</v>
      </c>
      <c r="AF29" s="17"/>
      <c r="AG29" s="17">
        <v>9.0680503712308805E-2</v>
      </c>
      <c r="AH29" s="17">
        <v>9.59609319210981E-2</v>
      </c>
      <c r="AI29" s="17">
        <v>7.7811205577022202E-2</v>
      </c>
      <c r="AJ29" s="17">
        <v>7.7597334095474299E-2</v>
      </c>
      <c r="AK29" s="17"/>
      <c r="AL29" s="17">
        <v>8.6256271470542697E-2</v>
      </c>
      <c r="AM29" s="17">
        <v>7.7994358753335505E-2</v>
      </c>
      <c r="AN29" s="17">
        <v>7.4406928159418406E-2</v>
      </c>
      <c r="AO29" s="17">
        <v>9.1259051441074504E-2</v>
      </c>
      <c r="AP29" s="17">
        <v>7.4289405742013495E-2</v>
      </c>
      <c r="AQ29" s="17"/>
      <c r="AR29" s="17">
        <v>0.100361489773791</v>
      </c>
      <c r="AS29" s="17">
        <v>9.4126695303237695E-2</v>
      </c>
      <c r="AT29" s="17">
        <v>7.70189383748177E-2</v>
      </c>
      <c r="AU29" s="17">
        <v>7.4333983022640202E-2</v>
      </c>
      <c r="AV29" s="17">
        <v>9.0541091755206707E-2</v>
      </c>
      <c r="AW29" s="17"/>
      <c r="AX29" s="17">
        <v>0.13296294444263701</v>
      </c>
      <c r="AY29" s="17">
        <v>6.3900144408064394E-2</v>
      </c>
      <c r="AZ29" s="17">
        <v>9.7226880746618005E-2</v>
      </c>
      <c r="BA29" s="17">
        <v>7.5336081931208804E-2</v>
      </c>
      <c r="BB29" s="17">
        <v>4.4840589002522101E-2</v>
      </c>
      <c r="BC29" s="17">
        <v>7.2335547961280597E-2</v>
      </c>
      <c r="BD29" s="17"/>
      <c r="BE29" s="17">
        <v>8.4214176350601896E-2</v>
      </c>
      <c r="BF29" s="17">
        <v>0.110192073103535</v>
      </c>
      <c r="BG29" s="17">
        <v>6.1758120455275498E-2</v>
      </c>
      <c r="BH29" s="17"/>
      <c r="BI29" s="17">
        <v>9.8464205436184199E-2</v>
      </c>
      <c r="BJ29" s="17">
        <v>8.0666180383297495E-2</v>
      </c>
      <c r="BK29" s="17"/>
      <c r="BL29" s="17">
        <v>5.6369923587262297E-2</v>
      </c>
      <c r="BM29" s="17">
        <v>9.3887263548097094E-2</v>
      </c>
      <c r="BN29" s="17">
        <v>0.13153070006255299</v>
      </c>
      <c r="BO29" s="17">
        <v>0.1189442316629</v>
      </c>
      <c r="BP29" s="17">
        <v>0.10077981860106699</v>
      </c>
      <c r="BQ29" s="17"/>
      <c r="BR29" s="17">
        <v>8.1542105127077005E-2</v>
      </c>
      <c r="BS29" s="17">
        <v>7.5296453931970306E-2</v>
      </c>
      <c r="BT29" s="17">
        <v>0.101629100561113</v>
      </c>
      <c r="BU29" s="17">
        <v>0.13525866538415399</v>
      </c>
      <c r="BV29" s="17"/>
      <c r="BW29" s="17">
        <v>5.8656614229895598E-2</v>
      </c>
      <c r="BX29" s="17">
        <v>7.6657986905037598E-2</v>
      </c>
      <c r="BY29" s="17">
        <v>8.1060334655121094E-2</v>
      </c>
      <c r="BZ29" s="17">
        <v>9.6455963654121402E-2</v>
      </c>
      <c r="CA29" s="17">
        <v>0.10292926314173401</v>
      </c>
      <c r="CB29" s="17"/>
      <c r="CC29" s="17">
        <v>0.106179255927822</v>
      </c>
      <c r="CD29" s="17">
        <v>0.13260362702822301</v>
      </c>
      <c r="CE29" s="17">
        <v>0.107802579470946</v>
      </c>
      <c r="CF29" s="17">
        <v>8.9697722310462996E-2</v>
      </c>
      <c r="CG29" s="17">
        <v>0.103566545734759</v>
      </c>
      <c r="CH29" s="17">
        <v>6.4110103917929998E-2</v>
      </c>
      <c r="CI29" s="17">
        <v>5.8075175851821502E-2</v>
      </c>
      <c r="CJ29" s="17">
        <v>5.1478376697424999E-2</v>
      </c>
      <c r="CK29" s="17">
        <v>5.1404998179934498E-2</v>
      </c>
      <c r="CL29" s="17">
        <v>5.3266123920742897E-2</v>
      </c>
    </row>
    <row r="30" spans="2:90" ht="30" x14ac:dyDescent="0.25">
      <c r="B30" s="18" t="s">
        <v>386</v>
      </c>
      <c r="C30" s="17">
        <v>5.9447868423669399E-2</v>
      </c>
      <c r="D30" s="17">
        <v>6.8964480089421507E-2</v>
      </c>
      <c r="E30" s="17">
        <v>5.0396532306970103E-2</v>
      </c>
      <c r="F30" s="17"/>
      <c r="G30" s="17">
        <v>0.105032659660924</v>
      </c>
      <c r="H30" s="17">
        <v>7.3081452464870897E-2</v>
      </c>
      <c r="I30" s="17">
        <v>6.1977904060383698E-2</v>
      </c>
      <c r="J30" s="17">
        <v>3.7132091686430099E-2</v>
      </c>
      <c r="K30" s="17">
        <v>5.27788097189901E-2</v>
      </c>
      <c r="L30" s="17">
        <v>4.7820779551625399E-2</v>
      </c>
      <c r="M30" s="17"/>
      <c r="N30" s="17">
        <v>7.7446202499245803E-2</v>
      </c>
      <c r="O30" s="17">
        <v>5.7139430355445699E-2</v>
      </c>
      <c r="P30" s="17">
        <v>6.3105299339958704E-2</v>
      </c>
      <c r="Q30" s="17">
        <v>3.9050905218376501E-2</v>
      </c>
      <c r="R30" s="17"/>
      <c r="S30" s="17">
        <v>6.1250651024055101E-2</v>
      </c>
      <c r="T30" s="17">
        <v>5.4102634034452902E-2</v>
      </c>
      <c r="U30" s="17">
        <v>9.0071838826817394E-2</v>
      </c>
      <c r="V30" s="17">
        <v>4.3221083014765099E-2</v>
      </c>
      <c r="W30" s="17">
        <v>8.0369677775700796E-2</v>
      </c>
      <c r="X30" s="17">
        <v>4.2699785587914499E-2</v>
      </c>
      <c r="Y30" s="17">
        <v>5.82694994249486E-2</v>
      </c>
      <c r="Z30" s="17">
        <v>7.2055877378746594E-2</v>
      </c>
      <c r="AA30" s="17">
        <v>4.9596205092129197E-2</v>
      </c>
      <c r="AB30" s="17"/>
      <c r="AC30" s="17">
        <v>5.0991864705382202E-2</v>
      </c>
      <c r="AD30" s="17">
        <v>6.3782246201304696E-2</v>
      </c>
      <c r="AE30" s="17">
        <v>5.8338681265352597E-2</v>
      </c>
      <c r="AF30" s="17"/>
      <c r="AG30" s="17">
        <v>6.13038002086565E-2</v>
      </c>
      <c r="AH30" s="17">
        <v>8.4503540429330906E-2</v>
      </c>
      <c r="AI30" s="17">
        <v>4.44508665339505E-2</v>
      </c>
      <c r="AJ30" s="17">
        <v>4.9121370240005201E-2</v>
      </c>
      <c r="AK30" s="17"/>
      <c r="AL30" s="17">
        <v>4.52910987226307E-2</v>
      </c>
      <c r="AM30" s="17">
        <v>5.8573147166544798E-2</v>
      </c>
      <c r="AN30" s="17">
        <v>7.0667307073155605E-2</v>
      </c>
      <c r="AO30" s="17">
        <v>7.7427805672278693E-2</v>
      </c>
      <c r="AP30" s="17">
        <v>0.13888377412327099</v>
      </c>
      <c r="AQ30" s="17"/>
      <c r="AR30" s="17">
        <v>3.3357465770968701E-2</v>
      </c>
      <c r="AS30" s="17">
        <v>5.7693271789631198E-2</v>
      </c>
      <c r="AT30" s="17">
        <v>6.3239695083183403E-2</v>
      </c>
      <c r="AU30" s="17">
        <v>6.7425978102735706E-2</v>
      </c>
      <c r="AV30" s="17">
        <v>8.4963625204820897E-2</v>
      </c>
      <c r="AW30" s="17"/>
      <c r="AX30" s="17">
        <v>6.5574472307880396E-2</v>
      </c>
      <c r="AY30" s="17">
        <v>4.4367234300198302E-2</v>
      </c>
      <c r="AZ30" s="17">
        <v>5.58365292779303E-2</v>
      </c>
      <c r="BA30" s="17">
        <v>5.0708392476622399E-2</v>
      </c>
      <c r="BB30" s="17">
        <v>0.102762599550498</v>
      </c>
      <c r="BC30" s="17">
        <v>6.5498425387808895E-2</v>
      </c>
      <c r="BD30" s="17"/>
      <c r="BE30" s="17">
        <v>5.9445408540612497E-2</v>
      </c>
      <c r="BF30" s="17">
        <v>7.3884655666367399E-2</v>
      </c>
      <c r="BG30" s="17">
        <v>4.7090620331034602E-2</v>
      </c>
      <c r="BH30" s="17"/>
      <c r="BI30" s="17">
        <v>5.8772143130907901E-2</v>
      </c>
      <c r="BJ30" s="17">
        <v>5.9619419734069902E-2</v>
      </c>
      <c r="BK30" s="17"/>
      <c r="BL30" s="17">
        <v>5.474691629602E-2</v>
      </c>
      <c r="BM30" s="17">
        <v>5.9789103444630398E-2</v>
      </c>
      <c r="BN30" s="17">
        <v>5.0716867690782E-2</v>
      </c>
      <c r="BO30" s="17">
        <v>8.3723788587624595E-2</v>
      </c>
      <c r="BP30" s="17">
        <v>6.39935612582197E-2</v>
      </c>
      <c r="BQ30" s="17"/>
      <c r="BR30" s="17">
        <v>5.3827866179283299E-2</v>
      </c>
      <c r="BS30" s="17">
        <v>6.16321312857794E-2</v>
      </c>
      <c r="BT30" s="17">
        <v>0.10522746573887801</v>
      </c>
      <c r="BU30" s="17">
        <v>0.108383125092381</v>
      </c>
      <c r="BV30" s="17"/>
      <c r="BW30" s="17">
        <v>4.5868908326777598E-2</v>
      </c>
      <c r="BX30" s="17">
        <v>6.5474338351251396E-2</v>
      </c>
      <c r="BY30" s="17">
        <v>5.7708901783058701E-2</v>
      </c>
      <c r="BZ30" s="17">
        <v>6.5088910095671207E-2</v>
      </c>
      <c r="CA30" s="17">
        <v>6.3500852412163702E-2</v>
      </c>
      <c r="CB30" s="17"/>
      <c r="CC30" s="17">
        <v>6.4273245117592401E-2</v>
      </c>
      <c r="CD30" s="17">
        <v>4.9166419917482697E-2</v>
      </c>
      <c r="CE30" s="17">
        <v>7.5138555676616897E-2</v>
      </c>
      <c r="CF30" s="17">
        <v>6.0104673263977199E-2</v>
      </c>
      <c r="CG30" s="17">
        <v>5.1127672147892503E-2</v>
      </c>
      <c r="CH30" s="17">
        <v>5.7699808854058399E-2</v>
      </c>
      <c r="CI30" s="17">
        <v>6.7458474848166305E-2</v>
      </c>
      <c r="CJ30" s="17">
        <v>6.0999431574848703E-2</v>
      </c>
      <c r="CK30" s="17">
        <v>6.7176435036018695E-2</v>
      </c>
      <c r="CL30" s="17">
        <v>4.5166385478752902E-2</v>
      </c>
    </row>
    <row r="31" spans="2:90" x14ac:dyDescent="0.25">
      <c r="B31" s="18" t="s">
        <v>111</v>
      </c>
      <c r="C31" s="17">
        <v>2.31475750508554E-2</v>
      </c>
      <c r="D31" s="17">
        <v>2.2817189404505799E-2</v>
      </c>
      <c r="E31" s="17">
        <v>2.2547942728161002E-2</v>
      </c>
      <c r="F31" s="17"/>
      <c r="G31" s="17">
        <v>3.1622244025915298E-2</v>
      </c>
      <c r="H31" s="17">
        <v>2.9817015793892E-2</v>
      </c>
      <c r="I31" s="17">
        <v>1.8653467493028E-2</v>
      </c>
      <c r="J31" s="17">
        <v>2.9338809078876201E-2</v>
      </c>
      <c r="K31" s="17">
        <v>1.61463096408676E-2</v>
      </c>
      <c r="L31" s="17">
        <v>1.7969177863509701E-2</v>
      </c>
      <c r="M31" s="17"/>
      <c r="N31" s="17">
        <v>1.4908781130324599E-2</v>
      </c>
      <c r="O31" s="17">
        <v>2.8319676346382602E-2</v>
      </c>
      <c r="P31" s="17">
        <v>8.4769606235387193E-3</v>
      </c>
      <c r="Q31" s="17">
        <v>3.9926039224879903E-2</v>
      </c>
      <c r="R31" s="17"/>
      <c r="S31" s="17">
        <v>2.4701402889863298E-2</v>
      </c>
      <c r="T31" s="17">
        <v>1.15477880613317E-2</v>
      </c>
      <c r="U31" s="17">
        <v>2.5879768910411799E-2</v>
      </c>
      <c r="V31" s="17">
        <v>2.0833604263063601E-2</v>
      </c>
      <c r="W31" s="17">
        <v>1.98548201260959E-2</v>
      </c>
      <c r="X31" s="17">
        <v>2.2320130393492801E-2</v>
      </c>
      <c r="Y31" s="17">
        <v>3.9765987476442603E-2</v>
      </c>
      <c r="Z31" s="17">
        <v>2.3750573192275901E-2</v>
      </c>
      <c r="AA31" s="17">
        <v>2.5752830584492299E-2</v>
      </c>
      <c r="AB31" s="17"/>
      <c r="AC31" s="17">
        <v>1.55897087706787E-2</v>
      </c>
      <c r="AD31" s="17">
        <v>1.3126260010877799E-2</v>
      </c>
      <c r="AE31" s="17">
        <v>5.0256180399988103E-2</v>
      </c>
      <c r="AF31" s="17"/>
      <c r="AG31" s="17">
        <v>1.58375341915283E-2</v>
      </c>
      <c r="AH31" s="17">
        <v>9.6718079270998198E-3</v>
      </c>
      <c r="AI31" s="17">
        <v>1.84278799504221E-2</v>
      </c>
      <c r="AJ31" s="17">
        <v>9.6672351424323694E-3</v>
      </c>
      <c r="AK31" s="17"/>
      <c r="AL31" s="17">
        <v>3.2542756638767698E-2</v>
      </c>
      <c r="AM31" s="17">
        <v>1.81934641451451E-2</v>
      </c>
      <c r="AN31" s="17">
        <v>2.38136053054618E-2</v>
      </c>
      <c r="AO31" s="17">
        <v>8.6023223106677094E-3</v>
      </c>
      <c r="AP31" s="17">
        <v>2.9254975780869E-2</v>
      </c>
      <c r="AQ31" s="17"/>
      <c r="AR31" s="17">
        <v>5.6810978704957202E-2</v>
      </c>
      <c r="AS31" s="17">
        <v>2.2225662985856199E-2</v>
      </c>
      <c r="AT31" s="17">
        <v>1.5201798529585E-2</v>
      </c>
      <c r="AU31" s="17">
        <v>8.5428938383583508E-3</v>
      </c>
      <c r="AV31" s="17">
        <v>9.7045617903225006E-3</v>
      </c>
      <c r="AW31" s="17"/>
      <c r="AX31" s="17">
        <v>2.0285393970765501E-2</v>
      </c>
      <c r="AY31" s="17">
        <v>2.35244183737922E-2</v>
      </c>
      <c r="AZ31" s="17">
        <v>2.2326418436009E-2</v>
      </c>
      <c r="BA31" s="17">
        <v>2.58438472209944E-2</v>
      </c>
      <c r="BB31" s="17">
        <v>1.30157288722711E-2</v>
      </c>
      <c r="BC31" s="17">
        <v>4.3263849735971499E-2</v>
      </c>
      <c r="BD31" s="17"/>
      <c r="BE31" s="17">
        <v>2.7578965870432501E-2</v>
      </c>
      <c r="BF31" s="17">
        <v>2.0827339467901902E-2</v>
      </c>
      <c r="BG31" s="17">
        <v>1.48982906601268E-2</v>
      </c>
      <c r="BH31" s="17"/>
      <c r="BI31" s="17">
        <v>2.0114580433738701E-2</v>
      </c>
      <c r="BJ31" s="17">
        <v>2.3917583524087901E-2</v>
      </c>
      <c r="BK31" s="17"/>
      <c r="BL31" s="17">
        <v>1.39092612409691E-2</v>
      </c>
      <c r="BM31" s="17">
        <v>2.0811602360704898E-2</v>
      </c>
      <c r="BN31" s="17">
        <v>3.0595535614019499E-2</v>
      </c>
      <c r="BO31" s="17">
        <v>2.6701607206699701E-2</v>
      </c>
      <c r="BP31" s="17">
        <v>2.3577426553925598E-2</v>
      </c>
      <c r="BQ31" s="17"/>
      <c r="BR31" s="17">
        <v>2.1348491261341699E-2</v>
      </c>
      <c r="BS31" s="17">
        <v>3.57031059436183E-2</v>
      </c>
      <c r="BT31" s="17">
        <v>1.75492170122983E-2</v>
      </c>
      <c r="BU31" s="17">
        <v>2.05279601834252E-2</v>
      </c>
      <c r="BV31" s="17"/>
      <c r="BW31" s="17">
        <v>1.5281483936059499E-2</v>
      </c>
      <c r="BX31" s="17">
        <v>2.0107079909988401E-2</v>
      </c>
      <c r="BY31" s="17">
        <v>2.21550959540757E-2</v>
      </c>
      <c r="BZ31" s="17">
        <v>2.937611511319E-2</v>
      </c>
      <c r="CA31" s="17">
        <v>2.8053065082303898E-2</v>
      </c>
      <c r="CB31" s="17"/>
      <c r="CC31" s="17">
        <v>3.2619758134848201E-2</v>
      </c>
      <c r="CD31" s="17">
        <v>2.7374033226051302E-2</v>
      </c>
      <c r="CE31" s="17">
        <v>2.2623997380129299E-2</v>
      </c>
      <c r="CF31" s="17">
        <v>1.8854139103202001E-2</v>
      </c>
      <c r="CG31" s="17">
        <v>2.8075716348134098E-2</v>
      </c>
      <c r="CH31" s="17">
        <v>3.6487881232152401E-2</v>
      </c>
      <c r="CI31" s="17">
        <v>1.24765311422176E-2</v>
      </c>
      <c r="CJ31" s="17">
        <v>1.9551765117094201E-2</v>
      </c>
      <c r="CK31" s="17">
        <v>5.4909539874622403E-3</v>
      </c>
      <c r="CL31" s="17">
        <v>2.35477612863562E-2</v>
      </c>
    </row>
    <row r="32" spans="2:90" x14ac:dyDescent="0.25">
      <c r="B32" s="18" t="s">
        <v>191</v>
      </c>
      <c r="C32" s="19">
        <v>1.9116297484634399E-2</v>
      </c>
      <c r="D32" s="19">
        <v>2.1075259280195199E-2</v>
      </c>
      <c r="E32" s="19">
        <v>1.7365309740202901E-2</v>
      </c>
      <c r="F32" s="19"/>
      <c r="G32" s="19">
        <v>1.9709386092737698E-2</v>
      </c>
      <c r="H32" s="19">
        <v>2.6056980210330399E-2</v>
      </c>
      <c r="I32" s="19">
        <v>1.7496641042554401E-2</v>
      </c>
      <c r="J32" s="19">
        <v>1.5652373653706201E-2</v>
      </c>
      <c r="K32" s="19">
        <v>2.3694043688438599E-2</v>
      </c>
      <c r="L32" s="19">
        <v>1.42957360281161E-2</v>
      </c>
      <c r="M32" s="19"/>
      <c r="N32" s="19">
        <v>2.2474389984829E-2</v>
      </c>
      <c r="O32" s="19">
        <v>1.7797409634795001E-2</v>
      </c>
      <c r="P32" s="19">
        <v>1.36495837506222E-2</v>
      </c>
      <c r="Q32" s="19">
        <v>2.10478245523151E-2</v>
      </c>
      <c r="R32" s="19"/>
      <c r="S32" s="19">
        <v>1.6214620604806398E-2</v>
      </c>
      <c r="T32" s="19">
        <v>2.1870482337236E-2</v>
      </c>
      <c r="U32" s="19">
        <v>1.51751956687555E-2</v>
      </c>
      <c r="V32" s="19">
        <v>3.0602134709779301E-2</v>
      </c>
      <c r="W32" s="19">
        <v>2.3398228389171799E-2</v>
      </c>
      <c r="X32" s="19">
        <v>2.26571888462813E-2</v>
      </c>
      <c r="Y32" s="19">
        <v>2.3179018745772399E-3</v>
      </c>
      <c r="Z32" s="19">
        <v>2.6283889614878202E-2</v>
      </c>
      <c r="AA32" s="19">
        <v>1.6812228471394599E-2</v>
      </c>
      <c r="AB32" s="19"/>
      <c r="AC32" s="19">
        <v>1.4805535957325399E-2</v>
      </c>
      <c r="AD32" s="19">
        <v>2.1824947989698602E-2</v>
      </c>
      <c r="AE32" s="19">
        <v>2.5666486093059802E-2</v>
      </c>
      <c r="AF32" s="19"/>
      <c r="AG32" s="19">
        <v>1.57272065505632E-2</v>
      </c>
      <c r="AH32" s="19">
        <v>1.84296978094785E-2</v>
      </c>
      <c r="AI32" s="19">
        <v>9.8760997679002496E-3</v>
      </c>
      <c r="AJ32" s="19">
        <v>1.8115164322897899E-2</v>
      </c>
      <c r="AK32" s="19"/>
      <c r="AL32" s="19">
        <v>1.7775762387092501E-2</v>
      </c>
      <c r="AM32" s="19">
        <v>1.32112896376207E-2</v>
      </c>
      <c r="AN32" s="19">
        <v>1.9556845541285402E-2</v>
      </c>
      <c r="AO32" s="19">
        <v>3.0730225116116599E-2</v>
      </c>
      <c r="AP32" s="19">
        <v>1.1292458641088099E-2</v>
      </c>
      <c r="AQ32" s="19"/>
      <c r="AR32" s="19">
        <v>3.2055893033634E-2</v>
      </c>
      <c r="AS32" s="19">
        <v>1.8021083377842102E-2</v>
      </c>
      <c r="AT32" s="19">
        <v>9.3958596554794896E-3</v>
      </c>
      <c r="AU32" s="19">
        <v>1.6418832058827E-2</v>
      </c>
      <c r="AV32" s="19">
        <v>4.4601441997444501E-2</v>
      </c>
      <c r="AW32" s="19"/>
      <c r="AX32" s="19">
        <v>2.23725791173035E-2</v>
      </c>
      <c r="AY32" s="19">
        <v>2.1726500369768399E-2</v>
      </c>
      <c r="AZ32" s="19">
        <v>1.11819446312015E-2</v>
      </c>
      <c r="BA32" s="19">
        <v>1.9710379311400399E-2</v>
      </c>
      <c r="BB32" s="19">
        <v>1.9423556530128699E-2</v>
      </c>
      <c r="BC32" s="19">
        <v>6.24501381790363E-3</v>
      </c>
      <c r="BD32" s="19"/>
      <c r="BE32" s="19">
        <v>2.0464933515671999E-2</v>
      </c>
      <c r="BF32" s="19">
        <v>2.0029265619879898E-2</v>
      </c>
      <c r="BG32" s="19">
        <v>1.6881192863147401E-2</v>
      </c>
      <c r="BH32" s="19"/>
      <c r="BI32" s="19">
        <v>1.3528323297098599E-2</v>
      </c>
      <c r="BJ32" s="19">
        <v>2.053495726343E-2</v>
      </c>
      <c r="BK32" s="19"/>
      <c r="BL32" s="19">
        <v>1.9583670005970201E-2</v>
      </c>
      <c r="BM32" s="19">
        <v>1.3886325319719501E-2</v>
      </c>
      <c r="BN32" s="19">
        <v>2.16472564502589E-2</v>
      </c>
      <c r="BO32" s="19">
        <v>2.57436459084333E-2</v>
      </c>
      <c r="BP32" s="19">
        <v>2.20493947396741E-2</v>
      </c>
      <c r="BQ32" s="19"/>
      <c r="BR32" s="19">
        <v>1.6993912251559998E-2</v>
      </c>
      <c r="BS32" s="19">
        <v>2.33224956741485E-2</v>
      </c>
      <c r="BT32" s="19">
        <v>4.8366280445104298E-2</v>
      </c>
      <c r="BU32" s="19">
        <v>1.8684988091196401E-2</v>
      </c>
      <c r="BV32" s="19"/>
      <c r="BW32" s="19">
        <v>2.0177227364738901E-2</v>
      </c>
      <c r="BX32" s="19">
        <v>1.89752637295862E-2</v>
      </c>
      <c r="BY32" s="19">
        <v>1.97334772355134E-2</v>
      </c>
      <c r="BZ32" s="19">
        <v>1.96704871813515E-2</v>
      </c>
      <c r="CA32" s="19">
        <v>1.5904429381552999E-2</v>
      </c>
      <c r="CB32" s="19"/>
      <c r="CC32" s="19">
        <v>1.0270065262952301E-2</v>
      </c>
      <c r="CD32" s="19">
        <v>2.2206351700824301E-2</v>
      </c>
      <c r="CE32" s="19">
        <v>1.8427250590637701E-2</v>
      </c>
      <c r="CF32" s="19">
        <v>2.6060921897487498E-2</v>
      </c>
      <c r="CG32" s="19">
        <v>2.28432981023085E-2</v>
      </c>
      <c r="CH32" s="19">
        <v>1.42612105874994E-2</v>
      </c>
      <c r="CI32" s="19">
        <v>1.25700177486145E-2</v>
      </c>
      <c r="CJ32" s="19">
        <v>1.3989538754853899E-2</v>
      </c>
      <c r="CK32" s="19">
        <v>2.0747997687319601E-2</v>
      </c>
      <c r="CL32" s="19">
        <v>2.3488044006905E-2</v>
      </c>
    </row>
    <row r="33" spans="2:2" x14ac:dyDescent="0.25">
      <c r="B33" s="16"/>
    </row>
    <row r="34" spans="2:2" x14ac:dyDescent="0.25">
      <c r="B34" t="s">
        <v>114</v>
      </c>
    </row>
    <row r="35" spans="2:2" x14ac:dyDescent="0.25">
      <c r="B35" t="s">
        <v>115</v>
      </c>
    </row>
    <row r="37" spans="2:2" x14ac:dyDescent="0.25">
      <c r="B37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393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ht="45" x14ac:dyDescent="0.25">
      <c r="B9" s="18" t="s">
        <v>388</v>
      </c>
      <c r="C9" s="17">
        <v>4.3155665278225501E-2</v>
      </c>
      <c r="D9" s="17">
        <v>4.67928566162484E-2</v>
      </c>
      <c r="E9" s="17">
        <v>3.99376552207516E-2</v>
      </c>
      <c r="F9" s="17"/>
      <c r="G9" s="17">
        <v>9.2310059351471005E-2</v>
      </c>
      <c r="H9" s="17">
        <v>5.2871788094682903E-2</v>
      </c>
      <c r="I9" s="17">
        <v>6.0681355899708599E-2</v>
      </c>
      <c r="J9" s="17">
        <v>4.25001376408927E-2</v>
      </c>
      <c r="K9" s="17">
        <v>2.1142770847696401E-2</v>
      </c>
      <c r="L9" s="17">
        <v>1.7277697248019301E-2</v>
      </c>
      <c r="M9" s="17"/>
      <c r="N9" s="17">
        <v>2.6939797954368499E-2</v>
      </c>
      <c r="O9" s="17">
        <v>4.34578396424899E-2</v>
      </c>
      <c r="P9" s="17">
        <v>4.1554426727808201E-2</v>
      </c>
      <c r="Q9" s="17">
        <v>6.1493340490921797E-2</v>
      </c>
      <c r="R9" s="17"/>
      <c r="S9" s="17">
        <v>5.8606041033196797E-2</v>
      </c>
      <c r="T9" s="17">
        <v>2.4332157249106302E-2</v>
      </c>
      <c r="U9" s="17">
        <v>2.3337333182521399E-2</v>
      </c>
      <c r="V9" s="17">
        <v>3.7388786482842898E-2</v>
      </c>
      <c r="W9" s="17">
        <v>2.9926761530198399E-2</v>
      </c>
      <c r="X9" s="17">
        <v>4.9778821232506799E-2</v>
      </c>
      <c r="Y9" s="17">
        <v>4.2529598455788901E-2</v>
      </c>
      <c r="Z9" s="17">
        <v>7.2766886702442302E-2</v>
      </c>
      <c r="AA9" s="17">
        <v>6.1496189032506803E-2</v>
      </c>
      <c r="AB9" s="17"/>
      <c r="AC9" s="17">
        <v>3.5974513402969199E-2</v>
      </c>
      <c r="AD9" s="17">
        <v>3.9817519996365701E-2</v>
      </c>
      <c r="AE9" s="17">
        <v>5.7239814045449401E-2</v>
      </c>
      <c r="AF9" s="17"/>
      <c r="AG9" s="17">
        <v>2.41110580847415E-2</v>
      </c>
      <c r="AH9" s="17">
        <v>5.40096196033268E-2</v>
      </c>
      <c r="AI9" s="17">
        <v>2.72349006013901E-2</v>
      </c>
      <c r="AJ9" s="17">
        <v>5.7089027950107701E-2</v>
      </c>
      <c r="AK9" s="17"/>
      <c r="AL9" s="17">
        <v>3.9529600886979599E-2</v>
      </c>
      <c r="AM9" s="17">
        <v>5.85595849308327E-2</v>
      </c>
      <c r="AN9" s="17">
        <v>3.6994559999658498E-2</v>
      </c>
      <c r="AO9" s="17">
        <v>4.6271145533539303E-2</v>
      </c>
      <c r="AP9" s="17">
        <v>4.2432270032126802E-2</v>
      </c>
      <c r="AQ9" s="17"/>
      <c r="AR9" s="17">
        <v>5.6866905536669801E-2</v>
      </c>
      <c r="AS9" s="17">
        <v>6.0639924289284899E-2</v>
      </c>
      <c r="AT9" s="17">
        <v>3.45783589434333E-2</v>
      </c>
      <c r="AU9" s="17">
        <v>2.6763899060578501E-2</v>
      </c>
      <c r="AV9" s="17">
        <v>3.6534505892517201E-2</v>
      </c>
      <c r="AW9" s="17"/>
      <c r="AX9" s="17">
        <v>6.7348158994153307E-2</v>
      </c>
      <c r="AY9" s="17">
        <v>3.5317045931295199E-2</v>
      </c>
      <c r="AZ9" s="17">
        <v>6.5969514723223599E-2</v>
      </c>
      <c r="BA9" s="17">
        <v>4.0733108886565901E-2</v>
      </c>
      <c r="BB9" s="17">
        <v>6.2381148467791202E-3</v>
      </c>
      <c r="BC9" s="17">
        <v>1.6838100460392198E-2</v>
      </c>
      <c r="BD9" s="17"/>
      <c r="BE9" s="17">
        <v>4.9514975443864101E-2</v>
      </c>
      <c r="BF9" s="17">
        <v>5.94347598360647E-2</v>
      </c>
      <c r="BG9" s="17">
        <v>1.9193970558925799E-2</v>
      </c>
      <c r="BH9" s="17"/>
      <c r="BI9" s="17">
        <v>5.6873700379195702E-2</v>
      </c>
      <c r="BJ9" s="17">
        <v>3.9672967615580201E-2</v>
      </c>
      <c r="BK9" s="17"/>
      <c r="BL9" s="17">
        <v>2.4773143600885499E-2</v>
      </c>
      <c r="BM9" s="17">
        <v>3.4093585946804603E-2</v>
      </c>
      <c r="BN9" s="17">
        <v>9.0452192704287102E-2</v>
      </c>
      <c r="BO9" s="17">
        <v>6.0952702121015098E-2</v>
      </c>
      <c r="BP9" s="17">
        <v>6.4051910791099897E-2</v>
      </c>
      <c r="BQ9" s="17"/>
      <c r="BR9" s="17">
        <v>3.91801024739225E-2</v>
      </c>
      <c r="BS9" s="17">
        <v>5.8362890675311203E-2</v>
      </c>
      <c r="BT9" s="17">
        <v>5.5510901235580799E-2</v>
      </c>
      <c r="BU9" s="17">
        <v>8.8034220176545594E-2</v>
      </c>
      <c r="BV9" s="17"/>
      <c r="BW9" s="17">
        <v>1.8826822458828101E-2</v>
      </c>
      <c r="BX9" s="17">
        <v>2.3236472017992602E-2</v>
      </c>
      <c r="BY9" s="17">
        <v>3.0606328722237799E-2</v>
      </c>
      <c r="BZ9" s="17">
        <v>4.17480685394611E-2</v>
      </c>
      <c r="CA9" s="17">
        <v>9.4242393220685602E-2</v>
      </c>
      <c r="CB9" s="17"/>
      <c r="CC9" s="17">
        <v>0.12135124693853799</v>
      </c>
      <c r="CD9" s="17">
        <v>9.0353494022544806E-2</v>
      </c>
      <c r="CE9" s="17">
        <v>3.2289671018406102E-2</v>
      </c>
      <c r="CF9" s="17">
        <v>4.4166987080738102E-2</v>
      </c>
      <c r="CG9" s="17">
        <v>2.7893928798211801E-2</v>
      </c>
      <c r="CH9" s="17">
        <v>3.3734960104225602E-2</v>
      </c>
      <c r="CI9" s="17">
        <v>1.75098046025653E-2</v>
      </c>
      <c r="CJ9" s="17">
        <v>1.40567420981973E-2</v>
      </c>
      <c r="CK9" s="17">
        <v>2.50206538124054E-2</v>
      </c>
      <c r="CL9" s="17">
        <v>3.6984219031416399E-3</v>
      </c>
    </row>
    <row r="10" spans="2:90" ht="45" x14ac:dyDescent="0.25">
      <c r="B10" s="18" t="s">
        <v>389</v>
      </c>
      <c r="C10" s="17">
        <v>0.117737088758447</v>
      </c>
      <c r="D10" s="17">
        <v>0.12360128526808201</v>
      </c>
      <c r="E10" s="17">
        <v>0.112342400105973</v>
      </c>
      <c r="F10" s="17"/>
      <c r="G10" s="17">
        <v>0.17919755817036101</v>
      </c>
      <c r="H10" s="17">
        <v>0.18156590199836001</v>
      </c>
      <c r="I10" s="17">
        <v>0.13583827443982199</v>
      </c>
      <c r="J10" s="17">
        <v>0.12388832437012499</v>
      </c>
      <c r="K10" s="17">
        <v>6.5087550809853498E-2</v>
      </c>
      <c r="L10" s="17">
        <v>6.2530090861394202E-2</v>
      </c>
      <c r="M10" s="17"/>
      <c r="N10" s="17">
        <v>0.10434690499922</v>
      </c>
      <c r="O10" s="17">
        <v>0.11614572922310799</v>
      </c>
      <c r="P10" s="17">
        <v>0.120306956914151</v>
      </c>
      <c r="Q10" s="17">
        <v>0.13141002456022599</v>
      </c>
      <c r="R10" s="17"/>
      <c r="S10" s="17">
        <v>0.144420849689637</v>
      </c>
      <c r="T10" s="17">
        <v>9.1209737648196995E-2</v>
      </c>
      <c r="U10" s="17">
        <v>9.4248795010192205E-2</v>
      </c>
      <c r="V10" s="17">
        <v>8.8870265561302203E-2</v>
      </c>
      <c r="W10" s="17">
        <v>0.126797558050393</v>
      </c>
      <c r="X10" s="17">
        <v>0.12712382628772501</v>
      </c>
      <c r="Y10" s="17">
        <v>0.11444254387873</v>
      </c>
      <c r="Z10" s="17">
        <v>0.14160230709437999</v>
      </c>
      <c r="AA10" s="17">
        <v>0.14176749780635201</v>
      </c>
      <c r="AB10" s="17"/>
      <c r="AC10" s="17">
        <v>0.109198451932288</v>
      </c>
      <c r="AD10" s="17">
        <v>0.121206498931908</v>
      </c>
      <c r="AE10" s="17">
        <v>0.124374110740866</v>
      </c>
      <c r="AF10" s="17"/>
      <c r="AG10" s="17">
        <v>0.1005405345266</v>
      </c>
      <c r="AH10" s="17">
        <v>0.13995264721315001</v>
      </c>
      <c r="AI10" s="17">
        <v>0.120819909341864</v>
      </c>
      <c r="AJ10" s="17">
        <v>0.122052250164394</v>
      </c>
      <c r="AK10" s="17"/>
      <c r="AL10" s="17">
        <v>0.10298856673192699</v>
      </c>
      <c r="AM10" s="17">
        <v>0.13960658170281601</v>
      </c>
      <c r="AN10" s="17">
        <v>0.12601326064614399</v>
      </c>
      <c r="AO10" s="17">
        <v>0.109840006875462</v>
      </c>
      <c r="AP10" s="17">
        <v>6.6705006119183896E-2</v>
      </c>
      <c r="AQ10" s="17"/>
      <c r="AR10" s="17">
        <v>0.119070554343224</v>
      </c>
      <c r="AS10" s="17">
        <v>0.13242554755567301</v>
      </c>
      <c r="AT10" s="17">
        <v>0.128304492247302</v>
      </c>
      <c r="AU10" s="17">
        <v>0.116014978589142</v>
      </c>
      <c r="AV10" s="17">
        <v>7.8878676159473401E-2</v>
      </c>
      <c r="AW10" s="17"/>
      <c r="AX10" s="17">
        <v>0.14305377563962299</v>
      </c>
      <c r="AY10" s="17">
        <v>0.11359108059153</v>
      </c>
      <c r="AZ10" s="17">
        <v>0.13508039510112901</v>
      </c>
      <c r="BA10" s="17">
        <v>0.117339172525778</v>
      </c>
      <c r="BB10" s="17">
        <v>6.2536642282529795E-2</v>
      </c>
      <c r="BC10" s="17">
        <v>0.110277530426047</v>
      </c>
      <c r="BD10" s="17"/>
      <c r="BE10" s="17">
        <v>0.12672547844128501</v>
      </c>
      <c r="BF10" s="17">
        <v>0.161322733511925</v>
      </c>
      <c r="BG10" s="17">
        <v>6.7895291818581699E-2</v>
      </c>
      <c r="BH10" s="17"/>
      <c r="BI10" s="17">
        <v>0.14477165911838899</v>
      </c>
      <c r="BJ10" s="17">
        <v>0.11087362512752701</v>
      </c>
      <c r="BK10" s="17"/>
      <c r="BL10" s="17">
        <v>8.5248598765887196E-2</v>
      </c>
      <c r="BM10" s="17">
        <v>0.11811789922955</v>
      </c>
      <c r="BN10" s="17">
        <v>0.18115825403063501</v>
      </c>
      <c r="BO10" s="17">
        <v>0.16586790470723001</v>
      </c>
      <c r="BP10" s="17">
        <v>0.136863258950425</v>
      </c>
      <c r="BQ10" s="17"/>
      <c r="BR10" s="17">
        <v>0.106663319513357</v>
      </c>
      <c r="BS10" s="17">
        <v>0.21584351363916399</v>
      </c>
      <c r="BT10" s="17">
        <v>0.150742770627945</v>
      </c>
      <c r="BU10" s="17">
        <v>0.15571059713205099</v>
      </c>
      <c r="BV10" s="17"/>
      <c r="BW10" s="17">
        <v>5.9887870845066603E-2</v>
      </c>
      <c r="BX10" s="17">
        <v>0.102582165110559</v>
      </c>
      <c r="BY10" s="17">
        <v>9.8006630327913999E-2</v>
      </c>
      <c r="BZ10" s="17">
        <v>0.135643285155848</v>
      </c>
      <c r="CA10" s="17">
        <v>0.186271768398445</v>
      </c>
      <c r="CB10" s="17"/>
      <c r="CC10" s="17">
        <v>0.19233887812692199</v>
      </c>
      <c r="CD10" s="17">
        <v>0.19902796929715399</v>
      </c>
      <c r="CE10" s="17">
        <v>0.157867993662654</v>
      </c>
      <c r="CF10" s="17">
        <v>0.100001248217657</v>
      </c>
      <c r="CG10" s="17">
        <v>0.12501375826318301</v>
      </c>
      <c r="CH10" s="17">
        <v>0.100022286933508</v>
      </c>
      <c r="CI10" s="17">
        <v>9.0068931311190106E-2</v>
      </c>
      <c r="CJ10" s="17">
        <v>7.7887184829349101E-2</v>
      </c>
      <c r="CK10" s="17">
        <v>6.0378952040749202E-2</v>
      </c>
      <c r="CL10" s="17">
        <v>4.4981689524972099E-2</v>
      </c>
    </row>
    <row r="11" spans="2:90" ht="45" x14ac:dyDescent="0.25">
      <c r="B11" s="18" t="s">
        <v>390</v>
      </c>
      <c r="C11" s="17">
        <v>0.51333493105316497</v>
      </c>
      <c r="D11" s="17">
        <v>0.51679120790893396</v>
      </c>
      <c r="E11" s="17">
        <v>0.51024586536844196</v>
      </c>
      <c r="F11" s="17"/>
      <c r="G11" s="17">
        <v>0.395850051657748</v>
      </c>
      <c r="H11" s="17">
        <v>0.43676291179027898</v>
      </c>
      <c r="I11" s="17">
        <v>0.49004742566588599</v>
      </c>
      <c r="J11" s="17">
        <v>0.56303843825085498</v>
      </c>
      <c r="K11" s="17">
        <v>0.58931724036446098</v>
      </c>
      <c r="L11" s="17">
        <v>0.55078195768931704</v>
      </c>
      <c r="M11" s="17"/>
      <c r="N11" s="17">
        <v>0.48441917433409099</v>
      </c>
      <c r="O11" s="17">
        <v>0.52005019648204798</v>
      </c>
      <c r="P11" s="17">
        <v>0.54653373760094404</v>
      </c>
      <c r="Q11" s="17">
        <v>0.50785850904000496</v>
      </c>
      <c r="R11" s="17"/>
      <c r="S11" s="17">
        <v>0.46691034461381797</v>
      </c>
      <c r="T11" s="17">
        <v>0.51784594152471897</v>
      </c>
      <c r="U11" s="17">
        <v>0.54929485105376796</v>
      </c>
      <c r="V11" s="17">
        <v>0.54196907599947897</v>
      </c>
      <c r="W11" s="17">
        <v>0.50654568352323104</v>
      </c>
      <c r="X11" s="17">
        <v>0.48818617735500702</v>
      </c>
      <c r="Y11" s="17">
        <v>0.52657615375194899</v>
      </c>
      <c r="Z11" s="17">
        <v>0.55213751215047402</v>
      </c>
      <c r="AA11" s="17">
        <v>0.51160661150527098</v>
      </c>
      <c r="AB11" s="17"/>
      <c r="AC11" s="17">
        <v>0.55676613656940699</v>
      </c>
      <c r="AD11" s="17">
        <v>0.50057891070830396</v>
      </c>
      <c r="AE11" s="17">
        <v>0.47144111566885599</v>
      </c>
      <c r="AF11" s="17"/>
      <c r="AG11" s="17">
        <v>0.54601240999073997</v>
      </c>
      <c r="AH11" s="17">
        <v>0.47536341241520402</v>
      </c>
      <c r="AI11" s="17">
        <v>0.52137344622557502</v>
      </c>
      <c r="AJ11" s="17">
        <v>0.56077932815002995</v>
      </c>
      <c r="AK11" s="17"/>
      <c r="AL11" s="17">
        <v>0.53720488965228097</v>
      </c>
      <c r="AM11" s="17">
        <v>0.51052546526365306</v>
      </c>
      <c r="AN11" s="17">
        <v>0.50165215915155403</v>
      </c>
      <c r="AO11" s="17">
        <v>0.46706630933680998</v>
      </c>
      <c r="AP11" s="17">
        <v>0.47579135729501199</v>
      </c>
      <c r="AQ11" s="17"/>
      <c r="AR11" s="17">
        <v>0.467952005408029</v>
      </c>
      <c r="AS11" s="17">
        <v>0.53160906741449299</v>
      </c>
      <c r="AT11" s="17">
        <v>0.52410914436330402</v>
      </c>
      <c r="AU11" s="17">
        <v>0.53809939333526802</v>
      </c>
      <c r="AV11" s="17">
        <v>0.44434713233694201</v>
      </c>
      <c r="AW11" s="17"/>
      <c r="AX11" s="17">
        <v>0.47602626553630101</v>
      </c>
      <c r="AY11" s="17">
        <v>0.53781619233290601</v>
      </c>
      <c r="AZ11" s="17">
        <v>0.54758487486699403</v>
      </c>
      <c r="BA11" s="17">
        <v>0.518856855920376</v>
      </c>
      <c r="BB11" s="17">
        <v>0.49930681614379602</v>
      </c>
      <c r="BC11" s="17">
        <v>0.47622128759978299</v>
      </c>
      <c r="BD11" s="17"/>
      <c r="BE11" s="17">
        <v>0.51626980810715695</v>
      </c>
      <c r="BF11" s="17">
        <v>0.47590607234920401</v>
      </c>
      <c r="BG11" s="17">
        <v>0.54606375516019501</v>
      </c>
      <c r="BH11" s="17"/>
      <c r="BI11" s="17">
        <v>0.521586973078765</v>
      </c>
      <c r="BJ11" s="17">
        <v>0.511239924934354</v>
      </c>
      <c r="BK11" s="17"/>
      <c r="BL11" s="17">
        <v>0.54029664069571004</v>
      </c>
      <c r="BM11" s="17">
        <v>0.538708180608792</v>
      </c>
      <c r="BN11" s="17">
        <v>0.45390471271125998</v>
      </c>
      <c r="BO11" s="17">
        <v>0.51977313303403805</v>
      </c>
      <c r="BP11" s="17">
        <v>0.472210867893885</v>
      </c>
      <c r="BQ11" s="17"/>
      <c r="BR11" s="17">
        <v>0.53617289958933601</v>
      </c>
      <c r="BS11" s="17">
        <v>0.39234316891169702</v>
      </c>
      <c r="BT11" s="17">
        <v>0.40049733843705898</v>
      </c>
      <c r="BU11" s="17">
        <v>0.41322013259477702</v>
      </c>
      <c r="BV11" s="17"/>
      <c r="BW11" s="17">
        <v>0.50788450250739203</v>
      </c>
      <c r="BX11" s="17">
        <v>0.48276588280270799</v>
      </c>
      <c r="BY11" s="17">
        <v>0.54672320858544698</v>
      </c>
      <c r="BZ11" s="17">
        <v>0.55348782130139795</v>
      </c>
      <c r="CA11" s="17">
        <v>0.48461029404914202</v>
      </c>
      <c r="CB11" s="17"/>
      <c r="CC11" s="17">
        <v>0.49160578990797899</v>
      </c>
      <c r="CD11" s="17">
        <v>0.46349349957375502</v>
      </c>
      <c r="CE11" s="17">
        <v>0.580088307999713</v>
      </c>
      <c r="CF11" s="17">
        <v>0.56760897490953</v>
      </c>
      <c r="CG11" s="17">
        <v>0.52225343050788997</v>
      </c>
      <c r="CH11" s="17">
        <v>0.493984031261894</v>
      </c>
      <c r="CI11" s="17">
        <v>0.54852020653813005</v>
      </c>
      <c r="CJ11" s="17">
        <v>0.49198558540332499</v>
      </c>
      <c r="CK11" s="17">
        <v>0.48974445633351499</v>
      </c>
      <c r="CL11" s="17">
        <v>0.48509347358791</v>
      </c>
    </row>
    <row r="12" spans="2:90" ht="30" x14ac:dyDescent="0.25">
      <c r="B12" s="18" t="s">
        <v>391</v>
      </c>
      <c r="C12" s="17">
        <v>0.181342149071961</v>
      </c>
      <c r="D12" s="17">
        <v>0.18440693070922401</v>
      </c>
      <c r="E12" s="17">
        <v>0.178434309910911</v>
      </c>
      <c r="F12" s="17"/>
      <c r="G12" s="17">
        <v>0.17669598477781001</v>
      </c>
      <c r="H12" s="17">
        <v>0.18491509053027499</v>
      </c>
      <c r="I12" s="17">
        <v>0.179044059533633</v>
      </c>
      <c r="J12" s="17">
        <v>0.15102420116999099</v>
      </c>
      <c r="K12" s="17">
        <v>0.16680228980179501</v>
      </c>
      <c r="L12" s="17">
        <v>0.21394882877542101</v>
      </c>
      <c r="M12" s="17"/>
      <c r="N12" s="17">
        <v>0.25590958190531798</v>
      </c>
      <c r="O12" s="17">
        <v>0.18753789513792299</v>
      </c>
      <c r="P12" s="17">
        <v>0.151187373568515</v>
      </c>
      <c r="Q12" s="17">
        <v>0.121416511241104</v>
      </c>
      <c r="R12" s="17"/>
      <c r="S12" s="17">
        <v>0.193703186256034</v>
      </c>
      <c r="T12" s="17">
        <v>0.20897193563667399</v>
      </c>
      <c r="U12" s="17">
        <v>0.20327711518295899</v>
      </c>
      <c r="V12" s="17">
        <v>0.17402092355917101</v>
      </c>
      <c r="W12" s="17">
        <v>0.181284795066085</v>
      </c>
      <c r="X12" s="17">
        <v>0.17134707686659101</v>
      </c>
      <c r="Y12" s="17">
        <v>0.149761415303721</v>
      </c>
      <c r="Z12" s="17">
        <v>9.8067607077995597E-2</v>
      </c>
      <c r="AA12" s="17">
        <v>0.18351198160563301</v>
      </c>
      <c r="AB12" s="17"/>
      <c r="AC12" s="17">
        <v>0.16236353622675001</v>
      </c>
      <c r="AD12" s="17">
        <v>0.21414243756614099</v>
      </c>
      <c r="AE12" s="17">
        <v>0.151200920025688</v>
      </c>
      <c r="AF12" s="17"/>
      <c r="AG12" s="17">
        <v>0.20270314321545399</v>
      </c>
      <c r="AH12" s="17">
        <v>0.21533481120110401</v>
      </c>
      <c r="AI12" s="17">
        <v>0.20464545061381501</v>
      </c>
      <c r="AJ12" s="17">
        <v>0.13988303908198599</v>
      </c>
      <c r="AK12" s="17"/>
      <c r="AL12" s="17">
        <v>0.144298111681056</v>
      </c>
      <c r="AM12" s="17">
        <v>0.15442131209999099</v>
      </c>
      <c r="AN12" s="17">
        <v>0.213353724833277</v>
      </c>
      <c r="AO12" s="17">
        <v>0.24383727191271201</v>
      </c>
      <c r="AP12" s="17">
        <v>0.22440644396791601</v>
      </c>
      <c r="AQ12" s="17"/>
      <c r="AR12" s="17">
        <v>0.12873123239729001</v>
      </c>
      <c r="AS12" s="17">
        <v>0.14018410845738599</v>
      </c>
      <c r="AT12" s="17">
        <v>0.18859737890985101</v>
      </c>
      <c r="AU12" s="17">
        <v>0.21641274246508299</v>
      </c>
      <c r="AV12" s="17">
        <v>0.27770860666716202</v>
      </c>
      <c r="AW12" s="17"/>
      <c r="AX12" s="17">
        <v>0.17583573263393901</v>
      </c>
      <c r="AY12" s="17">
        <v>0.17370720623216199</v>
      </c>
      <c r="AZ12" s="17">
        <v>0.127462081799078</v>
      </c>
      <c r="BA12" s="17">
        <v>0.194656938552661</v>
      </c>
      <c r="BB12" s="17">
        <v>0.25366944047171802</v>
      </c>
      <c r="BC12" s="17">
        <v>0.174733337366201</v>
      </c>
      <c r="BD12" s="17"/>
      <c r="BE12" s="17">
        <v>0.16541293229085499</v>
      </c>
      <c r="BF12" s="17">
        <v>0.182560604479585</v>
      </c>
      <c r="BG12" s="17">
        <v>0.200878896924468</v>
      </c>
      <c r="BH12" s="17"/>
      <c r="BI12" s="17">
        <v>0.15349421439293601</v>
      </c>
      <c r="BJ12" s="17">
        <v>0.188412107437156</v>
      </c>
      <c r="BK12" s="17"/>
      <c r="BL12" s="17">
        <v>0.20720105362555699</v>
      </c>
      <c r="BM12" s="17">
        <v>0.18351571372841899</v>
      </c>
      <c r="BN12" s="17">
        <v>0.109790484025669</v>
      </c>
      <c r="BO12" s="17">
        <v>0.121336134195539</v>
      </c>
      <c r="BP12" s="17">
        <v>0.17386112534147999</v>
      </c>
      <c r="BQ12" s="17"/>
      <c r="BR12" s="17">
        <v>0.181682755969026</v>
      </c>
      <c r="BS12" s="17">
        <v>0.139237178607927</v>
      </c>
      <c r="BT12" s="17">
        <v>0.20734895493459099</v>
      </c>
      <c r="BU12" s="17">
        <v>0.19757498044510899</v>
      </c>
      <c r="BV12" s="17"/>
      <c r="BW12" s="17">
        <v>0.26195748938345098</v>
      </c>
      <c r="BX12" s="17">
        <v>0.225520149103349</v>
      </c>
      <c r="BY12" s="17">
        <v>0.18895190633266801</v>
      </c>
      <c r="BZ12" s="17">
        <v>0.14714889024700001</v>
      </c>
      <c r="CA12" s="17">
        <v>9.5608242801424895E-2</v>
      </c>
      <c r="CB12" s="17"/>
      <c r="CC12" s="17">
        <v>6.2948368179606903E-2</v>
      </c>
      <c r="CD12" s="17">
        <v>0.126090518496596</v>
      </c>
      <c r="CE12" s="17">
        <v>0.124621903840142</v>
      </c>
      <c r="CF12" s="17">
        <v>0.15148882033223601</v>
      </c>
      <c r="CG12" s="17">
        <v>0.16841831012217801</v>
      </c>
      <c r="CH12" s="17">
        <v>0.214246857939869</v>
      </c>
      <c r="CI12" s="17">
        <v>0.20100924965328501</v>
      </c>
      <c r="CJ12" s="17">
        <v>0.247287781524827</v>
      </c>
      <c r="CK12" s="17">
        <v>0.26220690121243401</v>
      </c>
      <c r="CL12" s="17">
        <v>0.31344476462667797</v>
      </c>
    </row>
    <row r="13" spans="2:90" ht="45" x14ac:dyDescent="0.25">
      <c r="B13" s="18" t="s">
        <v>392</v>
      </c>
      <c r="C13" s="17">
        <v>5.97330236077716E-2</v>
      </c>
      <c r="D13" s="17">
        <v>5.7033037243872202E-2</v>
      </c>
      <c r="E13" s="17">
        <v>6.2517502045798201E-2</v>
      </c>
      <c r="F13" s="17"/>
      <c r="G13" s="17">
        <v>6.9120669806933294E-2</v>
      </c>
      <c r="H13" s="17">
        <v>4.0290667225694299E-2</v>
      </c>
      <c r="I13" s="17">
        <v>5.10911447491312E-2</v>
      </c>
      <c r="J13" s="17">
        <v>4.2656834703990003E-2</v>
      </c>
      <c r="K13" s="17">
        <v>6.6695387982961304E-2</v>
      </c>
      <c r="L13" s="17">
        <v>8.3164049917691898E-2</v>
      </c>
      <c r="M13" s="17"/>
      <c r="N13" s="17">
        <v>7.98690280005281E-2</v>
      </c>
      <c r="O13" s="17">
        <v>5.42846317043372E-2</v>
      </c>
      <c r="P13" s="17">
        <v>5.5652829765016502E-2</v>
      </c>
      <c r="Q13" s="17">
        <v>4.8123832136097798E-2</v>
      </c>
      <c r="R13" s="17"/>
      <c r="S13" s="17">
        <v>6.2041164711250901E-2</v>
      </c>
      <c r="T13" s="17">
        <v>6.9926699874361301E-2</v>
      </c>
      <c r="U13" s="17">
        <v>5.8835763558371203E-2</v>
      </c>
      <c r="V13" s="17">
        <v>5.9693623231920602E-2</v>
      </c>
      <c r="W13" s="17">
        <v>6.9254192314850901E-2</v>
      </c>
      <c r="X13" s="17">
        <v>5.4274746297721603E-2</v>
      </c>
      <c r="Y13" s="17">
        <v>7.6135169738560798E-2</v>
      </c>
      <c r="Z13" s="17">
        <v>4.8968352062414899E-2</v>
      </c>
      <c r="AA13" s="17">
        <v>3.46559492510762E-2</v>
      </c>
      <c r="AB13" s="17"/>
      <c r="AC13" s="17">
        <v>6.1564476258819702E-2</v>
      </c>
      <c r="AD13" s="17">
        <v>6.4813795374662503E-2</v>
      </c>
      <c r="AE13" s="17">
        <v>5.3896463475250199E-2</v>
      </c>
      <c r="AF13" s="17"/>
      <c r="AG13" s="17">
        <v>6.8914411526564301E-2</v>
      </c>
      <c r="AH13" s="17">
        <v>6.8230009405385303E-2</v>
      </c>
      <c r="AI13" s="17">
        <v>5.4748623262187102E-2</v>
      </c>
      <c r="AJ13" s="17">
        <v>5.4538219093216302E-2</v>
      </c>
      <c r="AK13" s="17"/>
      <c r="AL13" s="17">
        <v>5.7150035124042702E-2</v>
      </c>
      <c r="AM13" s="17">
        <v>4.6439993449618203E-2</v>
      </c>
      <c r="AN13" s="17">
        <v>6.7229239841120003E-2</v>
      </c>
      <c r="AO13" s="17">
        <v>7.0156083414825002E-2</v>
      </c>
      <c r="AP13" s="17">
        <v>8.5085531772708903E-2</v>
      </c>
      <c r="AQ13" s="17"/>
      <c r="AR13" s="17">
        <v>5.0117145617493197E-2</v>
      </c>
      <c r="AS13" s="17">
        <v>5.9958464425065403E-2</v>
      </c>
      <c r="AT13" s="17">
        <v>5.2995857128449397E-2</v>
      </c>
      <c r="AU13" s="17">
        <v>4.7259729409472401E-2</v>
      </c>
      <c r="AV13" s="17">
        <v>0.124894142417228</v>
      </c>
      <c r="AW13" s="17"/>
      <c r="AX13" s="17">
        <v>5.7555762600219502E-2</v>
      </c>
      <c r="AY13" s="17">
        <v>6.1370887353025198E-2</v>
      </c>
      <c r="AZ13" s="17">
        <v>3.8954092615204702E-2</v>
      </c>
      <c r="BA13" s="17">
        <v>3.61619382949512E-2</v>
      </c>
      <c r="BB13" s="17">
        <v>9.2269043130818407E-2</v>
      </c>
      <c r="BC13" s="17">
        <v>0.11674762831817501</v>
      </c>
      <c r="BD13" s="17"/>
      <c r="BE13" s="17">
        <v>5.1889479974783402E-2</v>
      </c>
      <c r="BF13" s="17">
        <v>5.09221170695556E-2</v>
      </c>
      <c r="BG13" s="17">
        <v>7.8935144747946204E-2</v>
      </c>
      <c r="BH13" s="17"/>
      <c r="BI13" s="17">
        <v>3.3159293271302202E-2</v>
      </c>
      <c r="BJ13" s="17">
        <v>6.6479490419483006E-2</v>
      </c>
      <c r="BK13" s="17"/>
      <c r="BL13" s="17">
        <v>7.2210056299594497E-2</v>
      </c>
      <c r="BM13" s="17">
        <v>5.7297001901460698E-2</v>
      </c>
      <c r="BN13" s="17">
        <v>4.5763165170362101E-2</v>
      </c>
      <c r="BO13" s="17">
        <v>3.9281666633150802E-2</v>
      </c>
      <c r="BP13" s="17">
        <v>5.8606669643382701E-2</v>
      </c>
      <c r="BQ13" s="17"/>
      <c r="BR13" s="17">
        <v>5.8787763120851398E-2</v>
      </c>
      <c r="BS13" s="17">
        <v>5.1742707144347602E-2</v>
      </c>
      <c r="BT13" s="17">
        <v>7.7381312169460398E-2</v>
      </c>
      <c r="BU13" s="17">
        <v>6.6047062799383605E-2</v>
      </c>
      <c r="BV13" s="17"/>
      <c r="BW13" s="17">
        <v>7.5148021016819097E-2</v>
      </c>
      <c r="BX13" s="17">
        <v>8.6121161291230999E-2</v>
      </c>
      <c r="BY13" s="17">
        <v>5.0920470390493897E-2</v>
      </c>
      <c r="BZ13" s="17">
        <v>5.02492210440314E-2</v>
      </c>
      <c r="CA13" s="17">
        <v>3.1394147299926303E-2</v>
      </c>
      <c r="CB13" s="17"/>
      <c r="CC13" s="17">
        <v>2.3677053144464302E-2</v>
      </c>
      <c r="CD13" s="17">
        <v>3.4883492944200498E-2</v>
      </c>
      <c r="CE13" s="17">
        <v>3.67675213365425E-2</v>
      </c>
      <c r="CF13" s="17">
        <v>4.9513228994184699E-2</v>
      </c>
      <c r="CG13" s="17">
        <v>6.8480991401470404E-2</v>
      </c>
      <c r="CH13" s="17">
        <v>6.0784756900502002E-2</v>
      </c>
      <c r="CI13" s="17">
        <v>7.9028688681609394E-2</v>
      </c>
      <c r="CJ13" s="17">
        <v>7.4092730167170398E-2</v>
      </c>
      <c r="CK13" s="17">
        <v>9.1209951495523703E-2</v>
      </c>
      <c r="CL13" s="17">
        <v>8.0129133937788699E-2</v>
      </c>
    </row>
    <row r="14" spans="2:90" x14ac:dyDescent="0.25">
      <c r="B14" s="18" t="s">
        <v>163</v>
      </c>
      <c r="C14" s="19">
        <v>8.4697142230429304E-2</v>
      </c>
      <c r="D14" s="19">
        <v>7.1374682253638994E-2</v>
      </c>
      <c r="E14" s="19">
        <v>9.6522267348124205E-2</v>
      </c>
      <c r="F14" s="19"/>
      <c r="G14" s="19">
        <v>8.6825676235676802E-2</v>
      </c>
      <c r="H14" s="19">
        <v>0.10359364036070901</v>
      </c>
      <c r="I14" s="19">
        <v>8.3297739711818294E-2</v>
      </c>
      <c r="J14" s="19">
        <v>7.6892063864146099E-2</v>
      </c>
      <c r="K14" s="19">
        <v>9.0954760193232606E-2</v>
      </c>
      <c r="L14" s="19">
        <v>7.2297375508156903E-2</v>
      </c>
      <c r="M14" s="19"/>
      <c r="N14" s="19">
        <v>4.8515512806474301E-2</v>
      </c>
      <c r="O14" s="19">
        <v>7.8523707810093393E-2</v>
      </c>
      <c r="P14" s="19">
        <v>8.4764675423564306E-2</v>
      </c>
      <c r="Q14" s="19">
        <v>0.12969778253164599</v>
      </c>
      <c r="R14" s="19"/>
      <c r="S14" s="19">
        <v>7.4318413696063207E-2</v>
      </c>
      <c r="T14" s="19">
        <v>8.7713528066942395E-2</v>
      </c>
      <c r="U14" s="19">
        <v>7.10061420121888E-2</v>
      </c>
      <c r="V14" s="19">
        <v>9.80573251652848E-2</v>
      </c>
      <c r="W14" s="19">
        <v>8.61910095152425E-2</v>
      </c>
      <c r="X14" s="19">
        <v>0.109289351960449</v>
      </c>
      <c r="Y14" s="19">
        <v>9.0555118871250895E-2</v>
      </c>
      <c r="Z14" s="19">
        <v>8.6457334912293002E-2</v>
      </c>
      <c r="AA14" s="19">
        <v>6.6961770799161005E-2</v>
      </c>
      <c r="AB14" s="19"/>
      <c r="AC14" s="19">
        <v>7.4132885609765706E-2</v>
      </c>
      <c r="AD14" s="19">
        <v>5.9440837422618797E-2</v>
      </c>
      <c r="AE14" s="19">
        <v>0.141847576043891</v>
      </c>
      <c r="AF14" s="19"/>
      <c r="AG14" s="19">
        <v>5.7718442655901099E-2</v>
      </c>
      <c r="AH14" s="19">
        <v>4.7109500161830603E-2</v>
      </c>
      <c r="AI14" s="19">
        <v>7.1177669955169207E-2</v>
      </c>
      <c r="AJ14" s="19">
        <v>6.5658135560265493E-2</v>
      </c>
      <c r="AK14" s="19"/>
      <c r="AL14" s="19">
        <v>0.118828795923714</v>
      </c>
      <c r="AM14" s="19">
        <v>9.04470625530885E-2</v>
      </c>
      <c r="AN14" s="19">
        <v>5.4757055528246897E-2</v>
      </c>
      <c r="AO14" s="19">
        <v>6.2829182926651003E-2</v>
      </c>
      <c r="AP14" s="19">
        <v>0.105579390813052</v>
      </c>
      <c r="AQ14" s="19"/>
      <c r="AR14" s="19">
        <v>0.177262156697294</v>
      </c>
      <c r="AS14" s="19">
        <v>7.5182887858096903E-2</v>
      </c>
      <c r="AT14" s="19">
        <v>7.1414768407659104E-2</v>
      </c>
      <c r="AU14" s="19">
        <v>5.5449257140456898E-2</v>
      </c>
      <c r="AV14" s="19">
        <v>3.7636936526677697E-2</v>
      </c>
      <c r="AW14" s="19"/>
      <c r="AX14" s="19">
        <v>8.0180304595764501E-2</v>
      </c>
      <c r="AY14" s="19">
        <v>7.8197587559080906E-2</v>
      </c>
      <c r="AZ14" s="19">
        <v>8.4949040894370706E-2</v>
      </c>
      <c r="BA14" s="19">
        <v>9.2251985819668605E-2</v>
      </c>
      <c r="BB14" s="19">
        <v>8.5979943124358096E-2</v>
      </c>
      <c r="BC14" s="19">
        <v>0.105182115829402</v>
      </c>
      <c r="BD14" s="19"/>
      <c r="BE14" s="19">
        <v>9.0187325742056304E-2</v>
      </c>
      <c r="BF14" s="19">
        <v>6.98537127536661E-2</v>
      </c>
      <c r="BG14" s="19">
        <v>8.7032940789883703E-2</v>
      </c>
      <c r="BH14" s="19"/>
      <c r="BI14" s="19">
        <v>9.0114159759412199E-2</v>
      </c>
      <c r="BJ14" s="19">
        <v>8.3321884465899901E-2</v>
      </c>
      <c r="BK14" s="19"/>
      <c r="BL14" s="19">
        <v>7.0270507012366701E-2</v>
      </c>
      <c r="BM14" s="19">
        <v>6.8267618584974196E-2</v>
      </c>
      <c r="BN14" s="19">
        <v>0.118931191357786</v>
      </c>
      <c r="BO14" s="19">
        <v>9.2788459309028307E-2</v>
      </c>
      <c r="BP14" s="19">
        <v>9.4406167379727596E-2</v>
      </c>
      <c r="BQ14" s="19"/>
      <c r="BR14" s="19">
        <v>7.7513159333506998E-2</v>
      </c>
      <c r="BS14" s="19">
        <v>0.14247054102155299</v>
      </c>
      <c r="BT14" s="19">
        <v>0.10851872259536199</v>
      </c>
      <c r="BU14" s="19">
        <v>7.9413006852133206E-2</v>
      </c>
      <c r="BV14" s="19"/>
      <c r="BW14" s="19">
        <v>7.6295293788442603E-2</v>
      </c>
      <c r="BX14" s="19">
        <v>7.9774169674160997E-2</v>
      </c>
      <c r="BY14" s="19">
        <v>8.47914556412388E-2</v>
      </c>
      <c r="BZ14" s="19">
        <v>7.1722713712262104E-2</v>
      </c>
      <c r="CA14" s="19">
        <v>0.10787315423037599</v>
      </c>
      <c r="CB14" s="19"/>
      <c r="CC14" s="19">
        <v>0.108078663702489</v>
      </c>
      <c r="CD14" s="19">
        <v>8.6151025665750405E-2</v>
      </c>
      <c r="CE14" s="19">
        <v>6.8364602142542905E-2</v>
      </c>
      <c r="CF14" s="19">
        <v>8.7220740465654603E-2</v>
      </c>
      <c r="CG14" s="19">
        <v>8.7939580907066606E-2</v>
      </c>
      <c r="CH14" s="19">
        <v>9.7227106860001397E-2</v>
      </c>
      <c r="CI14" s="19">
        <v>6.3863119213219799E-2</v>
      </c>
      <c r="CJ14" s="19">
        <v>9.46899759771309E-2</v>
      </c>
      <c r="CK14" s="19">
        <v>7.1439085105372793E-2</v>
      </c>
      <c r="CL14" s="19">
        <v>7.2652516419509802E-2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2:O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15" width="20.7109375" customWidth="1"/>
  </cols>
  <sheetData>
    <row r="2" spans="2:15" ht="39.950000000000003" customHeight="1" x14ac:dyDescent="0.25">
      <c r="D2" s="30" t="s">
        <v>408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</row>
    <row r="6" spans="2:15" ht="50.1" customHeight="1" x14ac:dyDescent="0.25">
      <c r="B6" s="20" t="s">
        <v>15</v>
      </c>
      <c r="C6" s="20" t="s">
        <v>394</v>
      </c>
      <c r="D6" s="20" t="s">
        <v>395</v>
      </c>
      <c r="E6" s="20" t="s">
        <v>396</v>
      </c>
      <c r="F6" s="20" t="s">
        <v>397</v>
      </c>
      <c r="G6" s="20" t="s">
        <v>398</v>
      </c>
      <c r="H6" s="20" t="s">
        <v>399</v>
      </c>
      <c r="I6" s="20" t="s">
        <v>400</v>
      </c>
      <c r="J6" s="20" t="s">
        <v>401</v>
      </c>
      <c r="K6" s="20" t="s">
        <v>402</v>
      </c>
      <c r="L6" s="20" t="s">
        <v>403</v>
      </c>
      <c r="M6" s="20" t="s">
        <v>404</v>
      </c>
      <c r="N6" s="20" t="s">
        <v>405</v>
      </c>
    </row>
    <row r="7" spans="2:15" x14ac:dyDescent="0.25">
      <c r="B7" s="18" t="s">
        <v>406</v>
      </c>
      <c r="C7" s="17">
        <v>0.100166121299935</v>
      </c>
      <c r="D7" s="17">
        <v>0.13429571720758801</v>
      </c>
      <c r="E7" s="17">
        <v>9.0216108609464898E-2</v>
      </c>
      <c r="F7" s="17">
        <v>2.63806780818115E-2</v>
      </c>
      <c r="G7" s="17">
        <v>0.131680303924194</v>
      </c>
      <c r="H7" s="17">
        <v>3.6156384310325397E-2</v>
      </c>
      <c r="I7" s="17">
        <v>0.114863703849273</v>
      </c>
      <c r="J7" s="17">
        <v>0.10338036641604301</v>
      </c>
      <c r="K7" s="17">
        <v>4.6490715550952001E-2</v>
      </c>
      <c r="L7" s="17">
        <v>2.9325890496562101E-2</v>
      </c>
      <c r="M7" s="17">
        <v>5.99178057034341E-2</v>
      </c>
      <c r="N7" s="17">
        <v>8.8596168674154097E-2</v>
      </c>
    </row>
    <row r="8" spans="2:15" x14ac:dyDescent="0.25">
      <c r="B8" s="18" t="s">
        <v>269</v>
      </c>
      <c r="C8" s="17">
        <v>0.152132439271082</v>
      </c>
      <c r="D8" s="17">
        <v>0.151800428493989</v>
      </c>
      <c r="E8" s="17">
        <v>0.14059795454742499</v>
      </c>
      <c r="F8" s="17">
        <v>4.3083209150365002E-2</v>
      </c>
      <c r="G8" s="17">
        <v>0.15375354087746401</v>
      </c>
      <c r="H8" s="17">
        <v>8.2781158303807806E-2</v>
      </c>
      <c r="I8" s="17">
        <v>0.153533748820435</v>
      </c>
      <c r="J8" s="17">
        <v>0.13580916837329299</v>
      </c>
      <c r="K8" s="17">
        <v>8.8358008501131804E-2</v>
      </c>
      <c r="L8" s="17">
        <v>6.2868306535080007E-2</v>
      </c>
      <c r="M8" s="17">
        <v>0.11152556482576099</v>
      </c>
      <c r="N8" s="17">
        <v>0.13975313629797101</v>
      </c>
    </row>
    <row r="9" spans="2:15" x14ac:dyDescent="0.25">
      <c r="B9" s="18" t="s">
        <v>270</v>
      </c>
      <c r="C9" s="17">
        <v>0.33746598961700702</v>
      </c>
      <c r="D9" s="17">
        <v>0.29624338151933999</v>
      </c>
      <c r="E9" s="17">
        <v>0.33025829460723999</v>
      </c>
      <c r="F9" s="17">
        <v>0.25761668488618999</v>
      </c>
      <c r="G9" s="17">
        <v>0.29696969035811199</v>
      </c>
      <c r="H9" s="17">
        <v>0.26132047328736502</v>
      </c>
      <c r="I9" s="17">
        <v>0.23678118903481199</v>
      </c>
      <c r="J9" s="17">
        <v>0.275640924078558</v>
      </c>
      <c r="K9" s="17">
        <v>0.28699956994524001</v>
      </c>
      <c r="L9" s="17">
        <v>0.26438115922946698</v>
      </c>
      <c r="M9" s="17">
        <v>0.30253713315432401</v>
      </c>
      <c r="N9" s="17">
        <v>0.29419294040096799</v>
      </c>
    </row>
    <row r="10" spans="2:15" x14ac:dyDescent="0.25">
      <c r="B10" s="18" t="s">
        <v>271</v>
      </c>
      <c r="C10" s="17">
        <v>0.25907426459326699</v>
      </c>
      <c r="D10" s="17">
        <v>0.21411060741004101</v>
      </c>
      <c r="E10" s="17">
        <v>0.26335513723493598</v>
      </c>
      <c r="F10" s="17">
        <v>0.28249856228039399</v>
      </c>
      <c r="G10" s="17">
        <v>0.233277252764306</v>
      </c>
      <c r="H10" s="17">
        <v>0.17460656280153999</v>
      </c>
      <c r="I10" s="17">
        <v>0.12871004771765099</v>
      </c>
      <c r="J10" s="17">
        <v>0.13496169696597701</v>
      </c>
      <c r="K10" s="17">
        <v>0.36793362517657102</v>
      </c>
      <c r="L10" s="17">
        <v>0.36648185584341297</v>
      </c>
      <c r="M10" s="17">
        <v>0.279453519926887</v>
      </c>
      <c r="N10" s="17">
        <v>0.28978874393468501</v>
      </c>
    </row>
    <row r="11" spans="2:15" x14ac:dyDescent="0.25">
      <c r="B11" s="18" t="s">
        <v>407</v>
      </c>
      <c r="C11" s="17">
        <v>0.10968171444568101</v>
      </c>
      <c r="D11" s="17">
        <v>7.9943285826091504E-2</v>
      </c>
      <c r="E11" s="17">
        <v>8.3385742741193994E-2</v>
      </c>
      <c r="F11" s="17">
        <v>0.15276861463564101</v>
      </c>
      <c r="G11" s="17">
        <v>8.2661988368857006E-2</v>
      </c>
      <c r="H11" s="17">
        <v>6.2978610165335597E-2</v>
      </c>
      <c r="I11" s="17">
        <v>4.6376410764724103E-2</v>
      </c>
      <c r="J11" s="17">
        <v>4.63380880086647E-2</v>
      </c>
      <c r="K11" s="17">
        <v>0.17330921042036901</v>
      </c>
      <c r="L11" s="17">
        <v>0.24269023702770001</v>
      </c>
      <c r="M11" s="17">
        <v>0.131104879573681</v>
      </c>
      <c r="N11" s="17">
        <v>0.138893276185722</v>
      </c>
    </row>
    <row r="12" spans="2:15" x14ac:dyDescent="0.25">
      <c r="B12" s="18" t="s">
        <v>111</v>
      </c>
      <c r="C12" s="17">
        <v>4.1479470773027501E-2</v>
      </c>
      <c r="D12" s="17">
        <v>0.12360657954295</v>
      </c>
      <c r="E12" s="17">
        <v>9.2186762259739999E-2</v>
      </c>
      <c r="F12" s="17">
        <v>0.237652250965599</v>
      </c>
      <c r="G12" s="17">
        <v>0.10165722370706699</v>
      </c>
      <c r="H12" s="17">
        <v>0.38215681113162597</v>
      </c>
      <c r="I12" s="17">
        <v>0.31973489981310499</v>
      </c>
      <c r="J12" s="17">
        <v>0.30386975615746298</v>
      </c>
      <c r="K12" s="17">
        <v>3.6908870405737197E-2</v>
      </c>
      <c r="L12" s="17">
        <v>3.4252550867778002E-2</v>
      </c>
      <c r="M12" s="17">
        <v>0.115461096815912</v>
      </c>
      <c r="N12" s="17">
        <v>4.8775734506499899E-2</v>
      </c>
    </row>
    <row r="13" spans="2:15" x14ac:dyDescent="0.2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</row>
    <row r="14" spans="2:15" x14ac:dyDescent="0.25">
      <c r="B14" t="s">
        <v>114</v>
      </c>
    </row>
    <row r="15" spans="2:15" x14ac:dyDescent="0.25">
      <c r="B15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">
    <mergeCell ref="D2:O2"/>
  </mergeCells>
  <pageMargins left="0.7" right="0.7" top="0.75" bottom="0.75" header="0.3" footer="0.3"/>
  <pageSetup paperSize="9" orientation="portrait" horizontalDpi="300" verticalDpi="30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409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0.100166121299935</v>
      </c>
      <c r="D9" s="17">
        <v>8.7000706072324893E-2</v>
      </c>
      <c r="E9" s="17">
        <v>0.11251863177075699</v>
      </c>
      <c r="F9" s="17"/>
      <c r="G9" s="17">
        <v>8.4065382555576301E-2</v>
      </c>
      <c r="H9" s="17">
        <v>5.5656286795915499E-2</v>
      </c>
      <c r="I9" s="17">
        <v>0.116699299502859</v>
      </c>
      <c r="J9" s="17">
        <v>0.12427914406698599</v>
      </c>
      <c r="K9" s="17">
        <v>0.127360578125751</v>
      </c>
      <c r="L9" s="17">
        <v>9.2538191760675403E-2</v>
      </c>
      <c r="M9" s="17"/>
      <c r="N9" s="17">
        <v>7.9878683922172997E-2</v>
      </c>
      <c r="O9" s="17">
        <v>9.0320152792338904E-2</v>
      </c>
      <c r="P9" s="17">
        <v>0.11537017481237399</v>
      </c>
      <c r="Q9" s="17">
        <v>0.118812201228873</v>
      </c>
      <c r="R9" s="17"/>
      <c r="S9" s="17">
        <v>6.4620870280488393E-2</v>
      </c>
      <c r="T9" s="17">
        <v>0.119689784577761</v>
      </c>
      <c r="U9" s="17">
        <v>8.2449764978554399E-2</v>
      </c>
      <c r="V9" s="17">
        <v>0.14729313142751499</v>
      </c>
      <c r="W9" s="17">
        <v>9.1484576878040694E-2</v>
      </c>
      <c r="X9" s="17">
        <v>0.10497720443299299</v>
      </c>
      <c r="Y9" s="17">
        <v>0.100873613369698</v>
      </c>
      <c r="Z9" s="17">
        <v>0.11359534151357201</v>
      </c>
      <c r="AA9" s="17">
        <v>8.8824244149817405E-2</v>
      </c>
      <c r="AB9" s="17"/>
      <c r="AC9" s="17">
        <v>0.126068090664436</v>
      </c>
      <c r="AD9" s="17">
        <v>6.8017875438042497E-2</v>
      </c>
      <c r="AE9" s="17">
        <v>0.10663797240999801</v>
      </c>
      <c r="AF9" s="17"/>
      <c r="AG9" s="17">
        <v>8.9262463042657406E-2</v>
      </c>
      <c r="AH9" s="17">
        <v>5.61161220939091E-2</v>
      </c>
      <c r="AI9" s="17">
        <v>7.7324017458925101E-2</v>
      </c>
      <c r="AJ9" s="17">
        <v>0.16273969066070301</v>
      </c>
      <c r="AK9" s="17"/>
      <c r="AL9" s="17">
        <v>0.12580339978524599</v>
      </c>
      <c r="AM9" s="17">
        <v>0.108806182477626</v>
      </c>
      <c r="AN9" s="17">
        <v>7.0546360377219702E-2</v>
      </c>
      <c r="AO9" s="17">
        <v>7.0001163109240094E-2</v>
      </c>
      <c r="AP9" s="17">
        <v>4.5604026081406603E-2</v>
      </c>
      <c r="AQ9" s="17"/>
      <c r="AR9" s="17">
        <v>0.100548411525733</v>
      </c>
      <c r="AS9" s="17">
        <v>0.101383266024834</v>
      </c>
      <c r="AT9" s="17">
        <v>0.110133592811005</v>
      </c>
      <c r="AU9" s="17">
        <v>8.8808363304603996E-2</v>
      </c>
      <c r="AV9" s="17">
        <v>7.38392781393791E-2</v>
      </c>
      <c r="AW9" s="17"/>
      <c r="AX9" s="17">
        <v>6.5509065149262399E-2</v>
      </c>
      <c r="AY9" s="17">
        <v>9.5912376436736294E-2</v>
      </c>
      <c r="AZ9" s="17">
        <v>0.124752023186469</v>
      </c>
      <c r="BA9" s="17">
        <v>0.122820815098972</v>
      </c>
      <c r="BB9" s="17">
        <v>0.115644264129797</v>
      </c>
      <c r="BC9" s="17">
        <v>0.108049575802226</v>
      </c>
      <c r="BD9" s="17"/>
      <c r="BE9" s="17">
        <v>9.6202984400954206E-2</v>
      </c>
      <c r="BF9" s="17">
        <v>8.4422424825725303E-2</v>
      </c>
      <c r="BG9" s="17">
        <v>0.117379436940604</v>
      </c>
      <c r="BH9" s="17"/>
      <c r="BI9" s="17">
        <v>0.13988427778096901</v>
      </c>
      <c r="BJ9" s="17">
        <v>9.0082583116591994E-2</v>
      </c>
      <c r="BK9" s="17"/>
      <c r="BL9" s="17">
        <v>9.5102344286296103E-2</v>
      </c>
      <c r="BM9" s="17">
        <v>9.3955997408481498E-2</v>
      </c>
      <c r="BN9" s="17">
        <v>0.102020842663895</v>
      </c>
      <c r="BO9" s="17">
        <v>9.9981697150485604E-2</v>
      </c>
      <c r="BP9" s="17">
        <v>0.115214456911649</v>
      </c>
      <c r="BQ9" s="17"/>
      <c r="BR9" s="17">
        <v>0.107565216810733</v>
      </c>
      <c r="BS9" s="17">
        <v>7.4590022429170899E-2</v>
      </c>
      <c r="BT9" s="17">
        <v>3.42499024816574E-2</v>
      </c>
      <c r="BU9" s="17">
        <v>7.0696592204355702E-2</v>
      </c>
      <c r="BV9" s="17"/>
      <c r="BW9" s="17">
        <v>8.7345898617296594E-2</v>
      </c>
      <c r="BX9" s="17">
        <v>7.9462579554075805E-2</v>
      </c>
      <c r="BY9" s="17">
        <v>9.0309291259360297E-2</v>
      </c>
      <c r="BZ9" s="17">
        <v>0.12600978044972799</v>
      </c>
      <c r="CA9" s="17">
        <v>0.115895524143205</v>
      </c>
      <c r="CB9" s="17"/>
      <c r="CC9" s="17">
        <v>0.105055426243127</v>
      </c>
      <c r="CD9" s="17">
        <v>0.110781001954753</v>
      </c>
      <c r="CE9" s="17">
        <v>9.9321462070403599E-2</v>
      </c>
      <c r="CF9" s="17">
        <v>0.110154650309861</v>
      </c>
      <c r="CG9" s="17">
        <v>9.3882952688128393E-2</v>
      </c>
      <c r="CH9" s="17">
        <v>9.4318651536986403E-2</v>
      </c>
      <c r="CI9" s="17">
        <v>9.1819626080498706E-2</v>
      </c>
      <c r="CJ9" s="17">
        <v>0.10741542271865</v>
      </c>
      <c r="CK9" s="17">
        <v>0.1008982670241</v>
      </c>
      <c r="CL9" s="17">
        <v>8.5837550321426204E-2</v>
      </c>
    </row>
    <row r="10" spans="2:90" x14ac:dyDescent="0.25">
      <c r="B10" s="18" t="s">
        <v>269</v>
      </c>
      <c r="C10" s="17">
        <v>0.152132439271082</v>
      </c>
      <c r="D10" s="17">
        <v>0.14853907955037901</v>
      </c>
      <c r="E10" s="17">
        <v>0.154924596882383</v>
      </c>
      <c r="F10" s="17"/>
      <c r="G10" s="17">
        <v>0.146349859930544</v>
      </c>
      <c r="H10" s="17">
        <v>0.139956641321928</v>
      </c>
      <c r="I10" s="17">
        <v>0.14341521498145199</v>
      </c>
      <c r="J10" s="17">
        <v>0.18651976412535301</v>
      </c>
      <c r="K10" s="17">
        <v>0.15097586951384101</v>
      </c>
      <c r="L10" s="17">
        <v>0.14588787289566299</v>
      </c>
      <c r="M10" s="17"/>
      <c r="N10" s="17">
        <v>0.127275305505338</v>
      </c>
      <c r="O10" s="17">
        <v>0.169038860058636</v>
      </c>
      <c r="P10" s="17">
        <v>0.16800529682981399</v>
      </c>
      <c r="Q10" s="17">
        <v>0.14771673500703</v>
      </c>
      <c r="R10" s="17"/>
      <c r="S10" s="17">
        <v>0.126853076775433</v>
      </c>
      <c r="T10" s="17">
        <v>0.18442234710268801</v>
      </c>
      <c r="U10" s="17">
        <v>0.148773215771481</v>
      </c>
      <c r="V10" s="17">
        <v>0.12712667708495801</v>
      </c>
      <c r="W10" s="17">
        <v>0.16230757431151699</v>
      </c>
      <c r="X10" s="17">
        <v>0.18869364049585699</v>
      </c>
      <c r="Y10" s="17">
        <v>0.13623172439440001</v>
      </c>
      <c r="Z10" s="17">
        <v>0.121830363270968</v>
      </c>
      <c r="AA10" s="17">
        <v>0.15288109637226599</v>
      </c>
      <c r="AB10" s="17"/>
      <c r="AC10" s="17">
        <v>0.16056575166508999</v>
      </c>
      <c r="AD10" s="17">
        <v>0.155438001409725</v>
      </c>
      <c r="AE10" s="17">
        <v>0.117832889155232</v>
      </c>
      <c r="AF10" s="17"/>
      <c r="AG10" s="17">
        <v>0.145440443876026</v>
      </c>
      <c r="AH10" s="17">
        <v>0.11661643068562801</v>
      </c>
      <c r="AI10" s="17">
        <v>0.12200633244572701</v>
      </c>
      <c r="AJ10" s="17">
        <v>0.190836136528797</v>
      </c>
      <c r="AK10" s="17"/>
      <c r="AL10" s="17">
        <v>0.160599115242998</v>
      </c>
      <c r="AM10" s="17">
        <v>0.172904757186637</v>
      </c>
      <c r="AN10" s="17">
        <v>0.132442678051407</v>
      </c>
      <c r="AO10" s="17">
        <v>0.125104286377649</v>
      </c>
      <c r="AP10" s="17">
        <v>0.14972685235297201</v>
      </c>
      <c r="AQ10" s="17"/>
      <c r="AR10" s="17">
        <v>0.123093099129746</v>
      </c>
      <c r="AS10" s="17">
        <v>0.164742526910581</v>
      </c>
      <c r="AT10" s="17">
        <v>0.162641681631191</v>
      </c>
      <c r="AU10" s="17">
        <v>0.14459214386517799</v>
      </c>
      <c r="AV10" s="17">
        <v>0.127688789580436</v>
      </c>
      <c r="AW10" s="17"/>
      <c r="AX10" s="17">
        <v>0.13409233208658999</v>
      </c>
      <c r="AY10" s="17">
        <v>0.165882240250702</v>
      </c>
      <c r="AZ10" s="17">
        <v>0.15621347184446999</v>
      </c>
      <c r="BA10" s="17">
        <v>0.14991545347108401</v>
      </c>
      <c r="BB10" s="17">
        <v>0.15085587854631</v>
      </c>
      <c r="BC10" s="17">
        <v>0.150721904035098</v>
      </c>
      <c r="BD10" s="17"/>
      <c r="BE10" s="17">
        <v>0.16785901318944099</v>
      </c>
      <c r="BF10" s="17">
        <v>0.128639680843396</v>
      </c>
      <c r="BG10" s="17">
        <v>0.15375269125528801</v>
      </c>
      <c r="BH10" s="17"/>
      <c r="BI10" s="17">
        <v>0.173581375987756</v>
      </c>
      <c r="BJ10" s="17">
        <v>0.14668704120790699</v>
      </c>
      <c r="BK10" s="17"/>
      <c r="BL10" s="17">
        <v>0.158973850475984</v>
      </c>
      <c r="BM10" s="17">
        <v>0.144121687799007</v>
      </c>
      <c r="BN10" s="17">
        <v>0.139263186218024</v>
      </c>
      <c r="BO10" s="17">
        <v>0.15127966511233901</v>
      </c>
      <c r="BP10" s="17">
        <v>0.14331773939801501</v>
      </c>
      <c r="BQ10" s="17"/>
      <c r="BR10" s="17">
        <v>0.15857410262153801</v>
      </c>
      <c r="BS10" s="17">
        <v>0.16731683499045699</v>
      </c>
      <c r="BT10" s="17">
        <v>6.2779253045901706E-2</v>
      </c>
      <c r="BU10" s="17">
        <v>0.105516981385657</v>
      </c>
      <c r="BV10" s="17"/>
      <c r="BW10" s="17">
        <v>0.143339449565</v>
      </c>
      <c r="BX10" s="17">
        <v>0.151543841812324</v>
      </c>
      <c r="BY10" s="17">
        <v>0.15091076577093801</v>
      </c>
      <c r="BZ10" s="17">
        <v>0.156909908671407</v>
      </c>
      <c r="CA10" s="17">
        <v>0.15641167262196301</v>
      </c>
      <c r="CB10" s="17"/>
      <c r="CC10" s="17">
        <v>0.181574017884125</v>
      </c>
      <c r="CD10" s="17">
        <v>0.15278871370866901</v>
      </c>
      <c r="CE10" s="17">
        <v>0.12871749913098399</v>
      </c>
      <c r="CF10" s="17">
        <v>0.14381837870811501</v>
      </c>
      <c r="CG10" s="17">
        <v>0.15792307612822601</v>
      </c>
      <c r="CH10" s="17">
        <v>0.14287305019807101</v>
      </c>
      <c r="CI10" s="17">
        <v>0.16989822336253299</v>
      </c>
      <c r="CJ10" s="17">
        <v>0.173012946346108</v>
      </c>
      <c r="CK10" s="17">
        <v>0.14048852974462001</v>
      </c>
      <c r="CL10" s="17">
        <v>0.12729649922588401</v>
      </c>
    </row>
    <row r="11" spans="2:90" x14ac:dyDescent="0.25">
      <c r="B11" s="18" t="s">
        <v>270</v>
      </c>
      <c r="C11" s="17">
        <v>0.33746598961700702</v>
      </c>
      <c r="D11" s="17">
        <v>0.32826124864978101</v>
      </c>
      <c r="E11" s="17">
        <v>0.34670143256892699</v>
      </c>
      <c r="F11" s="17"/>
      <c r="G11" s="17">
        <v>0.32754783435559498</v>
      </c>
      <c r="H11" s="17">
        <v>0.37898474637913798</v>
      </c>
      <c r="I11" s="17">
        <v>0.35744670881441398</v>
      </c>
      <c r="J11" s="17">
        <v>0.33109735006940799</v>
      </c>
      <c r="K11" s="17">
        <v>0.31901153782686897</v>
      </c>
      <c r="L11" s="17">
        <v>0.31485238468079102</v>
      </c>
      <c r="M11" s="17"/>
      <c r="N11" s="17">
        <v>0.34673345052441901</v>
      </c>
      <c r="O11" s="17">
        <v>0.346088330296483</v>
      </c>
      <c r="P11" s="17">
        <v>0.31955375574164402</v>
      </c>
      <c r="Q11" s="17">
        <v>0.33614133931840401</v>
      </c>
      <c r="R11" s="17"/>
      <c r="S11" s="17">
        <v>0.32426128000469201</v>
      </c>
      <c r="T11" s="17">
        <v>0.30903322443137599</v>
      </c>
      <c r="U11" s="17">
        <v>0.38069937266263099</v>
      </c>
      <c r="V11" s="17">
        <v>0.36106387668552098</v>
      </c>
      <c r="W11" s="17">
        <v>0.32655054216734303</v>
      </c>
      <c r="X11" s="17">
        <v>0.31453056985539601</v>
      </c>
      <c r="Y11" s="17">
        <v>0.32871980008926299</v>
      </c>
      <c r="Z11" s="17">
        <v>0.35739664044305702</v>
      </c>
      <c r="AA11" s="17">
        <v>0.36005855078377402</v>
      </c>
      <c r="AB11" s="17"/>
      <c r="AC11" s="17">
        <v>0.33682575626631001</v>
      </c>
      <c r="AD11" s="17">
        <v>0.33653185449670397</v>
      </c>
      <c r="AE11" s="17">
        <v>0.350381780633236</v>
      </c>
      <c r="AF11" s="17"/>
      <c r="AG11" s="17">
        <v>0.33172862778591</v>
      </c>
      <c r="AH11" s="17">
        <v>0.34050999042812202</v>
      </c>
      <c r="AI11" s="17">
        <v>0.34692136868696499</v>
      </c>
      <c r="AJ11" s="17">
        <v>0.31207842137476399</v>
      </c>
      <c r="AK11" s="17"/>
      <c r="AL11" s="17">
        <v>0.33344633035054499</v>
      </c>
      <c r="AM11" s="17">
        <v>0.32498325031928199</v>
      </c>
      <c r="AN11" s="17">
        <v>0.36537763524997702</v>
      </c>
      <c r="AO11" s="17">
        <v>0.36803295280973702</v>
      </c>
      <c r="AP11" s="17">
        <v>0.25985544940713601</v>
      </c>
      <c r="AQ11" s="17"/>
      <c r="AR11" s="17">
        <v>0.34390644737861198</v>
      </c>
      <c r="AS11" s="17">
        <v>0.33464120626594501</v>
      </c>
      <c r="AT11" s="17">
        <v>0.35166612787188301</v>
      </c>
      <c r="AU11" s="17">
        <v>0.35994579353788902</v>
      </c>
      <c r="AV11" s="17">
        <v>0.26711273013644399</v>
      </c>
      <c r="AW11" s="17"/>
      <c r="AX11" s="17">
        <v>0.32147258226193698</v>
      </c>
      <c r="AY11" s="17">
        <v>0.34281164421836502</v>
      </c>
      <c r="AZ11" s="17">
        <v>0.32182619020414299</v>
      </c>
      <c r="BA11" s="17">
        <v>0.35160243840194</v>
      </c>
      <c r="BB11" s="17">
        <v>0.347030756774031</v>
      </c>
      <c r="BC11" s="17">
        <v>0.34964726922220302</v>
      </c>
      <c r="BD11" s="17"/>
      <c r="BE11" s="17">
        <v>0.35188635909282201</v>
      </c>
      <c r="BF11" s="17">
        <v>0.34967520414476699</v>
      </c>
      <c r="BG11" s="17">
        <v>0.30743974805138502</v>
      </c>
      <c r="BH11" s="17"/>
      <c r="BI11" s="17">
        <v>0.32165879580490703</v>
      </c>
      <c r="BJ11" s="17">
        <v>0.34147907724487597</v>
      </c>
      <c r="BK11" s="17"/>
      <c r="BL11" s="17">
        <v>0.31984999263029701</v>
      </c>
      <c r="BM11" s="17">
        <v>0.360143699179516</v>
      </c>
      <c r="BN11" s="17">
        <v>0.36191427678233101</v>
      </c>
      <c r="BO11" s="17">
        <v>0.31672565928160301</v>
      </c>
      <c r="BP11" s="17">
        <v>0.35120890416557099</v>
      </c>
      <c r="BQ11" s="17"/>
      <c r="BR11" s="17">
        <v>0.33376984822643002</v>
      </c>
      <c r="BS11" s="17">
        <v>0.34460663256471802</v>
      </c>
      <c r="BT11" s="17">
        <v>0.37268053640649601</v>
      </c>
      <c r="BU11" s="17">
        <v>0.36131930719370198</v>
      </c>
      <c r="BV11" s="17"/>
      <c r="BW11" s="17">
        <v>0.32242423902475797</v>
      </c>
      <c r="BX11" s="17">
        <v>0.34981520457378401</v>
      </c>
      <c r="BY11" s="17">
        <v>0.31444085834438301</v>
      </c>
      <c r="BZ11" s="17">
        <v>0.35040074163325002</v>
      </c>
      <c r="CA11" s="17">
        <v>0.35212288824305499</v>
      </c>
      <c r="CB11" s="17"/>
      <c r="CC11" s="17">
        <v>0.31073093446559602</v>
      </c>
      <c r="CD11" s="17">
        <v>0.38506781525450401</v>
      </c>
      <c r="CE11" s="17">
        <v>0.36421438113295701</v>
      </c>
      <c r="CF11" s="17">
        <v>0.36339842364388097</v>
      </c>
      <c r="CG11" s="17">
        <v>0.304845312494256</v>
      </c>
      <c r="CH11" s="17">
        <v>0.33149941747368999</v>
      </c>
      <c r="CI11" s="17">
        <v>0.31282150423753102</v>
      </c>
      <c r="CJ11" s="17">
        <v>0.35493775459406801</v>
      </c>
      <c r="CK11" s="17">
        <v>0.3042768607222</v>
      </c>
      <c r="CL11" s="17">
        <v>0.348673295032768</v>
      </c>
    </row>
    <row r="12" spans="2:90" x14ac:dyDescent="0.25">
      <c r="B12" s="18" t="s">
        <v>271</v>
      </c>
      <c r="C12" s="17">
        <v>0.25907426459326699</v>
      </c>
      <c r="D12" s="17">
        <v>0.27745474253109498</v>
      </c>
      <c r="E12" s="17">
        <v>0.24256846045234001</v>
      </c>
      <c r="F12" s="17"/>
      <c r="G12" s="17">
        <v>0.246457790261886</v>
      </c>
      <c r="H12" s="17">
        <v>0.264926802748712</v>
      </c>
      <c r="I12" s="17">
        <v>0.25510219832032799</v>
      </c>
      <c r="J12" s="17">
        <v>0.23069693353746101</v>
      </c>
      <c r="K12" s="17">
        <v>0.251574624535568</v>
      </c>
      <c r="L12" s="17">
        <v>0.28859144144363902</v>
      </c>
      <c r="M12" s="17"/>
      <c r="N12" s="17">
        <v>0.30640050671413999</v>
      </c>
      <c r="O12" s="17">
        <v>0.24340754104002199</v>
      </c>
      <c r="P12" s="17">
        <v>0.25354221662885501</v>
      </c>
      <c r="Q12" s="17">
        <v>0.229062520738289</v>
      </c>
      <c r="R12" s="17"/>
      <c r="S12" s="17">
        <v>0.31596833746988501</v>
      </c>
      <c r="T12" s="17">
        <v>0.252325188831859</v>
      </c>
      <c r="U12" s="17">
        <v>0.25742221532605902</v>
      </c>
      <c r="V12" s="17">
        <v>0.25261536107348698</v>
      </c>
      <c r="W12" s="17">
        <v>0.24278832688120799</v>
      </c>
      <c r="X12" s="17">
        <v>0.216672887875206</v>
      </c>
      <c r="Y12" s="17">
        <v>0.253868171890058</v>
      </c>
      <c r="Z12" s="17">
        <v>0.23428539049807801</v>
      </c>
      <c r="AA12" s="17">
        <v>0.26385628110496001</v>
      </c>
      <c r="AB12" s="17"/>
      <c r="AC12" s="17">
        <v>0.24181853826633501</v>
      </c>
      <c r="AD12" s="17">
        <v>0.28903515112866202</v>
      </c>
      <c r="AE12" s="17">
        <v>0.25497453450844398</v>
      </c>
      <c r="AF12" s="17"/>
      <c r="AG12" s="17">
        <v>0.29630350828996599</v>
      </c>
      <c r="AH12" s="17">
        <v>0.31842315695510698</v>
      </c>
      <c r="AI12" s="17">
        <v>0.28017331565132098</v>
      </c>
      <c r="AJ12" s="17">
        <v>0.21075835074212701</v>
      </c>
      <c r="AK12" s="17"/>
      <c r="AL12" s="17">
        <v>0.23203562183853199</v>
      </c>
      <c r="AM12" s="17">
        <v>0.228369797603203</v>
      </c>
      <c r="AN12" s="17">
        <v>0.29582234744650998</v>
      </c>
      <c r="AO12" s="17">
        <v>0.26943751446040398</v>
      </c>
      <c r="AP12" s="17">
        <v>0.37184499543524702</v>
      </c>
      <c r="AQ12" s="17"/>
      <c r="AR12" s="17">
        <v>0.227649836351275</v>
      </c>
      <c r="AS12" s="17">
        <v>0.25289894994290901</v>
      </c>
      <c r="AT12" s="17">
        <v>0.24956349370362399</v>
      </c>
      <c r="AU12" s="17">
        <v>0.26269680912418802</v>
      </c>
      <c r="AV12" s="17">
        <v>0.364984073769688</v>
      </c>
      <c r="AW12" s="17"/>
      <c r="AX12" s="17">
        <v>0.29393286142769398</v>
      </c>
      <c r="AY12" s="17">
        <v>0.24870899661457599</v>
      </c>
      <c r="AZ12" s="17">
        <v>0.27256609932065001</v>
      </c>
      <c r="BA12" s="17">
        <v>0.26636359672642301</v>
      </c>
      <c r="BB12" s="17">
        <v>0.20872719986157601</v>
      </c>
      <c r="BC12" s="17">
        <v>0.22119906009309101</v>
      </c>
      <c r="BD12" s="17"/>
      <c r="BE12" s="17">
        <v>0.23006621512735201</v>
      </c>
      <c r="BF12" s="17">
        <v>0.28898265780685001</v>
      </c>
      <c r="BG12" s="17">
        <v>0.272793640541518</v>
      </c>
      <c r="BH12" s="17"/>
      <c r="BI12" s="17">
        <v>0.22219604255664999</v>
      </c>
      <c r="BJ12" s="17">
        <v>0.26843680789805502</v>
      </c>
      <c r="BK12" s="17"/>
      <c r="BL12" s="17">
        <v>0.26756186828266998</v>
      </c>
      <c r="BM12" s="17">
        <v>0.26792573834371503</v>
      </c>
      <c r="BN12" s="17">
        <v>0.23628735051927999</v>
      </c>
      <c r="BO12" s="17">
        <v>0.26931822333156202</v>
      </c>
      <c r="BP12" s="17">
        <v>0.24778195019431501</v>
      </c>
      <c r="BQ12" s="17"/>
      <c r="BR12" s="17">
        <v>0.25586448201262002</v>
      </c>
      <c r="BS12" s="17">
        <v>0.25895200716461098</v>
      </c>
      <c r="BT12" s="17">
        <v>0.31773113024266703</v>
      </c>
      <c r="BU12" s="17">
        <v>0.27587618992560597</v>
      </c>
      <c r="BV12" s="17"/>
      <c r="BW12" s="17">
        <v>0.27776897501070502</v>
      </c>
      <c r="BX12" s="17">
        <v>0.28478113556887003</v>
      </c>
      <c r="BY12" s="17">
        <v>0.28872200854584301</v>
      </c>
      <c r="BZ12" s="17">
        <v>0.23659419254906</v>
      </c>
      <c r="CA12" s="17">
        <v>0.21564711458181701</v>
      </c>
      <c r="CB12" s="17"/>
      <c r="CC12" s="17">
        <v>0.23305134520843501</v>
      </c>
      <c r="CD12" s="17">
        <v>0.207042047396401</v>
      </c>
      <c r="CE12" s="17">
        <v>0.278241930820605</v>
      </c>
      <c r="CF12" s="17">
        <v>0.24596472230636099</v>
      </c>
      <c r="CG12" s="17">
        <v>0.25164381135017799</v>
      </c>
      <c r="CH12" s="17">
        <v>0.28301963798919999</v>
      </c>
      <c r="CI12" s="17">
        <v>0.278571662294054</v>
      </c>
      <c r="CJ12" s="17">
        <v>0.24912059481183399</v>
      </c>
      <c r="CK12" s="17">
        <v>0.29885730598333998</v>
      </c>
      <c r="CL12" s="17">
        <v>0.28159600382167999</v>
      </c>
    </row>
    <row r="13" spans="2:90" x14ac:dyDescent="0.25">
      <c r="B13" s="18" t="s">
        <v>407</v>
      </c>
      <c r="C13" s="17">
        <v>0.10968171444568101</v>
      </c>
      <c r="D13" s="17">
        <v>0.117216558989073</v>
      </c>
      <c r="E13" s="17">
        <v>0.102682316831485</v>
      </c>
      <c r="F13" s="17"/>
      <c r="G13" s="17">
        <v>0.122085836300153</v>
      </c>
      <c r="H13" s="17">
        <v>0.106572109292006</v>
      </c>
      <c r="I13" s="17">
        <v>8.1221655722549704E-2</v>
      </c>
      <c r="J13" s="17">
        <v>8.72921311702054E-2</v>
      </c>
      <c r="K13" s="17">
        <v>0.118406979924098</v>
      </c>
      <c r="L13" s="17">
        <v>0.13629674333236499</v>
      </c>
      <c r="M13" s="17"/>
      <c r="N13" s="17">
        <v>0.11660529433636101</v>
      </c>
      <c r="O13" s="17">
        <v>0.102681317102605</v>
      </c>
      <c r="P13" s="17">
        <v>0.117123166407158</v>
      </c>
      <c r="Q13" s="17">
        <v>0.101410148328583</v>
      </c>
      <c r="R13" s="17"/>
      <c r="S13" s="17">
        <v>0.124784367111215</v>
      </c>
      <c r="T13" s="17">
        <v>8.9622213712074295E-2</v>
      </c>
      <c r="U13" s="17">
        <v>9.3584580041462598E-2</v>
      </c>
      <c r="V13" s="17">
        <v>7.3728999643953894E-2</v>
      </c>
      <c r="W13" s="17">
        <v>0.12557987632544099</v>
      </c>
      <c r="X13" s="17">
        <v>0.126235653883979</v>
      </c>
      <c r="Y13" s="17">
        <v>0.12384768549147999</v>
      </c>
      <c r="Z13" s="17">
        <v>0.153409914097491</v>
      </c>
      <c r="AA13" s="17">
        <v>0.10899421111084399</v>
      </c>
      <c r="AB13" s="17"/>
      <c r="AC13" s="17">
        <v>0.103899182123273</v>
      </c>
      <c r="AD13" s="17">
        <v>0.122440508138894</v>
      </c>
      <c r="AE13" s="17">
        <v>0.101591181834416</v>
      </c>
      <c r="AF13" s="17"/>
      <c r="AG13" s="17">
        <v>0.107760085440648</v>
      </c>
      <c r="AH13" s="17">
        <v>0.138566136264169</v>
      </c>
      <c r="AI13" s="17">
        <v>0.13159517978336299</v>
      </c>
      <c r="AJ13" s="17">
        <v>9.8621037098134703E-2</v>
      </c>
      <c r="AK13" s="17"/>
      <c r="AL13" s="17">
        <v>9.85236064518039E-2</v>
      </c>
      <c r="AM13" s="17">
        <v>0.111503080012193</v>
      </c>
      <c r="AN13" s="17">
        <v>9.9421398121429597E-2</v>
      </c>
      <c r="AO13" s="17">
        <v>0.140894833974234</v>
      </c>
      <c r="AP13" s="17">
        <v>0.139947968972648</v>
      </c>
      <c r="AQ13" s="17"/>
      <c r="AR13" s="17">
        <v>0.11103370103445501</v>
      </c>
      <c r="AS13" s="17">
        <v>0.113195550145115</v>
      </c>
      <c r="AT13" s="17">
        <v>0.100069368897438</v>
      </c>
      <c r="AU13" s="17">
        <v>0.10396713645040399</v>
      </c>
      <c r="AV13" s="17">
        <v>0.13973563664379199</v>
      </c>
      <c r="AW13" s="17"/>
      <c r="AX13" s="17">
        <v>0.137899091246626</v>
      </c>
      <c r="AY13" s="17">
        <v>0.111691896889488</v>
      </c>
      <c r="AZ13" s="17">
        <v>8.5340359145625197E-2</v>
      </c>
      <c r="BA13" s="17">
        <v>7.3905382441772194E-2</v>
      </c>
      <c r="BB13" s="17">
        <v>0.124371354768454</v>
      </c>
      <c r="BC13" s="17">
        <v>0.116003096706705</v>
      </c>
      <c r="BD13" s="17"/>
      <c r="BE13" s="17">
        <v>0.10317527203044601</v>
      </c>
      <c r="BF13" s="17">
        <v>0.112643384334702</v>
      </c>
      <c r="BG13" s="17">
        <v>0.116474532306012</v>
      </c>
      <c r="BH13" s="17"/>
      <c r="BI13" s="17">
        <v>0.102501572147044</v>
      </c>
      <c r="BJ13" s="17">
        <v>0.111504589559855</v>
      </c>
      <c r="BK13" s="17"/>
      <c r="BL13" s="17">
        <v>0.131410774433767</v>
      </c>
      <c r="BM13" s="17">
        <v>9.7682651571415494E-2</v>
      </c>
      <c r="BN13" s="17">
        <v>0.101322359454903</v>
      </c>
      <c r="BO13" s="17">
        <v>9.6831167311141594E-2</v>
      </c>
      <c r="BP13" s="17">
        <v>9.4719510376865296E-2</v>
      </c>
      <c r="BQ13" s="17"/>
      <c r="BR13" s="17">
        <v>0.103566465749169</v>
      </c>
      <c r="BS13" s="17">
        <v>0.10351650824054701</v>
      </c>
      <c r="BT13" s="17">
        <v>0.17036423513061699</v>
      </c>
      <c r="BU13" s="17">
        <v>0.15164599153700201</v>
      </c>
      <c r="BV13" s="17"/>
      <c r="BW13" s="17">
        <v>0.123471923981294</v>
      </c>
      <c r="BX13" s="17">
        <v>0.105186411830046</v>
      </c>
      <c r="BY13" s="17">
        <v>0.118240303860775</v>
      </c>
      <c r="BZ13" s="17">
        <v>9.4082977622845704E-2</v>
      </c>
      <c r="CA13" s="17">
        <v>0.105828511542173</v>
      </c>
      <c r="CB13" s="17"/>
      <c r="CC13" s="17">
        <v>0.124466927851497</v>
      </c>
      <c r="CD13" s="17">
        <v>8.7727950578672595E-2</v>
      </c>
      <c r="CE13" s="17">
        <v>0.10564862815143999</v>
      </c>
      <c r="CF13" s="17">
        <v>9.3021804283651199E-2</v>
      </c>
      <c r="CG13" s="17">
        <v>0.12764218469872299</v>
      </c>
      <c r="CH13" s="17">
        <v>0.104215580272301</v>
      </c>
      <c r="CI13" s="17">
        <v>0.119698932255157</v>
      </c>
      <c r="CJ13" s="17">
        <v>9.5002580582555493E-2</v>
      </c>
      <c r="CK13" s="17">
        <v>0.12993440737300399</v>
      </c>
      <c r="CL13" s="17">
        <v>0.107275262029446</v>
      </c>
    </row>
    <row r="14" spans="2:90" x14ac:dyDescent="0.25">
      <c r="B14" s="18" t="s">
        <v>111</v>
      </c>
      <c r="C14" s="19">
        <v>4.1479470773027501E-2</v>
      </c>
      <c r="D14" s="19">
        <v>4.1527664207346202E-2</v>
      </c>
      <c r="E14" s="19">
        <v>4.0604561494107599E-2</v>
      </c>
      <c r="F14" s="19"/>
      <c r="G14" s="19">
        <v>7.3493296596246496E-2</v>
      </c>
      <c r="H14" s="19">
        <v>5.3903413462300702E-2</v>
      </c>
      <c r="I14" s="19">
        <v>4.6114922658397298E-2</v>
      </c>
      <c r="J14" s="19">
        <v>4.0114677030587499E-2</v>
      </c>
      <c r="K14" s="19">
        <v>3.2670410073872003E-2</v>
      </c>
      <c r="L14" s="19">
        <v>2.1833365886867601E-2</v>
      </c>
      <c r="M14" s="19"/>
      <c r="N14" s="19">
        <v>2.3106758997568901E-2</v>
      </c>
      <c r="O14" s="19">
        <v>4.84637987099144E-2</v>
      </c>
      <c r="P14" s="19">
        <v>2.6405389580154998E-2</v>
      </c>
      <c r="Q14" s="19">
        <v>6.6857055378821806E-2</v>
      </c>
      <c r="R14" s="19"/>
      <c r="S14" s="19">
        <v>4.3512068358287297E-2</v>
      </c>
      <c r="T14" s="19">
        <v>4.49072413442414E-2</v>
      </c>
      <c r="U14" s="19">
        <v>3.70708512198119E-2</v>
      </c>
      <c r="V14" s="19">
        <v>3.8171954084565099E-2</v>
      </c>
      <c r="W14" s="19">
        <v>5.1289103436450101E-2</v>
      </c>
      <c r="X14" s="19">
        <v>4.8890043456569297E-2</v>
      </c>
      <c r="Y14" s="19">
        <v>5.6459004765101198E-2</v>
      </c>
      <c r="Z14" s="19">
        <v>1.9482350176834501E-2</v>
      </c>
      <c r="AA14" s="19">
        <v>2.5385616478338899E-2</v>
      </c>
      <c r="AB14" s="19"/>
      <c r="AC14" s="19">
        <v>3.0822681014555299E-2</v>
      </c>
      <c r="AD14" s="19">
        <v>2.8536609387971101E-2</v>
      </c>
      <c r="AE14" s="19">
        <v>6.8581641458672904E-2</v>
      </c>
      <c r="AF14" s="19"/>
      <c r="AG14" s="19">
        <v>2.9504871564792499E-2</v>
      </c>
      <c r="AH14" s="19">
        <v>2.9768163573065401E-2</v>
      </c>
      <c r="AI14" s="19">
        <v>4.1979785973698301E-2</v>
      </c>
      <c r="AJ14" s="19">
        <v>2.4966363595473998E-2</v>
      </c>
      <c r="AK14" s="19"/>
      <c r="AL14" s="19">
        <v>4.9591926330874503E-2</v>
      </c>
      <c r="AM14" s="19">
        <v>5.3432932401058203E-2</v>
      </c>
      <c r="AN14" s="19">
        <v>3.6389580753456503E-2</v>
      </c>
      <c r="AO14" s="19">
        <v>2.6529249268735702E-2</v>
      </c>
      <c r="AP14" s="19">
        <v>3.3020707750589899E-2</v>
      </c>
      <c r="AQ14" s="19"/>
      <c r="AR14" s="19">
        <v>9.3768504580178699E-2</v>
      </c>
      <c r="AS14" s="19">
        <v>3.3138500710616102E-2</v>
      </c>
      <c r="AT14" s="19">
        <v>2.5925735084859999E-2</v>
      </c>
      <c r="AU14" s="19">
        <v>3.9989753717735999E-2</v>
      </c>
      <c r="AV14" s="19">
        <v>2.663949173026E-2</v>
      </c>
      <c r="AW14" s="19"/>
      <c r="AX14" s="19">
        <v>4.7094067827891002E-2</v>
      </c>
      <c r="AY14" s="19">
        <v>3.4992845590132798E-2</v>
      </c>
      <c r="AZ14" s="19">
        <v>3.9301856298643197E-2</v>
      </c>
      <c r="BA14" s="19">
        <v>3.5392313859808698E-2</v>
      </c>
      <c r="BB14" s="19">
        <v>5.3370545919830599E-2</v>
      </c>
      <c r="BC14" s="19">
        <v>5.4379094140677001E-2</v>
      </c>
      <c r="BD14" s="19"/>
      <c r="BE14" s="19">
        <v>5.0810156158983398E-2</v>
      </c>
      <c r="BF14" s="19">
        <v>3.56366480445603E-2</v>
      </c>
      <c r="BG14" s="19">
        <v>3.21599509051941E-2</v>
      </c>
      <c r="BH14" s="19"/>
      <c r="BI14" s="19">
        <v>4.0177935722673898E-2</v>
      </c>
      <c r="BJ14" s="19">
        <v>4.1809900972713802E-2</v>
      </c>
      <c r="BK14" s="19"/>
      <c r="BL14" s="19">
        <v>2.7101169890986199E-2</v>
      </c>
      <c r="BM14" s="19">
        <v>3.6170225697864503E-2</v>
      </c>
      <c r="BN14" s="19">
        <v>5.9191984361566703E-2</v>
      </c>
      <c r="BO14" s="19">
        <v>6.5863587812869107E-2</v>
      </c>
      <c r="BP14" s="19">
        <v>4.7757438953584502E-2</v>
      </c>
      <c r="BQ14" s="19"/>
      <c r="BR14" s="19">
        <v>4.0659884579511002E-2</v>
      </c>
      <c r="BS14" s="19">
        <v>5.1017994610495498E-2</v>
      </c>
      <c r="BT14" s="19">
        <v>4.2194942692661802E-2</v>
      </c>
      <c r="BU14" s="19">
        <v>3.4944937753677498E-2</v>
      </c>
      <c r="BV14" s="19"/>
      <c r="BW14" s="19">
        <v>4.5649513800945903E-2</v>
      </c>
      <c r="BX14" s="19">
        <v>2.9210826660901301E-2</v>
      </c>
      <c r="BY14" s="19">
        <v>3.7376772218700498E-2</v>
      </c>
      <c r="BZ14" s="19">
        <v>3.6002399073709002E-2</v>
      </c>
      <c r="CA14" s="19">
        <v>5.4094288867786201E-2</v>
      </c>
      <c r="CB14" s="19"/>
      <c r="CC14" s="19">
        <v>4.5121348347220397E-2</v>
      </c>
      <c r="CD14" s="19">
        <v>5.6592471107001198E-2</v>
      </c>
      <c r="CE14" s="19">
        <v>2.3856098693611199E-2</v>
      </c>
      <c r="CF14" s="19">
        <v>4.3642020748131199E-2</v>
      </c>
      <c r="CG14" s="19">
        <v>6.4062662640488099E-2</v>
      </c>
      <c r="CH14" s="19">
        <v>4.40736625297505E-2</v>
      </c>
      <c r="CI14" s="19">
        <v>2.7190051770226799E-2</v>
      </c>
      <c r="CJ14" s="19">
        <v>2.05107009467838E-2</v>
      </c>
      <c r="CK14" s="19">
        <v>2.55446291527366E-2</v>
      </c>
      <c r="CL14" s="19">
        <v>4.9321389568796101E-2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410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0.13429571720758801</v>
      </c>
      <c r="D9" s="17">
        <v>0.117556401346878</v>
      </c>
      <c r="E9" s="17">
        <v>0.149936993131078</v>
      </c>
      <c r="F9" s="17"/>
      <c r="G9" s="17">
        <v>9.5299893268351102E-2</v>
      </c>
      <c r="H9" s="17">
        <v>0.103479859614564</v>
      </c>
      <c r="I9" s="17">
        <v>0.116230151426819</v>
      </c>
      <c r="J9" s="17">
        <v>0.15170000718401699</v>
      </c>
      <c r="K9" s="17">
        <v>0.14590661888900999</v>
      </c>
      <c r="L9" s="17">
        <v>0.16645547689429599</v>
      </c>
      <c r="M9" s="17"/>
      <c r="N9" s="17">
        <v>0.110991083055014</v>
      </c>
      <c r="O9" s="17">
        <v>0.12953432858668201</v>
      </c>
      <c r="P9" s="17">
        <v>0.154486898477145</v>
      </c>
      <c r="Q9" s="17">
        <v>0.147033367675379</v>
      </c>
      <c r="R9" s="17"/>
      <c r="S9" s="17">
        <v>8.9374308624599705E-2</v>
      </c>
      <c r="T9" s="17">
        <v>0.121001262627632</v>
      </c>
      <c r="U9" s="17">
        <v>0.13973571234885801</v>
      </c>
      <c r="V9" s="17">
        <v>0.15315724950533099</v>
      </c>
      <c r="W9" s="17">
        <v>0.16128105711652799</v>
      </c>
      <c r="X9" s="17">
        <v>0.16067207211383899</v>
      </c>
      <c r="Y9" s="17">
        <v>0.12566702993269799</v>
      </c>
      <c r="Z9" s="17">
        <v>0.131014628992423</v>
      </c>
      <c r="AA9" s="17">
        <v>0.153319996341787</v>
      </c>
      <c r="AB9" s="17"/>
      <c r="AC9" s="17">
        <v>0.17047627453734099</v>
      </c>
      <c r="AD9" s="17">
        <v>0.103738652933466</v>
      </c>
      <c r="AE9" s="17">
        <v>0.12236639369960101</v>
      </c>
      <c r="AF9" s="17"/>
      <c r="AG9" s="17">
        <v>0.107413498656083</v>
      </c>
      <c r="AH9" s="17">
        <v>7.7503183563418704E-2</v>
      </c>
      <c r="AI9" s="17">
        <v>0.13389204439080399</v>
      </c>
      <c r="AJ9" s="17">
        <v>0.21709217324880201</v>
      </c>
      <c r="AK9" s="17"/>
      <c r="AL9" s="17">
        <v>0.14948815758432199</v>
      </c>
      <c r="AM9" s="17">
        <v>0.161573135508914</v>
      </c>
      <c r="AN9" s="17">
        <v>0.103316772671507</v>
      </c>
      <c r="AO9" s="17">
        <v>0.12538955504602201</v>
      </c>
      <c r="AP9" s="17">
        <v>6.8627432031734506E-2</v>
      </c>
      <c r="AQ9" s="17"/>
      <c r="AR9" s="17">
        <v>0.14879604030822199</v>
      </c>
      <c r="AS9" s="17">
        <v>0.14111357320423301</v>
      </c>
      <c r="AT9" s="17">
        <v>0.14552895495235799</v>
      </c>
      <c r="AU9" s="17">
        <v>0.121048387107656</v>
      </c>
      <c r="AV9" s="17">
        <v>6.6763690681497304E-2</v>
      </c>
      <c r="AW9" s="17"/>
      <c r="AX9" s="17">
        <v>7.2327578841126394E-2</v>
      </c>
      <c r="AY9" s="17">
        <v>0.118921433251202</v>
      </c>
      <c r="AZ9" s="17">
        <v>0.14795416183268401</v>
      </c>
      <c r="BA9" s="17">
        <v>0.18239161252979499</v>
      </c>
      <c r="BB9" s="17">
        <v>0.16552164822651599</v>
      </c>
      <c r="BC9" s="17">
        <v>0.22632642762189301</v>
      </c>
      <c r="BD9" s="17"/>
      <c r="BE9" s="17">
        <v>0.12127673340875</v>
      </c>
      <c r="BF9" s="17">
        <v>0.107673710495262</v>
      </c>
      <c r="BG9" s="17">
        <v>0.17450639823578701</v>
      </c>
      <c r="BH9" s="17"/>
      <c r="BI9" s="17">
        <v>0.195122325536769</v>
      </c>
      <c r="BJ9" s="17">
        <v>0.11885322233894</v>
      </c>
      <c r="BK9" s="17"/>
      <c r="BL9" s="17">
        <v>0.13374675718807899</v>
      </c>
      <c r="BM9" s="17">
        <v>0.11998975991109399</v>
      </c>
      <c r="BN9" s="17">
        <v>0.119379577308412</v>
      </c>
      <c r="BO9" s="17">
        <v>0.15483234079316799</v>
      </c>
      <c r="BP9" s="17">
        <v>0.14531946855490599</v>
      </c>
      <c r="BQ9" s="17"/>
      <c r="BR9" s="17">
        <v>0.14473621182372301</v>
      </c>
      <c r="BS9" s="17">
        <v>0.114057903536337</v>
      </c>
      <c r="BT9" s="17">
        <v>4.27663474862819E-2</v>
      </c>
      <c r="BU9" s="17">
        <v>8.9810892516074395E-2</v>
      </c>
      <c r="BV9" s="17"/>
      <c r="BW9" s="17">
        <v>0.10957303984666</v>
      </c>
      <c r="BX9" s="17">
        <v>0.114230365488799</v>
      </c>
      <c r="BY9" s="17">
        <v>0.149875843590907</v>
      </c>
      <c r="BZ9" s="17">
        <v>0.159603883735117</v>
      </c>
      <c r="CA9" s="17">
        <v>0.14518613133262401</v>
      </c>
      <c r="CB9" s="17"/>
      <c r="CC9" s="17">
        <v>0.12623846051583501</v>
      </c>
      <c r="CD9" s="17">
        <v>0.12932866273640201</v>
      </c>
      <c r="CE9" s="17">
        <v>0.134135157923195</v>
      </c>
      <c r="CF9" s="17">
        <v>0.15469280096517499</v>
      </c>
      <c r="CG9" s="17">
        <v>0.11153248317705999</v>
      </c>
      <c r="CH9" s="17">
        <v>0.14133415353053699</v>
      </c>
      <c r="CI9" s="17">
        <v>0.143480972195002</v>
      </c>
      <c r="CJ9" s="17">
        <v>0.13765500082359</v>
      </c>
      <c r="CK9" s="17">
        <v>0.15090412531439501</v>
      </c>
      <c r="CL9" s="17">
        <v>0.124499495947447</v>
      </c>
    </row>
    <row r="10" spans="2:90" x14ac:dyDescent="0.25">
      <c r="B10" s="18" t="s">
        <v>269</v>
      </c>
      <c r="C10" s="17">
        <v>0.151800428493989</v>
      </c>
      <c r="D10" s="17">
        <v>0.141983396901951</v>
      </c>
      <c r="E10" s="17">
        <v>0.161222385105287</v>
      </c>
      <c r="F10" s="17"/>
      <c r="G10" s="17">
        <v>0.14397047153041101</v>
      </c>
      <c r="H10" s="17">
        <v>0.120114030637012</v>
      </c>
      <c r="I10" s="17">
        <v>0.13557075312032399</v>
      </c>
      <c r="J10" s="17">
        <v>0.17731002099611801</v>
      </c>
      <c r="K10" s="17">
        <v>0.161859551790767</v>
      </c>
      <c r="L10" s="17">
        <v>0.16462595917081399</v>
      </c>
      <c r="M10" s="17"/>
      <c r="N10" s="17">
        <v>0.14313015142372101</v>
      </c>
      <c r="O10" s="17">
        <v>0.14980078867466001</v>
      </c>
      <c r="P10" s="17">
        <v>0.16148131668200899</v>
      </c>
      <c r="Q10" s="17">
        <v>0.154300509114707</v>
      </c>
      <c r="R10" s="17"/>
      <c r="S10" s="17">
        <v>0.15034600749399599</v>
      </c>
      <c r="T10" s="17">
        <v>0.15411650595571599</v>
      </c>
      <c r="U10" s="17">
        <v>0.15958289211153201</v>
      </c>
      <c r="V10" s="17">
        <v>0.14774112684646701</v>
      </c>
      <c r="W10" s="17">
        <v>0.150351673873137</v>
      </c>
      <c r="X10" s="17">
        <v>0.17290368030064099</v>
      </c>
      <c r="Y10" s="17">
        <v>0.124620477621189</v>
      </c>
      <c r="Z10" s="17">
        <v>0.15801661051621099</v>
      </c>
      <c r="AA10" s="17">
        <v>0.15011427662739599</v>
      </c>
      <c r="AB10" s="17"/>
      <c r="AC10" s="17">
        <v>0.15906549682006699</v>
      </c>
      <c r="AD10" s="17">
        <v>0.15854654476205199</v>
      </c>
      <c r="AE10" s="17">
        <v>0.118242220769652</v>
      </c>
      <c r="AF10" s="17"/>
      <c r="AG10" s="17">
        <v>0.14091161411990499</v>
      </c>
      <c r="AH10" s="17">
        <v>0.120982956602705</v>
      </c>
      <c r="AI10" s="17">
        <v>0.17187506640813199</v>
      </c>
      <c r="AJ10" s="17">
        <v>0.17792014536706999</v>
      </c>
      <c r="AK10" s="17"/>
      <c r="AL10" s="17">
        <v>0.15594925883262301</v>
      </c>
      <c r="AM10" s="17">
        <v>0.14684239235697899</v>
      </c>
      <c r="AN10" s="17">
        <v>0.15210252212276101</v>
      </c>
      <c r="AO10" s="17">
        <v>0.13707104622685601</v>
      </c>
      <c r="AP10" s="17">
        <v>0.12565122759275399</v>
      </c>
      <c r="AQ10" s="17"/>
      <c r="AR10" s="17">
        <v>0.124556135141643</v>
      </c>
      <c r="AS10" s="17">
        <v>0.162111274139356</v>
      </c>
      <c r="AT10" s="17">
        <v>0.16811087317942</v>
      </c>
      <c r="AU10" s="17">
        <v>0.15179828634574799</v>
      </c>
      <c r="AV10" s="17">
        <v>0.119111750197894</v>
      </c>
      <c r="AW10" s="17"/>
      <c r="AX10" s="17">
        <v>0.12638244188683401</v>
      </c>
      <c r="AY10" s="17">
        <v>0.165155419818346</v>
      </c>
      <c r="AZ10" s="17">
        <v>0.15549875098520399</v>
      </c>
      <c r="BA10" s="17">
        <v>0.16084799488794499</v>
      </c>
      <c r="BB10" s="17">
        <v>0.160117039160587</v>
      </c>
      <c r="BC10" s="17">
        <v>0.13282825128292999</v>
      </c>
      <c r="BD10" s="17"/>
      <c r="BE10" s="17">
        <v>0.15861431629574099</v>
      </c>
      <c r="BF10" s="17">
        <v>0.139205744328776</v>
      </c>
      <c r="BG10" s="17">
        <v>0.15645479666287401</v>
      </c>
      <c r="BH10" s="17"/>
      <c r="BI10" s="17">
        <v>0.16956171196276901</v>
      </c>
      <c r="BJ10" s="17">
        <v>0.147291241867259</v>
      </c>
      <c r="BK10" s="17"/>
      <c r="BL10" s="17">
        <v>0.15889110648826801</v>
      </c>
      <c r="BM10" s="17">
        <v>0.163500090486075</v>
      </c>
      <c r="BN10" s="17">
        <v>0.18671134079122001</v>
      </c>
      <c r="BO10" s="17">
        <v>0.117371020933783</v>
      </c>
      <c r="BP10" s="17">
        <v>0.122186990607107</v>
      </c>
      <c r="BQ10" s="17"/>
      <c r="BR10" s="17">
        <v>0.156266417845596</v>
      </c>
      <c r="BS10" s="17">
        <v>0.164210021700194</v>
      </c>
      <c r="BT10" s="17">
        <v>6.4685140650596398E-2</v>
      </c>
      <c r="BU10" s="17">
        <v>0.14214004212964901</v>
      </c>
      <c r="BV10" s="17"/>
      <c r="BW10" s="17">
        <v>0.13416931810205801</v>
      </c>
      <c r="BX10" s="17">
        <v>0.138715732717096</v>
      </c>
      <c r="BY10" s="17">
        <v>0.153543242859496</v>
      </c>
      <c r="BZ10" s="17">
        <v>0.168109869830397</v>
      </c>
      <c r="CA10" s="17">
        <v>0.16547584135403701</v>
      </c>
      <c r="CB10" s="17"/>
      <c r="CC10" s="17">
        <v>0.15451656685257101</v>
      </c>
      <c r="CD10" s="17">
        <v>0.18835765881007499</v>
      </c>
      <c r="CE10" s="17">
        <v>0.15719159340196101</v>
      </c>
      <c r="CF10" s="17">
        <v>0.140169165949594</v>
      </c>
      <c r="CG10" s="17">
        <v>0.14180151473559199</v>
      </c>
      <c r="CH10" s="17">
        <v>0.188153186015245</v>
      </c>
      <c r="CI10" s="17">
        <v>0.136988804192782</v>
      </c>
      <c r="CJ10" s="17">
        <v>0.141541692216163</v>
      </c>
      <c r="CK10" s="17">
        <v>0.118861256099036</v>
      </c>
      <c r="CL10" s="17">
        <v>0.145740170883806</v>
      </c>
    </row>
    <row r="11" spans="2:90" x14ac:dyDescent="0.25">
      <c r="B11" s="18" t="s">
        <v>270</v>
      </c>
      <c r="C11" s="17">
        <v>0.29624338151933999</v>
      </c>
      <c r="D11" s="17">
        <v>0.312190740233667</v>
      </c>
      <c r="E11" s="17">
        <v>0.28218141348133102</v>
      </c>
      <c r="F11" s="17"/>
      <c r="G11" s="17">
        <v>0.26280267169420901</v>
      </c>
      <c r="H11" s="17">
        <v>0.32932125794167599</v>
      </c>
      <c r="I11" s="17">
        <v>0.35372914082941997</v>
      </c>
      <c r="J11" s="17">
        <v>0.286242319298392</v>
      </c>
      <c r="K11" s="17">
        <v>0.26170075080377098</v>
      </c>
      <c r="L11" s="17">
        <v>0.277669686845745</v>
      </c>
      <c r="M11" s="17"/>
      <c r="N11" s="17">
        <v>0.31215196563829101</v>
      </c>
      <c r="O11" s="17">
        <v>0.29467920985894303</v>
      </c>
      <c r="P11" s="17">
        <v>0.26516124113828998</v>
      </c>
      <c r="Q11" s="17">
        <v>0.308087620038618</v>
      </c>
      <c r="R11" s="17"/>
      <c r="S11" s="17">
        <v>0.31539160675692401</v>
      </c>
      <c r="T11" s="17">
        <v>0.30917728672143302</v>
      </c>
      <c r="U11" s="17">
        <v>0.29360039145704803</v>
      </c>
      <c r="V11" s="17">
        <v>0.26969195457923401</v>
      </c>
      <c r="W11" s="17">
        <v>0.30390942190901099</v>
      </c>
      <c r="X11" s="17">
        <v>0.238090612802417</v>
      </c>
      <c r="Y11" s="17">
        <v>0.30909632298293299</v>
      </c>
      <c r="Z11" s="17">
        <v>0.26948789196804201</v>
      </c>
      <c r="AA11" s="17">
        <v>0.32351201361066001</v>
      </c>
      <c r="AB11" s="17"/>
      <c r="AC11" s="17">
        <v>0.28332168651480799</v>
      </c>
      <c r="AD11" s="17">
        <v>0.30259539040165301</v>
      </c>
      <c r="AE11" s="17">
        <v>0.328996637728451</v>
      </c>
      <c r="AF11" s="17"/>
      <c r="AG11" s="17">
        <v>0.28450726245659902</v>
      </c>
      <c r="AH11" s="17">
        <v>0.330742844365427</v>
      </c>
      <c r="AI11" s="17">
        <v>0.28940142684158698</v>
      </c>
      <c r="AJ11" s="17">
        <v>0.273307467836159</v>
      </c>
      <c r="AK11" s="17"/>
      <c r="AL11" s="17">
        <v>0.286145796055712</v>
      </c>
      <c r="AM11" s="17">
        <v>0.274146485981068</v>
      </c>
      <c r="AN11" s="17">
        <v>0.32205417053131402</v>
      </c>
      <c r="AO11" s="17">
        <v>0.33288742881261302</v>
      </c>
      <c r="AP11" s="17">
        <v>0.30235426427803302</v>
      </c>
      <c r="AQ11" s="17"/>
      <c r="AR11" s="17">
        <v>0.27696005381190297</v>
      </c>
      <c r="AS11" s="17">
        <v>0.29747466360267</v>
      </c>
      <c r="AT11" s="17">
        <v>0.29164120180678099</v>
      </c>
      <c r="AU11" s="17">
        <v>0.32195393612597201</v>
      </c>
      <c r="AV11" s="17">
        <v>0.31511723404893899</v>
      </c>
      <c r="AW11" s="17"/>
      <c r="AX11" s="17">
        <v>0.32074122295207602</v>
      </c>
      <c r="AY11" s="17">
        <v>0.30018068458487301</v>
      </c>
      <c r="AZ11" s="17">
        <v>0.30667596237154698</v>
      </c>
      <c r="BA11" s="17">
        <v>0.26556613185406802</v>
      </c>
      <c r="BB11" s="17">
        <v>0.262237459300311</v>
      </c>
      <c r="BC11" s="17">
        <v>0.31950606734601</v>
      </c>
      <c r="BD11" s="17"/>
      <c r="BE11" s="17">
        <v>0.294591933578778</v>
      </c>
      <c r="BF11" s="17">
        <v>0.32378632211631903</v>
      </c>
      <c r="BG11" s="17">
        <v>0.27327786422092298</v>
      </c>
      <c r="BH11" s="17"/>
      <c r="BI11" s="17">
        <v>0.25409035694610299</v>
      </c>
      <c r="BJ11" s="17">
        <v>0.306945077430897</v>
      </c>
      <c r="BK11" s="17"/>
      <c r="BL11" s="17">
        <v>0.27828735565212598</v>
      </c>
      <c r="BM11" s="17">
        <v>0.31534174816823202</v>
      </c>
      <c r="BN11" s="17">
        <v>0.29935164678662601</v>
      </c>
      <c r="BO11" s="17">
        <v>0.28390546545379702</v>
      </c>
      <c r="BP11" s="17">
        <v>0.314392343871845</v>
      </c>
      <c r="BQ11" s="17"/>
      <c r="BR11" s="17">
        <v>0.29628612094218598</v>
      </c>
      <c r="BS11" s="17">
        <v>0.257432787247041</v>
      </c>
      <c r="BT11" s="17">
        <v>0.36850390696243002</v>
      </c>
      <c r="BU11" s="17">
        <v>0.26137422378473502</v>
      </c>
      <c r="BV11" s="17"/>
      <c r="BW11" s="17">
        <v>0.301924644950326</v>
      </c>
      <c r="BX11" s="17">
        <v>0.31257104963952598</v>
      </c>
      <c r="BY11" s="17">
        <v>0.27719751890649802</v>
      </c>
      <c r="BZ11" s="17">
        <v>0.28932661872986798</v>
      </c>
      <c r="CA11" s="17">
        <v>0.29668351597525</v>
      </c>
      <c r="CB11" s="17"/>
      <c r="CC11" s="17">
        <v>0.32256681241266699</v>
      </c>
      <c r="CD11" s="17">
        <v>0.29750408193873201</v>
      </c>
      <c r="CE11" s="17">
        <v>0.28849460772142999</v>
      </c>
      <c r="CF11" s="17">
        <v>0.297045205465438</v>
      </c>
      <c r="CG11" s="17">
        <v>0.29284443133355598</v>
      </c>
      <c r="CH11" s="17">
        <v>0.29223472362441599</v>
      </c>
      <c r="CI11" s="17">
        <v>0.27604305645046501</v>
      </c>
      <c r="CJ11" s="17">
        <v>0.29726554842294201</v>
      </c>
      <c r="CK11" s="17">
        <v>0.300890902511179</v>
      </c>
      <c r="CL11" s="17">
        <v>0.29731665557380199</v>
      </c>
    </row>
    <row r="12" spans="2:90" x14ac:dyDescent="0.25">
      <c r="B12" s="18" t="s">
        <v>271</v>
      </c>
      <c r="C12" s="17">
        <v>0.21411060741004101</v>
      </c>
      <c r="D12" s="17">
        <v>0.226040992893215</v>
      </c>
      <c r="E12" s="17">
        <v>0.202825017945681</v>
      </c>
      <c r="F12" s="17"/>
      <c r="G12" s="17">
        <v>0.24633912818714901</v>
      </c>
      <c r="H12" s="17">
        <v>0.22093460328519199</v>
      </c>
      <c r="I12" s="17">
        <v>0.211173337668497</v>
      </c>
      <c r="J12" s="17">
        <v>0.204179114352463</v>
      </c>
      <c r="K12" s="17">
        <v>0.23773712268477501</v>
      </c>
      <c r="L12" s="17">
        <v>0.187811541665936</v>
      </c>
      <c r="M12" s="17"/>
      <c r="N12" s="17">
        <v>0.23345628012029401</v>
      </c>
      <c r="O12" s="17">
        <v>0.217690180638278</v>
      </c>
      <c r="P12" s="17">
        <v>0.21248163698424699</v>
      </c>
      <c r="Q12" s="17">
        <v>0.18990811942439301</v>
      </c>
      <c r="R12" s="17"/>
      <c r="S12" s="17">
        <v>0.24776563550271499</v>
      </c>
      <c r="T12" s="17">
        <v>0.217190176467878</v>
      </c>
      <c r="U12" s="17">
        <v>0.21559815561978901</v>
      </c>
      <c r="V12" s="17">
        <v>0.21877190773917701</v>
      </c>
      <c r="W12" s="17">
        <v>0.178774773537799</v>
      </c>
      <c r="X12" s="17">
        <v>0.20281589842720801</v>
      </c>
      <c r="Y12" s="17">
        <v>0.21007627445871699</v>
      </c>
      <c r="Z12" s="17">
        <v>0.20602089956004299</v>
      </c>
      <c r="AA12" s="17">
        <v>0.20320770969468899</v>
      </c>
      <c r="AB12" s="17"/>
      <c r="AC12" s="17">
        <v>0.202785532660998</v>
      </c>
      <c r="AD12" s="17">
        <v>0.23943468178680799</v>
      </c>
      <c r="AE12" s="17">
        <v>0.164608211994245</v>
      </c>
      <c r="AF12" s="17"/>
      <c r="AG12" s="17">
        <v>0.26876825975837998</v>
      </c>
      <c r="AH12" s="17">
        <v>0.259115130723651</v>
      </c>
      <c r="AI12" s="17">
        <v>0.19243329447974999</v>
      </c>
      <c r="AJ12" s="17">
        <v>0.173485848048926</v>
      </c>
      <c r="AK12" s="17"/>
      <c r="AL12" s="17">
        <v>0.22181132323240599</v>
      </c>
      <c r="AM12" s="17">
        <v>0.19435993732217299</v>
      </c>
      <c r="AN12" s="17">
        <v>0.217533213152411</v>
      </c>
      <c r="AO12" s="17">
        <v>0.217832588237997</v>
      </c>
      <c r="AP12" s="17">
        <v>0.24752071729378899</v>
      </c>
      <c r="AQ12" s="17"/>
      <c r="AR12" s="17">
        <v>0.188375598665493</v>
      </c>
      <c r="AS12" s="17">
        <v>0.20440779474460799</v>
      </c>
      <c r="AT12" s="17">
        <v>0.20922776647623501</v>
      </c>
      <c r="AU12" s="17">
        <v>0.22301991436948601</v>
      </c>
      <c r="AV12" s="17">
        <v>0.28460315123121199</v>
      </c>
      <c r="AW12" s="17"/>
      <c r="AX12" s="17">
        <v>0.25362949816284502</v>
      </c>
      <c r="AY12" s="17">
        <v>0.21854123713788701</v>
      </c>
      <c r="AZ12" s="17">
        <v>0.22075987448599901</v>
      </c>
      <c r="BA12" s="17">
        <v>0.195798491619642</v>
      </c>
      <c r="BB12" s="17">
        <v>0.16852266853561501</v>
      </c>
      <c r="BC12" s="17">
        <v>0.157839833543091</v>
      </c>
      <c r="BD12" s="17"/>
      <c r="BE12" s="17">
        <v>0.19950991968961901</v>
      </c>
      <c r="BF12" s="17">
        <v>0.240763217388544</v>
      </c>
      <c r="BG12" s="17">
        <v>0.20993227655524899</v>
      </c>
      <c r="BH12" s="17"/>
      <c r="BI12" s="17">
        <v>0.19493255403155299</v>
      </c>
      <c r="BJ12" s="17">
        <v>0.21897947975099499</v>
      </c>
      <c r="BK12" s="17"/>
      <c r="BL12" s="17">
        <v>0.231651875391648</v>
      </c>
      <c r="BM12" s="17">
        <v>0.22877384179888399</v>
      </c>
      <c r="BN12" s="17">
        <v>0.18605823562676099</v>
      </c>
      <c r="BO12" s="17">
        <v>0.232042683996696</v>
      </c>
      <c r="BP12" s="17">
        <v>0.17697160322829</v>
      </c>
      <c r="BQ12" s="17"/>
      <c r="BR12" s="17">
        <v>0.20908703489240801</v>
      </c>
      <c r="BS12" s="17">
        <v>0.23234073741210601</v>
      </c>
      <c r="BT12" s="17">
        <v>0.28173510840847399</v>
      </c>
      <c r="BU12" s="17">
        <v>0.219563065160261</v>
      </c>
      <c r="BV12" s="17"/>
      <c r="BW12" s="17">
        <v>0.22827734199705299</v>
      </c>
      <c r="BX12" s="17">
        <v>0.234234362578358</v>
      </c>
      <c r="BY12" s="17">
        <v>0.221492818074074</v>
      </c>
      <c r="BZ12" s="17">
        <v>0.20328048242702601</v>
      </c>
      <c r="CA12" s="17">
        <v>0.19434781700968401</v>
      </c>
      <c r="CB12" s="17"/>
      <c r="CC12" s="17">
        <v>0.20355012591982499</v>
      </c>
      <c r="CD12" s="17">
        <v>0.18924809364404099</v>
      </c>
      <c r="CE12" s="17">
        <v>0.238081806842073</v>
      </c>
      <c r="CF12" s="17">
        <v>0.223030483321246</v>
      </c>
      <c r="CG12" s="17">
        <v>0.246192654756025</v>
      </c>
      <c r="CH12" s="17">
        <v>0.18685851935277101</v>
      </c>
      <c r="CI12" s="17">
        <v>0.24469491157873599</v>
      </c>
      <c r="CJ12" s="17">
        <v>0.197842606963712</v>
      </c>
      <c r="CK12" s="17">
        <v>0.23200976010319699</v>
      </c>
      <c r="CL12" s="17">
        <v>0.19933918539758499</v>
      </c>
    </row>
    <row r="13" spans="2:90" x14ac:dyDescent="0.25">
      <c r="B13" s="18" t="s">
        <v>407</v>
      </c>
      <c r="C13" s="17">
        <v>7.9943285826091504E-2</v>
      </c>
      <c r="D13" s="17">
        <v>9.4757907798866295E-2</v>
      </c>
      <c r="E13" s="17">
        <v>6.5439805300055304E-2</v>
      </c>
      <c r="F13" s="17"/>
      <c r="G13" s="17">
        <v>0.12567195321130201</v>
      </c>
      <c r="H13" s="17">
        <v>0.101980349881268</v>
      </c>
      <c r="I13" s="17">
        <v>5.3538465513222902E-2</v>
      </c>
      <c r="J13" s="17">
        <v>5.3049619167810202E-2</v>
      </c>
      <c r="K13" s="17">
        <v>7.1577115437435598E-2</v>
      </c>
      <c r="L13" s="17">
        <v>8.6735886863047298E-2</v>
      </c>
      <c r="M13" s="17"/>
      <c r="N13" s="17">
        <v>9.1542121766152895E-2</v>
      </c>
      <c r="O13" s="17">
        <v>7.3928349043363803E-2</v>
      </c>
      <c r="P13" s="17">
        <v>8.6815476057483104E-2</v>
      </c>
      <c r="Q13" s="17">
        <v>6.67913349157018E-2</v>
      </c>
      <c r="R13" s="17"/>
      <c r="S13" s="17">
        <v>0.103169461710708</v>
      </c>
      <c r="T13" s="17">
        <v>6.2725697759992302E-2</v>
      </c>
      <c r="U13" s="17">
        <v>7.4463677877821002E-2</v>
      </c>
      <c r="V13" s="17">
        <v>8.8713610493179301E-2</v>
      </c>
      <c r="W13" s="17">
        <v>5.9365677601546103E-2</v>
      </c>
      <c r="X13" s="17">
        <v>9.6972423158312795E-2</v>
      </c>
      <c r="Y13" s="17">
        <v>7.7626129787175993E-2</v>
      </c>
      <c r="Z13" s="17">
        <v>0.112940245337409</v>
      </c>
      <c r="AA13" s="17">
        <v>5.9916319426610201E-2</v>
      </c>
      <c r="AB13" s="17"/>
      <c r="AC13" s="17">
        <v>8.06669779170789E-2</v>
      </c>
      <c r="AD13" s="17">
        <v>8.9776191642184394E-2</v>
      </c>
      <c r="AE13" s="17">
        <v>7.3679642264381895E-2</v>
      </c>
      <c r="AF13" s="17"/>
      <c r="AG13" s="17">
        <v>7.9518987459445106E-2</v>
      </c>
      <c r="AH13" s="17">
        <v>0.121920049165887</v>
      </c>
      <c r="AI13" s="17">
        <v>8.7515932122932794E-2</v>
      </c>
      <c r="AJ13" s="17">
        <v>6.9534057730220103E-2</v>
      </c>
      <c r="AK13" s="17"/>
      <c r="AL13" s="17">
        <v>5.7149078472398099E-2</v>
      </c>
      <c r="AM13" s="17">
        <v>9.4034822269559198E-2</v>
      </c>
      <c r="AN13" s="17">
        <v>7.4779970717692906E-2</v>
      </c>
      <c r="AO13" s="17">
        <v>0.102632894688183</v>
      </c>
      <c r="AP13" s="17">
        <v>0.109207603472881</v>
      </c>
      <c r="AQ13" s="17"/>
      <c r="AR13" s="17">
        <v>9.4715283533741507E-2</v>
      </c>
      <c r="AS13" s="17">
        <v>8.7131631237580498E-2</v>
      </c>
      <c r="AT13" s="17">
        <v>7.4232870491980907E-2</v>
      </c>
      <c r="AU13" s="17">
        <v>6.0498736715841002E-2</v>
      </c>
      <c r="AV13" s="17">
        <v>0.108336126849058</v>
      </c>
      <c r="AW13" s="17"/>
      <c r="AX13" s="17">
        <v>0.117425007566607</v>
      </c>
      <c r="AY13" s="17">
        <v>7.5476230389283597E-2</v>
      </c>
      <c r="AZ13" s="17">
        <v>8.29443594188327E-2</v>
      </c>
      <c r="BA13" s="17">
        <v>5.6469478550053902E-2</v>
      </c>
      <c r="BB13" s="17">
        <v>5.66539728980913E-2</v>
      </c>
      <c r="BC13" s="17">
        <v>6.3438892840037397E-2</v>
      </c>
      <c r="BD13" s="17"/>
      <c r="BE13" s="17">
        <v>8.0898763052978606E-2</v>
      </c>
      <c r="BF13" s="17">
        <v>8.6665149319975196E-2</v>
      </c>
      <c r="BG13" s="17">
        <v>7.1463944491510806E-2</v>
      </c>
      <c r="BH13" s="17"/>
      <c r="BI13" s="17">
        <v>7.1864010833942504E-2</v>
      </c>
      <c r="BJ13" s="17">
        <v>8.1994430317552602E-2</v>
      </c>
      <c r="BK13" s="17"/>
      <c r="BL13" s="17">
        <v>8.8354789574724799E-2</v>
      </c>
      <c r="BM13" s="17">
        <v>6.4026762969288303E-2</v>
      </c>
      <c r="BN13" s="17">
        <v>9.6610011670569304E-2</v>
      </c>
      <c r="BO13" s="17">
        <v>6.1233357289833201E-2</v>
      </c>
      <c r="BP13" s="17">
        <v>8.5654972444498698E-2</v>
      </c>
      <c r="BQ13" s="17"/>
      <c r="BR13" s="17">
        <v>7.2173710657496698E-2</v>
      </c>
      <c r="BS13" s="17">
        <v>9.2288796958735805E-2</v>
      </c>
      <c r="BT13" s="17">
        <v>0.115765204294927</v>
      </c>
      <c r="BU13" s="17">
        <v>0.16782727632335401</v>
      </c>
      <c r="BV13" s="17"/>
      <c r="BW13" s="17">
        <v>9.5723408042091104E-2</v>
      </c>
      <c r="BX13" s="17">
        <v>8.4984767359926494E-2</v>
      </c>
      <c r="BY13" s="17">
        <v>7.4841065529673803E-2</v>
      </c>
      <c r="BZ13" s="17">
        <v>5.6310059909359597E-2</v>
      </c>
      <c r="CA13" s="17">
        <v>8.1566996078915294E-2</v>
      </c>
      <c r="CB13" s="17"/>
      <c r="CC13" s="17">
        <v>8.7087414230729798E-2</v>
      </c>
      <c r="CD13" s="17">
        <v>7.42017286061845E-2</v>
      </c>
      <c r="CE13" s="17">
        <v>7.62784627688428E-2</v>
      </c>
      <c r="CF13" s="17">
        <v>6.7982944769292106E-2</v>
      </c>
      <c r="CG13" s="17">
        <v>9.8097231327370804E-2</v>
      </c>
      <c r="CH13" s="17">
        <v>6.2011711666490901E-2</v>
      </c>
      <c r="CI13" s="17">
        <v>8.7505053366605204E-2</v>
      </c>
      <c r="CJ13" s="17">
        <v>8.25198043774545E-2</v>
      </c>
      <c r="CK13" s="17">
        <v>7.9161589590437106E-2</v>
      </c>
      <c r="CL13" s="17">
        <v>7.4475330598771594E-2</v>
      </c>
    </row>
    <row r="14" spans="2:90" x14ac:dyDescent="0.25">
      <c r="B14" s="18" t="s">
        <v>111</v>
      </c>
      <c r="C14" s="19">
        <v>0.12360657954295</v>
      </c>
      <c r="D14" s="19">
        <v>0.107470560825422</v>
      </c>
      <c r="E14" s="19">
        <v>0.13839438503656801</v>
      </c>
      <c r="F14" s="19"/>
      <c r="G14" s="19">
        <v>0.12591588210857799</v>
      </c>
      <c r="H14" s="19">
        <v>0.124169898640288</v>
      </c>
      <c r="I14" s="19">
        <v>0.12975815144171801</v>
      </c>
      <c r="J14" s="19">
        <v>0.12751891900120099</v>
      </c>
      <c r="K14" s="19">
        <v>0.121218840394241</v>
      </c>
      <c r="L14" s="19">
        <v>0.116701448560162</v>
      </c>
      <c r="M14" s="19"/>
      <c r="N14" s="19">
        <v>0.108728397996528</v>
      </c>
      <c r="O14" s="19">
        <v>0.134367143198073</v>
      </c>
      <c r="P14" s="19">
        <v>0.119573430660827</v>
      </c>
      <c r="Q14" s="19">
        <v>0.133879048831202</v>
      </c>
      <c r="R14" s="19"/>
      <c r="S14" s="19">
        <v>9.3952979911057999E-2</v>
      </c>
      <c r="T14" s="19">
        <v>0.13578907046734801</v>
      </c>
      <c r="U14" s="19">
        <v>0.117019170584951</v>
      </c>
      <c r="V14" s="19">
        <v>0.121924150836613</v>
      </c>
      <c r="W14" s="19">
        <v>0.14631739596197901</v>
      </c>
      <c r="X14" s="19">
        <v>0.128545313197582</v>
      </c>
      <c r="Y14" s="19">
        <v>0.152913765217287</v>
      </c>
      <c r="Z14" s="19">
        <v>0.122519723625872</v>
      </c>
      <c r="AA14" s="19">
        <v>0.10992968429885799</v>
      </c>
      <c r="AB14" s="19"/>
      <c r="AC14" s="19">
        <v>0.103684031549706</v>
      </c>
      <c r="AD14" s="19">
        <v>0.10590853847383599</v>
      </c>
      <c r="AE14" s="19">
        <v>0.19210689354367</v>
      </c>
      <c r="AF14" s="19"/>
      <c r="AG14" s="19">
        <v>0.118880377549588</v>
      </c>
      <c r="AH14" s="19">
        <v>8.9735835578911002E-2</v>
      </c>
      <c r="AI14" s="19">
        <v>0.124882235756794</v>
      </c>
      <c r="AJ14" s="19">
        <v>8.8660307768822694E-2</v>
      </c>
      <c r="AK14" s="19"/>
      <c r="AL14" s="19">
        <v>0.12945638582253899</v>
      </c>
      <c r="AM14" s="19">
        <v>0.12904322656130701</v>
      </c>
      <c r="AN14" s="19">
        <v>0.13021335080431401</v>
      </c>
      <c r="AO14" s="19">
        <v>8.4186486988329201E-2</v>
      </c>
      <c r="AP14" s="19">
        <v>0.146638755330808</v>
      </c>
      <c r="AQ14" s="19"/>
      <c r="AR14" s="19">
        <v>0.16659688853899701</v>
      </c>
      <c r="AS14" s="19">
        <v>0.107761063071552</v>
      </c>
      <c r="AT14" s="19">
        <v>0.111258333093225</v>
      </c>
      <c r="AU14" s="19">
        <v>0.12168073933529799</v>
      </c>
      <c r="AV14" s="19">
        <v>0.106068046991399</v>
      </c>
      <c r="AW14" s="19"/>
      <c r="AX14" s="19">
        <v>0.109494250590511</v>
      </c>
      <c r="AY14" s="19">
        <v>0.121724994818408</v>
      </c>
      <c r="AZ14" s="19">
        <v>8.6166890905733595E-2</v>
      </c>
      <c r="BA14" s="19">
        <v>0.13892629055849501</v>
      </c>
      <c r="BB14" s="19">
        <v>0.186947211878879</v>
      </c>
      <c r="BC14" s="19">
        <v>0.100060527366038</v>
      </c>
      <c r="BD14" s="19"/>
      <c r="BE14" s="19">
        <v>0.145108333974133</v>
      </c>
      <c r="BF14" s="19">
        <v>0.10190585635112399</v>
      </c>
      <c r="BG14" s="19">
        <v>0.114364719833656</v>
      </c>
      <c r="BH14" s="19"/>
      <c r="BI14" s="19">
        <v>0.114429040688864</v>
      </c>
      <c r="BJ14" s="19">
        <v>0.12593654829435699</v>
      </c>
      <c r="BK14" s="19"/>
      <c r="BL14" s="19">
        <v>0.109068115705154</v>
      </c>
      <c r="BM14" s="19">
        <v>0.108367796666427</v>
      </c>
      <c r="BN14" s="19">
        <v>0.111889187816411</v>
      </c>
      <c r="BO14" s="19">
        <v>0.15061513153272199</v>
      </c>
      <c r="BP14" s="19">
        <v>0.15547462129335299</v>
      </c>
      <c r="BQ14" s="19"/>
      <c r="BR14" s="19">
        <v>0.121450503838591</v>
      </c>
      <c r="BS14" s="19">
        <v>0.139669753145586</v>
      </c>
      <c r="BT14" s="19">
        <v>0.12654429219729099</v>
      </c>
      <c r="BU14" s="19">
        <v>0.119284500085927</v>
      </c>
      <c r="BV14" s="19"/>
      <c r="BW14" s="19">
        <v>0.13033224706181201</v>
      </c>
      <c r="BX14" s="19">
        <v>0.115263722216294</v>
      </c>
      <c r="BY14" s="19">
        <v>0.12304951103935</v>
      </c>
      <c r="BZ14" s="19">
        <v>0.123369085368232</v>
      </c>
      <c r="CA14" s="19">
        <v>0.116739698249489</v>
      </c>
      <c r="CB14" s="19"/>
      <c r="CC14" s="19">
        <v>0.106040620068372</v>
      </c>
      <c r="CD14" s="19">
        <v>0.121359774264566</v>
      </c>
      <c r="CE14" s="19">
        <v>0.105818371342498</v>
      </c>
      <c r="CF14" s="19">
        <v>0.117079399529254</v>
      </c>
      <c r="CG14" s="19">
        <v>0.10953168467039601</v>
      </c>
      <c r="CH14" s="19">
        <v>0.12940770581054001</v>
      </c>
      <c r="CI14" s="19">
        <v>0.111287202216411</v>
      </c>
      <c r="CJ14" s="19">
        <v>0.143175347196138</v>
      </c>
      <c r="CK14" s="19">
        <v>0.118172366381756</v>
      </c>
      <c r="CL14" s="19">
        <v>0.158629161598589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411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9.0216108609464898E-2</v>
      </c>
      <c r="D9" s="17">
        <v>9.93470221401999E-2</v>
      </c>
      <c r="E9" s="17">
        <v>8.20593820112549E-2</v>
      </c>
      <c r="F9" s="17"/>
      <c r="G9" s="17">
        <v>7.0300647521017695E-2</v>
      </c>
      <c r="H9" s="17">
        <v>8.1304050888219598E-2</v>
      </c>
      <c r="I9" s="17">
        <v>7.6150715556178097E-2</v>
      </c>
      <c r="J9" s="17">
        <v>0.110512385102482</v>
      </c>
      <c r="K9" s="17">
        <v>0.104449321942219</v>
      </c>
      <c r="L9" s="17">
        <v>9.1264293431273499E-2</v>
      </c>
      <c r="M9" s="17"/>
      <c r="N9" s="17">
        <v>6.0034671495072099E-2</v>
      </c>
      <c r="O9" s="17">
        <v>8.8466861898558596E-2</v>
      </c>
      <c r="P9" s="17">
        <v>0.107714813951084</v>
      </c>
      <c r="Q9" s="17">
        <v>0.108965357550821</v>
      </c>
      <c r="R9" s="17"/>
      <c r="S9" s="17">
        <v>7.4285449457102998E-2</v>
      </c>
      <c r="T9" s="17">
        <v>8.8416099579553806E-2</v>
      </c>
      <c r="U9" s="17">
        <v>8.8340639760711603E-2</v>
      </c>
      <c r="V9" s="17">
        <v>0.107616544213955</v>
      </c>
      <c r="W9" s="17">
        <v>6.8875191724726795E-2</v>
      </c>
      <c r="X9" s="17">
        <v>9.1108159112013906E-2</v>
      </c>
      <c r="Y9" s="17">
        <v>8.4935909217434699E-2</v>
      </c>
      <c r="Z9" s="17">
        <v>0.125673035413956</v>
      </c>
      <c r="AA9" s="17">
        <v>0.102668086645019</v>
      </c>
      <c r="AB9" s="17"/>
      <c r="AC9" s="17">
        <v>0.120462411097459</v>
      </c>
      <c r="AD9" s="17">
        <v>6.4916631874543607E-2</v>
      </c>
      <c r="AE9" s="17">
        <v>7.6670505379974802E-2</v>
      </c>
      <c r="AF9" s="17"/>
      <c r="AG9" s="17">
        <v>6.2961589283931793E-2</v>
      </c>
      <c r="AH9" s="17">
        <v>4.81365208727767E-2</v>
      </c>
      <c r="AI9" s="17">
        <v>8.0030900031223901E-2</v>
      </c>
      <c r="AJ9" s="17">
        <v>0.15395458633557799</v>
      </c>
      <c r="AK9" s="17"/>
      <c r="AL9" s="17">
        <v>0.106556747211364</v>
      </c>
      <c r="AM9" s="17">
        <v>9.98089381093165E-2</v>
      </c>
      <c r="AN9" s="17">
        <v>6.5761915777278496E-2</v>
      </c>
      <c r="AO9" s="17">
        <v>5.9277742021393701E-2</v>
      </c>
      <c r="AP9" s="17">
        <v>2.7743815140670501E-2</v>
      </c>
      <c r="AQ9" s="17"/>
      <c r="AR9" s="17">
        <v>9.1133477722041806E-2</v>
      </c>
      <c r="AS9" s="17">
        <v>9.0484883003276104E-2</v>
      </c>
      <c r="AT9" s="17">
        <v>0.100870269325689</v>
      </c>
      <c r="AU9" s="17">
        <v>8.2633434102013403E-2</v>
      </c>
      <c r="AV9" s="17">
        <v>4.3861607971379002E-2</v>
      </c>
      <c r="AW9" s="17"/>
      <c r="AX9" s="17">
        <v>7.2246261155039307E-2</v>
      </c>
      <c r="AY9" s="17">
        <v>8.6887607856527299E-2</v>
      </c>
      <c r="AZ9" s="17">
        <v>8.5172329108965203E-2</v>
      </c>
      <c r="BA9" s="17">
        <v>0.11562799166948</v>
      </c>
      <c r="BB9" s="17">
        <v>8.9695358205638301E-2</v>
      </c>
      <c r="BC9" s="17">
        <v>0.11641345387106999</v>
      </c>
      <c r="BD9" s="17"/>
      <c r="BE9" s="17">
        <v>9.4846034130182597E-2</v>
      </c>
      <c r="BF9" s="17">
        <v>6.8800930952744394E-2</v>
      </c>
      <c r="BG9" s="17">
        <v>0.10309033280407701</v>
      </c>
      <c r="BH9" s="17"/>
      <c r="BI9" s="17">
        <v>0.142498458226443</v>
      </c>
      <c r="BJ9" s="17">
        <v>7.6942807041970596E-2</v>
      </c>
      <c r="BK9" s="17"/>
      <c r="BL9" s="17">
        <v>8.3029321466130193E-2</v>
      </c>
      <c r="BM9" s="17">
        <v>7.5323669535133003E-2</v>
      </c>
      <c r="BN9" s="17">
        <v>0.12877593754557301</v>
      </c>
      <c r="BO9" s="17">
        <v>8.8676704152718E-2</v>
      </c>
      <c r="BP9" s="17">
        <v>9.7810429072491697E-2</v>
      </c>
      <c r="BQ9" s="17"/>
      <c r="BR9" s="17">
        <v>9.7553647880813402E-2</v>
      </c>
      <c r="BS9" s="17">
        <v>5.4295806039666501E-2</v>
      </c>
      <c r="BT9" s="17">
        <v>4.3698125926193702E-2</v>
      </c>
      <c r="BU9" s="17">
        <v>6.3845903379494098E-2</v>
      </c>
      <c r="BV9" s="17"/>
      <c r="BW9" s="17">
        <v>7.1525863097200104E-2</v>
      </c>
      <c r="BX9" s="17">
        <v>8.1098418573446102E-2</v>
      </c>
      <c r="BY9" s="17">
        <v>8.0298748882311796E-2</v>
      </c>
      <c r="BZ9" s="17">
        <v>0.116890878765102</v>
      </c>
      <c r="CA9" s="17">
        <v>0.102954382941532</v>
      </c>
      <c r="CB9" s="17"/>
      <c r="CC9" s="17">
        <v>9.5049814801936694E-2</v>
      </c>
      <c r="CD9" s="17">
        <v>0.111205885803468</v>
      </c>
      <c r="CE9" s="17">
        <v>9.1904630240263296E-2</v>
      </c>
      <c r="CF9" s="17">
        <v>9.1894246772753305E-2</v>
      </c>
      <c r="CG9" s="17">
        <v>8.5867762923409904E-2</v>
      </c>
      <c r="CH9" s="17">
        <v>0.10303654036540601</v>
      </c>
      <c r="CI9" s="17">
        <v>9.3890071631834299E-2</v>
      </c>
      <c r="CJ9" s="17">
        <v>8.3922896671573599E-2</v>
      </c>
      <c r="CK9" s="17">
        <v>6.8438646222643104E-2</v>
      </c>
      <c r="CL9" s="17">
        <v>7.9777950202601894E-2</v>
      </c>
    </row>
    <row r="10" spans="2:90" x14ac:dyDescent="0.25">
      <c r="B10" s="18" t="s">
        <v>269</v>
      </c>
      <c r="C10" s="17">
        <v>0.14059795454742499</v>
      </c>
      <c r="D10" s="17">
        <v>0.14694457923616999</v>
      </c>
      <c r="E10" s="17">
        <v>0.133203134188037</v>
      </c>
      <c r="F10" s="17"/>
      <c r="G10" s="17">
        <v>0.125606574708029</v>
      </c>
      <c r="H10" s="17">
        <v>0.123384854603986</v>
      </c>
      <c r="I10" s="17">
        <v>0.147728552438324</v>
      </c>
      <c r="J10" s="17">
        <v>0.14672852621782401</v>
      </c>
      <c r="K10" s="17">
        <v>0.158190041776753</v>
      </c>
      <c r="L10" s="17">
        <v>0.138534532997901</v>
      </c>
      <c r="M10" s="17"/>
      <c r="N10" s="17">
        <v>0.123197388297818</v>
      </c>
      <c r="O10" s="17">
        <v>0.13339646665354701</v>
      </c>
      <c r="P10" s="17">
        <v>0.16300256221555701</v>
      </c>
      <c r="Q10" s="17">
        <v>0.146013156554233</v>
      </c>
      <c r="R10" s="17"/>
      <c r="S10" s="17">
        <v>0.125434906219443</v>
      </c>
      <c r="T10" s="17">
        <v>0.15006528366688801</v>
      </c>
      <c r="U10" s="17">
        <v>0.14181039918757801</v>
      </c>
      <c r="V10" s="17">
        <v>0.15278185498542099</v>
      </c>
      <c r="W10" s="17">
        <v>0.11119177603859599</v>
      </c>
      <c r="X10" s="17">
        <v>0.15792460675313699</v>
      </c>
      <c r="Y10" s="17">
        <v>0.147919932344971</v>
      </c>
      <c r="Z10" s="17">
        <v>0.12729198735730801</v>
      </c>
      <c r="AA10" s="17">
        <v>0.14067382569110101</v>
      </c>
      <c r="AB10" s="17"/>
      <c r="AC10" s="17">
        <v>0.15363842312724299</v>
      </c>
      <c r="AD10" s="17">
        <v>0.13887994114911001</v>
      </c>
      <c r="AE10" s="17">
        <v>0.117802145452806</v>
      </c>
      <c r="AF10" s="17"/>
      <c r="AG10" s="17">
        <v>0.125175701061217</v>
      </c>
      <c r="AH10" s="17">
        <v>0.111143982339534</v>
      </c>
      <c r="AI10" s="17">
        <v>0.123791752147297</v>
      </c>
      <c r="AJ10" s="17">
        <v>0.180492939506945</v>
      </c>
      <c r="AK10" s="17"/>
      <c r="AL10" s="17">
        <v>0.13888569938298001</v>
      </c>
      <c r="AM10" s="17">
        <v>0.157422209557503</v>
      </c>
      <c r="AN10" s="17">
        <v>0.130240504014035</v>
      </c>
      <c r="AO10" s="17">
        <v>0.11472892709313399</v>
      </c>
      <c r="AP10" s="17">
        <v>6.2305967825390697E-2</v>
      </c>
      <c r="AQ10" s="17"/>
      <c r="AR10" s="17">
        <v>0.13620658943761499</v>
      </c>
      <c r="AS10" s="17">
        <v>0.15116888428870701</v>
      </c>
      <c r="AT10" s="17">
        <v>0.14535682564445099</v>
      </c>
      <c r="AU10" s="17">
        <v>0.14064138887334099</v>
      </c>
      <c r="AV10" s="17">
        <v>0.108153955515551</v>
      </c>
      <c r="AW10" s="17"/>
      <c r="AX10" s="17">
        <v>0.124378328958753</v>
      </c>
      <c r="AY10" s="17">
        <v>0.15280732696850299</v>
      </c>
      <c r="AZ10" s="17">
        <v>0.12320748576240501</v>
      </c>
      <c r="BA10" s="17">
        <v>0.14272885004915101</v>
      </c>
      <c r="BB10" s="17">
        <v>0.163009866701496</v>
      </c>
      <c r="BC10" s="17">
        <v>0.12953066561682999</v>
      </c>
      <c r="BD10" s="17"/>
      <c r="BE10" s="17">
        <v>0.14994612103763699</v>
      </c>
      <c r="BF10" s="17">
        <v>0.12386933752002199</v>
      </c>
      <c r="BG10" s="17">
        <v>0.14421590790206201</v>
      </c>
      <c r="BH10" s="17"/>
      <c r="BI10" s="17">
        <v>0.16689596373359999</v>
      </c>
      <c r="BJ10" s="17">
        <v>0.13392148707589699</v>
      </c>
      <c r="BK10" s="17"/>
      <c r="BL10" s="17">
        <v>0.1431570270941</v>
      </c>
      <c r="BM10" s="17">
        <v>0.13622066732843</v>
      </c>
      <c r="BN10" s="17">
        <v>0.16122149718922599</v>
      </c>
      <c r="BO10" s="17">
        <v>0.15479109106541999</v>
      </c>
      <c r="BP10" s="17">
        <v>0.120346772344846</v>
      </c>
      <c r="BQ10" s="17"/>
      <c r="BR10" s="17">
        <v>0.14414635963316499</v>
      </c>
      <c r="BS10" s="17">
        <v>0.13594358796990599</v>
      </c>
      <c r="BT10" s="17">
        <v>8.2311132998081904E-2</v>
      </c>
      <c r="BU10" s="17">
        <v>0.14516813989414701</v>
      </c>
      <c r="BV10" s="17"/>
      <c r="BW10" s="17">
        <v>0.12551188005842201</v>
      </c>
      <c r="BX10" s="17">
        <v>0.14247472583045601</v>
      </c>
      <c r="BY10" s="17">
        <v>0.13233269841029899</v>
      </c>
      <c r="BZ10" s="17">
        <v>0.14571161043895101</v>
      </c>
      <c r="CA10" s="17">
        <v>0.16719147211983601</v>
      </c>
      <c r="CB10" s="17"/>
      <c r="CC10" s="17">
        <v>0.171781595318937</v>
      </c>
      <c r="CD10" s="17">
        <v>0.16817118881462001</v>
      </c>
      <c r="CE10" s="17">
        <v>0.162914651021169</v>
      </c>
      <c r="CF10" s="17">
        <v>0.122818843580287</v>
      </c>
      <c r="CG10" s="17">
        <v>0.14761664012752901</v>
      </c>
      <c r="CH10" s="17">
        <v>0.11837210638269099</v>
      </c>
      <c r="CI10" s="17">
        <v>0.144999241388585</v>
      </c>
      <c r="CJ10" s="17">
        <v>0.141016834784149</v>
      </c>
      <c r="CK10" s="17">
        <v>0.12395622341957201</v>
      </c>
      <c r="CL10" s="17">
        <v>0.134581761438862</v>
      </c>
    </row>
    <row r="11" spans="2:90" x14ac:dyDescent="0.25">
      <c r="B11" s="18" t="s">
        <v>270</v>
      </c>
      <c r="C11" s="17">
        <v>0.33025829460723999</v>
      </c>
      <c r="D11" s="17">
        <v>0.31689917680227803</v>
      </c>
      <c r="E11" s="17">
        <v>0.34376474135606</v>
      </c>
      <c r="F11" s="17"/>
      <c r="G11" s="17">
        <v>0.32477443619388302</v>
      </c>
      <c r="H11" s="17">
        <v>0.28807507262473397</v>
      </c>
      <c r="I11" s="17">
        <v>0.368357677191127</v>
      </c>
      <c r="J11" s="17">
        <v>0.34181165620932302</v>
      </c>
      <c r="K11" s="17">
        <v>0.32534824292896197</v>
      </c>
      <c r="L11" s="17">
        <v>0.33191820173891601</v>
      </c>
      <c r="M11" s="17"/>
      <c r="N11" s="17">
        <v>0.33828154071710698</v>
      </c>
      <c r="O11" s="17">
        <v>0.34747526946315799</v>
      </c>
      <c r="P11" s="17">
        <v>0.32906061829010202</v>
      </c>
      <c r="Q11" s="17">
        <v>0.30561040333529799</v>
      </c>
      <c r="R11" s="17"/>
      <c r="S11" s="17">
        <v>0.33277126909217097</v>
      </c>
      <c r="T11" s="17">
        <v>0.318495122663144</v>
      </c>
      <c r="U11" s="17">
        <v>0.34545000100916201</v>
      </c>
      <c r="V11" s="17">
        <v>0.31667089785727198</v>
      </c>
      <c r="W11" s="17">
        <v>0.36912892177782503</v>
      </c>
      <c r="X11" s="17">
        <v>0.30157674738186602</v>
      </c>
      <c r="Y11" s="17">
        <v>0.32709037778042199</v>
      </c>
      <c r="Z11" s="17">
        <v>0.33398744928474999</v>
      </c>
      <c r="AA11" s="17">
        <v>0.33990594669995899</v>
      </c>
      <c r="AB11" s="17"/>
      <c r="AC11" s="17">
        <v>0.32602739147264498</v>
      </c>
      <c r="AD11" s="17">
        <v>0.33608174021498299</v>
      </c>
      <c r="AE11" s="17">
        <v>0.32682191922352699</v>
      </c>
      <c r="AF11" s="17"/>
      <c r="AG11" s="17">
        <v>0.328384175172721</v>
      </c>
      <c r="AH11" s="17">
        <v>0.338094094035021</v>
      </c>
      <c r="AI11" s="17">
        <v>0.338919942361813</v>
      </c>
      <c r="AJ11" s="17">
        <v>0.33095541419588398</v>
      </c>
      <c r="AK11" s="17"/>
      <c r="AL11" s="17">
        <v>0.32996257525082701</v>
      </c>
      <c r="AM11" s="17">
        <v>0.32454836232580198</v>
      </c>
      <c r="AN11" s="17">
        <v>0.35505035997154899</v>
      </c>
      <c r="AO11" s="17">
        <v>0.318994342113817</v>
      </c>
      <c r="AP11" s="17">
        <v>0.32985876958692301</v>
      </c>
      <c r="AQ11" s="17"/>
      <c r="AR11" s="17">
        <v>0.301237865776318</v>
      </c>
      <c r="AS11" s="17">
        <v>0.30335537580136501</v>
      </c>
      <c r="AT11" s="17">
        <v>0.346580147005912</v>
      </c>
      <c r="AU11" s="17">
        <v>0.369222143792587</v>
      </c>
      <c r="AV11" s="17">
        <v>0.32899123184319601</v>
      </c>
      <c r="AW11" s="17"/>
      <c r="AX11" s="17">
        <v>0.29729803925950898</v>
      </c>
      <c r="AY11" s="17">
        <v>0.34056073816827698</v>
      </c>
      <c r="AZ11" s="17">
        <v>0.33343663605386398</v>
      </c>
      <c r="BA11" s="17">
        <v>0.34814880606200099</v>
      </c>
      <c r="BB11" s="17">
        <v>0.32185708581386302</v>
      </c>
      <c r="BC11" s="17">
        <v>0.36116258751144797</v>
      </c>
      <c r="BD11" s="17"/>
      <c r="BE11" s="17">
        <v>0.33455122776139201</v>
      </c>
      <c r="BF11" s="17">
        <v>0.32554690367209299</v>
      </c>
      <c r="BG11" s="17">
        <v>0.331702094497766</v>
      </c>
      <c r="BH11" s="17"/>
      <c r="BI11" s="17">
        <v>0.311427778058599</v>
      </c>
      <c r="BJ11" s="17">
        <v>0.33503893523744999</v>
      </c>
      <c r="BK11" s="17"/>
      <c r="BL11" s="17">
        <v>0.329493647560055</v>
      </c>
      <c r="BM11" s="17">
        <v>0.36537705601481202</v>
      </c>
      <c r="BN11" s="17">
        <v>0.29668918023945401</v>
      </c>
      <c r="BO11" s="17">
        <v>0.31248074389998998</v>
      </c>
      <c r="BP11" s="17">
        <v>0.31668603370453802</v>
      </c>
      <c r="BQ11" s="17"/>
      <c r="BR11" s="17">
        <v>0.333797588090189</v>
      </c>
      <c r="BS11" s="17">
        <v>0.335142757346029</v>
      </c>
      <c r="BT11" s="17">
        <v>0.27103313217883501</v>
      </c>
      <c r="BU11" s="17">
        <v>0.31044267597591502</v>
      </c>
      <c r="BV11" s="17"/>
      <c r="BW11" s="17">
        <v>0.35565813266215002</v>
      </c>
      <c r="BX11" s="17">
        <v>0.30655226252059498</v>
      </c>
      <c r="BY11" s="17">
        <v>0.32179051323524099</v>
      </c>
      <c r="BZ11" s="17">
        <v>0.327885140369095</v>
      </c>
      <c r="CA11" s="17">
        <v>0.33213756566060798</v>
      </c>
      <c r="CB11" s="17"/>
      <c r="CC11" s="17">
        <v>0.32447789372629199</v>
      </c>
      <c r="CD11" s="17">
        <v>0.329867394822702</v>
      </c>
      <c r="CE11" s="17">
        <v>0.32393915221721697</v>
      </c>
      <c r="CF11" s="17">
        <v>0.356653138077067</v>
      </c>
      <c r="CG11" s="17">
        <v>0.30909984233204801</v>
      </c>
      <c r="CH11" s="17">
        <v>0.31362507350483398</v>
      </c>
      <c r="CI11" s="17">
        <v>0.31581843925078501</v>
      </c>
      <c r="CJ11" s="17">
        <v>0.36031341127091798</v>
      </c>
      <c r="CK11" s="17">
        <v>0.33306332718833698</v>
      </c>
      <c r="CL11" s="17">
        <v>0.323381717828503</v>
      </c>
    </row>
    <row r="12" spans="2:90" x14ac:dyDescent="0.25">
      <c r="B12" s="18" t="s">
        <v>271</v>
      </c>
      <c r="C12" s="17">
        <v>0.26335513723493598</v>
      </c>
      <c r="D12" s="17">
        <v>0.28273816104586103</v>
      </c>
      <c r="E12" s="17">
        <v>0.24592949948110701</v>
      </c>
      <c r="F12" s="17"/>
      <c r="G12" s="17">
        <v>0.271303425087082</v>
      </c>
      <c r="H12" s="17">
        <v>0.303453133746241</v>
      </c>
      <c r="I12" s="17">
        <v>0.240433759563427</v>
      </c>
      <c r="J12" s="17">
        <v>0.246237076280965</v>
      </c>
      <c r="K12" s="17">
        <v>0.23925406688003301</v>
      </c>
      <c r="L12" s="17">
        <v>0.27520119069400101</v>
      </c>
      <c r="M12" s="17"/>
      <c r="N12" s="17">
        <v>0.31766322317353102</v>
      </c>
      <c r="O12" s="17">
        <v>0.25080411886162401</v>
      </c>
      <c r="P12" s="17">
        <v>0.24562705241831001</v>
      </c>
      <c r="Q12" s="17">
        <v>0.23317030623399501</v>
      </c>
      <c r="R12" s="17"/>
      <c r="S12" s="17">
        <v>0.29513422187658001</v>
      </c>
      <c r="T12" s="17">
        <v>0.23991341225006099</v>
      </c>
      <c r="U12" s="17">
        <v>0.28512434415301802</v>
      </c>
      <c r="V12" s="17">
        <v>0.261175538633514</v>
      </c>
      <c r="W12" s="17">
        <v>0.29579015569298001</v>
      </c>
      <c r="X12" s="17">
        <v>0.24367491113422701</v>
      </c>
      <c r="Y12" s="17">
        <v>0.25265244568819201</v>
      </c>
      <c r="Z12" s="17">
        <v>0.26617576151156702</v>
      </c>
      <c r="AA12" s="17">
        <v>0.240646413622366</v>
      </c>
      <c r="AB12" s="17"/>
      <c r="AC12" s="17">
        <v>0.23680546512936201</v>
      </c>
      <c r="AD12" s="17">
        <v>0.293623007432324</v>
      </c>
      <c r="AE12" s="17">
        <v>0.26663775194251099</v>
      </c>
      <c r="AF12" s="17"/>
      <c r="AG12" s="17">
        <v>0.31795271008638398</v>
      </c>
      <c r="AH12" s="17">
        <v>0.30112526012009</v>
      </c>
      <c r="AI12" s="17">
        <v>0.29427504221383199</v>
      </c>
      <c r="AJ12" s="17">
        <v>0.223422983646371</v>
      </c>
      <c r="AK12" s="17"/>
      <c r="AL12" s="17">
        <v>0.24117944294686</v>
      </c>
      <c r="AM12" s="17">
        <v>0.240487784102035</v>
      </c>
      <c r="AN12" s="17">
        <v>0.28215272492081001</v>
      </c>
      <c r="AO12" s="17">
        <v>0.33510232499350301</v>
      </c>
      <c r="AP12" s="17">
        <v>0.35859059715532299</v>
      </c>
      <c r="AQ12" s="17"/>
      <c r="AR12" s="17">
        <v>0.22532640654972699</v>
      </c>
      <c r="AS12" s="17">
        <v>0.273608254460245</v>
      </c>
      <c r="AT12" s="17">
        <v>0.26745040356323802</v>
      </c>
      <c r="AU12" s="17">
        <v>0.26090385273331002</v>
      </c>
      <c r="AV12" s="17">
        <v>0.31610600067314798</v>
      </c>
      <c r="AW12" s="17"/>
      <c r="AX12" s="17">
        <v>0.28384974767880899</v>
      </c>
      <c r="AY12" s="17">
        <v>0.25668958582213902</v>
      </c>
      <c r="AZ12" s="17">
        <v>0.281823844657832</v>
      </c>
      <c r="BA12" s="17">
        <v>0.24770002655472101</v>
      </c>
      <c r="BB12" s="17">
        <v>0.24567228719956599</v>
      </c>
      <c r="BC12" s="17">
        <v>0.25790075170301602</v>
      </c>
      <c r="BD12" s="17"/>
      <c r="BE12" s="17">
        <v>0.236170280413494</v>
      </c>
      <c r="BF12" s="17">
        <v>0.30380466662657302</v>
      </c>
      <c r="BG12" s="17">
        <v>0.262477530490833</v>
      </c>
      <c r="BH12" s="17"/>
      <c r="BI12" s="17">
        <v>0.19247799907153401</v>
      </c>
      <c r="BJ12" s="17">
        <v>0.28134923344476498</v>
      </c>
      <c r="BK12" s="17"/>
      <c r="BL12" s="17">
        <v>0.27466975814307998</v>
      </c>
      <c r="BM12" s="17">
        <v>0.26579764380048199</v>
      </c>
      <c r="BN12" s="17">
        <v>0.18245233407846401</v>
      </c>
      <c r="BO12" s="17">
        <v>0.28856685770495299</v>
      </c>
      <c r="BP12" s="17">
        <v>0.27526362026728601</v>
      </c>
      <c r="BQ12" s="17"/>
      <c r="BR12" s="17">
        <v>0.25606450285667198</v>
      </c>
      <c r="BS12" s="17">
        <v>0.29463588989933398</v>
      </c>
      <c r="BT12" s="17">
        <v>0.376793225038829</v>
      </c>
      <c r="BU12" s="17">
        <v>0.234051061446821</v>
      </c>
      <c r="BV12" s="17"/>
      <c r="BW12" s="17">
        <v>0.26199118549827499</v>
      </c>
      <c r="BX12" s="17">
        <v>0.28855037594138999</v>
      </c>
      <c r="BY12" s="17">
        <v>0.28593494680444498</v>
      </c>
      <c r="BZ12" s="17">
        <v>0.269420993325582</v>
      </c>
      <c r="CA12" s="17">
        <v>0.22022401594437599</v>
      </c>
      <c r="CB12" s="17"/>
      <c r="CC12" s="17">
        <v>0.22387381429264999</v>
      </c>
      <c r="CD12" s="17">
        <v>0.23298601927929799</v>
      </c>
      <c r="CE12" s="17">
        <v>0.25743457667339997</v>
      </c>
      <c r="CF12" s="17">
        <v>0.28255097581317301</v>
      </c>
      <c r="CG12" s="17">
        <v>0.256914443125146</v>
      </c>
      <c r="CH12" s="17">
        <v>0.29265820393228598</v>
      </c>
      <c r="CI12" s="17">
        <v>0.26719268230599003</v>
      </c>
      <c r="CJ12" s="17">
        <v>0.23556019110543999</v>
      </c>
      <c r="CK12" s="17">
        <v>0.31625116030350198</v>
      </c>
      <c r="CL12" s="17">
        <v>0.28933366964298102</v>
      </c>
    </row>
    <row r="13" spans="2:90" x14ac:dyDescent="0.25">
      <c r="B13" s="18" t="s">
        <v>407</v>
      </c>
      <c r="C13" s="17">
        <v>8.3385742741193994E-2</v>
      </c>
      <c r="D13" s="17">
        <v>8.9870468129177497E-2</v>
      </c>
      <c r="E13" s="17">
        <v>7.7676155448710593E-2</v>
      </c>
      <c r="F13" s="17"/>
      <c r="G13" s="17">
        <v>0.103298000577214</v>
      </c>
      <c r="H13" s="17">
        <v>0.13236347136317</v>
      </c>
      <c r="I13" s="17">
        <v>7.9677154086350704E-2</v>
      </c>
      <c r="J13" s="17">
        <v>5.2285195225150898E-2</v>
      </c>
      <c r="K13" s="17">
        <v>7.5990470030418006E-2</v>
      </c>
      <c r="L13" s="17">
        <v>6.8658023328425397E-2</v>
      </c>
      <c r="M13" s="17"/>
      <c r="N13" s="17">
        <v>8.6356929074176997E-2</v>
      </c>
      <c r="O13" s="17">
        <v>8.4704852338699996E-2</v>
      </c>
      <c r="P13" s="17">
        <v>7.7000629770552997E-2</v>
      </c>
      <c r="Q13" s="17">
        <v>8.3781207060483198E-2</v>
      </c>
      <c r="R13" s="17"/>
      <c r="S13" s="17">
        <v>0.100373245403622</v>
      </c>
      <c r="T13" s="17">
        <v>8.0532910101451402E-2</v>
      </c>
      <c r="U13" s="17">
        <v>6.3129307108999694E-2</v>
      </c>
      <c r="V13" s="17">
        <v>6.6461733964898004E-2</v>
      </c>
      <c r="W13" s="17">
        <v>7.1345547806515502E-2</v>
      </c>
      <c r="X13" s="17">
        <v>9.2971739706149206E-2</v>
      </c>
      <c r="Y13" s="17">
        <v>6.7484834635630694E-2</v>
      </c>
      <c r="Z13" s="17">
        <v>9.8811695536908897E-2</v>
      </c>
      <c r="AA13" s="17">
        <v>0.10322371199906399</v>
      </c>
      <c r="AB13" s="17"/>
      <c r="AC13" s="17">
        <v>8.2308532151635805E-2</v>
      </c>
      <c r="AD13" s="17">
        <v>8.7673458747219907E-2</v>
      </c>
      <c r="AE13" s="17">
        <v>8.0002727687662506E-2</v>
      </c>
      <c r="AF13" s="17"/>
      <c r="AG13" s="17">
        <v>9.2320913454812206E-2</v>
      </c>
      <c r="AH13" s="17">
        <v>0.13941706647159799</v>
      </c>
      <c r="AI13" s="17">
        <v>6.5418242977631894E-2</v>
      </c>
      <c r="AJ13" s="17">
        <v>5.7143100477162298E-2</v>
      </c>
      <c r="AK13" s="17"/>
      <c r="AL13" s="17">
        <v>7.0263416765563802E-2</v>
      </c>
      <c r="AM13" s="17">
        <v>8.0980368825899596E-2</v>
      </c>
      <c r="AN13" s="17">
        <v>7.8370963365794299E-2</v>
      </c>
      <c r="AO13" s="17">
        <v>0.113432310957485</v>
      </c>
      <c r="AP13" s="17">
        <v>0.15403534147478601</v>
      </c>
      <c r="AQ13" s="17"/>
      <c r="AR13" s="17">
        <v>8.8191646666811299E-2</v>
      </c>
      <c r="AS13" s="17">
        <v>9.2670180185244103E-2</v>
      </c>
      <c r="AT13" s="17">
        <v>6.8439710153102906E-2</v>
      </c>
      <c r="AU13" s="17">
        <v>7.2613536048795904E-2</v>
      </c>
      <c r="AV13" s="17">
        <v>0.13288915896585801</v>
      </c>
      <c r="AW13" s="17"/>
      <c r="AX13" s="17">
        <v>0.14307015026730199</v>
      </c>
      <c r="AY13" s="17">
        <v>6.9003024379308997E-2</v>
      </c>
      <c r="AZ13" s="17">
        <v>8.7352693316430099E-2</v>
      </c>
      <c r="BA13" s="17">
        <v>5.7810684648189302E-2</v>
      </c>
      <c r="BB13" s="17">
        <v>5.33691959673539E-2</v>
      </c>
      <c r="BC13" s="17">
        <v>4.61141336671958E-2</v>
      </c>
      <c r="BD13" s="17"/>
      <c r="BE13" s="17">
        <v>7.3362032846100905E-2</v>
      </c>
      <c r="BF13" s="17">
        <v>0.11075415881725199</v>
      </c>
      <c r="BG13" s="17">
        <v>7.0779002636855798E-2</v>
      </c>
      <c r="BH13" s="17"/>
      <c r="BI13" s="17">
        <v>9.4151159567803996E-2</v>
      </c>
      <c r="BJ13" s="17">
        <v>8.06526478231918E-2</v>
      </c>
      <c r="BK13" s="17"/>
      <c r="BL13" s="17">
        <v>8.9987803173966499E-2</v>
      </c>
      <c r="BM13" s="17">
        <v>7.1153406345179304E-2</v>
      </c>
      <c r="BN13" s="17">
        <v>8.0905945401903503E-2</v>
      </c>
      <c r="BO13" s="17">
        <v>6.9359235322789897E-2</v>
      </c>
      <c r="BP13" s="17">
        <v>9.6158237533569196E-2</v>
      </c>
      <c r="BQ13" s="17"/>
      <c r="BR13" s="17">
        <v>7.4614930382613007E-2</v>
      </c>
      <c r="BS13" s="17">
        <v>8.2904521834355302E-2</v>
      </c>
      <c r="BT13" s="17">
        <v>0.17891944812021801</v>
      </c>
      <c r="BU13" s="17">
        <v>0.14422198452877699</v>
      </c>
      <c r="BV13" s="17"/>
      <c r="BW13" s="17">
        <v>8.4756819801301397E-2</v>
      </c>
      <c r="BX13" s="17">
        <v>9.2112872367265702E-2</v>
      </c>
      <c r="BY13" s="17">
        <v>8.9624806575279894E-2</v>
      </c>
      <c r="BZ13" s="17">
        <v>5.5424697356126901E-2</v>
      </c>
      <c r="CA13" s="17">
        <v>8.5373757869861802E-2</v>
      </c>
      <c r="CB13" s="17"/>
      <c r="CC13" s="17">
        <v>9.5299707177842599E-2</v>
      </c>
      <c r="CD13" s="17">
        <v>7.3240479556308094E-2</v>
      </c>
      <c r="CE13" s="17">
        <v>9.0737534628457794E-2</v>
      </c>
      <c r="CF13" s="17">
        <v>6.9404158037178199E-2</v>
      </c>
      <c r="CG13" s="17">
        <v>0.102845974836674</v>
      </c>
      <c r="CH13" s="17">
        <v>5.9677391005558897E-2</v>
      </c>
      <c r="CI13" s="17">
        <v>0.111577728254818</v>
      </c>
      <c r="CJ13" s="17">
        <v>8.7719580067290998E-2</v>
      </c>
      <c r="CK13" s="17">
        <v>6.13184379340539E-2</v>
      </c>
      <c r="CL13" s="17">
        <v>5.2226154814598802E-2</v>
      </c>
    </row>
    <row r="14" spans="2:90" x14ac:dyDescent="0.25">
      <c r="B14" s="18" t="s">
        <v>111</v>
      </c>
      <c r="C14" s="19">
        <v>9.2186762259739999E-2</v>
      </c>
      <c r="D14" s="19">
        <v>6.4200592646314197E-2</v>
      </c>
      <c r="E14" s="19">
        <v>0.11736708751483101</v>
      </c>
      <c r="F14" s="19"/>
      <c r="G14" s="19">
        <v>0.104716915912774</v>
      </c>
      <c r="H14" s="19">
        <v>7.1419416773648006E-2</v>
      </c>
      <c r="I14" s="19">
        <v>8.7652141164592801E-2</v>
      </c>
      <c r="J14" s="19">
        <v>0.102425160964255</v>
      </c>
      <c r="K14" s="19">
        <v>9.6767856441615896E-2</v>
      </c>
      <c r="L14" s="19">
        <v>9.44237578094832E-2</v>
      </c>
      <c r="M14" s="19"/>
      <c r="N14" s="19">
        <v>7.4466247242294406E-2</v>
      </c>
      <c r="O14" s="19">
        <v>9.5152430784412503E-2</v>
      </c>
      <c r="P14" s="19">
        <v>7.7594323354393605E-2</v>
      </c>
      <c r="Q14" s="19">
        <v>0.122459569265169</v>
      </c>
      <c r="R14" s="19"/>
      <c r="S14" s="19">
        <v>7.20009079510813E-2</v>
      </c>
      <c r="T14" s="19">
        <v>0.12257717173890199</v>
      </c>
      <c r="U14" s="19">
        <v>7.6145308780530496E-2</v>
      </c>
      <c r="V14" s="19">
        <v>9.5293430344940103E-2</v>
      </c>
      <c r="W14" s="19">
        <v>8.3668406959356706E-2</v>
      </c>
      <c r="X14" s="19">
        <v>0.112743835912607</v>
      </c>
      <c r="Y14" s="19">
        <v>0.11991650033335</v>
      </c>
      <c r="Z14" s="19">
        <v>4.8060070895510398E-2</v>
      </c>
      <c r="AA14" s="19">
        <v>7.2882015342492903E-2</v>
      </c>
      <c r="AB14" s="19"/>
      <c r="AC14" s="19">
        <v>8.0757777021655E-2</v>
      </c>
      <c r="AD14" s="19">
        <v>7.8825220581819205E-2</v>
      </c>
      <c r="AE14" s="19">
        <v>0.132064950313519</v>
      </c>
      <c r="AF14" s="19"/>
      <c r="AG14" s="19">
        <v>7.3204910940933302E-2</v>
      </c>
      <c r="AH14" s="19">
        <v>6.2083076160980397E-2</v>
      </c>
      <c r="AI14" s="19">
        <v>9.7564120268201604E-2</v>
      </c>
      <c r="AJ14" s="19">
        <v>5.4030975838059998E-2</v>
      </c>
      <c r="AK14" s="19"/>
      <c r="AL14" s="19">
        <v>0.113152118442405</v>
      </c>
      <c r="AM14" s="19">
        <v>9.6752337079443806E-2</v>
      </c>
      <c r="AN14" s="19">
        <v>8.8423531950533096E-2</v>
      </c>
      <c r="AO14" s="19">
        <v>5.8464352820667198E-2</v>
      </c>
      <c r="AP14" s="19">
        <v>6.7465508816906897E-2</v>
      </c>
      <c r="AQ14" s="19"/>
      <c r="AR14" s="19">
        <v>0.15790401384748701</v>
      </c>
      <c r="AS14" s="19">
        <v>8.8712422261163298E-2</v>
      </c>
      <c r="AT14" s="19">
        <v>7.1302644307607604E-2</v>
      </c>
      <c r="AU14" s="19">
        <v>7.3985644449953203E-2</v>
      </c>
      <c r="AV14" s="19">
        <v>6.9998045030868705E-2</v>
      </c>
      <c r="AW14" s="19"/>
      <c r="AX14" s="19">
        <v>7.91574726805888E-2</v>
      </c>
      <c r="AY14" s="19">
        <v>9.4051716805244295E-2</v>
      </c>
      <c r="AZ14" s="19">
        <v>8.9007011100502798E-2</v>
      </c>
      <c r="BA14" s="19">
        <v>8.7983641016458697E-2</v>
      </c>
      <c r="BB14" s="19">
        <v>0.12639620611208299</v>
      </c>
      <c r="BC14" s="19">
        <v>8.8878407630439096E-2</v>
      </c>
      <c r="BD14" s="19"/>
      <c r="BE14" s="19">
        <v>0.111124303811193</v>
      </c>
      <c r="BF14" s="19">
        <v>6.7224002411315001E-2</v>
      </c>
      <c r="BG14" s="19">
        <v>8.7735131668407296E-2</v>
      </c>
      <c r="BH14" s="19"/>
      <c r="BI14" s="19">
        <v>9.2548641342020205E-2</v>
      </c>
      <c r="BJ14" s="19">
        <v>9.2094889376725803E-2</v>
      </c>
      <c r="BK14" s="19"/>
      <c r="BL14" s="19">
        <v>7.9662442562668703E-2</v>
      </c>
      <c r="BM14" s="19">
        <v>8.6127556975964095E-2</v>
      </c>
      <c r="BN14" s="19">
        <v>0.14995510554538</v>
      </c>
      <c r="BO14" s="19">
        <v>8.6125367854129206E-2</v>
      </c>
      <c r="BP14" s="19">
        <v>9.3734907077269294E-2</v>
      </c>
      <c r="BQ14" s="19"/>
      <c r="BR14" s="19">
        <v>9.3822971156547599E-2</v>
      </c>
      <c r="BS14" s="19">
        <v>9.7077436910709594E-2</v>
      </c>
      <c r="BT14" s="19">
        <v>4.7244935737841998E-2</v>
      </c>
      <c r="BU14" s="19">
        <v>0.10227023477484599</v>
      </c>
      <c r="BV14" s="19"/>
      <c r="BW14" s="19">
        <v>0.10055611888265099</v>
      </c>
      <c r="BX14" s="19">
        <v>8.9211344766846598E-2</v>
      </c>
      <c r="BY14" s="19">
        <v>9.0018286092423197E-2</v>
      </c>
      <c r="BZ14" s="19">
        <v>8.46666797451434E-2</v>
      </c>
      <c r="CA14" s="19">
        <v>9.2118805463786105E-2</v>
      </c>
      <c r="CB14" s="19"/>
      <c r="CC14" s="19">
        <v>8.9517174682341299E-2</v>
      </c>
      <c r="CD14" s="19">
        <v>8.4529031723604403E-2</v>
      </c>
      <c r="CE14" s="19">
        <v>7.3069455219492097E-2</v>
      </c>
      <c r="CF14" s="19">
        <v>7.6678637719541698E-2</v>
      </c>
      <c r="CG14" s="19">
        <v>9.7655336655193298E-2</v>
      </c>
      <c r="CH14" s="19">
        <v>0.112630684809224</v>
      </c>
      <c r="CI14" s="19">
        <v>6.6521837167987402E-2</v>
      </c>
      <c r="CJ14" s="19">
        <v>9.1467086100629605E-2</v>
      </c>
      <c r="CK14" s="19">
        <v>9.6972204931891001E-2</v>
      </c>
      <c r="CL14" s="19">
        <v>0.120698746072453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412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2.63806780818115E-2</v>
      </c>
      <c r="D9" s="17">
        <v>2.8119414606970702E-2</v>
      </c>
      <c r="E9" s="17">
        <v>2.48671213934437E-2</v>
      </c>
      <c r="F9" s="17"/>
      <c r="G9" s="17">
        <v>4.5336359748913403E-2</v>
      </c>
      <c r="H9" s="17">
        <v>1.9678414357292201E-2</v>
      </c>
      <c r="I9" s="17">
        <v>3.3764958570832497E-2</v>
      </c>
      <c r="J9" s="17">
        <v>2.9253690380898301E-2</v>
      </c>
      <c r="K9" s="17">
        <v>1.8252669883074699E-2</v>
      </c>
      <c r="L9" s="17">
        <v>2.1088903814409199E-2</v>
      </c>
      <c r="M9" s="17"/>
      <c r="N9" s="17">
        <v>1.8487480959262101E-2</v>
      </c>
      <c r="O9" s="17">
        <v>2.73481768783011E-2</v>
      </c>
      <c r="P9" s="17">
        <v>2.82632220123296E-2</v>
      </c>
      <c r="Q9" s="17">
        <v>3.1720474701994197E-2</v>
      </c>
      <c r="R9" s="17"/>
      <c r="S9" s="17">
        <v>1.6893339779982801E-2</v>
      </c>
      <c r="T9" s="17">
        <v>1.8253312989886101E-2</v>
      </c>
      <c r="U9" s="17">
        <v>3.6402895181135597E-2</v>
      </c>
      <c r="V9" s="17">
        <v>3.6520239522635098E-2</v>
      </c>
      <c r="W9" s="17">
        <v>2.4783558868364499E-2</v>
      </c>
      <c r="X9" s="17">
        <v>2.4366858692669101E-2</v>
      </c>
      <c r="Y9" s="17">
        <v>2.90138993630614E-2</v>
      </c>
      <c r="Z9" s="17">
        <v>2.8402072608904198E-2</v>
      </c>
      <c r="AA9" s="17">
        <v>3.149477946129E-2</v>
      </c>
      <c r="AB9" s="17"/>
      <c r="AC9" s="17">
        <v>2.9916197849977899E-2</v>
      </c>
      <c r="AD9" s="17">
        <v>2.1177068496719499E-2</v>
      </c>
      <c r="AE9" s="17">
        <v>2.5767552137557801E-2</v>
      </c>
      <c r="AF9" s="17"/>
      <c r="AG9" s="17">
        <v>2.14309743456913E-2</v>
      </c>
      <c r="AH9" s="17">
        <v>2.2482358574319902E-2</v>
      </c>
      <c r="AI9" s="17">
        <v>3.00832870815783E-2</v>
      </c>
      <c r="AJ9" s="17">
        <v>3.7188155739772501E-2</v>
      </c>
      <c r="AK9" s="17"/>
      <c r="AL9" s="17">
        <v>2.5256707489283801E-2</v>
      </c>
      <c r="AM9" s="17">
        <v>3.3305343453939699E-2</v>
      </c>
      <c r="AN9" s="17">
        <v>1.50875517978934E-2</v>
      </c>
      <c r="AO9" s="17">
        <v>2.3153846684552101E-2</v>
      </c>
      <c r="AP9" s="17">
        <v>4.16396446210111E-2</v>
      </c>
      <c r="AQ9" s="17"/>
      <c r="AR9" s="17">
        <v>3.01906732504236E-2</v>
      </c>
      <c r="AS9" s="17">
        <v>2.8939861222590301E-2</v>
      </c>
      <c r="AT9" s="17">
        <v>2.67402621559879E-2</v>
      </c>
      <c r="AU9" s="17">
        <v>2.50431037719804E-2</v>
      </c>
      <c r="AV9" s="17">
        <v>2.0546891424394299E-2</v>
      </c>
      <c r="AW9" s="17"/>
      <c r="AX9" s="17">
        <v>2.6605236346086601E-2</v>
      </c>
      <c r="AY9" s="17">
        <v>1.9652460608886601E-2</v>
      </c>
      <c r="AZ9" s="17">
        <v>1.9122078915671799E-2</v>
      </c>
      <c r="BA9" s="17">
        <v>2.3835024449042501E-2</v>
      </c>
      <c r="BB9" s="17">
        <v>4.09518201909288E-2</v>
      </c>
      <c r="BC9" s="17">
        <v>5.7796855867744697E-2</v>
      </c>
      <c r="BD9" s="17"/>
      <c r="BE9" s="17">
        <v>2.66780190688704E-2</v>
      </c>
      <c r="BF9" s="17">
        <v>2.9569191846043501E-2</v>
      </c>
      <c r="BG9" s="17">
        <v>2.26943394247138E-2</v>
      </c>
      <c r="BH9" s="17"/>
      <c r="BI9" s="17">
        <v>3.5010865147006701E-2</v>
      </c>
      <c r="BJ9" s="17">
        <v>2.4189669522719701E-2</v>
      </c>
      <c r="BK9" s="17"/>
      <c r="BL9" s="17">
        <v>1.8495064959412701E-2</v>
      </c>
      <c r="BM9" s="17">
        <v>2.7876943999585201E-2</v>
      </c>
      <c r="BN9" s="17">
        <v>4.1711716862759901E-2</v>
      </c>
      <c r="BO9" s="17">
        <v>4.1997490720596699E-2</v>
      </c>
      <c r="BP9" s="17">
        <v>2.45740318193001E-2</v>
      </c>
      <c r="BQ9" s="17"/>
      <c r="BR9" s="17">
        <v>2.6024851050498801E-2</v>
      </c>
      <c r="BS9" s="17">
        <v>2.5601014794150199E-2</v>
      </c>
      <c r="BT9" s="17">
        <v>2.8308774444973501E-2</v>
      </c>
      <c r="BU9" s="17">
        <v>2.8372530340200999E-2</v>
      </c>
      <c r="BV9" s="17"/>
      <c r="BW9" s="17">
        <v>1.01556404393764E-2</v>
      </c>
      <c r="BX9" s="17">
        <v>1.6012692094542098E-2</v>
      </c>
      <c r="BY9" s="17">
        <v>3.2781940580498402E-2</v>
      </c>
      <c r="BZ9" s="17">
        <v>4.04795754044888E-2</v>
      </c>
      <c r="CA9" s="17">
        <v>3.1161354252011501E-2</v>
      </c>
      <c r="CB9" s="17"/>
      <c r="CC9" s="17">
        <v>3.4888477852469298E-2</v>
      </c>
      <c r="CD9" s="17">
        <v>4.0003219609609703E-2</v>
      </c>
      <c r="CE9" s="17">
        <v>3.0603224346067499E-2</v>
      </c>
      <c r="CF9" s="17">
        <v>2.7515597556385499E-2</v>
      </c>
      <c r="CG9" s="17">
        <v>2.49441407658192E-2</v>
      </c>
      <c r="CH9" s="17">
        <v>2.9346943549617598E-2</v>
      </c>
      <c r="CI9" s="17">
        <v>1.51121729557531E-2</v>
      </c>
      <c r="CJ9" s="17">
        <v>3.3940866727405199E-2</v>
      </c>
      <c r="CK9" s="17">
        <v>1.5735318154934601E-2</v>
      </c>
      <c r="CL9" s="17">
        <v>8.9972554333934592E-3</v>
      </c>
    </row>
    <row r="10" spans="2:90" x14ac:dyDescent="0.25">
      <c r="B10" s="18" t="s">
        <v>269</v>
      </c>
      <c r="C10" s="17">
        <v>4.3083209150365002E-2</v>
      </c>
      <c r="D10" s="17">
        <v>4.9485332331294998E-2</v>
      </c>
      <c r="E10" s="17">
        <v>3.68631994431892E-2</v>
      </c>
      <c r="F10" s="17"/>
      <c r="G10" s="17">
        <v>9.8535495310237198E-2</v>
      </c>
      <c r="H10" s="17">
        <v>5.8237141037792199E-2</v>
      </c>
      <c r="I10" s="17">
        <v>4.4782502172297303E-2</v>
      </c>
      <c r="J10" s="17">
        <v>3.6173276922111197E-2</v>
      </c>
      <c r="K10" s="17">
        <v>3.1319522563057797E-2</v>
      </c>
      <c r="L10" s="17">
        <v>1.8970785187282901E-2</v>
      </c>
      <c r="M10" s="17"/>
      <c r="N10" s="17">
        <v>3.3155051078674197E-2</v>
      </c>
      <c r="O10" s="17">
        <v>3.3827436746920903E-2</v>
      </c>
      <c r="P10" s="17">
        <v>4.7647490484718301E-2</v>
      </c>
      <c r="Q10" s="17">
        <v>6.0054630222422301E-2</v>
      </c>
      <c r="R10" s="17"/>
      <c r="S10" s="17">
        <v>4.8805551690175801E-2</v>
      </c>
      <c r="T10" s="17">
        <v>2.4491676115748099E-2</v>
      </c>
      <c r="U10" s="17">
        <v>5.9296262782237999E-2</v>
      </c>
      <c r="V10" s="17">
        <v>3.6120401174261699E-2</v>
      </c>
      <c r="W10" s="17">
        <v>2.9041993098922299E-2</v>
      </c>
      <c r="X10" s="17">
        <v>7.2194157336585199E-2</v>
      </c>
      <c r="Y10" s="17">
        <v>4.6170170097179199E-2</v>
      </c>
      <c r="Z10" s="17">
        <v>3.01567055158539E-2</v>
      </c>
      <c r="AA10" s="17">
        <v>4.1017445615783299E-2</v>
      </c>
      <c r="AB10" s="17"/>
      <c r="AC10" s="17">
        <v>3.2427928748486601E-2</v>
      </c>
      <c r="AD10" s="17">
        <v>4.5360482636039499E-2</v>
      </c>
      <c r="AE10" s="17">
        <v>3.4305042519350501E-2</v>
      </c>
      <c r="AF10" s="17"/>
      <c r="AG10" s="17">
        <v>4.6243293161347399E-2</v>
      </c>
      <c r="AH10" s="17">
        <v>3.7318282071558802E-2</v>
      </c>
      <c r="AI10" s="17">
        <v>2.4491370738864902E-2</v>
      </c>
      <c r="AJ10" s="17">
        <v>4.9509139285736803E-2</v>
      </c>
      <c r="AK10" s="17"/>
      <c r="AL10" s="17">
        <v>3.9496887270678203E-2</v>
      </c>
      <c r="AM10" s="17">
        <v>4.1971664539491201E-2</v>
      </c>
      <c r="AN10" s="17">
        <v>4.8130892025634801E-2</v>
      </c>
      <c r="AO10" s="17">
        <v>4.0529888823405399E-2</v>
      </c>
      <c r="AP10" s="17">
        <v>2.7370765806304698E-2</v>
      </c>
      <c r="AQ10" s="17"/>
      <c r="AR10" s="17">
        <v>5.4027841293914601E-2</v>
      </c>
      <c r="AS10" s="17">
        <v>4.37014233004566E-2</v>
      </c>
      <c r="AT10" s="17">
        <v>4.2791132041537901E-2</v>
      </c>
      <c r="AU10" s="17">
        <v>4.5409005522639802E-2</v>
      </c>
      <c r="AV10" s="17">
        <v>3.3829224357907202E-2</v>
      </c>
      <c r="AW10" s="17"/>
      <c r="AX10" s="17">
        <v>5.21450334317183E-2</v>
      </c>
      <c r="AY10" s="17">
        <v>3.7561519957843598E-2</v>
      </c>
      <c r="AZ10" s="17">
        <v>4.3193540645170898E-2</v>
      </c>
      <c r="BA10" s="17">
        <v>4.3315651470928397E-2</v>
      </c>
      <c r="BB10" s="17">
        <v>3.7185770478670999E-2</v>
      </c>
      <c r="BC10" s="17">
        <v>4.6905422916923102E-2</v>
      </c>
      <c r="BD10" s="17"/>
      <c r="BE10" s="17">
        <v>5.16323374734763E-2</v>
      </c>
      <c r="BF10" s="17">
        <v>4.8137383819084098E-2</v>
      </c>
      <c r="BG10" s="17">
        <v>2.82439298136632E-2</v>
      </c>
      <c r="BH10" s="17"/>
      <c r="BI10" s="17">
        <v>4.2900992405113102E-2</v>
      </c>
      <c r="BJ10" s="17">
        <v>4.3129469844998998E-2</v>
      </c>
      <c r="BK10" s="17"/>
      <c r="BL10" s="17">
        <v>3.3477855884683702E-2</v>
      </c>
      <c r="BM10" s="17">
        <v>3.4759759198830502E-2</v>
      </c>
      <c r="BN10" s="17">
        <v>6.1624461231670598E-2</v>
      </c>
      <c r="BO10" s="17">
        <v>5.2595515357474698E-2</v>
      </c>
      <c r="BP10" s="17">
        <v>5.8655571240762698E-2</v>
      </c>
      <c r="BQ10" s="17"/>
      <c r="BR10" s="17">
        <v>4.0654826616133601E-2</v>
      </c>
      <c r="BS10" s="17">
        <v>7.6619856385819404E-2</v>
      </c>
      <c r="BT10" s="17">
        <v>3.22585153910009E-2</v>
      </c>
      <c r="BU10" s="17">
        <v>4.0546973246956802E-2</v>
      </c>
      <c r="BV10" s="17"/>
      <c r="BW10" s="17">
        <v>3.4434219767697602E-2</v>
      </c>
      <c r="BX10" s="17">
        <v>5.0145504903876703E-2</v>
      </c>
      <c r="BY10" s="17">
        <v>3.5421829800908002E-2</v>
      </c>
      <c r="BZ10" s="17">
        <v>4.1193461240085397E-2</v>
      </c>
      <c r="CA10" s="17">
        <v>5.3477390509421401E-2</v>
      </c>
      <c r="CB10" s="17"/>
      <c r="CC10" s="17">
        <v>7.16406385707552E-2</v>
      </c>
      <c r="CD10" s="17">
        <v>4.9026268627127903E-2</v>
      </c>
      <c r="CE10" s="17">
        <v>2.9728247940809902E-2</v>
      </c>
      <c r="CF10" s="17">
        <v>3.3950355199435102E-2</v>
      </c>
      <c r="CG10" s="17">
        <v>3.1333849468792703E-2</v>
      </c>
      <c r="CH10" s="17">
        <v>4.6320916762386102E-2</v>
      </c>
      <c r="CI10" s="17">
        <v>6.7557717400627604E-2</v>
      </c>
      <c r="CJ10" s="17">
        <v>4.5384330437184602E-2</v>
      </c>
      <c r="CK10" s="17">
        <v>2.9706630697422201E-2</v>
      </c>
      <c r="CL10" s="17">
        <v>2.4315695266896399E-2</v>
      </c>
    </row>
    <row r="11" spans="2:90" x14ac:dyDescent="0.25">
      <c r="B11" s="18" t="s">
        <v>270</v>
      </c>
      <c r="C11" s="17">
        <v>0.25761668488618999</v>
      </c>
      <c r="D11" s="17">
        <v>0.26575058756387399</v>
      </c>
      <c r="E11" s="17">
        <v>0.250090246956791</v>
      </c>
      <c r="F11" s="17"/>
      <c r="G11" s="17">
        <v>0.272885192342397</v>
      </c>
      <c r="H11" s="17">
        <v>0.32650465757151698</v>
      </c>
      <c r="I11" s="17">
        <v>0.26595056824785002</v>
      </c>
      <c r="J11" s="17">
        <v>0.26506324309062501</v>
      </c>
      <c r="K11" s="17">
        <v>0.22803438728192399</v>
      </c>
      <c r="L11" s="17">
        <v>0.20963049037034301</v>
      </c>
      <c r="M11" s="17"/>
      <c r="N11" s="17">
        <v>0.26039673935861202</v>
      </c>
      <c r="O11" s="17">
        <v>0.26739404350948998</v>
      </c>
      <c r="P11" s="17">
        <v>0.256649815399005</v>
      </c>
      <c r="Q11" s="17">
        <v>0.2481733159152</v>
      </c>
      <c r="R11" s="17"/>
      <c r="S11" s="17">
        <v>0.26999762680067002</v>
      </c>
      <c r="T11" s="17">
        <v>0.22155605629832201</v>
      </c>
      <c r="U11" s="17">
        <v>0.25714861205585898</v>
      </c>
      <c r="V11" s="17">
        <v>0.266754440802427</v>
      </c>
      <c r="W11" s="17">
        <v>0.27649610585053302</v>
      </c>
      <c r="X11" s="17">
        <v>0.22639937435490301</v>
      </c>
      <c r="Y11" s="17">
        <v>0.26948635474945998</v>
      </c>
      <c r="Z11" s="17">
        <v>0.28207529082734101</v>
      </c>
      <c r="AA11" s="17">
        <v>0.27515518631066499</v>
      </c>
      <c r="AB11" s="17"/>
      <c r="AC11" s="17">
        <v>0.25607331443699799</v>
      </c>
      <c r="AD11" s="17">
        <v>0.24491848589192999</v>
      </c>
      <c r="AE11" s="17">
        <v>0.28108301626361498</v>
      </c>
      <c r="AF11" s="17"/>
      <c r="AG11" s="17">
        <v>0.227087254630392</v>
      </c>
      <c r="AH11" s="17">
        <v>0.266159490752992</v>
      </c>
      <c r="AI11" s="17">
        <v>0.28752303476857299</v>
      </c>
      <c r="AJ11" s="17">
        <v>0.27379504101450802</v>
      </c>
      <c r="AK11" s="17"/>
      <c r="AL11" s="17">
        <v>0.243227868198963</v>
      </c>
      <c r="AM11" s="17">
        <v>0.27546539655968399</v>
      </c>
      <c r="AN11" s="17">
        <v>0.27811843588229401</v>
      </c>
      <c r="AO11" s="17">
        <v>0.280004117754096</v>
      </c>
      <c r="AP11" s="17">
        <v>0.18360807725700701</v>
      </c>
      <c r="AQ11" s="17"/>
      <c r="AR11" s="17">
        <v>0.23118610615785701</v>
      </c>
      <c r="AS11" s="17">
        <v>0.24552239751825</v>
      </c>
      <c r="AT11" s="17">
        <v>0.276722356227113</v>
      </c>
      <c r="AU11" s="17">
        <v>0.28432667296978198</v>
      </c>
      <c r="AV11" s="17">
        <v>0.24691338650806199</v>
      </c>
      <c r="AW11" s="17"/>
      <c r="AX11" s="17">
        <v>0.25158475126150198</v>
      </c>
      <c r="AY11" s="17">
        <v>0.25172614059401799</v>
      </c>
      <c r="AZ11" s="17">
        <v>0.28275927699793701</v>
      </c>
      <c r="BA11" s="17">
        <v>0.25854961650719699</v>
      </c>
      <c r="BB11" s="17">
        <v>0.24897483507711901</v>
      </c>
      <c r="BC11" s="17">
        <v>0.27338268608064697</v>
      </c>
      <c r="BD11" s="17"/>
      <c r="BE11" s="17">
        <v>0.25163964189905902</v>
      </c>
      <c r="BF11" s="17">
        <v>0.30037380491586901</v>
      </c>
      <c r="BG11" s="17">
        <v>0.225879175100892</v>
      </c>
      <c r="BH11" s="17"/>
      <c r="BI11" s="17">
        <v>0.22763124865842799</v>
      </c>
      <c r="BJ11" s="17">
        <v>0.265229306365518</v>
      </c>
      <c r="BK11" s="17"/>
      <c r="BL11" s="17">
        <v>0.224811292663184</v>
      </c>
      <c r="BM11" s="17">
        <v>0.289686098916624</v>
      </c>
      <c r="BN11" s="17">
        <v>0.288606001881477</v>
      </c>
      <c r="BO11" s="17">
        <v>0.27053427682068099</v>
      </c>
      <c r="BP11" s="17">
        <v>0.27327498167352599</v>
      </c>
      <c r="BQ11" s="17"/>
      <c r="BR11" s="17">
        <v>0.25328212534373401</v>
      </c>
      <c r="BS11" s="17">
        <v>0.29632034736396501</v>
      </c>
      <c r="BT11" s="17">
        <v>0.27795403006115699</v>
      </c>
      <c r="BU11" s="17">
        <v>0.26732224814254402</v>
      </c>
      <c r="BV11" s="17"/>
      <c r="BW11" s="17">
        <v>0.24487577233637101</v>
      </c>
      <c r="BX11" s="17">
        <v>0.25750787453910201</v>
      </c>
      <c r="BY11" s="17">
        <v>0.23964799393743</v>
      </c>
      <c r="BZ11" s="17">
        <v>0.27263074790660802</v>
      </c>
      <c r="CA11" s="17">
        <v>0.276233825781383</v>
      </c>
      <c r="CB11" s="17"/>
      <c r="CC11" s="17">
        <v>0.23850020697867899</v>
      </c>
      <c r="CD11" s="17">
        <v>0.295221672507399</v>
      </c>
      <c r="CE11" s="17">
        <v>0.30042381192426698</v>
      </c>
      <c r="CF11" s="17">
        <v>0.27152560231746198</v>
      </c>
      <c r="CG11" s="17">
        <v>0.26509446623425098</v>
      </c>
      <c r="CH11" s="17">
        <v>0.23456428087323</v>
      </c>
      <c r="CI11" s="17">
        <v>0.26408801700339402</v>
      </c>
      <c r="CJ11" s="17">
        <v>0.22953563050741299</v>
      </c>
      <c r="CK11" s="17">
        <v>0.23856600733161801</v>
      </c>
      <c r="CL11" s="17">
        <v>0.23783646661010999</v>
      </c>
    </row>
    <row r="12" spans="2:90" x14ac:dyDescent="0.25">
      <c r="B12" s="18" t="s">
        <v>271</v>
      </c>
      <c r="C12" s="17">
        <v>0.28249856228039399</v>
      </c>
      <c r="D12" s="17">
        <v>0.31043344601831802</v>
      </c>
      <c r="E12" s="17">
        <v>0.25757207885955502</v>
      </c>
      <c r="F12" s="17"/>
      <c r="G12" s="17">
        <v>0.23745794185678201</v>
      </c>
      <c r="H12" s="17">
        <v>0.24292980704106601</v>
      </c>
      <c r="I12" s="17">
        <v>0.30625870555812901</v>
      </c>
      <c r="J12" s="17">
        <v>0.28293932707615299</v>
      </c>
      <c r="K12" s="17">
        <v>0.28282996248757197</v>
      </c>
      <c r="L12" s="17">
        <v>0.31434082607879699</v>
      </c>
      <c r="M12" s="17"/>
      <c r="N12" s="17">
        <v>0.32611182953795897</v>
      </c>
      <c r="O12" s="17">
        <v>0.25975711971204402</v>
      </c>
      <c r="P12" s="17">
        <v>0.28574512783693201</v>
      </c>
      <c r="Q12" s="17">
        <v>0.25613643145166298</v>
      </c>
      <c r="R12" s="17"/>
      <c r="S12" s="17">
        <v>0.25309879348862502</v>
      </c>
      <c r="T12" s="17">
        <v>0.31439000647721299</v>
      </c>
      <c r="U12" s="17">
        <v>0.26167050066950898</v>
      </c>
      <c r="V12" s="17">
        <v>0.308589242101178</v>
      </c>
      <c r="W12" s="17">
        <v>0.310696799607934</v>
      </c>
      <c r="X12" s="17">
        <v>0.28631351397754101</v>
      </c>
      <c r="Y12" s="17">
        <v>0.27885387467480999</v>
      </c>
      <c r="Z12" s="17">
        <v>0.26461232032194498</v>
      </c>
      <c r="AA12" s="17">
        <v>0.25971830091340198</v>
      </c>
      <c r="AB12" s="17"/>
      <c r="AC12" s="17">
        <v>0.27340402040767497</v>
      </c>
      <c r="AD12" s="17">
        <v>0.31327311165070998</v>
      </c>
      <c r="AE12" s="17">
        <v>0.26258840779290399</v>
      </c>
      <c r="AF12" s="17"/>
      <c r="AG12" s="17">
        <v>0.31752175658590798</v>
      </c>
      <c r="AH12" s="17">
        <v>0.30258978625049998</v>
      </c>
      <c r="AI12" s="17">
        <v>0.29993519161715798</v>
      </c>
      <c r="AJ12" s="17">
        <v>0.28682720070282303</v>
      </c>
      <c r="AK12" s="17"/>
      <c r="AL12" s="17">
        <v>0.27148702051648599</v>
      </c>
      <c r="AM12" s="17">
        <v>0.25886101705247699</v>
      </c>
      <c r="AN12" s="17">
        <v>0.28259047958977201</v>
      </c>
      <c r="AO12" s="17">
        <v>0.31431038104366699</v>
      </c>
      <c r="AP12" s="17">
        <v>0.33230573215596199</v>
      </c>
      <c r="AQ12" s="17"/>
      <c r="AR12" s="17">
        <v>0.223699131319369</v>
      </c>
      <c r="AS12" s="17">
        <v>0.28714544647617302</v>
      </c>
      <c r="AT12" s="17">
        <v>0.29811351778594603</v>
      </c>
      <c r="AU12" s="17">
        <v>0.27311560385722999</v>
      </c>
      <c r="AV12" s="17">
        <v>0.32551363212971401</v>
      </c>
      <c r="AW12" s="17"/>
      <c r="AX12" s="17">
        <v>0.27993249022133998</v>
      </c>
      <c r="AY12" s="17">
        <v>0.29040431070747202</v>
      </c>
      <c r="AZ12" s="17">
        <v>0.29056783241155998</v>
      </c>
      <c r="BA12" s="17">
        <v>0.299237982904202</v>
      </c>
      <c r="BB12" s="17">
        <v>0.25134101028776101</v>
      </c>
      <c r="BC12" s="17">
        <v>0.24461625719649899</v>
      </c>
      <c r="BD12" s="17"/>
      <c r="BE12" s="17">
        <v>0.25277089389066398</v>
      </c>
      <c r="BF12" s="17">
        <v>0.30386908014326702</v>
      </c>
      <c r="BG12" s="17">
        <v>0.30361604197176201</v>
      </c>
      <c r="BH12" s="17"/>
      <c r="BI12" s="17">
        <v>0.24607385874694901</v>
      </c>
      <c r="BJ12" s="17">
        <v>0.29174596753375298</v>
      </c>
      <c r="BK12" s="17"/>
      <c r="BL12" s="17">
        <v>0.32478417797058901</v>
      </c>
      <c r="BM12" s="17">
        <v>0.27765429739025399</v>
      </c>
      <c r="BN12" s="17">
        <v>0.21214593112477101</v>
      </c>
      <c r="BO12" s="17">
        <v>0.30444218364388298</v>
      </c>
      <c r="BP12" s="17">
        <v>0.23750768468918901</v>
      </c>
      <c r="BQ12" s="17"/>
      <c r="BR12" s="17">
        <v>0.285172987160003</v>
      </c>
      <c r="BS12" s="17">
        <v>0.24599140363351801</v>
      </c>
      <c r="BT12" s="17">
        <v>0.28946183638921202</v>
      </c>
      <c r="BU12" s="17">
        <v>0.29100816730761297</v>
      </c>
      <c r="BV12" s="17"/>
      <c r="BW12" s="17">
        <v>0.30376217762298502</v>
      </c>
      <c r="BX12" s="17">
        <v>0.27995287190870399</v>
      </c>
      <c r="BY12" s="17">
        <v>0.28880710086752198</v>
      </c>
      <c r="BZ12" s="17">
        <v>0.30168531156132999</v>
      </c>
      <c r="CA12" s="17">
        <v>0.243062144556624</v>
      </c>
      <c r="CB12" s="17"/>
      <c r="CC12" s="17">
        <v>0.238641748006438</v>
      </c>
      <c r="CD12" s="17">
        <v>0.23603093538063799</v>
      </c>
      <c r="CE12" s="17">
        <v>0.27279922969749398</v>
      </c>
      <c r="CF12" s="17">
        <v>0.30094589336947802</v>
      </c>
      <c r="CG12" s="17">
        <v>0.260618877581828</v>
      </c>
      <c r="CH12" s="17">
        <v>0.29173892466417001</v>
      </c>
      <c r="CI12" s="17">
        <v>0.30814167699679601</v>
      </c>
      <c r="CJ12" s="17">
        <v>0.31151852259170698</v>
      </c>
      <c r="CK12" s="17">
        <v>0.31119700403283901</v>
      </c>
      <c r="CL12" s="17">
        <v>0.30058288896058299</v>
      </c>
    </row>
    <row r="13" spans="2:90" x14ac:dyDescent="0.25">
      <c r="B13" s="18" t="s">
        <v>407</v>
      </c>
      <c r="C13" s="17">
        <v>0.15276861463564101</v>
      </c>
      <c r="D13" s="17">
        <v>0.17179414022891901</v>
      </c>
      <c r="E13" s="17">
        <v>0.134998521199897</v>
      </c>
      <c r="F13" s="17"/>
      <c r="G13" s="17">
        <v>0.14133351217829501</v>
      </c>
      <c r="H13" s="17">
        <v>0.158534034850769</v>
      </c>
      <c r="I13" s="17">
        <v>0.13825494021947601</v>
      </c>
      <c r="J13" s="17">
        <v>0.13926026673439901</v>
      </c>
      <c r="K13" s="17">
        <v>0.17022807904818399</v>
      </c>
      <c r="L13" s="17">
        <v>0.16160295987190801</v>
      </c>
      <c r="M13" s="17"/>
      <c r="N13" s="17">
        <v>0.15232566791827701</v>
      </c>
      <c r="O13" s="17">
        <v>0.14051134971819901</v>
      </c>
      <c r="P13" s="17">
        <v>0.164046449592153</v>
      </c>
      <c r="Q13" s="17">
        <v>0.15333154942682301</v>
      </c>
      <c r="R13" s="17"/>
      <c r="S13" s="17">
        <v>0.16469087766906601</v>
      </c>
      <c r="T13" s="17">
        <v>0.13938948592737499</v>
      </c>
      <c r="U13" s="17">
        <v>0.165013593443395</v>
      </c>
      <c r="V13" s="17">
        <v>0.133854233090026</v>
      </c>
      <c r="W13" s="17">
        <v>0.127491855033494</v>
      </c>
      <c r="X13" s="17">
        <v>0.14127668070407801</v>
      </c>
      <c r="Y13" s="17">
        <v>0.14185151086376999</v>
      </c>
      <c r="Z13" s="17">
        <v>0.20746925338369601</v>
      </c>
      <c r="AA13" s="17">
        <v>0.175626313287158</v>
      </c>
      <c r="AB13" s="17"/>
      <c r="AC13" s="17">
        <v>0.182192201873451</v>
      </c>
      <c r="AD13" s="17">
        <v>0.15264943272996401</v>
      </c>
      <c r="AE13" s="17">
        <v>0.10933843897167</v>
      </c>
      <c r="AF13" s="17"/>
      <c r="AG13" s="17">
        <v>0.177262984335914</v>
      </c>
      <c r="AH13" s="17">
        <v>0.187329701428119</v>
      </c>
      <c r="AI13" s="17">
        <v>0.106987293420167</v>
      </c>
      <c r="AJ13" s="17">
        <v>0.15378985899646899</v>
      </c>
      <c r="AK13" s="17"/>
      <c r="AL13" s="17">
        <v>0.16277313705527199</v>
      </c>
      <c r="AM13" s="17">
        <v>0.151597362270077</v>
      </c>
      <c r="AN13" s="17">
        <v>0.13284445839018</v>
      </c>
      <c r="AO13" s="17">
        <v>0.144679774534542</v>
      </c>
      <c r="AP13" s="17">
        <v>0.22652962163419399</v>
      </c>
      <c r="AQ13" s="17"/>
      <c r="AR13" s="17">
        <v>0.14820133819563</v>
      </c>
      <c r="AS13" s="17">
        <v>0.16429743343119299</v>
      </c>
      <c r="AT13" s="17">
        <v>0.146171216303947</v>
      </c>
      <c r="AU13" s="17">
        <v>0.143345838440089</v>
      </c>
      <c r="AV13" s="17">
        <v>0.17539411669045801</v>
      </c>
      <c r="AW13" s="17"/>
      <c r="AX13" s="17">
        <v>0.19363952391108</v>
      </c>
      <c r="AY13" s="17">
        <v>0.13486938463012799</v>
      </c>
      <c r="AZ13" s="17">
        <v>0.15629883300886999</v>
      </c>
      <c r="BA13" s="17">
        <v>0.15857380623606701</v>
      </c>
      <c r="BB13" s="17">
        <v>0.11264512407265501</v>
      </c>
      <c r="BC13" s="17">
        <v>0.13609184584664799</v>
      </c>
      <c r="BD13" s="17"/>
      <c r="BE13" s="17">
        <v>0.13734651514357499</v>
      </c>
      <c r="BF13" s="17">
        <v>0.17037049318198999</v>
      </c>
      <c r="BG13" s="17">
        <v>0.15624343647331301</v>
      </c>
      <c r="BH13" s="17"/>
      <c r="BI13" s="17">
        <v>0.177625311428975</v>
      </c>
      <c r="BJ13" s="17">
        <v>0.1464580636576</v>
      </c>
      <c r="BK13" s="17"/>
      <c r="BL13" s="17">
        <v>0.16071471962081699</v>
      </c>
      <c r="BM13" s="17">
        <v>0.14485804163957899</v>
      </c>
      <c r="BN13" s="17">
        <v>0.13741041673038701</v>
      </c>
      <c r="BO13" s="17">
        <v>0.15418035126132801</v>
      </c>
      <c r="BP13" s="17">
        <v>0.15736861840055899</v>
      </c>
      <c r="BQ13" s="17"/>
      <c r="BR13" s="17">
        <v>0.15282786047528599</v>
      </c>
      <c r="BS13" s="17">
        <v>0.11506541096627899</v>
      </c>
      <c r="BT13" s="17">
        <v>0.19777598092020601</v>
      </c>
      <c r="BU13" s="17">
        <v>0.16216422041374001</v>
      </c>
      <c r="BV13" s="17"/>
      <c r="BW13" s="17">
        <v>0.14142539691455899</v>
      </c>
      <c r="BX13" s="17">
        <v>0.13793372411573401</v>
      </c>
      <c r="BY13" s="17">
        <v>0.16759020715471001</v>
      </c>
      <c r="BZ13" s="17">
        <v>0.12705116953367901</v>
      </c>
      <c r="CA13" s="17">
        <v>0.18662689561884799</v>
      </c>
      <c r="CB13" s="17"/>
      <c r="CC13" s="17">
        <v>0.21161674652328399</v>
      </c>
      <c r="CD13" s="17">
        <v>0.15531696760427799</v>
      </c>
      <c r="CE13" s="17">
        <v>0.145913455497309</v>
      </c>
      <c r="CF13" s="17">
        <v>0.16215727194643501</v>
      </c>
      <c r="CG13" s="17">
        <v>0.14389152931211699</v>
      </c>
      <c r="CH13" s="17">
        <v>0.14597034637432299</v>
      </c>
      <c r="CI13" s="17">
        <v>0.15107881810387599</v>
      </c>
      <c r="CJ13" s="17">
        <v>0.128364163097792</v>
      </c>
      <c r="CK13" s="17">
        <v>0.14406454326375501</v>
      </c>
      <c r="CL13" s="17">
        <v>0.14304423138776901</v>
      </c>
    </row>
    <row r="14" spans="2:90" x14ac:dyDescent="0.25">
      <c r="B14" s="18" t="s">
        <v>111</v>
      </c>
      <c r="C14" s="19">
        <v>0.237652250965599</v>
      </c>
      <c r="D14" s="19">
        <v>0.174417079250623</v>
      </c>
      <c r="E14" s="19">
        <v>0.29560883214712402</v>
      </c>
      <c r="F14" s="19"/>
      <c r="G14" s="19">
        <v>0.20445149856337499</v>
      </c>
      <c r="H14" s="19">
        <v>0.194115945141563</v>
      </c>
      <c r="I14" s="19">
        <v>0.210988325231415</v>
      </c>
      <c r="J14" s="19">
        <v>0.24731019579581401</v>
      </c>
      <c r="K14" s="19">
        <v>0.26933537873618801</v>
      </c>
      <c r="L14" s="19">
        <v>0.27436603467726101</v>
      </c>
      <c r="M14" s="19"/>
      <c r="N14" s="19">
        <v>0.20952323114721599</v>
      </c>
      <c r="O14" s="19">
        <v>0.271161873435045</v>
      </c>
      <c r="P14" s="19">
        <v>0.21764789467486201</v>
      </c>
      <c r="Q14" s="19">
        <v>0.25058359828189802</v>
      </c>
      <c r="R14" s="19"/>
      <c r="S14" s="19">
        <v>0.246513810571481</v>
      </c>
      <c r="T14" s="19">
        <v>0.28191946219145603</v>
      </c>
      <c r="U14" s="19">
        <v>0.22046813586786401</v>
      </c>
      <c r="V14" s="19">
        <v>0.21816144330947301</v>
      </c>
      <c r="W14" s="19">
        <v>0.231489687540753</v>
      </c>
      <c r="X14" s="19">
        <v>0.24944941493422401</v>
      </c>
      <c r="Y14" s="19">
        <v>0.23462419025171799</v>
      </c>
      <c r="Z14" s="19">
        <v>0.18728435734226001</v>
      </c>
      <c r="AA14" s="19">
        <v>0.21698797441170101</v>
      </c>
      <c r="AB14" s="19"/>
      <c r="AC14" s="19">
        <v>0.225986336683412</v>
      </c>
      <c r="AD14" s="19">
        <v>0.22262141859463599</v>
      </c>
      <c r="AE14" s="19">
        <v>0.28691754231490302</v>
      </c>
      <c r="AF14" s="19"/>
      <c r="AG14" s="19">
        <v>0.21045373694074701</v>
      </c>
      <c r="AH14" s="19">
        <v>0.18412038092251001</v>
      </c>
      <c r="AI14" s="19">
        <v>0.25097982237365901</v>
      </c>
      <c r="AJ14" s="19">
        <v>0.19889060426069199</v>
      </c>
      <c r="AK14" s="19"/>
      <c r="AL14" s="19">
        <v>0.25775837946931801</v>
      </c>
      <c r="AM14" s="19">
        <v>0.23879921612433</v>
      </c>
      <c r="AN14" s="19">
        <v>0.24322818231422499</v>
      </c>
      <c r="AO14" s="19">
        <v>0.197321991159738</v>
      </c>
      <c r="AP14" s="19">
        <v>0.18854615852552001</v>
      </c>
      <c r="AQ14" s="19"/>
      <c r="AR14" s="19">
        <v>0.31269490978280601</v>
      </c>
      <c r="AS14" s="19">
        <v>0.230393438051337</v>
      </c>
      <c r="AT14" s="19">
        <v>0.20946151548546901</v>
      </c>
      <c r="AU14" s="19">
        <v>0.22875977543827899</v>
      </c>
      <c r="AV14" s="19">
        <v>0.197802748889465</v>
      </c>
      <c r="AW14" s="19"/>
      <c r="AX14" s="19">
        <v>0.19609296482827401</v>
      </c>
      <c r="AY14" s="19">
        <v>0.26578618350165201</v>
      </c>
      <c r="AZ14" s="19">
        <v>0.20805843802079099</v>
      </c>
      <c r="BA14" s="19">
        <v>0.21648791843256299</v>
      </c>
      <c r="BB14" s="19">
        <v>0.308901439892866</v>
      </c>
      <c r="BC14" s="19">
        <v>0.24120693209153801</v>
      </c>
      <c r="BD14" s="19"/>
      <c r="BE14" s="19">
        <v>0.27993259252435498</v>
      </c>
      <c r="BF14" s="19">
        <v>0.14768004609374699</v>
      </c>
      <c r="BG14" s="19">
        <v>0.26332307721565601</v>
      </c>
      <c r="BH14" s="19"/>
      <c r="BI14" s="19">
        <v>0.27075772361352801</v>
      </c>
      <c r="BJ14" s="19">
        <v>0.22924752307540999</v>
      </c>
      <c r="BK14" s="19"/>
      <c r="BL14" s="19">
        <v>0.23771688890131301</v>
      </c>
      <c r="BM14" s="19">
        <v>0.22516485885512799</v>
      </c>
      <c r="BN14" s="19">
        <v>0.25850147216893399</v>
      </c>
      <c r="BO14" s="19">
        <v>0.176250182196037</v>
      </c>
      <c r="BP14" s="19">
        <v>0.24861911217666399</v>
      </c>
      <c r="BQ14" s="19"/>
      <c r="BR14" s="19">
        <v>0.24203734935434501</v>
      </c>
      <c r="BS14" s="19">
        <v>0.24040196685626899</v>
      </c>
      <c r="BT14" s="19">
        <v>0.17424086279345</v>
      </c>
      <c r="BU14" s="19">
        <v>0.21058586054894399</v>
      </c>
      <c r="BV14" s="19"/>
      <c r="BW14" s="19">
        <v>0.26534679291900998</v>
      </c>
      <c r="BX14" s="19">
        <v>0.25844733243804102</v>
      </c>
      <c r="BY14" s="19">
        <v>0.23575092765893099</v>
      </c>
      <c r="BZ14" s="19">
        <v>0.216959734353809</v>
      </c>
      <c r="CA14" s="19">
        <v>0.20943838928171199</v>
      </c>
      <c r="CB14" s="19"/>
      <c r="CC14" s="19">
        <v>0.20471218206837499</v>
      </c>
      <c r="CD14" s="19">
        <v>0.22440093627094701</v>
      </c>
      <c r="CE14" s="19">
        <v>0.22053203059405299</v>
      </c>
      <c r="CF14" s="19">
        <v>0.20390527961080501</v>
      </c>
      <c r="CG14" s="19">
        <v>0.274117136637192</v>
      </c>
      <c r="CH14" s="19">
        <v>0.25205858777627399</v>
      </c>
      <c r="CI14" s="19">
        <v>0.194021597539553</v>
      </c>
      <c r="CJ14" s="19">
        <v>0.25125648663849898</v>
      </c>
      <c r="CK14" s="19">
        <v>0.26073049651943098</v>
      </c>
      <c r="CL14" s="19">
        <v>0.28522346234124701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413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0.131680303924194</v>
      </c>
      <c r="D9" s="17">
        <v>0.122445605177572</v>
      </c>
      <c r="E9" s="17">
        <v>0.13988569875307799</v>
      </c>
      <c r="F9" s="17"/>
      <c r="G9" s="17">
        <v>7.2808901808355295E-2</v>
      </c>
      <c r="H9" s="17">
        <v>7.6000173434324997E-2</v>
      </c>
      <c r="I9" s="17">
        <v>0.113273448461386</v>
      </c>
      <c r="J9" s="17">
        <v>0.162014381436033</v>
      </c>
      <c r="K9" s="17">
        <v>0.17170920314429</v>
      </c>
      <c r="L9" s="17">
        <v>0.16253196998654401</v>
      </c>
      <c r="M9" s="17"/>
      <c r="N9" s="17">
        <v>0.107999568515922</v>
      </c>
      <c r="O9" s="17">
        <v>0.119869133416709</v>
      </c>
      <c r="P9" s="17">
        <v>0.167132993056017</v>
      </c>
      <c r="Q9" s="17">
        <v>0.137425664568253</v>
      </c>
      <c r="R9" s="17"/>
      <c r="S9" s="17">
        <v>5.4215228291869103E-2</v>
      </c>
      <c r="T9" s="17">
        <v>0.11313959157367499</v>
      </c>
      <c r="U9" s="17">
        <v>0.19382235931896399</v>
      </c>
      <c r="V9" s="17">
        <v>0.17031152024479301</v>
      </c>
      <c r="W9" s="17">
        <v>0.158856140430301</v>
      </c>
      <c r="X9" s="17">
        <v>9.6472847744853499E-2</v>
      </c>
      <c r="Y9" s="17">
        <v>0.149898847387303</v>
      </c>
      <c r="Z9" s="17">
        <v>0.18714926949348501</v>
      </c>
      <c r="AA9" s="17">
        <v>0.142880555472544</v>
      </c>
      <c r="AB9" s="17"/>
      <c r="AC9" s="17">
        <v>0.17197309634199301</v>
      </c>
      <c r="AD9" s="17">
        <v>0.106143191784085</v>
      </c>
      <c r="AE9" s="17">
        <v>0.111202255799021</v>
      </c>
      <c r="AF9" s="17"/>
      <c r="AG9" s="17">
        <v>0.104763058556038</v>
      </c>
      <c r="AH9" s="17">
        <v>9.0989019147717898E-2</v>
      </c>
      <c r="AI9" s="17">
        <v>0.129069081825576</v>
      </c>
      <c r="AJ9" s="17">
        <v>0.20307775024168401</v>
      </c>
      <c r="AK9" s="17"/>
      <c r="AL9" s="17">
        <v>0.136556630771513</v>
      </c>
      <c r="AM9" s="17">
        <v>0.14196561189597601</v>
      </c>
      <c r="AN9" s="17">
        <v>0.10599786442574401</v>
      </c>
      <c r="AO9" s="17">
        <v>0.118025682583797</v>
      </c>
      <c r="AP9" s="17">
        <v>6.8242346721368294E-2</v>
      </c>
      <c r="AQ9" s="17"/>
      <c r="AR9" s="17">
        <v>0.13252439483294401</v>
      </c>
      <c r="AS9" s="17">
        <v>0.16366149336796401</v>
      </c>
      <c r="AT9" s="17">
        <v>0.13167734848262</v>
      </c>
      <c r="AU9" s="17">
        <v>0.11224314248777401</v>
      </c>
      <c r="AV9" s="17">
        <v>7.5113106103705002E-2</v>
      </c>
      <c r="AW9" s="17"/>
      <c r="AX9" s="17">
        <v>8.48990458824401E-2</v>
      </c>
      <c r="AY9" s="17">
        <v>0.112753204757206</v>
      </c>
      <c r="AZ9" s="17">
        <v>0.113056742332513</v>
      </c>
      <c r="BA9" s="17">
        <v>0.158056561372205</v>
      </c>
      <c r="BB9" s="17">
        <v>0.20114301936935899</v>
      </c>
      <c r="BC9" s="17">
        <v>0.24724007259901401</v>
      </c>
      <c r="BD9" s="17"/>
      <c r="BE9" s="17">
        <v>0.12717592942251599</v>
      </c>
      <c r="BF9" s="17">
        <v>0.100013732589793</v>
      </c>
      <c r="BG9" s="17">
        <v>0.16676526392461999</v>
      </c>
      <c r="BH9" s="17"/>
      <c r="BI9" s="17">
        <v>0.19557834582491701</v>
      </c>
      <c r="BJ9" s="17">
        <v>0.115458041804489</v>
      </c>
      <c r="BK9" s="17"/>
      <c r="BL9" s="17">
        <v>0.142330593009002</v>
      </c>
      <c r="BM9" s="17">
        <v>0.116787404080875</v>
      </c>
      <c r="BN9" s="17">
        <v>0.14866451520760701</v>
      </c>
      <c r="BO9" s="17">
        <v>0.133596178840241</v>
      </c>
      <c r="BP9" s="17">
        <v>0.12106462751793</v>
      </c>
      <c r="BQ9" s="17"/>
      <c r="BR9" s="17">
        <v>0.14904160450664999</v>
      </c>
      <c r="BS9" s="17">
        <v>6.1333816659549699E-2</v>
      </c>
      <c r="BT9" s="17">
        <v>1.7557151467471398E-2</v>
      </c>
      <c r="BU9" s="17">
        <v>6.5302095108255395E-2</v>
      </c>
      <c r="BV9" s="17"/>
      <c r="BW9" s="17">
        <v>8.1807478206167197E-2</v>
      </c>
      <c r="BX9" s="17">
        <v>0.10322547861445699</v>
      </c>
      <c r="BY9" s="17">
        <v>0.13917003924100499</v>
      </c>
      <c r="BZ9" s="17">
        <v>0.16984895163840699</v>
      </c>
      <c r="CA9" s="17">
        <v>0.165408304155191</v>
      </c>
      <c r="CB9" s="17"/>
      <c r="CC9" s="17">
        <v>0.13013495161741701</v>
      </c>
      <c r="CD9" s="17">
        <v>0.133363019644856</v>
      </c>
      <c r="CE9" s="17">
        <v>0.13134456415745099</v>
      </c>
      <c r="CF9" s="17">
        <v>0.15897555219332099</v>
      </c>
      <c r="CG9" s="17">
        <v>0.12190939506948199</v>
      </c>
      <c r="CH9" s="17">
        <v>0.154774900083267</v>
      </c>
      <c r="CI9" s="17">
        <v>0.125984928978946</v>
      </c>
      <c r="CJ9" s="17">
        <v>0.13110111121715701</v>
      </c>
      <c r="CK9" s="17">
        <v>0.13226892836639301</v>
      </c>
      <c r="CL9" s="17">
        <v>0.107421400604802</v>
      </c>
    </row>
    <row r="10" spans="2:90" x14ac:dyDescent="0.25">
      <c r="B10" s="18" t="s">
        <v>269</v>
      </c>
      <c r="C10" s="17">
        <v>0.15375354087746401</v>
      </c>
      <c r="D10" s="17">
        <v>0.16291415934030101</v>
      </c>
      <c r="E10" s="17">
        <v>0.14542258479981501</v>
      </c>
      <c r="F10" s="17"/>
      <c r="G10" s="17">
        <v>0.12699036002286601</v>
      </c>
      <c r="H10" s="17">
        <v>0.119124959280138</v>
      </c>
      <c r="I10" s="17">
        <v>0.174700387348912</v>
      </c>
      <c r="J10" s="17">
        <v>0.16624642705034101</v>
      </c>
      <c r="K10" s="17">
        <v>0.15983565471755201</v>
      </c>
      <c r="L10" s="17">
        <v>0.16326922174985101</v>
      </c>
      <c r="M10" s="17"/>
      <c r="N10" s="17">
        <v>0.149975691992105</v>
      </c>
      <c r="O10" s="17">
        <v>0.16101278275831299</v>
      </c>
      <c r="P10" s="17">
        <v>0.16190417163421</v>
      </c>
      <c r="Q10" s="17">
        <v>0.14237598662560999</v>
      </c>
      <c r="R10" s="17"/>
      <c r="S10" s="17">
        <v>0.109464695000649</v>
      </c>
      <c r="T10" s="17">
        <v>0.185660611457721</v>
      </c>
      <c r="U10" s="17">
        <v>0.20073265867571</v>
      </c>
      <c r="V10" s="17">
        <v>0.12768970578718999</v>
      </c>
      <c r="W10" s="17">
        <v>0.15650259206254</v>
      </c>
      <c r="X10" s="17">
        <v>0.15417716471579701</v>
      </c>
      <c r="Y10" s="17">
        <v>0.177073250974321</v>
      </c>
      <c r="Z10" s="17">
        <v>0.133162328192035</v>
      </c>
      <c r="AA10" s="17">
        <v>0.14029788550557501</v>
      </c>
      <c r="AB10" s="17"/>
      <c r="AC10" s="17">
        <v>0.16616370907550301</v>
      </c>
      <c r="AD10" s="17">
        <v>0.14752347657898299</v>
      </c>
      <c r="AE10" s="17">
        <v>0.14592384021665</v>
      </c>
      <c r="AF10" s="17"/>
      <c r="AG10" s="17">
        <v>0.14979343999834099</v>
      </c>
      <c r="AH10" s="17">
        <v>0.14752944728789699</v>
      </c>
      <c r="AI10" s="17">
        <v>0.148003768390328</v>
      </c>
      <c r="AJ10" s="17">
        <v>0.158188021942576</v>
      </c>
      <c r="AK10" s="17"/>
      <c r="AL10" s="17">
        <v>0.16471457992260599</v>
      </c>
      <c r="AM10" s="17">
        <v>0.14785618865384001</v>
      </c>
      <c r="AN10" s="17">
        <v>0.16788423124663099</v>
      </c>
      <c r="AO10" s="17">
        <v>0.11978533752194601</v>
      </c>
      <c r="AP10" s="17">
        <v>0.153800115194413</v>
      </c>
      <c r="AQ10" s="17"/>
      <c r="AR10" s="17">
        <v>0.131618038638118</v>
      </c>
      <c r="AS10" s="17">
        <v>0.16514890005943</v>
      </c>
      <c r="AT10" s="17">
        <v>0.14805351374137299</v>
      </c>
      <c r="AU10" s="17">
        <v>0.17336514881536699</v>
      </c>
      <c r="AV10" s="17">
        <v>0.149960477771823</v>
      </c>
      <c r="AW10" s="17"/>
      <c r="AX10" s="17">
        <v>0.119220782837754</v>
      </c>
      <c r="AY10" s="17">
        <v>0.14821142799584999</v>
      </c>
      <c r="AZ10" s="17">
        <v>0.1574580390144</v>
      </c>
      <c r="BA10" s="17">
        <v>0.19177333944256</v>
      </c>
      <c r="BB10" s="17">
        <v>0.15827811350489901</v>
      </c>
      <c r="BC10" s="17">
        <v>0.192686997534772</v>
      </c>
      <c r="BD10" s="17"/>
      <c r="BE10" s="17">
        <v>0.15641566789252501</v>
      </c>
      <c r="BF10" s="17">
        <v>0.137810458249775</v>
      </c>
      <c r="BG10" s="17">
        <v>0.16671052475650699</v>
      </c>
      <c r="BH10" s="17"/>
      <c r="BI10" s="17">
        <v>0.17264549611655799</v>
      </c>
      <c r="BJ10" s="17">
        <v>0.14895730235863</v>
      </c>
      <c r="BK10" s="17"/>
      <c r="BL10" s="17">
        <v>0.15348925460865701</v>
      </c>
      <c r="BM10" s="17">
        <v>0.15931140671583099</v>
      </c>
      <c r="BN10" s="17">
        <v>0.156842409372484</v>
      </c>
      <c r="BO10" s="17">
        <v>0.13763342091653499</v>
      </c>
      <c r="BP10" s="17">
        <v>0.15489809785083</v>
      </c>
      <c r="BQ10" s="17"/>
      <c r="BR10" s="17">
        <v>0.160163121161705</v>
      </c>
      <c r="BS10" s="17">
        <v>0.14680753834622701</v>
      </c>
      <c r="BT10" s="17">
        <v>8.4021302081790095E-2</v>
      </c>
      <c r="BU10" s="17">
        <v>0.115948473450825</v>
      </c>
      <c r="BV10" s="17"/>
      <c r="BW10" s="17">
        <v>0.13934358227761501</v>
      </c>
      <c r="BX10" s="17">
        <v>0.15536296752513601</v>
      </c>
      <c r="BY10" s="17">
        <v>0.126780419144192</v>
      </c>
      <c r="BZ10" s="17">
        <v>0.17590189041552901</v>
      </c>
      <c r="CA10" s="17">
        <v>0.17058746249717099</v>
      </c>
      <c r="CB10" s="17"/>
      <c r="CC10" s="17">
        <v>0.16408919341613301</v>
      </c>
      <c r="CD10" s="17">
        <v>0.18483667898693601</v>
      </c>
      <c r="CE10" s="17">
        <v>0.116992429577895</v>
      </c>
      <c r="CF10" s="17">
        <v>0.15425293640137799</v>
      </c>
      <c r="CG10" s="17">
        <v>0.157687484509412</v>
      </c>
      <c r="CH10" s="17">
        <v>0.14141690074122201</v>
      </c>
      <c r="CI10" s="17">
        <v>0.136162462535212</v>
      </c>
      <c r="CJ10" s="17">
        <v>0.16467160745491999</v>
      </c>
      <c r="CK10" s="17">
        <v>0.14824014979504599</v>
      </c>
      <c r="CL10" s="17">
        <v>0.17286895749363301</v>
      </c>
    </row>
    <row r="11" spans="2:90" x14ac:dyDescent="0.25">
      <c r="B11" s="18" t="s">
        <v>270</v>
      </c>
      <c r="C11" s="17">
        <v>0.29696969035811199</v>
      </c>
      <c r="D11" s="17">
        <v>0.302500294795508</v>
      </c>
      <c r="E11" s="17">
        <v>0.291616989343012</v>
      </c>
      <c r="F11" s="17"/>
      <c r="G11" s="17">
        <v>0.33399753085587902</v>
      </c>
      <c r="H11" s="17">
        <v>0.32114232849694602</v>
      </c>
      <c r="I11" s="17">
        <v>0.295113444748549</v>
      </c>
      <c r="J11" s="17">
        <v>0.29416381007036602</v>
      </c>
      <c r="K11" s="17">
        <v>0.30762673602289697</v>
      </c>
      <c r="L11" s="17">
        <v>0.25886779259082998</v>
      </c>
      <c r="M11" s="17"/>
      <c r="N11" s="17">
        <v>0.28539729203936298</v>
      </c>
      <c r="O11" s="17">
        <v>0.298510225721001</v>
      </c>
      <c r="P11" s="17">
        <v>0.29631441078673298</v>
      </c>
      <c r="Q11" s="17">
        <v>0.31003175441097303</v>
      </c>
      <c r="R11" s="17"/>
      <c r="S11" s="17">
        <v>0.33794255952124602</v>
      </c>
      <c r="T11" s="17">
        <v>0.27746422494788497</v>
      </c>
      <c r="U11" s="17">
        <v>0.26857663407367999</v>
      </c>
      <c r="V11" s="17">
        <v>0.30007973154039003</v>
      </c>
      <c r="W11" s="17">
        <v>0.29452878045707798</v>
      </c>
      <c r="X11" s="17">
        <v>0.31060834086413303</v>
      </c>
      <c r="Y11" s="17">
        <v>0.27947445302176899</v>
      </c>
      <c r="Z11" s="17">
        <v>0.26875831666626399</v>
      </c>
      <c r="AA11" s="17">
        <v>0.30590330563249002</v>
      </c>
      <c r="AB11" s="17"/>
      <c r="AC11" s="17">
        <v>0.27027799464801</v>
      </c>
      <c r="AD11" s="17">
        <v>0.31225973057032802</v>
      </c>
      <c r="AE11" s="17">
        <v>0.31406422708967202</v>
      </c>
      <c r="AF11" s="17"/>
      <c r="AG11" s="17">
        <v>0.29823455367151303</v>
      </c>
      <c r="AH11" s="17">
        <v>0.28638169883676001</v>
      </c>
      <c r="AI11" s="17">
        <v>0.30134733114670198</v>
      </c>
      <c r="AJ11" s="17">
        <v>0.30049827009303798</v>
      </c>
      <c r="AK11" s="17"/>
      <c r="AL11" s="17">
        <v>0.309867870339955</v>
      </c>
      <c r="AM11" s="17">
        <v>0.29139561454721002</v>
      </c>
      <c r="AN11" s="17">
        <v>0.29954760608549802</v>
      </c>
      <c r="AO11" s="17">
        <v>0.30935296663516798</v>
      </c>
      <c r="AP11" s="17">
        <v>0.270418870861934</v>
      </c>
      <c r="AQ11" s="17"/>
      <c r="AR11" s="17">
        <v>0.29564589830216598</v>
      </c>
      <c r="AS11" s="17">
        <v>0.263930084295531</v>
      </c>
      <c r="AT11" s="17">
        <v>0.31448698036878597</v>
      </c>
      <c r="AU11" s="17">
        <v>0.31420893280336498</v>
      </c>
      <c r="AV11" s="17">
        <v>0.30086123839509998</v>
      </c>
      <c r="AW11" s="17"/>
      <c r="AX11" s="17">
        <v>0.30148488805510598</v>
      </c>
      <c r="AY11" s="17">
        <v>0.32488071904285298</v>
      </c>
      <c r="AZ11" s="17">
        <v>0.29905554236080101</v>
      </c>
      <c r="BA11" s="17">
        <v>0.276162988436922</v>
      </c>
      <c r="BB11" s="17">
        <v>0.27910182837881897</v>
      </c>
      <c r="BC11" s="17">
        <v>0.21725518361187299</v>
      </c>
      <c r="BD11" s="17"/>
      <c r="BE11" s="17">
        <v>0.29796681731123198</v>
      </c>
      <c r="BF11" s="17">
        <v>0.305368797764415</v>
      </c>
      <c r="BG11" s="17">
        <v>0.28920218882147097</v>
      </c>
      <c r="BH11" s="17"/>
      <c r="BI11" s="17">
        <v>0.27619700885756698</v>
      </c>
      <c r="BJ11" s="17">
        <v>0.30224340257537502</v>
      </c>
      <c r="BK11" s="17"/>
      <c r="BL11" s="17">
        <v>0.28518517950688699</v>
      </c>
      <c r="BM11" s="17">
        <v>0.30439794497014699</v>
      </c>
      <c r="BN11" s="17">
        <v>0.312637462176724</v>
      </c>
      <c r="BO11" s="17">
        <v>0.33267597077302702</v>
      </c>
      <c r="BP11" s="17">
        <v>0.29064242417922298</v>
      </c>
      <c r="BQ11" s="17"/>
      <c r="BR11" s="17">
        <v>0.29522760822027699</v>
      </c>
      <c r="BS11" s="17">
        <v>0.28983090992175897</v>
      </c>
      <c r="BT11" s="17">
        <v>0.32070639614991397</v>
      </c>
      <c r="BU11" s="17">
        <v>0.31867248861478298</v>
      </c>
      <c r="BV11" s="17"/>
      <c r="BW11" s="17">
        <v>0.31751647174287101</v>
      </c>
      <c r="BX11" s="17">
        <v>0.33169861412503199</v>
      </c>
      <c r="BY11" s="17">
        <v>0.27372113205694099</v>
      </c>
      <c r="BZ11" s="17">
        <v>0.27911334543923899</v>
      </c>
      <c r="CA11" s="17">
        <v>0.28563378266732098</v>
      </c>
      <c r="CB11" s="17"/>
      <c r="CC11" s="17">
        <v>0.29495262735126498</v>
      </c>
      <c r="CD11" s="17">
        <v>0.280141228422639</v>
      </c>
      <c r="CE11" s="17">
        <v>0.31931916995519899</v>
      </c>
      <c r="CF11" s="17">
        <v>0.31535074406452701</v>
      </c>
      <c r="CG11" s="17">
        <v>0.27121679087233103</v>
      </c>
      <c r="CH11" s="17">
        <v>0.26784585233726099</v>
      </c>
      <c r="CI11" s="17">
        <v>0.317433422807405</v>
      </c>
      <c r="CJ11" s="17">
        <v>0.28666472834297102</v>
      </c>
      <c r="CK11" s="17">
        <v>0.31320227837639503</v>
      </c>
      <c r="CL11" s="17">
        <v>0.30731597010855799</v>
      </c>
    </row>
    <row r="12" spans="2:90" x14ac:dyDescent="0.25">
      <c r="B12" s="18" t="s">
        <v>271</v>
      </c>
      <c r="C12" s="17">
        <v>0.233277252764306</v>
      </c>
      <c r="D12" s="17">
        <v>0.23185026085614799</v>
      </c>
      <c r="E12" s="17">
        <v>0.23561856385014801</v>
      </c>
      <c r="F12" s="17"/>
      <c r="G12" s="17">
        <v>0.23200095295149301</v>
      </c>
      <c r="H12" s="17">
        <v>0.28141476987916803</v>
      </c>
      <c r="I12" s="17">
        <v>0.25671454649433201</v>
      </c>
      <c r="J12" s="17">
        <v>0.20719855758279099</v>
      </c>
      <c r="K12" s="17">
        <v>0.17475530270425599</v>
      </c>
      <c r="L12" s="17">
        <v>0.24085463331179699</v>
      </c>
      <c r="M12" s="17"/>
      <c r="N12" s="17">
        <v>0.29236543558649603</v>
      </c>
      <c r="O12" s="17">
        <v>0.23233463540479399</v>
      </c>
      <c r="P12" s="17">
        <v>0.212947370246164</v>
      </c>
      <c r="Q12" s="17">
        <v>0.19013151432376599</v>
      </c>
      <c r="R12" s="17"/>
      <c r="S12" s="17">
        <v>0.30185032445936899</v>
      </c>
      <c r="T12" s="17">
        <v>0.22505853095737699</v>
      </c>
      <c r="U12" s="17">
        <v>0.17038163679295601</v>
      </c>
      <c r="V12" s="17">
        <v>0.21057214895937101</v>
      </c>
      <c r="W12" s="17">
        <v>0.21376547095318599</v>
      </c>
      <c r="X12" s="17">
        <v>0.254849344657539</v>
      </c>
      <c r="Y12" s="17">
        <v>0.210421441861285</v>
      </c>
      <c r="Z12" s="17">
        <v>0.24550526933894601</v>
      </c>
      <c r="AA12" s="17">
        <v>0.23775668794016899</v>
      </c>
      <c r="AB12" s="17"/>
      <c r="AC12" s="17">
        <v>0.22752907768191799</v>
      </c>
      <c r="AD12" s="17">
        <v>0.25886446813155201</v>
      </c>
      <c r="AE12" s="17">
        <v>0.21218499120117301</v>
      </c>
      <c r="AF12" s="17"/>
      <c r="AG12" s="17">
        <v>0.26939186713709701</v>
      </c>
      <c r="AH12" s="17">
        <v>0.28956775022672898</v>
      </c>
      <c r="AI12" s="17">
        <v>0.237885992994784</v>
      </c>
      <c r="AJ12" s="17">
        <v>0.19701604977774101</v>
      </c>
      <c r="AK12" s="17"/>
      <c r="AL12" s="17">
        <v>0.20526952274114199</v>
      </c>
      <c r="AM12" s="17">
        <v>0.227666641542903</v>
      </c>
      <c r="AN12" s="17">
        <v>0.24266240142225601</v>
      </c>
      <c r="AO12" s="17">
        <v>0.279443605118389</v>
      </c>
      <c r="AP12" s="17">
        <v>0.33390379924079899</v>
      </c>
      <c r="AQ12" s="17"/>
      <c r="AR12" s="17">
        <v>0.184754910632796</v>
      </c>
      <c r="AS12" s="17">
        <v>0.214542497615585</v>
      </c>
      <c r="AT12" s="17">
        <v>0.24564876861958701</v>
      </c>
      <c r="AU12" s="17">
        <v>0.251707402549047</v>
      </c>
      <c r="AV12" s="17">
        <v>0.27344051916294998</v>
      </c>
      <c r="AW12" s="17"/>
      <c r="AX12" s="17">
        <v>0.27833995730872102</v>
      </c>
      <c r="AY12" s="17">
        <v>0.24132276784478701</v>
      </c>
      <c r="AZ12" s="17">
        <v>0.242628232967846</v>
      </c>
      <c r="BA12" s="17">
        <v>0.208867959307666</v>
      </c>
      <c r="BB12" s="17">
        <v>0.175277891735689</v>
      </c>
      <c r="BC12" s="17">
        <v>0.17686402035159601</v>
      </c>
      <c r="BD12" s="17"/>
      <c r="BE12" s="17">
        <v>0.22200338000897399</v>
      </c>
      <c r="BF12" s="17">
        <v>0.27830387946241802</v>
      </c>
      <c r="BG12" s="17">
        <v>0.20707826595179499</v>
      </c>
      <c r="BH12" s="17"/>
      <c r="BI12" s="17">
        <v>0.16818175082683601</v>
      </c>
      <c r="BJ12" s="17">
        <v>0.24980352280062501</v>
      </c>
      <c r="BK12" s="17"/>
      <c r="BL12" s="17">
        <v>0.240514021688609</v>
      </c>
      <c r="BM12" s="17">
        <v>0.26822914131221198</v>
      </c>
      <c r="BN12" s="17">
        <v>0.19733148722060301</v>
      </c>
      <c r="BO12" s="17">
        <v>0.21350002331537599</v>
      </c>
      <c r="BP12" s="17">
        <v>0.211077373732413</v>
      </c>
      <c r="BQ12" s="17"/>
      <c r="BR12" s="17">
        <v>0.22217338258285499</v>
      </c>
      <c r="BS12" s="17">
        <v>0.276587868004398</v>
      </c>
      <c r="BT12" s="17">
        <v>0.310801632739378</v>
      </c>
      <c r="BU12" s="17">
        <v>0.29808738064045298</v>
      </c>
      <c r="BV12" s="17"/>
      <c r="BW12" s="17">
        <v>0.27027073598339002</v>
      </c>
      <c r="BX12" s="17">
        <v>0.230017918806108</v>
      </c>
      <c r="BY12" s="17">
        <v>0.258806050297132</v>
      </c>
      <c r="BZ12" s="17">
        <v>0.20802075852263499</v>
      </c>
      <c r="CA12" s="17">
        <v>0.208663806781025</v>
      </c>
      <c r="CB12" s="17"/>
      <c r="CC12" s="17">
        <v>0.216308491890224</v>
      </c>
      <c r="CD12" s="17">
        <v>0.223757810153457</v>
      </c>
      <c r="CE12" s="17">
        <v>0.25086304527706799</v>
      </c>
      <c r="CF12" s="17">
        <v>0.21080891195519399</v>
      </c>
      <c r="CG12" s="17">
        <v>0.24809282626672199</v>
      </c>
      <c r="CH12" s="17">
        <v>0.27051001241495498</v>
      </c>
      <c r="CI12" s="17">
        <v>0.23141472553223899</v>
      </c>
      <c r="CJ12" s="17">
        <v>0.23136689594799001</v>
      </c>
      <c r="CK12" s="17">
        <v>0.21366184855149201</v>
      </c>
      <c r="CL12" s="17">
        <v>0.238544886054082</v>
      </c>
    </row>
    <row r="13" spans="2:90" x14ac:dyDescent="0.25">
      <c r="B13" s="18" t="s">
        <v>407</v>
      </c>
      <c r="C13" s="17">
        <v>8.2661988368857006E-2</v>
      </c>
      <c r="D13" s="17">
        <v>9.2650448584499501E-2</v>
      </c>
      <c r="E13" s="17">
        <v>7.3249736428111098E-2</v>
      </c>
      <c r="F13" s="17"/>
      <c r="G13" s="17">
        <v>0.108287390305724</v>
      </c>
      <c r="H13" s="17">
        <v>9.1853496727998502E-2</v>
      </c>
      <c r="I13" s="17">
        <v>7.7831268513168905E-2</v>
      </c>
      <c r="J13" s="17">
        <v>6.9560472219602806E-2</v>
      </c>
      <c r="K13" s="17">
        <v>7.2026123279227E-2</v>
      </c>
      <c r="L13" s="17">
        <v>8.4449427650424305E-2</v>
      </c>
      <c r="M13" s="17"/>
      <c r="N13" s="17">
        <v>8.0627799352054899E-2</v>
      </c>
      <c r="O13" s="17">
        <v>8.2141546590565495E-2</v>
      </c>
      <c r="P13" s="17">
        <v>9.0989548393711303E-2</v>
      </c>
      <c r="Q13" s="17">
        <v>7.7041575578278607E-2</v>
      </c>
      <c r="R13" s="17"/>
      <c r="S13" s="17">
        <v>0.10343518709924</v>
      </c>
      <c r="T13" s="17">
        <v>8.9754851094214494E-2</v>
      </c>
      <c r="U13" s="17">
        <v>5.9060942381859001E-2</v>
      </c>
      <c r="V13" s="17">
        <v>8.1872119010928807E-2</v>
      </c>
      <c r="W13" s="17">
        <v>5.0636651379845701E-2</v>
      </c>
      <c r="X13" s="17">
        <v>8.4735279537996797E-2</v>
      </c>
      <c r="Y13" s="17">
        <v>8.3527779223905099E-2</v>
      </c>
      <c r="Z13" s="17">
        <v>9.3709897772029399E-2</v>
      </c>
      <c r="AA13" s="17">
        <v>8.27588448712787E-2</v>
      </c>
      <c r="AB13" s="17"/>
      <c r="AC13" s="17">
        <v>7.69844331071982E-2</v>
      </c>
      <c r="AD13" s="17">
        <v>9.2176451392333797E-2</v>
      </c>
      <c r="AE13" s="17">
        <v>7.6976519151520803E-2</v>
      </c>
      <c r="AF13" s="17"/>
      <c r="AG13" s="17">
        <v>0.10155460143148699</v>
      </c>
      <c r="AH13" s="17">
        <v>0.112682920295883</v>
      </c>
      <c r="AI13" s="17">
        <v>6.1130091563459298E-2</v>
      </c>
      <c r="AJ13" s="17">
        <v>6.8229239520370605E-2</v>
      </c>
      <c r="AK13" s="17"/>
      <c r="AL13" s="17">
        <v>7.1330222602041402E-2</v>
      </c>
      <c r="AM13" s="17">
        <v>7.8260117488730602E-2</v>
      </c>
      <c r="AN13" s="17">
        <v>8.1734836781435394E-2</v>
      </c>
      <c r="AO13" s="17">
        <v>9.7676879579452494E-2</v>
      </c>
      <c r="AP13" s="17">
        <v>0.11989758576708701</v>
      </c>
      <c r="AQ13" s="17"/>
      <c r="AR13" s="17">
        <v>6.9660779152532507E-2</v>
      </c>
      <c r="AS13" s="17">
        <v>9.4211797286979204E-2</v>
      </c>
      <c r="AT13" s="17">
        <v>7.3127805375721097E-2</v>
      </c>
      <c r="AU13" s="17">
        <v>6.9861770468148496E-2</v>
      </c>
      <c r="AV13" s="17">
        <v>0.12744800695810499</v>
      </c>
      <c r="AW13" s="17"/>
      <c r="AX13" s="17">
        <v>0.118693192603486</v>
      </c>
      <c r="AY13" s="17">
        <v>7.1969214841494503E-2</v>
      </c>
      <c r="AZ13" s="17">
        <v>9.2494592375570006E-2</v>
      </c>
      <c r="BA13" s="17">
        <v>7.1573097305159095E-2</v>
      </c>
      <c r="BB13" s="17">
        <v>6.1138998834859001E-2</v>
      </c>
      <c r="BC13" s="17">
        <v>4.79542728311496E-2</v>
      </c>
      <c r="BD13" s="17"/>
      <c r="BE13" s="17">
        <v>7.6556724854591598E-2</v>
      </c>
      <c r="BF13" s="17">
        <v>9.9826687389551305E-2</v>
      </c>
      <c r="BG13" s="17">
        <v>7.5304341865773505E-2</v>
      </c>
      <c r="BH13" s="17"/>
      <c r="BI13" s="17">
        <v>6.50900273187969E-2</v>
      </c>
      <c r="BJ13" s="17">
        <v>8.7123110331783701E-2</v>
      </c>
      <c r="BK13" s="17"/>
      <c r="BL13" s="17">
        <v>9.4558376482361803E-2</v>
      </c>
      <c r="BM13" s="17">
        <v>7.1805591430725693E-2</v>
      </c>
      <c r="BN13" s="17">
        <v>8.7915350110674403E-2</v>
      </c>
      <c r="BO13" s="17">
        <v>6.5229332638912799E-2</v>
      </c>
      <c r="BP13" s="17">
        <v>8.1355972826041706E-2</v>
      </c>
      <c r="BQ13" s="17"/>
      <c r="BR13" s="17">
        <v>7.5326307847808804E-2</v>
      </c>
      <c r="BS13" s="17">
        <v>9.4277198817499006E-2</v>
      </c>
      <c r="BT13" s="17">
        <v>0.16621655923596099</v>
      </c>
      <c r="BU13" s="17">
        <v>9.9813552359203597E-2</v>
      </c>
      <c r="BV13" s="17"/>
      <c r="BW13" s="17">
        <v>9.4028492941142003E-2</v>
      </c>
      <c r="BX13" s="17">
        <v>9.1566402918047504E-2</v>
      </c>
      <c r="BY13" s="17">
        <v>8.8377207534787103E-2</v>
      </c>
      <c r="BZ13" s="17">
        <v>5.7952031778570098E-2</v>
      </c>
      <c r="CA13" s="17">
        <v>7.4440011060629904E-2</v>
      </c>
      <c r="CB13" s="17"/>
      <c r="CC13" s="17">
        <v>9.3247776886587697E-2</v>
      </c>
      <c r="CD13" s="17">
        <v>6.4366289186584394E-2</v>
      </c>
      <c r="CE13" s="17">
        <v>9.1546825710683094E-2</v>
      </c>
      <c r="CF13" s="17">
        <v>6.6498807222589704E-2</v>
      </c>
      <c r="CG13" s="17">
        <v>9.0714376285291498E-2</v>
      </c>
      <c r="CH13" s="17">
        <v>5.5807365082406003E-2</v>
      </c>
      <c r="CI13" s="17">
        <v>0.104460895795874</v>
      </c>
      <c r="CJ13" s="17">
        <v>7.5045041885393807E-2</v>
      </c>
      <c r="CK13" s="17">
        <v>9.7505853601874401E-2</v>
      </c>
      <c r="CL13" s="17">
        <v>7.9550265090859107E-2</v>
      </c>
    </row>
    <row r="14" spans="2:90" x14ac:dyDescent="0.25">
      <c r="B14" s="18" t="s">
        <v>111</v>
      </c>
      <c r="C14" s="19">
        <v>0.10165722370706699</v>
      </c>
      <c r="D14" s="19">
        <v>8.7639231245971394E-2</v>
      </c>
      <c r="E14" s="19">
        <v>0.114206426825836</v>
      </c>
      <c r="F14" s="19"/>
      <c r="G14" s="19">
        <v>0.125914864055683</v>
      </c>
      <c r="H14" s="19">
        <v>0.110464272181425</v>
      </c>
      <c r="I14" s="19">
        <v>8.2366904433651897E-2</v>
      </c>
      <c r="J14" s="19">
        <v>0.100816351640867</v>
      </c>
      <c r="K14" s="19">
        <v>0.114046980131779</v>
      </c>
      <c r="L14" s="19">
        <v>9.0026954710553803E-2</v>
      </c>
      <c r="M14" s="19"/>
      <c r="N14" s="19">
        <v>8.3634212514058601E-2</v>
      </c>
      <c r="O14" s="19">
        <v>0.106131676108617</v>
      </c>
      <c r="P14" s="19">
        <v>7.0711505883164799E-2</v>
      </c>
      <c r="Q14" s="19">
        <v>0.14299350449312001</v>
      </c>
      <c r="R14" s="19"/>
      <c r="S14" s="19">
        <v>9.3092005627627497E-2</v>
      </c>
      <c r="T14" s="19">
        <v>0.108922189969128</v>
      </c>
      <c r="U14" s="19">
        <v>0.10742576875683001</v>
      </c>
      <c r="V14" s="19">
        <v>0.10947477445732801</v>
      </c>
      <c r="W14" s="19">
        <v>0.12571036471704999</v>
      </c>
      <c r="X14" s="19">
        <v>9.9157022479681403E-2</v>
      </c>
      <c r="Y14" s="19">
        <v>9.9604227531416706E-2</v>
      </c>
      <c r="Z14" s="19">
        <v>7.1714918537240893E-2</v>
      </c>
      <c r="AA14" s="19">
        <v>9.0402720577943005E-2</v>
      </c>
      <c r="AB14" s="19"/>
      <c r="AC14" s="19">
        <v>8.7071689145377607E-2</v>
      </c>
      <c r="AD14" s="19">
        <v>8.3032681542718798E-2</v>
      </c>
      <c r="AE14" s="19">
        <v>0.13964816654196399</v>
      </c>
      <c r="AF14" s="19"/>
      <c r="AG14" s="19">
        <v>7.62624792055243E-2</v>
      </c>
      <c r="AH14" s="19">
        <v>7.2849164205012307E-2</v>
      </c>
      <c r="AI14" s="19">
        <v>0.122563734079151</v>
      </c>
      <c r="AJ14" s="19">
        <v>7.2990668424591301E-2</v>
      </c>
      <c r="AK14" s="19"/>
      <c r="AL14" s="19">
        <v>0.112261173622742</v>
      </c>
      <c r="AM14" s="19">
        <v>0.11285582587134101</v>
      </c>
      <c r="AN14" s="19">
        <v>0.102173060038435</v>
      </c>
      <c r="AO14" s="19">
        <v>7.5715528561248302E-2</v>
      </c>
      <c r="AP14" s="19">
        <v>5.37372822143979E-2</v>
      </c>
      <c r="AQ14" s="19"/>
      <c r="AR14" s="19">
        <v>0.18579597844144399</v>
      </c>
      <c r="AS14" s="19">
        <v>9.8505227374510396E-2</v>
      </c>
      <c r="AT14" s="19">
        <v>8.7005583411912599E-2</v>
      </c>
      <c r="AU14" s="19">
        <v>7.8613602876298802E-2</v>
      </c>
      <c r="AV14" s="19">
        <v>7.3176651608315602E-2</v>
      </c>
      <c r="AW14" s="19"/>
      <c r="AX14" s="19">
        <v>9.7362133312491897E-2</v>
      </c>
      <c r="AY14" s="19">
        <v>0.10086266551780999</v>
      </c>
      <c r="AZ14" s="19">
        <v>9.5306850948869107E-2</v>
      </c>
      <c r="BA14" s="19">
        <v>9.3566054135488103E-2</v>
      </c>
      <c r="BB14" s="19">
        <v>0.12506014817637501</v>
      </c>
      <c r="BC14" s="19">
        <v>0.117999453071595</v>
      </c>
      <c r="BD14" s="19"/>
      <c r="BE14" s="19">
        <v>0.11988148051016199</v>
      </c>
      <c r="BF14" s="19">
        <v>7.8676444544048096E-2</v>
      </c>
      <c r="BG14" s="19">
        <v>9.4939414679832496E-2</v>
      </c>
      <c r="BH14" s="19"/>
      <c r="BI14" s="19">
        <v>0.12230737105532501</v>
      </c>
      <c r="BJ14" s="19">
        <v>9.6414620129097198E-2</v>
      </c>
      <c r="BK14" s="19"/>
      <c r="BL14" s="19">
        <v>8.3922574704484207E-2</v>
      </c>
      <c r="BM14" s="19">
        <v>7.9468511490209504E-2</v>
      </c>
      <c r="BN14" s="19">
        <v>9.6608775911908099E-2</v>
      </c>
      <c r="BO14" s="19">
        <v>0.117365073515908</v>
      </c>
      <c r="BP14" s="19">
        <v>0.14096150389356299</v>
      </c>
      <c r="BQ14" s="19"/>
      <c r="BR14" s="19">
        <v>9.8067975680704106E-2</v>
      </c>
      <c r="BS14" s="19">
        <v>0.13116266825056799</v>
      </c>
      <c r="BT14" s="19">
        <v>0.100696958325484</v>
      </c>
      <c r="BU14" s="19">
        <v>0.10217600982647999</v>
      </c>
      <c r="BV14" s="19"/>
      <c r="BW14" s="19">
        <v>9.7033238848813499E-2</v>
      </c>
      <c r="BX14" s="19">
        <v>8.8128618011219503E-2</v>
      </c>
      <c r="BY14" s="19">
        <v>0.113145151725942</v>
      </c>
      <c r="BZ14" s="19">
        <v>0.10916302220561901</v>
      </c>
      <c r="CA14" s="19">
        <v>9.5266632838661602E-2</v>
      </c>
      <c r="CB14" s="19"/>
      <c r="CC14" s="19">
        <v>0.101266958838373</v>
      </c>
      <c r="CD14" s="19">
        <v>0.113534973605528</v>
      </c>
      <c r="CE14" s="19">
        <v>8.9933965321703196E-2</v>
      </c>
      <c r="CF14" s="19">
        <v>9.4113048162989599E-2</v>
      </c>
      <c r="CG14" s="19">
        <v>0.11037912699676</v>
      </c>
      <c r="CH14" s="19">
        <v>0.10964496934088799</v>
      </c>
      <c r="CI14" s="19">
        <v>8.4543564350325201E-2</v>
      </c>
      <c r="CJ14" s="19">
        <v>0.111150615151568</v>
      </c>
      <c r="CK14" s="19">
        <v>9.5120941308799903E-2</v>
      </c>
      <c r="CL14" s="19">
        <v>9.4298520648065098E-2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414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3.6156384310325397E-2</v>
      </c>
      <c r="D9" s="17">
        <v>3.8094349137917698E-2</v>
      </c>
      <c r="E9" s="17">
        <v>3.4498516358789498E-2</v>
      </c>
      <c r="F9" s="17"/>
      <c r="G9" s="17">
        <v>5.5039250106986903E-2</v>
      </c>
      <c r="H9" s="17">
        <v>2.51285727679398E-2</v>
      </c>
      <c r="I9" s="17">
        <v>5.0218560995004199E-2</v>
      </c>
      <c r="J9" s="17">
        <v>4.1734023767672497E-2</v>
      </c>
      <c r="K9" s="17">
        <v>2.7016071559211E-2</v>
      </c>
      <c r="L9" s="17">
        <v>2.8143652914191301E-2</v>
      </c>
      <c r="M9" s="17"/>
      <c r="N9" s="17">
        <v>2.7447496153719199E-2</v>
      </c>
      <c r="O9" s="17">
        <v>4.3954143890729901E-2</v>
      </c>
      <c r="P9" s="17">
        <v>3.6628815462463299E-2</v>
      </c>
      <c r="Q9" s="17">
        <v>3.5964649755349E-2</v>
      </c>
      <c r="R9" s="17"/>
      <c r="S9" s="17">
        <v>2.6328985018737702E-2</v>
      </c>
      <c r="T9" s="17">
        <v>2.76746378032212E-2</v>
      </c>
      <c r="U9" s="17">
        <v>3.3815204548063499E-2</v>
      </c>
      <c r="V9" s="17">
        <v>4.02343137677088E-2</v>
      </c>
      <c r="W9" s="17">
        <v>5.8598887868850799E-2</v>
      </c>
      <c r="X9" s="17">
        <v>3.7674434970886198E-2</v>
      </c>
      <c r="Y9" s="17">
        <v>3.4581265398912903E-2</v>
      </c>
      <c r="Z9" s="17">
        <v>4.8154625621733102E-2</v>
      </c>
      <c r="AA9" s="17">
        <v>3.7626418246191201E-2</v>
      </c>
      <c r="AB9" s="17"/>
      <c r="AC9" s="17">
        <v>4.3354186660091699E-2</v>
      </c>
      <c r="AD9" s="17">
        <v>2.77217106357939E-2</v>
      </c>
      <c r="AE9" s="17">
        <v>2.4886720667973299E-2</v>
      </c>
      <c r="AF9" s="17"/>
      <c r="AG9" s="17">
        <v>2.7953813391408101E-2</v>
      </c>
      <c r="AH9" s="17">
        <v>3.0470617111511999E-2</v>
      </c>
      <c r="AI9" s="17">
        <v>3.1289072765565397E-2</v>
      </c>
      <c r="AJ9" s="17">
        <v>5.5766597897060302E-2</v>
      </c>
      <c r="AK9" s="17"/>
      <c r="AL9" s="17">
        <v>4.38333211509968E-2</v>
      </c>
      <c r="AM9" s="17">
        <v>4.4036586934729401E-2</v>
      </c>
      <c r="AN9" s="17">
        <v>2.41968242435062E-2</v>
      </c>
      <c r="AO9" s="17">
        <v>2.52373613886934E-2</v>
      </c>
      <c r="AP9" s="17">
        <v>1.42964514113343E-2</v>
      </c>
      <c r="AQ9" s="17"/>
      <c r="AR9" s="17">
        <v>4.3408510240039597E-2</v>
      </c>
      <c r="AS9" s="17">
        <v>3.2836171518572002E-2</v>
      </c>
      <c r="AT9" s="17">
        <v>4.1149569101542098E-2</v>
      </c>
      <c r="AU9" s="17">
        <v>3.58700468906673E-2</v>
      </c>
      <c r="AV9" s="17">
        <v>2.76911126838057E-2</v>
      </c>
      <c r="AW9" s="17"/>
      <c r="AX9" s="17">
        <v>4.12137522171587E-2</v>
      </c>
      <c r="AY9" s="17">
        <v>2.3187677800035E-2</v>
      </c>
      <c r="AZ9" s="17">
        <v>3.36873807489508E-2</v>
      </c>
      <c r="BA9" s="17">
        <v>3.7895756734060003E-2</v>
      </c>
      <c r="BB9" s="17">
        <v>4.0608974205532798E-2</v>
      </c>
      <c r="BC9" s="17">
        <v>7.8008764121291305E-2</v>
      </c>
      <c r="BD9" s="17"/>
      <c r="BE9" s="17">
        <v>3.5678304001478298E-2</v>
      </c>
      <c r="BF9" s="17">
        <v>3.9313744379383599E-2</v>
      </c>
      <c r="BG9" s="17">
        <v>3.3656410702782101E-2</v>
      </c>
      <c r="BH9" s="17"/>
      <c r="BI9" s="17">
        <v>6.43199160303531E-2</v>
      </c>
      <c r="BJ9" s="17">
        <v>2.9006303021625501E-2</v>
      </c>
      <c r="BK9" s="17"/>
      <c r="BL9" s="17">
        <v>2.4443393562055601E-2</v>
      </c>
      <c r="BM9" s="17">
        <v>3.7497015504925901E-2</v>
      </c>
      <c r="BN9" s="17">
        <v>6.1115428263928399E-2</v>
      </c>
      <c r="BO9" s="17">
        <v>3.5315039355779898E-2</v>
      </c>
      <c r="BP9" s="17">
        <v>4.40315304785764E-2</v>
      </c>
      <c r="BQ9" s="17"/>
      <c r="BR9" s="17">
        <v>3.64472403341752E-2</v>
      </c>
      <c r="BS9" s="17">
        <v>4.0764528938259499E-2</v>
      </c>
      <c r="BT9" s="17">
        <v>2.5123233713697499E-2</v>
      </c>
      <c r="BU9" s="17">
        <v>4.2570065179816603E-2</v>
      </c>
      <c r="BV9" s="17"/>
      <c r="BW9" s="17">
        <v>2.8862254930291601E-2</v>
      </c>
      <c r="BX9" s="17">
        <v>2.4810197182032898E-2</v>
      </c>
      <c r="BY9" s="17">
        <v>3.46014590433266E-2</v>
      </c>
      <c r="BZ9" s="17">
        <v>4.2270151610286903E-2</v>
      </c>
      <c r="CA9" s="17">
        <v>5.1090114189940597E-2</v>
      </c>
      <c r="CB9" s="17"/>
      <c r="CC9" s="17">
        <v>5.7416352362872403E-2</v>
      </c>
      <c r="CD9" s="17">
        <v>3.8482422442288701E-2</v>
      </c>
      <c r="CE9" s="17">
        <v>4.3355269069108499E-2</v>
      </c>
      <c r="CF9" s="17">
        <v>2.9861141607928601E-2</v>
      </c>
      <c r="CG9" s="17">
        <v>3.8338620149326201E-2</v>
      </c>
      <c r="CH9" s="17">
        <v>3.83726560491933E-2</v>
      </c>
      <c r="CI9" s="17">
        <v>2.6518440445978501E-2</v>
      </c>
      <c r="CJ9" s="17">
        <v>4.1916071992759499E-2</v>
      </c>
      <c r="CK9" s="17">
        <v>3.4145969772992099E-2</v>
      </c>
      <c r="CL9" s="17">
        <v>1.30595542978255E-2</v>
      </c>
    </row>
    <row r="10" spans="2:90" x14ac:dyDescent="0.25">
      <c r="B10" s="18" t="s">
        <v>269</v>
      </c>
      <c r="C10" s="17">
        <v>8.2781158303807806E-2</v>
      </c>
      <c r="D10" s="17">
        <v>9.5550587397952094E-2</v>
      </c>
      <c r="E10" s="17">
        <v>7.0582859514684806E-2</v>
      </c>
      <c r="F10" s="17"/>
      <c r="G10" s="17">
        <v>0.101281312749646</v>
      </c>
      <c r="H10" s="17">
        <v>0.10038106562456001</v>
      </c>
      <c r="I10" s="17">
        <v>8.4565559645915195E-2</v>
      </c>
      <c r="J10" s="17">
        <v>9.7664183605618002E-2</v>
      </c>
      <c r="K10" s="17">
        <v>6.65776702107123E-2</v>
      </c>
      <c r="L10" s="17">
        <v>6.08280338651839E-2</v>
      </c>
      <c r="M10" s="17"/>
      <c r="N10" s="17">
        <v>6.5813894348257504E-2</v>
      </c>
      <c r="O10" s="17">
        <v>8.29145315846017E-2</v>
      </c>
      <c r="P10" s="17">
        <v>8.9493481295063904E-2</v>
      </c>
      <c r="Q10" s="17">
        <v>9.6295116379445905E-2</v>
      </c>
      <c r="R10" s="17"/>
      <c r="S10" s="17">
        <v>8.0812731942618996E-2</v>
      </c>
      <c r="T10" s="17">
        <v>5.8135004957367002E-2</v>
      </c>
      <c r="U10" s="17">
        <v>0.105633347744815</v>
      </c>
      <c r="V10" s="17">
        <v>6.5121683176859999E-2</v>
      </c>
      <c r="W10" s="17">
        <v>0.115096725500582</v>
      </c>
      <c r="X10" s="17">
        <v>8.6248195976508693E-2</v>
      </c>
      <c r="Y10" s="17">
        <v>8.1565176461201302E-2</v>
      </c>
      <c r="Z10" s="17">
        <v>6.7675322514399699E-2</v>
      </c>
      <c r="AA10" s="17">
        <v>9.53584264362725E-2</v>
      </c>
      <c r="AB10" s="17"/>
      <c r="AC10" s="17">
        <v>8.2282321610441994E-2</v>
      </c>
      <c r="AD10" s="17">
        <v>8.0767574019271995E-2</v>
      </c>
      <c r="AE10" s="17">
        <v>6.9205024633807594E-2</v>
      </c>
      <c r="AF10" s="17"/>
      <c r="AG10" s="17">
        <v>6.5026261662849499E-2</v>
      </c>
      <c r="AH10" s="17">
        <v>8.17355842857794E-2</v>
      </c>
      <c r="AI10" s="17">
        <v>9.6455522760418799E-2</v>
      </c>
      <c r="AJ10" s="17">
        <v>0.101259315748968</v>
      </c>
      <c r="AK10" s="17"/>
      <c r="AL10" s="17">
        <v>8.2168387530070497E-2</v>
      </c>
      <c r="AM10" s="17">
        <v>8.5328901804937199E-2</v>
      </c>
      <c r="AN10" s="17">
        <v>6.8133082793796207E-2</v>
      </c>
      <c r="AO10" s="17">
        <v>9.9964891149487395E-2</v>
      </c>
      <c r="AP10" s="17">
        <v>3.3663408983720999E-2</v>
      </c>
      <c r="AQ10" s="17"/>
      <c r="AR10" s="17">
        <v>6.9280650748348299E-2</v>
      </c>
      <c r="AS10" s="17">
        <v>0.103645188220128</v>
      </c>
      <c r="AT10" s="17">
        <v>7.6039473446863001E-2</v>
      </c>
      <c r="AU10" s="17">
        <v>7.6462800743792303E-2</v>
      </c>
      <c r="AV10" s="17">
        <v>7.5903670546663193E-2</v>
      </c>
      <c r="AW10" s="17"/>
      <c r="AX10" s="17">
        <v>6.9058319487133701E-2</v>
      </c>
      <c r="AY10" s="17">
        <v>7.2263187651199601E-2</v>
      </c>
      <c r="AZ10" s="17">
        <v>0.10850485336552999</v>
      </c>
      <c r="BA10" s="17">
        <v>9.0592523847263198E-2</v>
      </c>
      <c r="BB10" s="17">
        <v>0.10277756918073799</v>
      </c>
      <c r="BC10" s="17">
        <v>7.6605875858882205E-2</v>
      </c>
      <c r="BD10" s="17"/>
      <c r="BE10" s="17">
        <v>8.9323967024772702E-2</v>
      </c>
      <c r="BF10" s="17">
        <v>8.3497093019126806E-2</v>
      </c>
      <c r="BG10" s="17">
        <v>6.9241908827861701E-2</v>
      </c>
      <c r="BH10" s="17"/>
      <c r="BI10" s="17">
        <v>0.102802147470526</v>
      </c>
      <c r="BJ10" s="17">
        <v>7.7698283703942897E-2</v>
      </c>
      <c r="BK10" s="17"/>
      <c r="BL10" s="17">
        <v>6.9963779595723793E-2</v>
      </c>
      <c r="BM10" s="17">
        <v>6.7333233370229603E-2</v>
      </c>
      <c r="BN10" s="17">
        <v>8.6205485452086103E-2</v>
      </c>
      <c r="BO10" s="17">
        <v>0.12744678368283499</v>
      </c>
      <c r="BP10" s="17">
        <v>0.10125119297842999</v>
      </c>
      <c r="BQ10" s="17"/>
      <c r="BR10" s="17">
        <v>8.1594732547437293E-2</v>
      </c>
      <c r="BS10" s="17">
        <v>0.119021769134602</v>
      </c>
      <c r="BT10" s="17">
        <v>6.0966482934084201E-2</v>
      </c>
      <c r="BU10" s="17">
        <v>5.8927726141601702E-2</v>
      </c>
      <c r="BV10" s="17"/>
      <c r="BW10" s="17">
        <v>6.3720728452143299E-2</v>
      </c>
      <c r="BX10" s="17">
        <v>7.0107819262260396E-2</v>
      </c>
      <c r="BY10" s="17">
        <v>8.3013651525625204E-2</v>
      </c>
      <c r="BZ10" s="17">
        <v>0.110304852498068</v>
      </c>
      <c r="CA10" s="17">
        <v>8.2820497762638196E-2</v>
      </c>
      <c r="CB10" s="17"/>
      <c r="CC10" s="17">
        <v>7.7983909921151895E-2</v>
      </c>
      <c r="CD10" s="17">
        <v>0.10625993514558101</v>
      </c>
      <c r="CE10" s="17">
        <v>8.8270780007398894E-2</v>
      </c>
      <c r="CF10" s="17">
        <v>9.9711016068611796E-2</v>
      </c>
      <c r="CG10" s="17">
        <v>6.5866877882184302E-2</v>
      </c>
      <c r="CH10" s="17">
        <v>8.7469228177982694E-2</v>
      </c>
      <c r="CI10" s="17">
        <v>9.1510527983752393E-2</v>
      </c>
      <c r="CJ10" s="17">
        <v>6.8537915214150494E-2</v>
      </c>
      <c r="CK10" s="17">
        <v>5.6741247465637003E-2</v>
      </c>
      <c r="CL10" s="17">
        <v>7.1184020418151098E-2</v>
      </c>
    </row>
    <row r="11" spans="2:90" x14ac:dyDescent="0.25">
      <c r="B11" s="18" t="s">
        <v>270</v>
      </c>
      <c r="C11" s="17">
        <v>0.26132047328736502</v>
      </c>
      <c r="D11" s="17">
        <v>0.27122234869570799</v>
      </c>
      <c r="E11" s="17">
        <v>0.25275954521795002</v>
      </c>
      <c r="F11" s="17"/>
      <c r="G11" s="17">
        <v>0.30628284745874501</v>
      </c>
      <c r="H11" s="17">
        <v>0.32457734122014997</v>
      </c>
      <c r="I11" s="17">
        <v>0.32803802617927902</v>
      </c>
      <c r="J11" s="17">
        <v>0.24220494351674601</v>
      </c>
      <c r="K11" s="17">
        <v>0.245738159081406</v>
      </c>
      <c r="L11" s="17">
        <v>0.17288533870522099</v>
      </c>
      <c r="M11" s="17"/>
      <c r="N11" s="17">
        <v>0.25955003433787799</v>
      </c>
      <c r="O11" s="17">
        <v>0.274588675376498</v>
      </c>
      <c r="P11" s="17">
        <v>0.269751905858093</v>
      </c>
      <c r="Q11" s="17">
        <v>0.242710493094864</v>
      </c>
      <c r="R11" s="17"/>
      <c r="S11" s="17">
        <v>0.29417929095954198</v>
      </c>
      <c r="T11" s="17">
        <v>0.26450831250117901</v>
      </c>
      <c r="U11" s="17">
        <v>0.24701616732736201</v>
      </c>
      <c r="V11" s="17">
        <v>0.25928483299872501</v>
      </c>
      <c r="W11" s="17">
        <v>0.27015232375104598</v>
      </c>
      <c r="X11" s="17">
        <v>0.23489967753523</v>
      </c>
      <c r="Y11" s="17">
        <v>0.22380972473484501</v>
      </c>
      <c r="Z11" s="17">
        <v>0.28248460192500602</v>
      </c>
      <c r="AA11" s="17">
        <v>0.26652515784565101</v>
      </c>
      <c r="AB11" s="17"/>
      <c r="AC11" s="17">
        <v>0.220047734000828</v>
      </c>
      <c r="AD11" s="17">
        <v>0.28171463586134299</v>
      </c>
      <c r="AE11" s="17">
        <v>0.29896180983388299</v>
      </c>
      <c r="AF11" s="17"/>
      <c r="AG11" s="17">
        <v>0.25139186731912699</v>
      </c>
      <c r="AH11" s="17">
        <v>0.28032391563117598</v>
      </c>
      <c r="AI11" s="17">
        <v>0.28176678360913898</v>
      </c>
      <c r="AJ11" s="17">
        <v>0.257560971407229</v>
      </c>
      <c r="AK11" s="17"/>
      <c r="AL11" s="17">
        <v>0.26023688660777999</v>
      </c>
      <c r="AM11" s="17">
        <v>0.24869350223931699</v>
      </c>
      <c r="AN11" s="17">
        <v>0.29042842365396498</v>
      </c>
      <c r="AO11" s="17">
        <v>0.30965029355588602</v>
      </c>
      <c r="AP11" s="17">
        <v>0.28671333395496601</v>
      </c>
      <c r="AQ11" s="17"/>
      <c r="AR11" s="17">
        <v>0.21616154228465201</v>
      </c>
      <c r="AS11" s="17">
        <v>0.25567070093118799</v>
      </c>
      <c r="AT11" s="17">
        <v>0.28232099920501202</v>
      </c>
      <c r="AU11" s="17">
        <v>0.29409983250054</v>
      </c>
      <c r="AV11" s="17">
        <v>0.25558342381610799</v>
      </c>
      <c r="AW11" s="17"/>
      <c r="AX11" s="17">
        <v>0.27867789648413199</v>
      </c>
      <c r="AY11" s="17">
        <v>0.25554604390293001</v>
      </c>
      <c r="AZ11" s="17">
        <v>0.27570701216475901</v>
      </c>
      <c r="BA11" s="17">
        <v>0.252238671373957</v>
      </c>
      <c r="BB11" s="17">
        <v>0.24868192822172799</v>
      </c>
      <c r="BC11" s="17">
        <v>0.24179995019023201</v>
      </c>
      <c r="BD11" s="17"/>
      <c r="BE11" s="17">
        <v>0.24560745575742801</v>
      </c>
      <c r="BF11" s="17">
        <v>0.330671518736329</v>
      </c>
      <c r="BG11" s="17">
        <v>0.22155325926736899</v>
      </c>
      <c r="BH11" s="17"/>
      <c r="BI11" s="17">
        <v>0.24100101937621901</v>
      </c>
      <c r="BJ11" s="17">
        <v>0.2664791213096</v>
      </c>
      <c r="BK11" s="17"/>
      <c r="BL11" s="17">
        <v>0.206788076508192</v>
      </c>
      <c r="BM11" s="17">
        <v>0.31619040120214897</v>
      </c>
      <c r="BN11" s="17">
        <v>0.26798368556292201</v>
      </c>
      <c r="BO11" s="17">
        <v>0.33172978354305299</v>
      </c>
      <c r="BP11" s="17">
        <v>0.28317146086336897</v>
      </c>
      <c r="BQ11" s="17"/>
      <c r="BR11" s="17">
        <v>0.25659580698821</v>
      </c>
      <c r="BS11" s="17">
        <v>0.30254702158324698</v>
      </c>
      <c r="BT11" s="17">
        <v>0.27834847052369599</v>
      </c>
      <c r="BU11" s="17">
        <v>0.285006489596139</v>
      </c>
      <c r="BV11" s="17"/>
      <c r="BW11" s="17">
        <v>0.25407305063016</v>
      </c>
      <c r="BX11" s="17">
        <v>0.28385742632070599</v>
      </c>
      <c r="BY11" s="17">
        <v>0.25687763221027099</v>
      </c>
      <c r="BZ11" s="17">
        <v>0.240754203045693</v>
      </c>
      <c r="CA11" s="17">
        <v>0.28149023101954201</v>
      </c>
      <c r="CB11" s="17"/>
      <c r="CC11" s="17">
        <v>0.28406826620593001</v>
      </c>
      <c r="CD11" s="17">
        <v>0.28046757674088602</v>
      </c>
      <c r="CE11" s="17">
        <v>0.29387913801173599</v>
      </c>
      <c r="CF11" s="17">
        <v>0.28883756838425201</v>
      </c>
      <c r="CG11" s="17">
        <v>0.26325239813846302</v>
      </c>
      <c r="CH11" s="17">
        <v>0.23209898921529901</v>
      </c>
      <c r="CI11" s="17">
        <v>0.25049678880630999</v>
      </c>
      <c r="CJ11" s="17">
        <v>0.22659827689967399</v>
      </c>
      <c r="CK11" s="17">
        <v>0.25793910854118401</v>
      </c>
      <c r="CL11" s="17">
        <v>0.25049569123971599</v>
      </c>
    </row>
    <row r="12" spans="2:90" x14ac:dyDescent="0.25">
      <c r="B12" s="18" t="s">
        <v>271</v>
      </c>
      <c r="C12" s="17">
        <v>0.17460656280153999</v>
      </c>
      <c r="D12" s="17">
        <v>0.17478162514921</v>
      </c>
      <c r="E12" s="17">
        <v>0.17477516821216099</v>
      </c>
      <c r="F12" s="17"/>
      <c r="G12" s="17">
        <v>0.225350871316399</v>
      </c>
      <c r="H12" s="17">
        <v>0.25017810801099299</v>
      </c>
      <c r="I12" s="17">
        <v>0.21243569708972401</v>
      </c>
      <c r="J12" s="17">
        <v>0.16061597043613701</v>
      </c>
      <c r="K12" s="17">
        <v>0.11411771218059499</v>
      </c>
      <c r="L12" s="17">
        <v>0.121605649426216</v>
      </c>
      <c r="M12" s="17"/>
      <c r="N12" s="17">
        <v>0.21901295877304899</v>
      </c>
      <c r="O12" s="17">
        <v>0.165920319524617</v>
      </c>
      <c r="P12" s="17">
        <v>0.16034123563504399</v>
      </c>
      <c r="Q12" s="17">
        <v>0.150816281884216</v>
      </c>
      <c r="R12" s="17"/>
      <c r="S12" s="17">
        <v>0.184672450115488</v>
      </c>
      <c r="T12" s="17">
        <v>0.15678168568120501</v>
      </c>
      <c r="U12" s="17">
        <v>0.171793440763607</v>
      </c>
      <c r="V12" s="17">
        <v>0.160475724276151</v>
      </c>
      <c r="W12" s="17">
        <v>0.16497870878777399</v>
      </c>
      <c r="X12" s="17">
        <v>0.17530136257801399</v>
      </c>
      <c r="Y12" s="17">
        <v>0.20537474595597799</v>
      </c>
      <c r="Z12" s="17">
        <v>0.20998494447360799</v>
      </c>
      <c r="AA12" s="17">
        <v>0.16860108214927699</v>
      </c>
      <c r="AB12" s="17"/>
      <c r="AC12" s="17">
        <v>0.16299762970107901</v>
      </c>
      <c r="AD12" s="17">
        <v>0.17831716155639299</v>
      </c>
      <c r="AE12" s="17">
        <v>0.184066156783986</v>
      </c>
      <c r="AF12" s="17"/>
      <c r="AG12" s="17">
        <v>0.19778939218062</v>
      </c>
      <c r="AH12" s="17">
        <v>0.22840887010046401</v>
      </c>
      <c r="AI12" s="17">
        <v>0.150180264394013</v>
      </c>
      <c r="AJ12" s="17">
        <v>0.15895482329323701</v>
      </c>
      <c r="AK12" s="17"/>
      <c r="AL12" s="17">
        <v>0.146384431456791</v>
      </c>
      <c r="AM12" s="17">
        <v>0.17031151451891599</v>
      </c>
      <c r="AN12" s="17">
        <v>0.20677444491255101</v>
      </c>
      <c r="AO12" s="17">
        <v>0.21047716660941701</v>
      </c>
      <c r="AP12" s="17">
        <v>0.29862746315111599</v>
      </c>
      <c r="AQ12" s="17"/>
      <c r="AR12" s="17">
        <v>0.12893365387290201</v>
      </c>
      <c r="AS12" s="17">
        <v>0.16764410503303701</v>
      </c>
      <c r="AT12" s="17">
        <v>0.180686587293095</v>
      </c>
      <c r="AU12" s="17">
        <v>0.18195071354746001</v>
      </c>
      <c r="AV12" s="17">
        <v>0.24081074486722201</v>
      </c>
      <c r="AW12" s="17"/>
      <c r="AX12" s="17">
        <v>0.21826452634128701</v>
      </c>
      <c r="AY12" s="17">
        <v>0.17682118937928401</v>
      </c>
      <c r="AZ12" s="17">
        <v>0.16846761553768899</v>
      </c>
      <c r="BA12" s="17">
        <v>0.15834308259650601</v>
      </c>
      <c r="BB12" s="17">
        <v>0.13856682065099701</v>
      </c>
      <c r="BC12" s="17">
        <v>0.119205276032757</v>
      </c>
      <c r="BD12" s="17"/>
      <c r="BE12" s="17">
        <v>0.13845037268701499</v>
      </c>
      <c r="BF12" s="17">
        <v>0.27607056582009698</v>
      </c>
      <c r="BG12" s="17">
        <v>0.128570447599307</v>
      </c>
      <c r="BH12" s="17"/>
      <c r="BI12" s="17">
        <v>0.123078172761798</v>
      </c>
      <c r="BJ12" s="17">
        <v>0.18768845115001001</v>
      </c>
      <c r="BK12" s="17"/>
      <c r="BL12" s="17">
        <v>0.14998627066331399</v>
      </c>
      <c r="BM12" s="17">
        <v>0.22690704045639801</v>
      </c>
      <c r="BN12" s="17">
        <v>0.168924818445326</v>
      </c>
      <c r="BO12" s="17">
        <v>0.174971566997561</v>
      </c>
      <c r="BP12" s="17">
        <v>0.17057611242072199</v>
      </c>
      <c r="BQ12" s="17"/>
      <c r="BR12" s="17">
        <v>0.16183714167100299</v>
      </c>
      <c r="BS12" s="17">
        <v>0.23218203094908699</v>
      </c>
      <c r="BT12" s="17">
        <v>0.2443783281502</v>
      </c>
      <c r="BU12" s="17">
        <v>0.26405558480839703</v>
      </c>
      <c r="BV12" s="17"/>
      <c r="BW12" s="17">
        <v>0.185550882969751</v>
      </c>
      <c r="BX12" s="17">
        <v>0.16416367507048599</v>
      </c>
      <c r="BY12" s="17">
        <v>0.18640888402841099</v>
      </c>
      <c r="BZ12" s="17">
        <v>0.150977603611195</v>
      </c>
      <c r="CA12" s="17">
        <v>0.181771921499713</v>
      </c>
      <c r="CB12" s="17"/>
      <c r="CC12" s="17">
        <v>0.19570047311420299</v>
      </c>
      <c r="CD12" s="17">
        <v>0.17510193627830201</v>
      </c>
      <c r="CE12" s="17">
        <v>0.14765186617436499</v>
      </c>
      <c r="CF12" s="17">
        <v>0.17136281213402499</v>
      </c>
      <c r="CG12" s="17">
        <v>0.19216803650913</v>
      </c>
      <c r="CH12" s="17">
        <v>0.16796571043626701</v>
      </c>
      <c r="CI12" s="17">
        <v>0.17805678833874999</v>
      </c>
      <c r="CJ12" s="17">
        <v>0.15966092690756201</v>
      </c>
      <c r="CK12" s="17">
        <v>0.18831609381112999</v>
      </c>
      <c r="CL12" s="17">
        <v>0.16372447375975399</v>
      </c>
    </row>
    <row r="13" spans="2:90" x14ac:dyDescent="0.25">
      <c r="B13" s="18" t="s">
        <v>407</v>
      </c>
      <c r="C13" s="17">
        <v>6.2978610165335597E-2</v>
      </c>
      <c r="D13" s="17">
        <v>7.2534405142944403E-2</v>
      </c>
      <c r="E13" s="17">
        <v>5.4306798802114802E-2</v>
      </c>
      <c r="F13" s="17"/>
      <c r="G13" s="17">
        <v>0.114397736748445</v>
      </c>
      <c r="H13" s="17">
        <v>0.12011111330907</v>
      </c>
      <c r="I13" s="17">
        <v>7.0085936277623995E-2</v>
      </c>
      <c r="J13" s="17">
        <v>4.3983702514126699E-2</v>
      </c>
      <c r="K13" s="17">
        <v>3.9705930829677903E-2</v>
      </c>
      <c r="L13" s="17">
        <v>2.28094579714548E-2</v>
      </c>
      <c r="M13" s="17"/>
      <c r="N13" s="17">
        <v>7.4397867063744294E-2</v>
      </c>
      <c r="O13" s="17">
        <v>5.0909207160362999E-2</v>
      </c>
      <c r="P13" s="17">
        <v>7.1405378487700302E-2</v>
      </c>
      <c r="Q13" s="17">
        <v>5.5007125767022699E-2</v>
      </c>
      <c r="R13" s="17"/>
      <c r="S13" s="17">
        <v>9.9140830318753606E-2</v>
      </c>
      <c r="T13" s="17">
        <v>4.4584175956149698E-2</v>
      </c>
      <c r="U13" s="17">
        <v>4.3162707290914197E-2</v>
      </c>
      <c r="V13" s="17">
        <v>4.2280606160724703E-2</v>
      </c>
      <c r="W13" s="17">
        <v>4.1920396136371003E-2</v>
      </c>
      <c r="X13" s="17">
        <v>7.5237281381950002E-2</v>
      </c>
      <c r="Y13" s="17">
        <v>5.7931127602173602E-2</v>
      </c>
      <c r="Z13" s="17">
        <v>7.5213689152702407E-2</v>
      </c>
      <c r="AA13" s="17">
        <v>7.8907657217896401E-2</v>
      </c>
      <c r="AB13" s="17"/>
      <c r="AC13" s="17">
        <v>4.3596833916195198E-2</v>
      </c>
      <c r="AD13" s="17">
        <v>7.3806644882864703E-2</v>
      </c>
      <c r="AE13" s="17">
        <v>7.8374322783228298E-2</v>
      </c>
      <c r="AF13" s="17"/>
      <c r="AG13" s="17">
        <v>6.0509525387274103E-2</v>
      </c>
      <c r="AH13" s="17">
        <v>0.123192932128017</v>
      </c>
      <c r="AI13" s="17">
        <v>3.2002478212218903E-2</v>
      </c>
      <c r="AJ13" s="17">
        <v>3.9800941811437798E-2</v>
      </c>
      <c r="AK13" s="17"/>
      <c r="AL13" s="17">
        <v>4.2439669949182801E-2</v>
      </c>
      <c r="AM13" s="17">
        <v>5.1946352466213597E-2</v>
      </c>
      <c r="AN13" s="17">
        <v>7.1070152405544401E-2</v>
      </c>
      <c r="AO13" s="17">
        <v>0.103209676783119</v>
      </c>
      <c r="AP13" s="17">
        <v>0.14272754745615601</v>
      </c>
      <c r="AQ13" s="17"/>
      <c r="AR13" s="17">
        <v>4.6102770389231898E-2</v>
      </c>
      <c r="AS13" s="17">
        <v>6.1392831662141503E-2</v>
      </c>
      <c r="AT13" s="17">
        <v>4.4090134402800102E-2</v>
      </c>
      <c r="AU13" s="17">
        <v>7.90325919148719E-2</v>
      </c>
      <c r="AV13" s="17">
        <v>0.13166459246651799</v>
      </c>
      <c r="AW13" s="17"/>
      <c r="AX13" s="17">
        <v>0.12765518115322999</v>
      </c>
      <c r="AY13" s="17">
        <v>4.9294878096861498E-2</v>
      </c>
      <c r="AZ13" s="17">
        <v>4.3369787920010401E-2</v>
      </c>
      <c r="BA13" s="17">
        <v>4.3469014966609397E-2</v>
      </c>
      <c r="BB13" s="17">
        <v>3.07838347455308E-2</v>
      </c>
      <c r="BC13" s="17">
        <v>3.8096604725928601E-2</v>
      </c>
      <c r="BD13" s="17"/>
      <c r="BE13" s="17">
        <v>4.1630082118726597E-2</v>
      </c>
      <c r="BF13" s="17">
        <v>0.121108817144578</v>
      </c>
      <c r="BG13" s="17">
        <v>3.6719400027668297E-2</v>
      </c>
      <c r="BH13" s="17"/>
      <c r="BI13" s="17">
        <v>4.11532102149244E-2</v>
      </c>
      <c r="BJ13" s="17">
        <v>6.8519583696466005E-2</v>
      </c>
      <c r="BK13" s="17"/>
      <c r="BL13" s="17">
        <v>6.2696841519256197E-2</v>
      </c>
      <c r="BM13" s="17">
        <v>6.4840307673203798E-2</v>
      </c>
      <c r="BN13" s="17">
        <v>5.06981806493206E-2</v>
      </c>
      <c r="BO13" s="17">
        <v>5.1238714617068498E-2</v>
      </c>
      <c r="BP13" s="17">
        <v>7.5556166890076104E-2</v>
      </c>
      <c r="BQ13" s="17"/>
      <c r="BR13" s="17">
        <v>4.7629146151551199E-2</v>
      </c>
      <c r="BS13" s="17">
        <v>9.1062250955201096E-2</v>
      </c>
      <c r="BT13" s="17">
        <v>0.21586642312613999</v>
      </c>
      <c r="BU13" s="17">
        <v>0.125935848732662</v>
      </c>
      <c r="BV13" s="17"/>
      <c r="BW13" s="17">
        <v>5.66803553783417E-2</v>
      </c>
      <c r="BX13" s="17">
        <v>6.2976792708763704E-2</v>
      </c>
      <c r="BY13" s="17">
        <v>6.4866220826923698E-2</v>
      </c>
      <c r="BZ13" s="17">
        <v>6.6398932693919402E-2</v>
      </c>
      <c r="CA13" s="17">
        <v>5.59830801720212E-2</v>
      </c>
      <c r="CB13" s="17"/>
      <c r="CC13" s="17">
        <v>4.2144701746666402E-2</v>
      </c>
      <c r="CD13" s="17">
        <v>6.1519435172437999E-2</v>
      </c>
      <c r="CE13" s="17">
        <v>9.6391632706774005E-2</v>
      </c>
      <c r="CF13" s="17">
        <v>6.7044976411082202E-2</v>
      </c>
      <c r="CG13" s="17">
        <v>5.6432625358317098E-2</v>
      </c>
      <c r="CH13" s="17">
        <v>4.76720344345197E-2</v>
      </c>
      <c r="CI13" s="17">
        <v>7.2896376595222107E-2</v>
      </c>
      <c r="CJ13" s="17">
        <v>6.3967096886564503E-2</v>
      </c>
      <c r="CK13" s="17">
        <v>5.2653856912116E-2</v>
      </c>
      <c r="CL13" s="17">
        <v>4.5605061831807098E-2</v>
      </c>
    </row>
    <row r="14" spans="2:90" x14ac:dyDescent="0.25">
      <c r="B14" s="18" t="s">
        <v>111</v>
      </c>
      <c r="C14" s="19">
        <v>0.38215681113162597</v>
      </c>
      <c r="D14" s="19">
        <v>0.34781668447626801</v>
      </c>
      <c r="E14" s="19">
        <v>0.41307711189430002</v>
      </c>
      <c r="F14" s="19"/>
      <c r="G14" s="19">
        <v>0.19764798161977901</v>
      </c>
      <c r="H14" s="19">
        <v>0.17962379906728701</v>
      </c>
      <c r="I14" s="19">
        <v>0.25465621981245401</v>
      </c>
      <c r="J14" s="19">
        <v>0.41379717615970002</v>
      </c>
      <c r="K14" s="19">
        <v>0.50684445613839801</v>
      </c>
      <c r="L14" s="19">
        <v>0.59372786711773395</v>
      </c>
      <c r="M14" s="19"/>
      <c r="N14" s="19">
        <v>0.35377774932335299</v>
      </c>
      <c r="O14" s="19">
        <v>0.38171312246319</v>
      </c>
      <c r="P14" s="19">
        <v>0.37237918326163499</v>
      </c>
      <c r="Q14" s="19">
        <v>0.41920633311910299</v>
      </c>
      <c r="R14" s="19"/>
      <c r="S14" s="19">
        <v>0.31486571164485899</v>
      </c>
      <c r="T14" s="19">
        <v>0.44831618310087901</v>
      </c>
      <c r="U14" s="19">
        <v>0.39857913232523801</v>
      </c>
      <c r="V14" s="19">
        <v>0.43260283961983098</v>
      </c>
      <c r="W14" s="19">
        <v>0.34925295795537697</v>
      </c>
      <c r="X14" s="19">
        <v>0.39063904755741102</v>
      </c>
      <c r="Y14" s="19">
        <v>0.39673795984688998</v>
      </c>
      <c r="Z14" s="19">
        <v>0.31648681631255099</v>
      </c>
      <c r="AA14" s="19">
        <v>0.35298125810471198</v>
      </c>
      <c r="AB14" s="19"/>
      <c r="AC14" s="19">
        <v>0.44772129411136402</v>
      </c>
      <c r="AD14" s="19">
        <v>0.35767227304433402</v>
      </c>
      <c r="AE14" s="19">
        <v>0.34450596529712202</v>
      </c>
      <c r="AF14" s="19"/>
      <c r="AG14" s="19">
        <v>0.397329140058722</v>
      </c>
      <c r="AH14" s="19">
        <v>0.25586808074305201</v>
      </c>
      <c r="AI14" s="19">
        <v>0.408305878258646</v>
      </c>
      <c r="AJ14" s="19">
        <v>0.38665734984206801</v>
      </c>
      <c r="AK14" s="19"/>
      <c r="AL14" s="19">
        <v>0.42493730330517898</v>
      </c>
      <c r="AM14" s="19">
        <v>0.39968314203588701</v>
      </c>
      <c r="AN14" s="19">
        <v>0.33939707199063801</v>
      </c>
      <c r="AO14" s="19">
        <v>0.25146061051339702</v>
      </c>
      <c r="AP14" s="19">
        <v>0.22397179504270601</v>
      </c>
      <c r="AQ14" s="19"/>
      <c r="AR14" s="19">
        <v>0.49611287246482699</v>
      </c>
      <c r="AS14" s="19">
        <v>0.378811002634934</v>
      </c>
      <c r="AT14" s="19">
        <v>0.375713236550687</v>
      </c>
      <c r="AU14" s="19">
        <v>0.33258401440266799</v>
      </c>
      <c r="AV14" s="19">
        <v>0.26834645561968301</v>
      </c>
      <c r="AW14" s="19"/>
      <c r="AX14" s="19">
        <v>0.26513032431705802</v>
      </c>
      <c r="AY14" s="19">
        <v>0.42288702316969001</v>
      </c>
      <c r="AZ14" s="19">
        <v>0.37026335026306201</v>
      </c>
      <c r="BA14" s="19">
        <v>0.41746095048160498</v>
      </c>
      <c r="BB14" s="19">
        <v>0.43858087299547299</v>
      </c>
      <c r="BC14" s="19">
        <v>0.44628352907091001</v>
      </c>
      <c r="BD14" s="19"/>
      <c r="BE14" s="19">
        <v>0.44930981841057999</v>
      </c>
      <c r="BF14" s="19">
        <v>0.14933826090048599</v>
      </c>
      <c r="BG14" s="19">
        <v>0.51025857357501203</v>
      </c>
      <c r="BH14" s="19"/>
      <c r="BI14" s="19">
        <v>0.42764553414617801</v>
      </c>
      <c r="BJ14" s="19">
        <v>0.37060825711835499</v>
      </c>
      <c r="BK14" s="19"/>
      <c r="BL14" s="19">
        <v>0.48612163815145798</v>
      </c>
      <c r="BM14" s="19">
        <v>0.28723200179309399</v>
      </c>
      <c r="BN14" s="19">
        <v>0.36507240162641702</v>
      </c>
      <c r="BO14" s="19">
        <v>0.27929811180370201</v>
      </c>
      <c r="BP14" s="19">
        <v>0.32541353636882803</v>
      </c>
      <c r="BQ14" s="19"/>
      <c r="BR14" s="19">
        <v>0.41589593230762401</v>
      </c>
      <c r="BS14" s="19">
        <v>0.21442239843960401</v>
      </c>
      <c r="BT14" s="19">
        <v>0.17531706155218199</v>
      </c>
      <c r="BU14" s="19">
        <v>0.22350428554138299</v>
      </c>
      <c r="BV14" s="19"/>
      <c r="BW14" s="19">
        <v>0.411112727639312</v>
      </c>
      <c r="BX14" s="19">
        <v>0.39408408945575102</v>
      </c>
      <c r="BY14" s="19">
        <v>0.37423215236544299</v>
      </c>
      <c r="BZ14" s="19">
        <v>0.38929425654083799</v>
      </c>
      <c r="CA14" s="19">
        <v>0.34684415535614499</v>
      </c>
      <c r="CB14" s="19"/>
      <c r="CC14" s="19">
        <v>0.34268629664917699</v>
      </c>
      <c r="CD14" s="19">
        <v>0.338168694220504</v>
      </c>
      <c r="CE14" s="19">
        <v>0.330451314030618</v>
      </c>
      <c r="CF14" s="19">
        <v>0.34318248539410001</v>
      </c>
      <c r="CG14" s="19">
        <v>0.38394144196258001</v>
      </c>
      <c r="CH14" s="19">
        <v>0.42642138168673799</v>
      </c>
      <c r="CI14" s="19">
        <v>0.38052107782998701</v>
      </c>
      <c r="CJ14" s="19">
        <v>0.43931971209928899</v>
      </c>
      <c r="CK14" s="19">
        <v>0.41020372349694101</v>
      </c>
      <c r="CL14" s="19">
        <v>0.45593119845274599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1.42578125" defaultRowHeight="15" x14ac:dyDescent="0.25"/>
  <cols>
    <col min="2" max="2" width="25.7109375" customWidth="1"/>
    <col min="3" max="5" width="10.7109375" customWidth="1"/>
    <col min="6" max="6" width="2.140625" customWidth="1"/>
    <col min="7" max="12" width="10.7109375" customWidth="1"/>
    <col min="13" max="13" width="2.140625" customWidth="1"/>
    <col min="14" max="17" width="10.7109375" customWidth="1"/>
    <col min="18" max="18" width="2.140625" customWidth="1"/>
    <col min="19" max="27" width="10.7109375" customWidth="1"/>
    <col min="28" max="28" width="2.140625" customWidth="1"/>
    <col min="29" max="31" width="10.7109375" customWidth="1"/>
    <col min="32" max="32" width="2.140625" customWidth="1"/>
    <col min="33" max="36" width="10.7109375" customWidth="1"/>
    <col min="37" max="37" width="2.140625" customWidth="1"/>
    <col min="38" max="42" width="10.7109375" customWidth="1"/>
    <col min="43" max="43" width="2.140625" customWidth="1"/>
    <col min="44" max="48" width="10.7109375" customWidth="1"/>
    <col min="49" max="49" width="2.140625" customWidth="1"/>
    <col min="50" max="55" width="10.7109375" customWidth="1"/>
    <col min="56" max="56" width="2.140625" customWidth="1"/>
    <col min="57" max="59" width="10.7109375" customWidth="1"/>
    <col min="60" max="60" width="2.140625" customWidth="1"/>
    <col min="61" max="62" width="10.7109375" customWidth="1"/>
    <col min="63" max="63" width="2.140625" customWidth="1"/>
    <col min="64" max="68" width="10.7109375" customWidth="1"/>
    <col min="69" max="69" width="2.140625" customWidth="1"/>
    <col min="70" max="73" width="10.7109375" customWidth="1"/>
    <col min="74" max="74" width="2.140625" customWidth="1"/>
    <col min="75" max="79" width="10.7109375" customWidth="1"/>
    <col min="80" max="80" width="2.140625" customWidth="1"/>
    <col min="81" max="90" width="10.7109375" customWidth="1"/>
    <col min="91" max="91" width="2.140625" customWidth="1"/>
  </cols>
  <sheetData>
    <row r="2" spans="2:90" ht="39.950000000000003" customHeight="1" x14ac:dyDescent="0.25">
      <c r="D2" s="30" t="s">
        <v>415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</row>
    <row r="5" spans="2:90" ht="30" customHeight="1" x14ac:dyDescent="0.25">
      <c r="B5" s="15"/>
      <c r="C5" s="15"/>
      <c r="D5" s="29" t="s">
        <v>91</v>
      </c>
      <c r="E5" s="29"/>
      <c r="F5" s="15"/>
      <c r="G5" s="29" t="s">
        <v>92</v>
      </c>
      <c r="H5" s="29"/>
      <c r="I5" s="29"/>
      <c r="J5" s="29"/>
      <c r="K5" s="29"/>
      <c r="L5" s="29"/>
      <c r="M5" s="15"/>
      <c r="N5" s="29" t="s">
        <v>93</v>
      </c>
      <c r="O5" s="29"/>
      <c r="P5" s="29"/>
      <c r="Q5" s="29"/>
      <c r="R5" s="15"/>
      <c r="S5" s="29" t="s">
        <v>94</v>
      </c>
      <c r="T5" s="29"/>
      <c r="U5" s="29"/>
      <c r="V5" s="29"/>
      <c r="W5" s="29"/>
      <c r="X5" s="29"/>
      <c r="Y5" s="29"/>
      <c r="Z5" s="29"/>
      <c r="AA5" s="29"/>
      <c r="AB5" s="15"/>
      <c r="AC5" s="29" t="s">
        <v>95</v>
      </c>
      <c r="AD5" s="29"/>
      <c r="AE5" s="29"/>
      <c r="AF5" s="15"/>
      <c r="AG5" s="29" t="s">
        <v>96</v>
      </c>
      <c r="AH5" s="29"/>
      <c r="AI5" s="29"/>
      <c r="AJ5" s="29"/>
      <c r="AK5" s="15"/>
      <c r="AL5" s="29" t="s">
        <v>97</v>
      </c>
      <c r="AM5" s="29"/>
      <c r="AN5" s="29"/>
      <c r="AO5" s="29"/>
      <c r="AP5" s="29"/>
      <c r="AQ5" s="15"/>
      <c r="AR5" s="29" t="s">
        <v>98</v>
      </c>
      <c r="AS5" s="29"/>
      <c r="AT5" s="29"/>
      <c r="AU5" s="29"/>
      <c r="AV5" s="29"/>
      <c r="AW5" s="15"/>
      <c r="AX5" s="29" t="s">
        <v>99</v>
      </c>
      <c r="AY5" s="29"/>
      <c r="AZ5" s="29"/>
      <c r="BA5" s="29"/>
      <c r="BB5" s="29"/>
      <c r="BC5" s="29"/>
      <c r="BD5" s="15"/>
      <c r="BE5" s="29" t="s">
        <v>100</v>
      </c>
      <c r="BF5" s="29"/>
      <c r="BG5" s="29"/>
      <c r="BH5" s="15"/>
      <c r="BI5" s="29" t="s">
        <v>101</v>
      </c>
      <c r="BJ5" s="29"/>
      <c r="BK5" s="15"/>
      <c r="BL5" s="29" t="s">
        <v>102</v>
      </c>
      <c r="BM5" s="29"/>
      <c r="BN5" s="29"/>
      <c r="BO5" s="29"/>
      <c r="BP5" s="29"/>
      <c r="BQ5" s="15"/>
      <c r="BR5" s="29" t="s">
        <v>103</v>
      </c>
      <c r="BS5" s="29"/>
      <c r="BT5" s="29"/>
      <c r="BU5" s="29"/>
      <c r="BV5" s="15"/>
      <c r="BW5" s="29" t="s">
        <v>104</v>
      </c>
      <c r="BX5" s="29"/>
      <c r="BY5" s="29"/>
      <c r="BZ5" s="29"/>
      <c r="CA5" s="29"/>
      <c r="CB5" s="15"/>
      <c r="CC5" s="29" t="s">
        <v>105</v>
      </c>
      <c r="CD5" s="29"/>
      <c r="CE5" s="29"/>
      <c r="CF5" s="29"/>
      <c r="CG5" s="29"/>
      <c r="CH5" s="29"/>
      <c r="CI5" s="29"/>
      <c r="CJ5" s="29"/>
      <c r="CK5" s="29"/>
      <c r="CL5" s="29"/>
    </row>
    <row r="6" spans="2:90" ht="75" x14ac:dyDescent="0.2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C6" s="12" t="s">
        <v>40</v>
      </c>
      <c r="AD6" s="12" t="s">
        <v>41</v>
      </c>
      <c r="AE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L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R6" s="12" t="s">
        <v>52</v>
      </c>
      <c r="AS6" s="12" t="s">
        <v>53</v>
      </c>
      <c r="AT6" s="12" t="s">
        <v>54</v>
      </c>
      <c r="AU6" s="12" t="s">
        <v>55</v>
      </c>
      <c r="AV6" s="12" t="s">
        <v>56</v>
      </c>
      <c r="AX6" s="12" t="s">
        <v>57</v>
      </c>
      <c r="AY6" s="12" t="s">
        <v>58</v>
      </c>
      <c r="AZ6" s="12" t="s">
        <v>59</v>
      </c>
      <c r="BA6" s="12" t="s">
        <v>60</v>
      </c>
      <c r="BB6" s="12" t="s">
        <v>61</v>
      </c>
      <c r="BC6" s="12" t="s">
        <v>62</v>
      </c>
      <c r="BE6" s="12" t="s">
        <v>63</v>
      </c>
      <c r="BF6" s="12" t="s">
        <v>64</v>
      </c>
      <c r="BG6" s="12" t="s">
        <v>65</v>
      </c>
      <c r="BI6" s="12" t="s">
        <v>66</v>
      </c>
      <c r="BJ6" s="12" t="s">
        <v>63</v>
      </c>
      <c r="BL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R6" s="12" t="s">
        <v>72</v>
      </c>
      <c r="BS6" s="12" t="s">
        <v>73</v>
      </c>
      <c r="BT6" s="12" t="s">
        <v>74</v>
      </c>
      <c r="BU6" s="12" t="s">
        <v>75</v>
      </c>
      <c r="BW6" s="12" t="s">
        <v>76</v>
      </c>
      <c r="BX6" s="12" t="s">
        <v>77</v>
      </c>
      <c r="BY6" s="12" t="s">
        <v>78</v>
      </c>
      <c r="BZ6" s="12" t="s">
        <v>79</v>
      </c>
      <c r="CA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87</v>
      </c>
      <c r="CJ6" s="12" t="s">
        <v>88</v>
      </c>
      <c r="CK6" s="12" t="s">
        <v>89</v>
      </c>
      <c r="CL6" s="12" t="s">
        <v>90</v>
      </c>
    </row>
    <row r="7" spans="2:90" ht="30" customHeight="1" x14ac:dyDescent="0.25">
      <c r="B7" s="10" t="s">
        <v>19</v>
      </c>
      <c r="C7" s="10">
        <v>4051</v>
      </c>
      <c r="D7" s="10">
        <v>1904</v>
      </c>
      <c r="E7" s="10">
        <v>2138</v>
      </c>
      <c r="F7" s="10"/>
      <c r="G7" s="10">
        <v>471</v>
      </c>
      <c r="H7" s="10">
        <v>611</v>
      </c>
      <c r="I7" s="10">
        <v>689</v>
      </c>
      <c r="J7" s="10">
        <v>714</v>
      </c>
      <c r="K7" s="10">
        <v>623</v>
      </c>
      <c r="L7" s="10">
        <v>943</v>
      </c>
      <c r="M7" s="10"/>
      <c r="N7" s="10">
        <v>1186</v>
      </c>
      <c r="O7" s="10">
        <v>1070</v>
      </c>
      <c r="P7" s="10">
        <v>906</v>
      </c>
      <c r="Q7" s="10">
        <v>874</v>
      </c>
      <c r="R7" s="10"/>
      <c r="S7" s="10">
        <v>645</v>
      </c>
      <c r="T7" s="10">
        <v>677</v>
      </c>
      <c r="U7" s="10">
        <v>393</v>
      </c>
      <c r="V7" s="10">
        <v>405</v>
      </c>
      <c r="W7" s="10">
        <v>337</v>
      </c>
      <c r="X7" s="10">
        <v>411</v>
      </c>
      <c r="Y7" s="10">
        <v>409</v>
      </c>
      <c r="Z7" s="10">
        <v>208</v>
      </c>
      <c r="AA7" s="10">
        <v>566</v>
      </c>
      <c r="AB7" s="10"/>
      <c r="AC7" s="10">
        <v>1541</v>
      </c>
      <c r="AD7" s="10">
        <v>1505</v>
      </c>
      <c r="AE7" s="10">
        <v>649</v>
      </c>
      <c r="AF7" s="10"/>
      <c r="AG7" s="10">
        <v>789</v>
      </c>
      <c r="AH7" s="10">
        <v>984</v>
      </c>
      <c r="AI7" s="10">
        <v>363</v>
      </c>
      <c r="AJ7" s="10">
        <v>861</v>
      </c>
      <c r="AK7" s="10"/>
      <c r="AL7" s="10">
        <v>930</v>
      </c>
      <c r="AM7" s="10">
        <v>903</v>
      </c>
      <c r="AN7" s="10">
        <v>1076</v>
      </c>
      <c r="AO7" s="10">
        <v>479</v>
      </c>
      <c r="AP7" s="10">
        <v>74</v>
      </c>
      <c r="AQ7" s="10"/>
      <c r="AR7" s="10">
        <v>429</v>
      </c>
      <c r="AS7" s="10">
        <v>1042</v>
      </c>
      <c r="AT7" s="10">
        <v>1220</v>
      </c>
      <c r="AU7" s="10">
        <v>760</v>
      </c>
      <c r="AV7" s="10">
        <v>417</v>
      </c>
      <c r="AW7" s="10"/>
      <c r="AX7" s="10">
        <v>945</v>
      </c>
      <c r="AY7" s="10">
        <v>1236</v>
      </c>
      <c r="AZ7" s="10">
        <v>486</v>
      </c>
      <c r="BA7" s="10">
        <v>713</v>
      </c>
      <c r="BB7" s="10">
        <v>452</v>
      </c>
      <c r="BC7" s="10">
        <v>216</v>
      </c>
      <c r="BD7" s="10"/>
      <c r="BE7" s="10">
        <v>1616</v>
      </c>
      <c r="BF7" s="10">
        <v>1172</v>
      </c>
      <c r="BG7" s="10">
        <v>1243</v>
      </c>
      <c r="BH7" s="10"/>
      <c r="BI7" s="10">
        <v>821</v>
      </c>
      <c r="BJ7" s="10">
        <v>3230</v>
      </c>
      <c r="BK7" s="10"/>
      <c r="BL7" s="10">
        <v>1621</v>
      </c>
      <c r="BM7" s="10">
        <v>927</v>
      </c>
      <c r="BN7" s="10">
        <v>292</v>
      </c>
      <c r="BO7" s="10">
        <v>318</v>
      </c>
      <c r="BP7" s="10">
        <v>748</v>
      </c>
      <c r="BQ7" s="10"/>
      <c r="BR7" s="10">
        <v>3360</v>
      </c>
      <c r="BS7" s="10">
        <v>274</v>
      </c>
      <c r="BT7" s="10">
        <v>223</v>
      </c>
      <c r="BU7" s="10">
        <v>170</v>
      </c>
      <c r="BV7" s="10"/>
      <c r="BW7" s="10">
        <v>736</v>
      </c>
      <c r="BX7" s="10">
        <v>798</v>
      </c>
      <c r="BY7" s="10">
        <v>812</v>
      </c>
      <c r="BZ7" s="10">
        <v>782</v>
      </c>
      <c r="CA7" s="10">
        <v>798</v>
      </c>
      <c r="CB7" s="10"/>
      <c r="CC7" s="10">
        <v>394</v>
      </c>
      <c r="CD7" s="10">
        <v>408</v>
      </c>
      <c r="CE7" s="10">
        <v>419</v>
      </c>
      <c r="CF7" s="10">
        <v>433</v>
      </c>
      <c r="CG7" s="10">
        <v>395</v>
      </c>
      <c r="CH7" s="10">
        <v>412</v>
      </c>
      <c r="CI7" s="10">
        <v>395</v>
      </c>
      <c r="CJ7" s="10">
        <v>363</v>
      </c>
      <c r="CK7" s="10">
        <v>344</v>
      </c>
      <c r="CL7" s="10">
        <v>333</v>
      </c>
    </row>
    <row r="8" spans="2:90" ht="30" customHeight="1" x14ac:dyDescent="0.25">
      <c r="B8" s="11" t="s">
        <v>20</v>
      </c>
      <c r="C8" s="11">
        <v>4051</v>
      </c>
      <c r="D8" s="11">
        <v>1954</v>
      </c>
      <c r="E8" s="11">
        <v>2088</v>
      </c>
      <c r="F8" s="11"/>
      <c r="G8" s="11">
        <v>425</v>
      </c>
      <c r="H8" s="11">
        <v>691</v>
      </c>
      <c r="I8" s="11">
        <v>662</v>
      </c>
      <c r="J8" s="11">
        <v>678</v>
      </c>
      <c r="K8" s="11">
        <v>645</v>
      </c>
      <c r="L8" s="11">
        <v>950</v>
      </c>
      <c r="M8" s="11"/>
      <c r="N8" s="11">
        <v>1090</v>
      </c>
      <c r="O8" s="11">
        <v>1049</v>
      </c>
      <c r="P8" s="11">
        <v>888</v>
      </c>
      <c r="Q8" s="11">
        <v>1009</v>
      </c>
      <c r="R8" s="11"/>
      <c r="S8" s="11">
        <v>635</v>
      </c>
      <c r="T8" s="11">
        <v>661</v>
      </c>
      <c r="U8" s="11">
        <v>413</v>
      </c>
      <c r="V8" s="11">
        <v>447</v>
      </c>
      <c r="W8" s="11">
        <v>350</v>
      </c>
      <c r="X8" s="11">
        <v>425</v>
      </c>
      <c r="Y8" s="11">
        <v>397</v>
      </c>
      <c r="Z8" s="11">
        <v>195</v>
      </c>
      <c r="AA8" s="11">
        <v>528</v>
      </c>
      <c r="AB8" s="11"/>
      <c r="AC8" s="11">
        <v>1564</v>
      </c>
      <c r="AD8" s="11">
        <v>1501</v>
      </c>
      <c r="AE8" s="11">
        <v>656</v>
      </c>
      <c r="AF8" s="11"/>
      <c r="AG8" s="11">
        <v>792</v>
      </c>
      <c r="AH8" s="11">
        <v>972</v>
      </c>
      <c r="AI8" s="11">
        <v>356</v>
      </c>
      <c r="AJ8" s="11">
        <v>879</v>
      </c>
      <c r="AK8" s="11"/>
      <c r="AL8" s="11">
        <v>990</v>
      </c>
      <c r="AM8" s="11">
        <v>913</v>
      </c>
      <c r="AN8" s="11">
        <v>1026</v>
      </c>
      <c r="AO8" s="11">
        <v>463</v>
      </c>
      <c r="AP8" s="11">
        <v>67</v>
      </c>
      <c r="AQ8" s="11"/>
      <c r="AR8" s="11">
        <v>438</v>
      </c>
      <c r="AS8" s="11">
        <v>1078</v>
      </c>
      <c r="AT8" s="11">
        <v>1223</v>
      </c>
      <c r="AU8" s="11">
        <v>735</v>
      </c>
      <c r="AV8" s="11">
        <v>394</v>
      </c>
      <c r="AW8" s="11"/>
      <c r="AX8" s="11">
        <v>938</v>
      </c>
      <c r="AY8" s="11">
        <v>1227</v>
      </c>
      <c r="AZ8" s="11">
        <v>495</v>
      </c>
      <c r="BA8" s="11">
        <v>714</v>
      </c>
      <c r="BB8" s="11">
        <v>453</v>
      </c>
      <c r="BC8" s="11">
        <v>221</v>
      </c>
      <c r="BD8" s="11"/>
      <c r="BE8" s="11">
        <v>1604</v>
      </c>
      <c r="BF8" s="11">
        <v>1167</v>
      </c>
      <c r="BG8" s="11">
        <v>1258</v>
      </c>
      <c r="BH8" s="11"/>
      <c r="BI8" s="11">
        <v>820</v>
      </c>
      <c r="BJ8" s="11">
        <v>3231</v>
      </c>
      <c r="BK8" s="11"/>
      <c r="BL8" s="11">
        <v>1624</v>
      </c>
      <c r="BM8" s="11">
        <v>909</v>
      </c>
      <c r="BN8" s="11">
        <v>308</v>
      </c>
      <c r="BO8" s="11">
        <v>331</v>
      </c>
      <c r="BP8" s="11">
        <v>747</v>
      </c>
      <c r="BQ8" s="11"/>
      <c r="BR8" s="11">
        <v>3369</v>
      </c>
      <c r="BS8" s="11">
        <v>267</v>
      </c>
      <c r="BT8" s="11">
        <v>223</v>
      </c>
      <c r="BU8" s="11">
        <v>168</v>
      </c>
      <c r="BV8" s="11"/>
      <c r="BW8" s="11">
        <v>729</v>
      </c>
      <c r="BX8" s="11">
        <v>789</v>
      </c>
      <c r="BY8" s="11">
        <v>812</v>
      </c>
      <c r="BZ8" s="11">
        <v>787</v>
      </c>
      <c r="CA8" s="11">
        <v>808</v>
      </c>
      <c r="CB8" s="11"/>
      <c r="CC8" s="11">
        <v>394</v>
      </c>
      <c r="CD8" s="11">
        <v>415</v>
      </c>
      <c r="CE8" s="11">
        <v>422</v>
      </c>
      <c r="CF8" s="11">
        <v>437</v>
      </c>
      <c r="CG8" s="11">
        <v>403</v>
      </c>
      <c r="CH8" s="11">
        <v>411</v>
      </c>
      <c r="CI8" s="11">
        <v>387</v>
      </c>
      <c r="CJ8" s="11">
        <v>357</v>
      </c>
      <c r="CK8" s="11">
        <v>338</v>
      </c>
      <c r="CL8" s="11">
        <v>332</v>
      </c>
    </row>
    <row r="9" spans="2:90" x14ac:dyDescent="0.25">
      <c r="B9" s="18" t="s">
        <v>406</v>
      </c>
      <c r="C9" s="17">
        <v>0.114863703849273</v>
      </c>
      <c r="D9" s="17">
        <v>0.105500944349029</v>
      </c>
      <c r="E9" s="17">
        <v>0.12165308825778</v>
      </c>
      <c r="F9" s="17"/>
      <c r="G9" s="17">
        <v>0.103254232838026</v>
      </c>
      <c r="H9" s="17">
        <v>0.11941985487592099</v>
      </c>
      <c r="I9" s="17">
        <v>0.121045105430634</v>
      </c>
      <c r="J9" s="17">
        <v>0.16542127071378901</v>
      </c>
      <c r="K9" s="17">
        <v>8.8741030837597198E-2</v>
      </c>
      <c r="L9" s="17">
        <v>9.4076589477762096E-2</v>
      </c>
      <c r="M9" s="17"/>
      <c r="N9" s="17">
        <v>9.5521831254256201E-2</v>
      </c>
      <c r="O9" s="17">
        <v>0.11761658052485301</v>
      </c>
      <c r="P9" s="17">
        <v>0.122627401605374</v>
      </c>
      <c r="Q9" s="17">
        <v>0.12615660780152399</v>
      </c>
      <c r="R9" s="17"/>
      <c r="S9" s="17">
        <v>8.5441958699009293E-2</v>
      </c>
      <c r="T9" s="17">
        <v>0.103976161561115</v>
      </c>
      <c r="U9" s="17">
        <v>0.100259296422729</v>
      </c>
      <c r="V9" s="17">
        <v>0.14758550395243</v>
      </c>
      <c r="W9" s="17">
        <v>9.3726744417316502E-2</v>
      </c>
      <c r="X9" s="17">
        <v>0.13461062323959</v>
      </c>
      <c r="Y9" s="17">
        <v>9.5574539825195495E-2</v>
      </c>
      <c r="Z9" s="17">
        <v>0.15061295776135999</v>
      </c>
      <c r="AA9" s="17">
        <v>0.14701630673336</v>
      </c>
      <c r="AB9" s="17"/>
      <c r="AC9" s="17">
        <v>0.119312167412629</v>
      </c>
      <c r="AD9" s="17">
        <v>0.10326003912470701</v>
      </c>
      <c r="AE9" s="17">
        <v>0.114934281614087</v>
      </c>
      <c r="AF9" s="17"/>
      <c r="AG9" s="17">
        <v>7.1174573664049195E-2</v>
      </c>
      <c r="AH9" s="17">
        <v>8.1986551679898198E-2</v>
      </c>
      <c r="AI9" s="17">
        <v>0.12828546452310599</v>
      </c>
      <c r="AJ9" s="17">
        <v>0.157827091962151</v>
      </c>
      <c r="AK9" s="17"/>
      <c r="AL9" s="17">
        <v>0.12315778119175699</v>
      </c>
      <c r="AM9" s="17">
        <v>0.13818547249593299</v>
      </c>
      <c r="AN9" s="17">
        <v>8.9990033169160794E-2</v>
      </c>
      <c r="AO9" s="17">
        <v>9.1242924320936294E-2</v>
      </c>
      <c r="AP9" s="17">
        <v>8.5897570614358001E-2</v>
      </c>
      <c r="AQ9" s="17"/>
      <c r="AR9" s="17">
        <v>0.14141501062515099</v>
      </c>
      <c r="AS9" s="17">
        <v>0.123966030763765</v>
      </c>
      <c r="AT9" s="17">
        <v>0.117265239476117</v>
      </c>
      <c r="AU9" s="17">
        <v>9.9785250184663193E-2</v>
      </c>
      <c r="AV9" s="17">
        <v>7.6026485716528994E-2</v>
      </c>
      <c r="AW9" s="17"/>
      <c r="AX9" s="17">
        <v>8.8612319543651202E-2</v>
      </c>
      <c r="AY9" s="17">
        <v>0.10884501160797599</v>
      </c>
      <c r="AZ9" s="17">
        <v>0.120256548083421</v>
      </c>
      <c r="BA9" s="17">
        <v>0.122844319922658</v>
      </c>
      <c r="BB9" s="17">
        <v>0.142581024016561</v>
      </c>
      <c r="BC9" s="17">
        <v>0.166563625071806</v>
      </c>
      <c r="BD9" s="17"/>
      <c r="BE9" s="17">
        <v>0.119446855652626</v>
      </c>
      <c r="BF9" s="17">
        <v>0.108071425218713</v>
      </c>
      <c r="BG9" s="17">
        <v>0.11505250651403499</v>
      </c>
      <c r="BH9" s="17"/>
      <c r="BI9" s="17">
        <v>0.205511771982058</v>
      </c>
      <c r="BJ9" s="17">
        <v>9.1850217392525899E-2</v>
      </c>
      <c r="BK9" s="17"/>
      <c r="BL9" s="17">
        <v>9.2881577101585802E-2</v>
      </c>
      <c r="BM9" s="17">
        <v>0.10123174039014</v>
      </c>
      <c r="BN9" s="17">
        <v>0.15593023062631001</v>
      </c>
      <c r="BO9" s="17">
        <v>0.142431765418749</v>
      </c>
      <c r="BP9" s="17">
        <v>0.13515431057177499</v>
      </c>
      <c r="BQ9" s="17"/>
      <c r="BR9" s="17">
        <v>0.12734434179569901</v>
      </c>
      <c r="BS9" s="17">
        <v>6.9948675190429396E-2</v>
      </c>
      <c r="BT9" s="17">
        <v>1.78110953629083E-2</v>
      </c>
      <c r="BU9" s="17">
        <v>7.5091955715250999E-2</v>
      </c>
      <c r="BV9" s="17"/>
      <c r="BW9" s="17">
        <v>0.10241734226385001</v>
      </c>
      <c r="BX9" s="17">
        <v>8.7339042269830802E-2</v>
      </c>
      <c r="BY9" s="17">
        <v>0.109256191895323</v>
      </c>
      <c r="BZ9" s="17">
        <v>0.135213361396364</v>
      </c>
      <c r="CA9" s="17">
        <v>0.13972596996793599</v>
      </c>
      <c r="CB9" s="17"/>
      <c r="CC9" s="17">
        <v>0.14878894718893201</v>
      </c>
      <c r="CD9" s="17">
        <v>0.13356190063786699</v>
      </c>
      <c r="CE9" s="17">
        <v>0.102078818918415</v>
      </c>
      <c r="CF9" s="17">
        <v>0.10087954222967099</v>
      </c>
      <c r="CG9" s="17">
        <v>0.10082267054164</v>
      </c>
      <c r="CH9" s="17">
        <v>0.13963054534407901</v>
      </c>
      <c r="CI9" s="17">
        <v>0.11301314648565</v>
      </c>
      <c r="CJ9" s="17">
        <v>0.120920042509661</v>
      </c>
      <c r="CK9" s="17">
        <v>0.10816928097761799</v>
      </c>
      <c r="CL9" s="17">
        <v>7.4819204257269206E-2</v>
      </c>
    </row>
    <row r="10" spans="2:90" x14ac:dyDescent="0.25">
      <c r="B10" s="18" t="s">
        <v>269</v>
      </c>
      <c r="C10" s="17">
        <v>0.153533748820435</v>
      </c>
      <c r="D10" s="17">
        <v>0.14312613121418799</v>
      </c>
      <c r="E10" s="17">
        <v>0.16352231814200099</v>
      </c>
      <c r="F10" s="17"/>
      <c r="G10" s="17">
        <v>0.163906753978145</v>
      </c>
      <c r="H10" s="17">
        <v>0.15698974942647501</v>
      </c>
      <c r="I10" s="17">
        <v>0.163299718182668</v>
      </c>
      <c r="J10" s="17">
        <v>0.17644833648688801</v>
      </c>
      <c r="K10" s="17">
        <v>0.15420199037250601</v>
      </c>
      <c r="L10" s="17">
        <v>0.12274972454880601</v>
      </c>
      <c r="M10" s="17"/>
      <c r="N10" s="17">
        <v>0.13902452421103201</v>
      </c>
      <c r="O10" s="17">
        <v>0.153252461888192</v>
      </c>
      <c r="P10" s="17">
        <v>0.15375425612923299</v>
      </c>
      <c r="Q10" s="17">
        <v>0.16965333546366901</v>
      </c>
      <c r="R10" s="17"/>
      <c r="S10" s="17">
        <v>0.14651552965036699</v>
      </c>
      <c r="T10" s="17">
        <v>0.15045722155939301</v>
      </c>
      <c r="U10" s="17">
        <v>0.178077002128714</v>
      </c>
      <c r="V10" s="17">
        <v>0.13790356126186901</v>
      </c>
      <c r="W10" s="17">
        <v>0.187235100111842</v>
      </c>
      <c r="X10" s="17">
        <v>0.162769874504364</v>
      </c>
      <c r="Y10" s="17">
        <v>0.15345763980612701</v>
      </c>
      <c r="Z10" s="17">
        <v>0.155053263426117</v>
      </c>
      <c r="AA10" s="17">
        <v>0.129581489044438</v>
      </c>
      <c r="AB10" s="17"/>
      <c r="AC10" s="17">
        <v>0.14770982126371901</v>
      </c>
      <c r="AD10" s="17">
        <v>0.17159458792622001</v>
      </c>
      <c r="AE10" s="17">
        <v>0.118280656525662</v>
      </c>
      <c r="AF10" s="17"/>
      <c r="AG10" s="17">
        <v>0.11801561456411901</v>
      </c>
      <c r="AH10" s="17">
        <v>0.164914705684125</v>
      </c>
      <c r="AI10" s="17">
        <v>0.147958570597681</v>
      </c>
      <c r="AJ10" s="17">
        <v>0.16634637447939701</v>
      </c>
      <c r="AK10" s="17"/>
      <c r="AL10" s="17">
        <v>0.16536212384099</v>
      </c>
      <c r="AM10" s="17">
        <v>0.151827563462056</v>
      </c>
      <c r="AN10" s="17">
        <v>0.161959641154379</v>
      </c>
      <c r="AO10" s="17">
        <v>0.15740540148339399</v>
      </c>
      <c r="AP10" s="17">
        <v>6.2000151697283401E-2</v>
      </c>
      <c r="AQ10" s="17"/>
      <c r="AR10" s="17">
        <v>0.15136605467391501</v>
      </c>
      <c r="AS10" s="17">
        <v>0.15890385322744799</v>
      </c>
      <c r="AT10" s="17">
        <v>0.15563715273565901</v>
      </c>
      <c r="AU10" s="17">
        <v>0.16519383516269601</v>
      </c>
      <c r="AV10" s="17">
        <v>0.14648508923856099</v>
      </c>
      <c r="AW10" s="17"/>
      <c r="AX10" s="17">
        <v>0.135437220393891</v>
      </c>
      <c r="AY10" s="17">
        <v>0.16528663655988299</v>
      </c>
      <c r="AZ10" s="17">
        <v>0.17139638067783</v>
      </c>
      <c r="BA10" s="17">
        <v>0.15319436738077299</v>
      </c>
      <c r="BB10" s="17">
        <v>0.15094551731723799</v>
      </c>
      <c r="BC10" s="17">
        <v>0.13333126703474801</v>
      </c>
      <c r="BD10" s="17"/>
      <c r="BE10" s="17">
        <v>0.156841258649837</v>
      </c>
      <c r="BF10" s="17">
        <v>0.14485724050875601</v>
      </c>
      <c r="BG10" s="17">
        <v>0.15825749358111599</v>
      </c>
      <c r="BH10" s="17"/>
      <c r="BI10" s="17">
        <v>0.196959602371647</v>
      </c>
      <c r="BJ10" s="17">
        <v>0.142508910529237</v>
      </c>
      <c r="BK10" s="17"/>
      <c r="BL10" s="17">
        <v>0.13278493377999101</v>
      </c>
      <c r="BM10" s="17">
        <v>0.16835779942753601</v>
      </c>
      <c r="BN10" s="17">
        <v>0.18400382211119401</v>
      </c>
      <c r="BO10" s="17">
        <v>0.17554212035869299</v>
      </c>
      <c r="BP10" s="17">
        <v>0.15787353884810501</v>
      </c>
      <c r="BQ10" s="17"/>
      <c r="BR10" s="17">
        <v>0.159265046748755</v>
      </c>
      <c r="BS10" s="17">
        <v>0.14340884610611099</v>
      </c>
      <c r="BT10" s="17">
        <v>0.107348731808875</v>
      </c>
      <c r="BU10" s="17">
        <v>0.111498649252512</v>
      </c>
      <c r="BV10" s="17"/>
      <c r="BW10" s="17">
        <v>0.13078872297584401</v>
      </c>
      <c r="BX10" s="17">
        <v>0.15934259472194801</v>
      </c>
      <c r="BY10" s="17">
        <v>0.152191304306803</v>
      </c>
      <c r="BZ10" s="17">
        <v>0.17322453202287799</v>
      </c>
      <c r="CA10" s="17">
        <v>0.15482366125778299</v>
      </c>
      <c r="CB10" s="17"/>
      <c r="CC10" s="17">
        <v>0.14330072938458599</v>
      </c>
      <c r="CD10" s="17">
        <v>0.19192368632155599</v>
      </c>
      <c r="CE10" s="17">
        <v>0.15717220218493799</v>
      </c>
      <c r="CF10" s="17">
        <v>0.15201166154783799</v>
      </c>
      <c r="CG10" s="17">
        <v>0.15705986348126499</v>
      </c>
      <c r="CH10" s="17">
        <v>0.15308056816875201</v>
      </c>
      <c r="CI10" s="17">
        <v>0.15503059425563101</v>
      </c>
      <c r="CJ10" s="17">
        <v>0.15863536407710399</v>
      </c>
      <c r="CK10" s="17">
        <v>0.14381752419506899</v>
      </c>
      <c r="CL10" s="17">
        <v>0.12947836219400999</v>
      </c>
    </row>
    <row r="11" spans="2:90" x14ac:dyDescent="0.25">
      <c r="B11" s="18" t="s">
        <v>270</v>
      </c>
      <c r="C11" s="17">
        <v>0.23678118903481199</v>
      </c>
      <c r="D11" s="17">
        <v>0.24409933693109201</v>
      </c>
      <c r="E11" s="17">
        <v>0.23095296152192499</v>
      </c>
      <c r="F11" s="17"/>
      <c r="G11" s="17">
        <v>0.27208940296332002</v>
      </c>
      <c r="H11" s="17">
        <v>0.29952740310542902</v>
      </c>
      <c r="I11" s="17">
        <v>0.292116565085071</v>
      </c>
      <c r="J11" s="17">
        <v>0.21125924143889899</v>
      </c>
      <c r="K11" s="17">
        <v>0.20686925411510701</v>
      </c>
      <c r="L11" s="17">
        <v>0.175282654398661</v>
      </c>
      <c r="M11" s="17"/>
      <c r="N11" s="17">
        <v>0.24380988766325301</v>
      </c>
      <c r="O11" s="17">
        <v>0.242337884044876</v>
      </c>
      <c r="P11" s="17">
        <v>0.245341239541044</v>
      </c>
      <c r="Q11" s="17">
        <v>0.21814015493817601</v>
      </c>
      <c r="R11" s="17"/>
      <c r="S11" s="17">
        <v>0.25129716362037302</v>
      </c>
      <c r="T11" s="17">
        <v>0.21467716762179301</v>
      </c>
      <c r="U11" s="17">
        <v>0.26834862864993297</v>
      </c>
      <c r="V11" s="17">
        <v>0.207748738984259</v>
      </c>
      <c r="W11" s="17">
        <v>0.24123224630038601</v>
      </c>
      <c r="X11" s="17">
        <v>0.22761000417263999</v>
      </c>
      <c r="Y11" s="17">
        <v>0.24067768976624401</v>
      </c>
      <c r="Z11" s="17">
        <v>0.22498378807640801</v>
      </c>
      <c r="AA11" s="17">
        <v>0.25274038569578999</v>
      </c>
      <c r="AB11" s="17"/>
      <c r="AC11" s="17">
        <v>0.21059470546143999</v>
      </c>
      <c r="AD11" s="17">
        <v>0.23766864632516499</v>
      </c>
      <c r="AE11" s="17">
        <v>0.26966915425004401</v>
      </c>
      <c r="AF11" s="17"/>
      <c r="AG11" s="17">
        <v>0.240718777936825</v>
      </c>
      <c r="AH11" s="17">
        <v>0.27738309531368699</v>
      </c>
      <c r="AI11" s="17">
        <v>0.21762494470201199</v>
      </c>
      <c r="AJ11" s="17">
        <v>0.23033741162573801</v>
      </c>
      <c r="AK11" s="17"/>
      <c r="AL11" s="17">
        <v>0.214220950632249</v>
      </c>
      <c r="AM11" s="17">
        <v>0.23282313268808699</v>
      </c>
      <c r="AN11" s="17">
        <v>0.25199741918694502</v>
      </c>
      <c r="AO11" s="17">
        <v>0.28722829860676202</v>
      </c>
      <c r="AP11" s="17">
        <v>0.33058210278742001</v>
      </c>
      <c r="AQ11" s="17"/>
      <c r="AR11" s="17">
        <v>0.16743277927912001</v>
      </c>
      <c r="AS11" s="17">
        <v>0.24878641398843299</v>
      </c>
      <c r="AT11" s="17">
        <v>0.26023980891042803</v>
      </c>
      <c r="AU11" s="17">
        <v>0.26010082394830603</v>
      </c>
      <c r="AV11" s="17">
        <v>0.215733737059051</v>
      </c>
      <c r="AW11" s="17"/>
      <c r="AX11" s="17">
        <v>0.26660735181428302</v>
      </c>
      <c r="AY11" s="17">
        <v>0.236281007147981</v>
      </c>
      <c r="AZ11" s="17">
        <v>0.25230306593969998</v>
      </c>
      <c r="BA11" s="17">
        <v>0.22931645876384499</v>
      </c>
      <c r="BB11" s="17">
        <v>0.17391699248364001</v>
      </c>
      <c r="BC11" s="17">
        <v>0.23403101052553399</v>
      </c>
      <c r="BD11" s="17"/>
      <c r="BE11" s="17">
        <v>0.22635753120719601</v>
      </c>
      <c r="BF11" s="17">
        <v>0.30532438354858399</v>
      </c>
      <c r="BG11" s="17">
        <v>0.18693515134156699</v>
      </c>
      <c r="BH11" s="17"/>
      <c r="BI11" s="17">
        <v>0.20845318390567999</v>
      </c>
      <c r="BJ11" s="17">
        <v>0.243973026387936</v>
      </c>
      <c r="BK11" s="17"/>
      <c r="BL11" s="17">
        <v>0.19196946823391001</v>
      </c>
      <c r="BM11" s="17">
        <v>0.29020908546401802</v>
      </c>
      <c r="BN11" s="17">
        <v>0.216105067750646</v>
      </c>
      <c r="BO11" s="17">
        <v>0.23807215280289701</v>
      </c>
      <c r="BP11" s="17">
        <v>0.29012389073205502</v>
      </c>
      <c r="BQ11" s="17"/>
      <c r="BR11" s="17">
        <v>0.22124685296247501</v>
      </c>
      <c r="BS11" s="17">
        <v>0.30368361260617999</v>
      </c>
      <c r="BT11" s="17">
        <v>0.31391670336605998</v>
      </c>
      <c r="BU11" s="17">
        <v>0.34934121114063199</v>
      </c>
      <c r="BV11" s="17"/>
      <c r="BW11" s="17">
        <v>0.26407409441370799</v>
      </c>
      <c r="BX11" s="17">
        <v>0.23670759444785799</v>
      </c>
      <c r="BY11" s="17">
        <v>0.20901963644216701</v>
      </c>
      <c r="BZ11" s="17">
        <v>0.233935676670079</v>
      </c>
      <c r="CA11" s="17">
        <v>0.23869359966378101</v>
      </c>
      <c r="CB11" s="17"/>
      <c r="CC11" s="17">
        <v>0.26720594967996603</v>
      </c>
      <c r="CD11" s="17">
        <v>0.20375062712764999</v>
      </c>
      <c r="CE11" s="17">
        <v>0.24643072394054899</v>
      </c>
      <c r="CF11" s="17">
        <v>0.266846859046315</v>
      </c>
      <c r="CG11" s="17">
        <v>0.23943632891303601</v>
      </c>
      <c r="CH11" s="17">
        <v>0.20334504916354701</v>
      </c>
      <c r="CI11" s="17">
        <v>0.22641019210623101</v>
      </c>
      <c r="CJ11" s="17">
        <v>0.22296498024001599</v>
      </c>
      <c r="CK11" s="17">
        <v>0.23422698533346201</v>
      </c>
      <c r="CL11" s="17">
        <v>0.25566866003711503</v>
      </c>
    </row>
    <row r="12" spans="2:90" x14ac:dyDescent="0.25">
      <c r="B12" s="18" t="s">
        <v>271</v>
      </c>
      <c r="C12" s="17">
        <v>0.12871004771765099</v>
      </c>
      <c r="D12" s="17">
        <v>0.13921880394496799</v>
      </c>
      <c r="E12" s="17">
        <v>0.119009383430733</v>
      </c>
      <c r="F12" s="17"/>
      <c r="G12" s="17">
        <v>0.21196500935946</v>
      </c>
      <c r="H12" s="17">
        <v>0.197028038776773</v>
      </c>
      <c r="I12" s="17">
        <v>0.15717978550386799</v>
      </c>
      <c r="J12" s="17">
        <v>0.110330919245525</v>
      </c>
      <c r="K12" s="17">
        <v>9.4314821712713701E-2</v>
      </c>
      <c r="L12" s="17">
        <v>5.8368907259600401E-2</v>
      </c>
      <c r="M12" s="17"/>
      <c r="N12" s="17">
        <v>0.14580259636831</v>
      </c>
      <c r="O12" s="17">
        <v>0.12424910481500399</v>
      </c>
      <c r="P12" s="17">
        <v>0.13326296561819401</v>
      </c>
      <c r="Q12" s="17">
        <v>0.111653823453588</v>
      </c>
      <c r="R12" s="17"/>
      <c r="S12" s="17">
        <v>0.16282689160043501</v>
      </c>
      <c r="T12" s="17">
        <v>0.103613756643433</v>
      </c>
      <c r="U12" s="17">
        <v>0.10802664474382601</v>
      </c>
      <c r="V12" s="17">
        <v>0.14473637611707499</v>
      </c>
      <c r="W12" s="17">
        <v>0.13931765795088399</v>
      </c>
      <c r="X12" s="17">
        <v>0.122157409566256</v>
      </c>
      <c r="Y12" s="17">
        <v>0.13066322017652399</v>
      </c>
      <c r="Z12" s="17">
        <v>9.0521320999948002E-2</v>
      </c>
      <c r="AA12" s="17">
        <v>0.13258685904745199</v>
      </c>
      <c r="AB12" s="17"/>
      <c r="AC12" s="17">
        <v>0.11435678570512101</v>
      </c>
      <c r="AD12" s="17">
        <v>0.135896464785972</v>
      </c>
      <c r="AE12" s="17">
        <v>0.14065124799758799</v>
      </c>
      <c r="AF12" s="17"/>
      <c r="AG12" s="17">
        <v>0.14052201926176799</v>
      </c>
      <c r="AH12" s="17">
        <v>0.191709508394483</v>
      </c>
      <c r="AI12" s="17">
        <v>0.115870878648222</v>
      </c>
      <c r="AJ12" s="17">
        <v>9.8890144728029095E-2</v>
      </c>
      <c r="AK12" s="17"/>
      <c r="AL12" s="17">
        <v>0.107286753798072</v>
      </c>
      <c r="AM12" s="17">
        <v>0.12001885453556201</v>
      </c>
      <c r="AN12" s="17">
        <v>0.144497664005622</v>
      </c>
      <c r="AO12" s="17">
        <v>0.16801394097921901</v>
      </c>
      <c r="AP12" s="17">
        <v>0.18102641566494301</v>
      </c>
      <c r="AQ12" s="17"/>
      <c r="AR12" s="17">
        <v>0.15097057431840299</v>
      </c>
      <c r="AS12" s="17">
        <v>0.101723405187233</v>
      </c>
      <c r="AT12" s="17">
        <v>0.122581230434524</v>
      </c>
      <c r="AU12" s="17">
        <v>0.14021281406027999</v>
      </c>
      <c r="AV12" s="17">
        <v>0.19906094032656299</v>
      </c>
      <c r="AW12" s="17"/>
      <c r="AX12" s="17">
        <v>0.208765287263077</v>
      </c>
      <c r="AY12" s="17">
        <v>0.112782229327859</v>
      </c>
      <c r="AZ12" s="17">
        <v>0.12858991646017301</v>
      </c>
      <c r="BA12" s="17">
        <v>9.8677921755244105E-2</v>
      </c>
      <c r="BB12" s="17">
        <v>8.0795745428596299E-2</v>
      </c>
      <c r="BC12" s="17">
        <v>7.4312234059835197E-2</v>
      </c>
      <c r="BD12" s="17"/>
      <c r="BE12" s="17">
        <v>0.12427072540326201</v>
      </c>
      <c r="BF12" s="17">
        <v>0.19745211895496301</v>
      </c>
      <c r="BG12" s="17">
        <v>7.1488854547862302E-2</v>
      </c>
      <c r="BH12" s="17"/>
      <c r="BI12" s="17">
        <v>0.105760271281198</v>
      </c>
      <c r="BJ12" s="17">
        <v>0.13453647491113499</v>
      </c>
      <c r="BK12" s="17"/>
      <c r="BL12" s="17">
        <v>9.4386936739430299E-2</v>
      </c>
      <c r="BM12" s="17">
        <v>0.15915318780604701</v>
      </c>
      <c r="BN12" s="17">
        <v>0.16039493088161699</v>
      </c>
      <c r="BO12" s="17">
        <v>0.16303271294195201</v>
      </c>
      <c r="BP12" s="17">
        <v>0.13869320698121301</v>
      </c>
      <c r="BQ12" s="17"/>
      <c r="BR12" s="17">
        <v>0.11470998883069</v>
      </c>
      <c r="BS12" s="17">
        <v>0.195081140709158</v>
      </c>
      <c r="BT12" s="17">
        <v>0.23834641435338899</v>
      </c>
      <c r="BU12" s="17">
        <v>0.16520662938205599</v>
      </c>
      <c r="BV12" s="17"/>
      <c r="BW12" s="17">
        <v>9.9448733022124799E-2</v>
      </c>
      <c r="BX12" s="17">
        <v>0.115712845101997</v>
      </c>
      <c r="BY12" s="17">
        <v>0.14179535401030899</v>
      </c>
      <c r="BZ12" s="17">
        <v>0.12762717089881101</v>
      </c>
      <c r="CA12" s="17">
        <v>0.15658730414692601</v>
      </c>
      <c r="CB12" s="17"/>
      <c r="CC12" s="17">
        <v>0.149438099476604</v>
      </c>
      <c r="CD12" s="17">
        <v>0.181058311065799</v>
      </c>
      <c r="CE12" s="17">
        <v>0.17086754870214399</v>
      </c>
      <c r="CF12" s="17">
        <v>0.124677071508041</v>
      </c>
      <c r="CG12" s="17">
        <v>0.12509718809034201</v>
      </c>
      <c r="CH12" s="17">
        <v>0.11867257301062099</v>
      </c>
      <c r="CI12" s="17">
        <v>0.13673064298202001</v>
      </c>
      <c r="CJ12" s="17">
        <v>0.103906331316532</v>
      </c>
      <c r="CK12" s="17">
        <v>8.7463707706234406E-2</v>
      </c>
      <c r="CL12" s="17">
        <v>6.1139085454964999E-2</v>
      </c>
    </row>
    <row r="13" spans="2:90" x14ac:dyDescent="0.25">
      <c r="B13" s="18" t="s">
        <v>407</v>
      </c>
      <c r="C13" s="17">
        <v>4.6376410764724103E-2</v>
      </c>
      <c r="D13" s="17">
        <v>5.8448281857389497E-2</v>
      </c>
      <c r="E13" s="17">
        <v>3.5278203156415999E-2</v>
      </c>
      <c r="F13" s="17"/>
      <c r="G13" s="17">
        <v>8.8206204530775295E-2</v>
      </c>
      <c r="H13" s="17">
        <v>8.5256281151235999E-2</v>
      </c>
      <c r="I13" s="17">
        <v>5.3288638161615602E-2</v>
      </c>
      <c r="J13" s="17">
        <v>2.8472081675083302E-2</v>
      </c>
      <c r="K13" s="17">
        <v>3.44380571818158E-2</v>
      </c>
      <c r="L13" s="17">
        <v>1.54381705741999E-2</v>
      </c>
      <c r="M13" s="17"/>
      <c r="N13" s="17">
        <v>5.8429748278532097E-2</v>
      </c>
      <c r="O13" s="17">
        <v>3.6405936917000302E-2</v>
      </c>
      <c r="P13" s="17">
        <v>3.9577221320062701E-2</v>
      </c>
      <c r="Q13" s="17">
        <v>4.85303851228902E-2</v>
      </c>
      <c r="R13" s="17"/>
      <c r="S13" s="17">
        <v>9.0919940884695696E-2</v>
      </c>
      <c r="T13" s="17">
        <v>2.9872193752039301E-2</v>
      </c>
      <c r="U13" s="17">
        <v>2.3723637046673001E-2</v>
      </c>
      <c r="V13" s="17">
        <v>3.2551318439181298E-2</v>
      </c>
      <c r="W13" s="17">
        <v>3.7720457804781303E-2</v>
      </c>
      <c r="X13" s="17">
        <v>5.0363940593135897E-2</v>
      </c>
      <c r="Y13" s="17">
        <v>4.0384563001354297E-2</v>
      </c>
      <c r="Z13" s="17">
        <v>7.5595361922519103E-2</v>
      </c>
      <c r="AA13" s="17">
        <v>3.9134027289619101E-2</v>
      </c>
      <c r="AB13" s="17"/>
      <c r="AC13" s="17">
        <v>3.2220866874418899E-2</v>
      </c>
      <c r="AD13" s="17">
        <v>5.7731744616122002E-2</v>
      </c>
      <c r="AE13" s="17">
        <v>5.7114354226633801E-2</v>
      </c>
      <c r="AF13" s="17"/>
      <c r="AG13" s="17">
        <v>4.2222837192641201E-2</v>
      </c>
      <c r="AH13" s="17">
        <v>8.2791721456806494E-2</v>
      </c>
      <c r="AI13" s="17">
        <v>3.8076861590347601E-2</v>
      </c>
      <c r="AJ13" s="17">
        <v>2.70710843053403E-2</v>
      </c>
      <c r="AK13" s="17"/>
      <c r="AL13" s="17">
        <v>2.8374716608476E-2</v>
      </c>
      <c r="AM13" s="17">
        <v>4.3651921828648001E-2</v>
      </c>
      <c r="AN13" s="17">
        <v>4.3116626060059199E-2</v>
      </c>
      <c r="AO13" s="17">
        <v>8.6152891699562195E-2</v>
      </c>
      <c r="AP13" s="17">
        <v>0.129696832344773</v>
      </c>
      <c r="AQ13" s="17"/>
      <c r="AR13" s="17">
        <v>5.9291558685913799E-2</v>
      </c>
      <c r="AS13" s="17">
        <v>4.8076921237174698E-2</v>
      </c>
      <c r="AT13" s="17">
        <v>3.23363813815934E-2</v>
      </c>
      <c r="AU13" s="17">
        <v>4.0693932323059498E-2</v>
      </c>
      <c r="AV13" s="17">
        <v>7.9758217530393097E-2</v>
      </c>
      <c r="AW13" s="17"/>
      <c r="AX13" s="17">
        <v>9.8942205234331199E-2</v>
      </c>
      <c r="AY13" s="17">
        <v>3.7789733866855399E-2</v>
      </c>
      <c r="AZ13" s="17">
        <v>3.2958151377819898E-2</v>
      </c>
      <c r="BA13" s="17">
        <v>2.8689008354984401E-2</v>
      </c>
      <c r="BB13" s="17">
        <v>1.8160773869067202E-2</v>
      </c>
      <c r="BC13" s="17">
        <v>1.64735514244214E-2</v>
      </c>
      <c r="BD13" s="17"/>
      <c r="BE13" s="17">
        <v>4.5981917231215599E-2</v>
      </c>
      <c r="BF13" s="17">
        <v>7.9017441915624098E-2</v>
      </c>
      <c r="BG13" s="17">
        <v>1.67592735275723E-2</v>
      </c>
      <c r="BH13" s="17"/>
      <c r="BI13" s="17">
        <v>3.9663346962328601E-2</v>
      </c>
      <c r="BJ13" s="17">
        <v>4.80807052530898E-2</v>
      </c>
      <c r="BK13" s="17"/>
      <c r="BL13" s="17">
        <v>4.7384989040443602E-2</v>
      </c>
      <c r="BM13" s="17">
        <v>2.8275445766302899E-2</v>
      </c>
      <c r="BN13" s="17">
        <v>6.56209696906319E-2</v>
      </c>
      <c r="BO13" s="17">
        <v>5.9491404142384997E-2</v>
      </c>
      <c r="BP13" s="17">
        <v>5.2533616558438599E-2</v>
      </c>
      <c r="BQ13" s="17"/>
      <c r="BR13" s="17">
        <v>3.2643094544648497E-2</v>
      </c>
      <c r="BS13" s="17">
        <v>6.00946145715077E-2</v>
      </c>
      <c r="BT13" s="17">
        <v>0.174993287329091</v>
      </c>
      <c r="BU13" s="17">
        <v>0.135044257099452</v>
      </c>
      <c r="BV13" s="17"/>
      <c r="BW13" s="17">
        <v>3.82357884651627E-2</v>
      </c>
      <c r="BX13" s="17">
        <v>4.2953564737275803E-2</v>
      </c>
      <c r="BY13" s="17">
        <v>5.0012767949381198E-2</v>
      </c>
      <c r="BZ13" s="17">
        <v>3.21888166120795E-2</v>
      </c>
      <c r="CA13" s="17">
        <v>5.87294833993489E-2</v>
      </c>
      <c r="CB13" s="17"/>
      <c r="CC13" s="17">
        <v>6.0933963330922297E-2</v>
      </c>
      <c r="CD13" s="17">
        <v>4.7799090986674599E-2</v>
      </c>
      <c r="CE13" s="17">
        <v>6.2313952540632003E-2</v>
      </c>
      <c r="CF13" s="17">
        <v>5.7470465618736401E-2</v>
      </c>
      <c r="CG13" s="17">
        <v>5.0609082590174902E-2</v>
      </c>
      <c r="CH13" s="17">
        <v>1.6082158650061299E-2</v>
      </c>
      <c r="CI13" s="17">
        <v>4.3370332413781097E-2</v>
      </c>
      <c r="CJ13" s="17">
        <v>3.4233290191283003E-2</v>
      </c>
      <c r="CK13" s="17">
        <v>3.6661941926758E-2</v>
      </c>
      <c r="CL13" s="17">
        <v>2.8095137710255499E-2</v>
      </c>
    </row>
    <row r="14" spans="2:90" x14ac:dyDescent="0.25">
      <c r="B14" s="18" t="s">
        <v>111</v>
      </c>
      <c r="C14" s="19">
        <v>0.31973489981310499</v>
      </c>
      <c r="D14" s="19">
        <v>0.30960650170333398</v>
      </c>
      <c r="E14" s="19">
        <v>0.329584045491146</v>
      </c>
      <c r="F14" s="19"/>
      <c r="G14" s="19">
        <v>0.16057839633027299</v>
      </c>
      <c r="H14" s="19">
        <v>0.14177867266416699</v>
      </c>
      <c r="I14" s="19">
        <v>0.21307018763614499</v>
      </c>
      <c r="J14" s="19">
        <v>0.308068150439815</v>
      </c>
      <c r="K14" s="19">
        <v>0.42143484578026003</v>
      </c>
      <c r="L14" s="19">
        <v>0.53408395374096995</v>
      </c>
      <c r="M14" s="19"/>
      <c r="N14" s="19">
        <v>0.317411412224616</v>
      </c>
      <c r="O14" s="19">
        <v>0.326138031810074</v>
      </c>
      <c r="P14" s="19">
        <v>0.305436915786092</v>
      </c>
      <c r="Q14" s="19">
        <v>0.32586569322015302</v>
      </c>
      <c r="R14" s="19"/>
      <c r="S14" s="19">
        <v>0.26299851554511999</v>
      </c>
      <c r="T14" s="19">
        <v>0.39740349886222698</v>
      </c>
      <c r="U14" s="19">
        <v>0.32156479100812502</v>
      </c>
      <c r="V14" s="19">
        <v>0.32947450124518601</v>
      </c>
      <c r="W14" s="19">
        <v>0.30076779341478999</v>
      </c>
      <c r="X14" s="19">
        <v>0.30248814792401402</v>
      </c>
      <c r="Y14" s="19">
        <v>0.339242347424555</v>
      </c>
      <c r="Z14" s="19">
        <v>0.30323330781364799</v>
      </c>
      <c r="AA14" s="19">
        <v>0.29894093218933998</v>
      </c>
      <c r="AB14" s="19"/>
      <c r="AC14" s="19">
        <v>0.37580565328267201</v>
      </c>
      <c r="AD14" s="19">
        <v>0.29384851722181399</v>
      </c>
      <c r="AE14" s="19">
        <v>0.299350305385986</v>
      </c>
      <c r="AF14" s="19"/>
      <c r="AG14" s="19">
        <v>0.38734617738059701</v>
      </c>
      <c r="AH14" s="19">
        <v>0.201214417471</v>
      </c>
      <c r="AI14" s="19">
        <v>0.35218327993863202</v>
      </c>
      <c r="AJ14" s="19">
        <v>0.31952789289934402</v>
      </c>
      <c r="AK14" s="19"/>
      <c r="AL14" s="19">
        <v>0.36159767392845499</v>
      </c>
      <c r="AM14" s="19">
        <v>0.31349305498971303</v>
      </c>
      <c r="AN14" s="19">
        <v>0.30843861642383402</v>
      </c>
      <c r="AO14" s="19">
        <v>0.209956542910126</v>
      </c>
      <c r="AP14" s="19">
        <v>0.21079692689122301</v>
      </c>
      <c r="AQ14" s="19"/>
      <c r="AR14" s="19">
        <v>0.32952402241749701</v>
      </c>
      <c r="AS14" s="19">
        <v>0.31854337559594698</v>
      </c>
      <c r="AT14" s="19">
        <v>0.31194018706167798</v>
      </c>
      <c r="AU14" s="19">
        <v>0.29401334432099602</v>
      </c>
      <c r="AV14" s="19">
        <v>0.28293553012890299</v>
      </c>
      <c r="AW14" s="19"/>
      <c r="AX14" s="19">
        <v>0.20163561575076799</v>
      </c>
      <c r="AY14" s="19">
        <v>0.33901538148944499</v>
      </c>
      <c r="AZ14" s="19">
        <v>0.29449593746105601</v>
      </c>
      <c r="BA14" s="19">
        <v>0.36727792382249602</v>
      </c>
      <c r="BB14" s="19">
        <v>0.433599946884898</v>
      </c>
      <c r="BC14" s="19">
        <v>0.37528831188365502</v>
      </c>
      <c r="BD14" s="19"/>
      <c r="BE14" s="19">
        <v>0.32710171185586301</v>
      </c>
      <c r="BF14" s="19">
        <v>0.16527738985335999</v>
      </c>
      <c r="BG14" s="19">
        <v>0.45150672048784801</v>
      </c>
      <c r="BH14" s="19"/>
      <c r="BI14" s="19">
        <v>0.243651823497087</v>
      </c>
      <c r="BJ14" s="19">
        <v>0.33905066552607699</v>
      </c>
      <c r="BK14" s="19"/>
      <c r="BL14" s="19">
        <v>0.44059209510463898</v>
      </c>
      <c r="BM14" s="19">
        <v>0.25277274114595599</v>
      </c>
      <c r="BN14" s="19">
        <v>0.21794497893960099</v>
      </c>
      <c r="BO14" s="19">
        <v>0.221429844335325</v>
      </c>
      <c r="BP14" s="19">
        <v>0.225621436308413</v>
      </c>
      <c r="BQ14" s="19"/>
      <c r="BR14" s="19">
        <v>0.34479067511773298</v>
      </c>
      <c r="BS14" s="19">
        <v>0.22778311081661401</v>
      </c>
      <c r="BT14" s="19">
        <v>0.14758376777967699</v>
      </c>
      <c r="BU14" s="19">
        <v>0.16381729741009801</v>
      </c>
      <c r="BV14" s="19"/>
      <c r="BW14" s="19">
        <v>0.36503531885930901</v>
      </c>
      <c r="BX14" s="19">
        <v>0.35794435872108998</v>
      </c>
      <c r="BY14" s="19">
        <v>0.33772474539601599</v>
      </c>
      <c r="BZ14" s="19">
        <v>0.29781044239978899</v>
      </c>
      <c r="CA14" s="19">
        <v>0.25143998156422598</v>
      </c>
      <c r="CB14" s="19"/>
      <c r="CC14" s="19">
        <v>0.23033231093899001</v>
      </c>
      <c r="CD14" s="19">
        <v>0.24190638386045399</v>
      </c>
      <c r="CE14" s="19">
        <v>0.26113675371332201</v>
      </c>
      <c r="CF14" s="19">
        <v>0.29811440004939899</v>
      </c>
      <c r="CG14" s="19">
        <v>0.32697486638354301</v>
      </c>
      <c r="CH14" s="19">
        <v>0.369189105662941</v>
      </c>
      <c r="CI14" s="19">
        <v>0.32544509175668801</v>
      </c>
      <c r="CJ14" s="19">
        <v>0.35933999166540398</v>
      </c>
      <c r="CK14" s="19">
        <v>0.38966055986085901</v>
      </c>
      <c r="CL14" s="19">
        <v>0.45079955034638503</v>
      </c>
    </row>
    <row r="15" spans="2:90" x14ac:dyDescent="0.25">
      <c r="B15" s="16"/>
    </row>
    <row r="16" spans="2:90" x14ac:dyDescent="0.25">
      <c r="B16" t="s">
        <v>114</v>
      </c>
    </row>
    <row r="17" spans="2:2" x14ac:dyDescent="0.25">
      <c r="B17" t="s">
        <v>115</v>
      </c>
    </row>
    <row r="19" spans="2:2" x14ac:dyDescent="0.25">
      <c r="B19" s="8" t="str">
        <f>HYPERLINK("#'Contents'!A1", "Return to Contents")</f>
        <v>Return to Contents</v>
      </c>
    </row>
  </sheetData>
  <mergeCells count="16">
    <mergeCell ref="D2:BY2"/>
    <mergeCell ref="BI5:BJ5"/>
    <mergeCell ref="BL5:BP5"/>
    <mergeCell ref="BR5:BU5"/>
    <mergeCell ref="BW5:CA5"/>
    <mergeCell ref="CC5:CL5"/>
    <mergeCell ref="AG5:AJ5"/>
    <mergeCell ref="AL5:AP5"/>
    <mergeCell ref="AR5:AV5"/>
    <mergeCell ref="AX5:BC5"/>
    <mergeCell ref="BE5:BG5"/>
    <mergeCell ref="D5:E5"/>
    <mergeCell ref="G5:L5"/>
    <mergeCell ref="N5:Q5"/>
    <mergeCell ref="S5:AA5"/>
    <mergeCell ref="AC5:AE5"/>
  </mergeCells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149</vt:i4>
      </vt:variant>
    </vt:vector>
  </HeadingPairs>
  <TitlesOfParts>
    <vt:vector size="149" baseType="lpstr">
      <vt:lpstr>Cover Sheet</vt:lpstr>
      <vt:lpstr>Contents</vt:lpstr>
      <vt:lpstr>Full Results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Table 87</vt:lpstr>
      <vt:lpstr>Table 88</vt:lpstr>
      <vt:lpstr>Table 89</vt:lpstr>
      <vt:lpstr>Table 90</vt:lpstr>
      <vt:lpstr>Table 91</vt:lpstr>
      <vt:lpstr>Table 92</vt:lpstr>
      <vt:lpstr>Table 93</vt:lpstr>
      <vt:lpstr>Table 94</vt:lpstr>
      <vt:lpstr>Table 95</vt:lpstr>
      <vt:lpstr>Table 96</vt:lpstr>
      <vt:lpstr>Table 97</vt:lpstr>
      <vt:lpstr>Table 98</vt:lpstr>
      <vt:lpstr>Table 99</vt:lpstr>
      <vt:lpstr>Table 100</vt:lpstr>
      <vt:lpstr>Table 101</vt:lpstr>
      <vt:lpstr>Table 102</vt:lpstr>
      <vt:lpstr>Table 103</vt:lpstr>
      <vt:lpstr>Table 104</vt:lpstr>
      <vt:lpstr>Table 105</vt:lpstr>
      <vt:lpstr>Table 106</vt:lpstr>
      <vt:lpstr>Table 107</vt:lpstr>
      <vt:lpstr>Table 108</vt:lpstr>
      <vt:lpstr>Table 109</vt:lpstr>
      <vt:lpstr>Table 110</vt:lpstr>
      <vt:lpstr>Table 111</vt:lpstr>
      <vt:lpstr>Table 112</vt:lpstr>
      <vt:lpstr>Table 113</vt:lpstr>
      <vt:lpstr>Table 114</vt:lpstr>
      <vt:lpstr>Table 115</vt:lpstr>
      <vt:lpstr>Table 116</vt:lpstr>
      <vt:lpstr>Table 117</vt:lpstr>
      <vt:lpstr>Table 118</vt:lpstr>
      <vt:lpstr>Table 119</vt:lpstr>
      <vt:lpstr>Table 120</vt:lpstr>
      <vt:lpstr>Table 121</vt:lpstr>
      <vt:lpstr>Table 122</vt:lpstr>
      <vt:lpstr>Table 123</vt:lpstr>
      <vt:lpstr>Table 124</vt:lpstr>
      <vt:lpstr>Table 125</vt:lpstr>
      <vt:lpstr>Table 126</vt:lpstr>
      <vt:lpstr>Table 127</vt:lpstr>
      <vt:lpstr>Table 128</vt:lpstr>
      <vt:lpstr>Table 129</vt:lpstr>
      <vt:lpstr>Table 130</vt:lpstr>
      <vt:lpstr>Table 131</vt:lpstr>
      <vt:lpstr>Table 132</vt:lpstr>
      <vt:lpstr>Table 133</vt:lpstr>
      <vt:lpstr>Table 134</vt:lpstr>
      <vt:lpstr>Table 135</vt:lpstr>
      <vt:lpstr>Table 136</vt:lpstr>
      <vt:lpstr>Table 137</vt:lpstr>
      <vt:lpstr>Table 138</vt:lpstr>
      <vt:lpstr>Table 139</vt:lpstr>
      <vt:lpstr>Table 140</vt:lpstr>
      <vt:lpstr>Table 141</vt:lpstr>
      <vt:lpstr>Table 142</vt:lpstr>
      <vt:lpstr>Table 143</vt:lpstr>
      <vt:lpstr>Table 144</vt:lpstr>
      <vt:lpstr>Table 145</vt:lpstr>
      <vt:lpstr>Table 146</vt:lpstr>
      <vt:lpstr>Table 147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sebwr</dc:creator>
  <cp:lastModifiedBy>Seb Wride</cp:lastModifiedBy>
  <dcterms:created xsi:type="dcterms:W3CDTF">2025-02-16T14:54:29Z</dcterms:created>
  <dcterms:modified xsi:type="dcterms:W3CDTF">2025-02-16T14:58:29Z</dcterms:modified>
</cp:coreProperties>
</file>